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P\GMF\Justiça Criminal\Audiência de Custódia\Levantamento\Relatórios - GMF\"/>
    </mc:Choice>
  </mc:AlternateContent>
  <bookViews>
    <workbookView xWindow="0" yWindow="0" windowWidth="6390" windowHeight="8085"/>
  </bookViews>
  <sheets>
    <sheet name="Quadro Geral - 2019" sheetId="10" r:id="rId1"/>
    <sheet name="Março - 2019" sheetId="6" r:id="rId2"/>
    <sheet name="Abril - 2019" sheetId="8" r:id="rId3"/>
    <sheet name="Maio - 2019" sheetId="7" r:id="rId4"/>
    <sheet name="Junho - 2019" sheetId="9" r:id="rId5"/>
    <sheet name="Julho - 2019" sheetId="11" r:id="rId6"/>
    <sheet name="Agosto - 2019" sheetId="12" r:id="rId7"/>
    <sheet name="Setembro - 2019" sheetId="13" r:id="rId8"/>
  </sheets>
  <definedNames>
    <definedName name="_xlnm.Print_Area" localSheetId="2">'Abril - 2019'!$B$1:$J$13</definedName>
    <definedName name="_xlnm.Print_Area" localSheetId="3">'Maio - 2019'!$B$1:$J$13</definedName>
    <definedName name="_xlnm.Print_Area" localSheetId="1">'Março - 2019'!$B$1:$J$13</definedName>
    <definedName name="_xlnm.Print_Titles" localSheetId="1">'Março - 2019'!$1:$4</definedName>
  </definedNames>
  <calcPr calcId="152511"/>
</workbook>
</file>

<file path=xl/calcChain.xml><?xml version="1.0" encoding="utf-8"?>
<calcChain xmlns="http://schemas.openxmlformats.org/spreadsheetml/2006/main">
  <c r="I5" i="10" l="1"/>
  <c r="J12" i="10" l="1"/>
  <c r="J10" i="10"/>
  <c r="J9" i="10"/>
  <c r="H5" i="10"/>
  <c r="G5" i="10"/>
  <c r="F5" i="10"/>
  <c r="E5" i="10"/>
  <c r="D5" i="10"/>
  <c r="C5" i="10"/>
  <c r="J11" i="13" l="1"/>
  <c r="G9" i="13"/>
  <c r="F9" i="13"/>
  <c r="J5" i="13"/>
  <c r="C6" i="13" s="1"/>
  <c r="J13" i="13" l="1"/>
  <c r="F10" i="13"/>
  <c r="G10" i="13"/>
  <c r="F6" i="13"/>
  <c r="G6" i="13"/>
  <c r="D6" i="13"/>
  <c r="H6" i="13"/>
  <c r="E6" i="13"/>
  <c r="I6" i="13"/>
  <c r="J10" i="12"/>
  <c r="J10" i="11"/>
  <c r="J13" i="12" l="1"/>
  <c r="J11" i="12"/>
  <c r="G9" i="12"/>
  <c r="F9" i="12"/>
  <c r="J5" i="12"/>
  <c r="G6" i="12" s="1"/>
  <c r="F10" i="12" l="1"/>
  <c r="F6" i="12"/>
  <c r="D6" i="12"/>
  <c r="H6" i="12"/>
  <c r="E6" i="12"/>
  <c r="I6" i="12"/>
  <c r="G10" i="12"/>
  <c r="C6" i="12"/>
  <c r="J11" i="11"/>
  <c r="J13" i="11" l="1"/>
  <c r="G9" i="11"/>
  <c r="F9" i="11"/>
  <c r="J5" i="11"/>
  <c r="G6" i="11" s="1"/>
  <c r="G10" i="11" l="1"/>
  <c r="H6" i="11"/>
  <c r="E6" i="11"/>
  <c r="I6" i="11"/>
  <c r="D6" i="11"/>
  <c r="F10" i="11"/>
  <c r="F6" i="11"/>
  <c r="C6" i="11"/>
  <c r="J13" i="6"/>
  <c r="J11" i="6" l="1"/>
  <c r="J11" i="8"/>
  <c r="J11" i="7"/>
  <c r="J11" i="9"/>
  <c r="J13" i="8"/>
  <c r="J13" i="7"/>
  <c r="J13" i="9"/>
  <c r="J13" i="10" l="1"/>
  <c r="J11" i="10"/>
  <c r="G9" i="10" l="1"/>
  <c r="F9" i="10" l="1"/>
  <c r="J5" i="10"/>
  <c r="F9" i="9"/>
  <c r="G9" i="9"/>
  <c r="J5" i="9"/>
  <c r="I6" i="9" s="1"/>
  <c r="I6" i="10" l="1"/>
  <c r="G10" i="10"/>
  <c r="F10" i="10"/>
  <c r="F6" i="10"/>
  <c r="H6" i="10"/>
  <c r="E6" i="10"/>
  <c r="D6" i="10"/>
  <c r="C6" i="10"/>
  <c r="G6" i="10"/>
  <c r="F10" i="9"/>
  <c r="G10" i="9"/>
  <c r="F6" i="9"/>
  <c r="G6" i="9"/>
  <c r="D6" i="9"/>
  <c r="C6" i="9"/>
  <c r="H6" i="9"/>
  <c r="E6" i="9"/>
  <c r="F9" i="8"/>
  <c r="G9" i="8"/>
  <c r="G9" i="7" l="1"/>
  <c r="G9" i="6"/>
  <c r="F10" i="8" l="1"/>
  <c r="J5" i="8"/>
  <c r="F6" i="8" s="1"/>
  <c r="C6" i="8" l="1"/>
  <c r="G6" i="8"/>
  <c r="D6" i="8"/>
  <c r="H6" i="8"/>
  <c r="G10" i="8"/>
  <c r="E6" i="8"/>
  <c r="I6" i="8"/>
  <c r="F9" i="7"/>
  <c r="J5" i="7"/>
  <c r="F6" i="7" s="1"/>
  <c r="G6" i="7" l="1"/>
  <c r="F10" i="7"/>
  <c r="C6" i="7"/>
  <c r="H6" i="7"/>
  <c r="G10" i="7"/>
  <c r="D6" i="7"/>
  <c r="I6" i="7"/>
  <c r="E6" i="7"/>
  <c r="F9" i="6"/>
  <c r="J5" i="6" l="1"/>
  <c r="H6" i="6" l="1"/>
  <c r="G10" i="6"/>
  <c r="I6" i="6"/>
  <c r="F10" i="6"/>
  <c r="E6" i="6"/>
  <c r="F6" i="6"/>
  <c r="C6" i="6"/>
  <c r="G6" i="6"/>
  <c r="D6" i="6"/>
</calcChain>
</file>

<file path=xl/sharedStrings.xml><?xml version="1.0" encoding="utf-8"?>
<sst xmlns="http://schemas.openxmlformats.org/spreadsheetml/2006/main" count="168" uniqueCount="33">
  <si>
    <t>TOTAL</t>
  </si>
  <si>
    <t>COMARCA-SEDE</t>
  </si>
  <si>
    <t>AUDIÊNCIAS REALIZADAS</t>
  </si>
  <si>
    <t>AUDIÊNCIAS DISPENSADAS</t>
  </si>
  <si>
    <t>CONCESSÃO 
DE LIBERDADE PROVISÓRIA
(303)</t>
  </si>
  <si>
    <t>ARQUIVAMENTO DO INQUÉRITO
(305)</t>
  </si>
  <si>
    <t>FIANÇA EM DELEGACIA
(306)</t>
  </si>
  <si>
    <t>RELAXAMENTO PRÉVIO DO FLAGRANTE
(307)</t>
  </si>
  <si>
    <t>CONCESSÃO PRÉVIA DE LIBERDADE PROVISÓRIA
(308)</t>
  </si>
  <si>
    <t>RELAXAMENTO 
DO FLAGRANTE
(302)</t>
  </si>
  <si>
    <t>CONVERSÃO 
DO FLAGRANTE EM PRISÃO PREVENTIVA
(304)</t>
  </si>
  <si>
    <t>SOLTURAS</t>
  </si>
  <si>
    <t>PRISÕES</t>
  </si>
  <si>
    <t>MÉDIA</t>
  </si>
  <si>
    <t xml:space="preserve">TOTAL DE AUDIÊNCIAS </t>
  </si>
  <si>
    <t>TOTAL DE EVENTOS PREENCHIDOS</t>
  </si>
  <si>
    <t xml:space="preserve">MÉDIA DE PRESOS POR AUDIÊNCIA </t>
  </si>
  <si>
    <t>TOTAL
1055</t>
  </si>
  <si>
    <t>TOTAL
1186</t>
  </si>
  <si>
    <r>
      <t xml:space="preserve">NÚMERO DE EVENTOS REGISTRADOS NOS HISTÓRICOS DE PARTES
1º a 30-4-2019 </t>
    </r>
    <r>
      <rPr>
        <sz val="10"/>
        <color rgb="FF000000"/>
        <rFont val="Calibri"/>
        <family val="2"/>
        <scheme val="minor"/>
      </rPr>
      <t xml:space="preserve">/ </t>
    </r>
    <r>
      <rPr>
        <i/>
        <sz val="10"/>
        <color rgb="FF000000"/>
        <rFont val="Calibri"/>
        <family val="2"/>
        <scheme val="minor"/>
      </rPr>
      <t>Fonte: SAJ</t>
    </r>
  </si>
  <si>
    <r>
      <t xml:space="preserve">NÚMERO DE EVENTOS REGISTRADOS NOS HISTÓRICOS DE PARTES
1º a 31-5-2019 </t>
    </r>
    <r>
      <rPr>
        <sz val="10"/>
        <color rgb="FF000000"/>
        <rFont val="Calibri"/>
        <family val="2"/>
        <scheme val="minor"/>
      </rPr>
      <t xml:space="preserve">/ </t>
    </r>
    <r>
      <rPr>
        <i/>
        <sz val="10"/>
        <color rgb="FF000000"/>
        <rFont val="Calibri"/>
        <family val="2"/>
        <scheme val="minor"/>
      </rPr>
      <t>Fonte: SAJ</t>
    </r>
  </si>
  <si>
    <t>TOTAL
1111</t>
  </si>
  <si>
    <r>
      <t xml:space="preserve">NÚMERO DE EVENTOS REGISTRADOS NOS HISTÓRICOS DE PARTES
1º a 30-6-2019 </t>
    </r>
    <r>
      <rPr>
        <sz val="10"/>
        <color rgb="FF000000"/>
        <rFont val="Calibri"/>
        <family val="2"/>
        <scheme val="minor"/>
      </rPr>
      <t xml:space="preserve">/ </t>
    </r>
    <r>
      <rPr>
        <i/>
        <sz val="10"/>
        <color rgb="FF000000"/>
        <rFont val="Calibri"/>
        <family val="2"/>
        <scheme val="minor"/>
      </rPr>
      <t>Fonte: SAJ</t>
    </r>
  </si>
  <si>
    <t>NÚMERO DE PROCESSOS</t>
  </si>
  <si>
    <t>TOTAL
1070</t>
  </si>
  <si>
    <r>
      <t xml:space="preserve">NÚMERO DE EVENTOS REGISTRADOS NOS HISTÓRICOS DE PARTES
1º a 31-3-2019 </t>
    </r>
    <r>
      <rPr>
        <sz val="10"/>
        <color rgb="FF000000"/>
        <rFont val="Calibri"/>
        <family val="2"/>
        <scheme val="minor"/>
      </rPr>
      <t xml:space="preserve">/ </t>
    </r>
    <r>
      <rPr>
        <i/>
        <sz val="10"/>
        <color rgb="FF000000"/>
        <rFont val="Calibri"/>
        <family val="2"/>
        <scheme val="minor"/>
      </rPr>
      <t>Fonte: SAJ</t>
    </r>
  </si>
  <si>
    <r>
      <t xml:space="preserve">NÚMERO DE EVENTOS REGISTRADOS NOS HISTÓRICOS DE PARTES
1º a 31-7-2019 </t>
    </r>
    <r>
      <rPr>
        <sz val="10"/>
        <color rgb="FF000000"/>
        <rFont val="Calibri"/>
        <family val="2"/>
        <scheme val="minor"/>
      </rPr>
      <t xml:space="preserve">/ </t>
    </r>
    <r>
      <rPr>
        <i/>
        <sz val="10"/>
        <color rgb="FF000000"/>
        <rFont val="Calibri"/>
        <family val="2"/>
        <scheme val="minor"/>
      </rPr>
      <t>Fonte: SAJ</t>
    </r>
  </si>
  <si>
    <t>TOTAL
1019</t>
  </si>
  <si>
    <t>TOTAL
1172</t>
  </si>
  <si>
    <r>
      <t xml:space="preserve">NÚMERO DE EVENTOS REGISTRADOS NOS HISTÓRICOS DE PARTES
1º a 31-8-2019 </t>
    </r>
    <r>
      <rPr>
        <sz val="10"/>
        <color rgb="FF000000"/>
        <rFont val="Calibri"/>
        <family val="2"/>
        <scheme val="minor"/>
      </rPr>
      <t xml:space="preserve">/ </t>
    </r>
    <r>
      <rPr>
        <i/>
        <sz val="10"/>
        <color rgb="FF000000"/>
        <rFont val="Calibri"/>
        <family val="2"/>
        <scheme val="minor"/>
      </rPr>
      <t>Fonte: SAJ</t>
    </r>
  </si>
  <si>
    <r>
      <t xml:space="preserve">NÚMERO DE EVENTOS REGISTRADOS NOS HISTÓRICOS DE PARTES
1º a 30-9-2019 </t>
    </r>
    <r>
      <rPr>
        <sz val="10"/>
        <color rgb="FF000000"/>
        <rFont val="Calibri"/>
        <family val="2"/>
        <scheme val="minor"/>
      </rPr>
      <t xml:space="preserve">/ </t>
    </r>
    <r>
      <rPr>
        <i/>
        <sz val="10"/>
        <color rgb="FF000000"/>
        <rFont val="Calibri"/>
        <family val="2"/>
        <scheme val="minor"/>
      </rPr>
      <t>Fonte: SAJ</t>
    </r>
  </si>
  <si>
    <t>TOTAL
1225</t>
  </si>
  <si>
    <r>
      <t xml:space="preserve">NÚMERO DE EVENTOS REGISTRADOS NOS HISTÓRICOS DE PARTES
1-3 a 30-9-2019 </t>
    </r>
    <r>
      <rPr>
        <sz val="10"/>
        <color rgb="FF000000"/>
        <rFont val="Calibri"/>
        <family val="2"/>
        <scheme val="minor"/>
      </rPr>
      <t xml:space="preserve">/ </t>
    </r>
    <r>
      <rPr>
        <i/>
        <sz val="10"/>
        <color rgb="FF000000"/>
        <rFont val="Calibri"/>
        <family val="2"/>
        <scheme val="minor"/>
      </rPr>
      <t>Fonte: SAJ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</si>
</sst>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A5A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34998626667073579"/>
      </bottom>
      <diagonal/>
    </border>
    <border>
      <left/>
      <right/>
      <top style="medium">
        <color theme="1" tint="0.499984740745262"/>
      </top>
      <bottom style="medium">
        <color theme="1" tint="0.34998626667073579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499984740745262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499984740745262"/>
      </right>
      <top/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medium">
        <color theme="1" tint="0.34998626667073579"/>
      </right>
      <top/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4" fillId="6" borderId="20" xfId="1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6" borderId="26" xfId="1" applyNumberFormat="1" applyFont="1" applyFill="1" applyBorder="1" applyAlignment="1">
      <alignment horizontal="center" vertical="center" wrapText="1"/>
    </xf>
    <xf numFmtId="10" fontId="4" fillId="6" borderId="27" xfId="1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4" fillId="6" borderId="25" xfId="1" applyNumberFormat="1" applyFont="1" applyFill="1" applyBorder="1" applyAlignment="1">
      <alignment horizontal="center" vertical="center" wrapText="1"/>
    </xf>
    <xf numFmtId="2" fontId="4" fillId="6" borderId="10" xfId="1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164" fontId="4" fillId="6" borderId="22" xfId="1" applyNumberFormat="1" applyFont="1" applyFill="1" applyBorder="1" applyAlignment="1">
      <alignment horizontal="center" vertical="center"/>
    </xf>
    <xf numFmtId="164" fontId="4" fillId="6" borderId="1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0" xfId="1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9F"/>
      <color rgb="FFE0A5A4"/>
      <color rgb="FFFFFF66"/>
      <color rgb="FFE5F145"/>
      <color rgb="FFFFFF4F"/>
      <color rgb="FFCDCDCD"/>
      <color rgb="FFD78B89"/>
      <color rgb="FFB8B8B8"/>
      <color rgb="FFC2C2C2"/>
      <color rgb="FFF9B8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857251</xdr:colOff>
      <xdr:row>0</xdr:row>
      <xdr:rowOff>76201</xdr:rowOff>
    </xdr:from>
    <xdr:to>
      <xdr:col>5</xdr:col>
      <xdr:colOff>876300</xdr:colOff>
      <xdr:row>0</xdr:row>
      <xdr:rowOff>1133475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76201"/>
          <a:ext cx="1266824" cy="1057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752476</xdr:colOff>
      <xdr:row>0</xdr:row>
      <xdr:rowOff>85726</xdr:rowOff>
    </xdr:from>
    <xdr:to>
      <xdr:col>5</xdr:col>
      <xdr:colOff>800101</xdr:colOff>
      <xdr:row>0</xdr:row>
      <xdr:rowOff>1123950</xdr:rowOff>
    </xdr:to>
    <xdr:pic>
      <xdr:nvPicPr>
        <xdr:cNvPr id="3" name="Imagem 2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6" y="85726"/>
          <a:ext cx="1295400" cy="1038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723901</xdr:colOff>
      <xdr:row>0</xdr:row>
      <xdr:rowOff>38100</xdr:rowOff>
    </xdr:from>
    <xdr:to>
      <xdr:col>5</xdr:col>
      <xdr:colOff>771526</xdr:colOff>
      <xdr:row>0</xdr:row>
      <xdr:rowOff>1162050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6" y="38100"/>
          <a:ext cx="129540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828676</xdr:colOff>
      <xdr:row>0</xdr:row>
      <xdr:rowOff>47625</xdr:rowOff>
    </xdr:from>
    <xdr:to>
      <xdr:col>5</xdr:col>
      <xdr:colOff>876301</xdr:colOff>
      <xdr:row>0</xdr:row>
      <xdr:rowOff>1152525</xdr:rowOff>
    </xdr:to>
    <xdr:pic>
      <xdr:nvPicPr>
        <xdr:cNvPr id="4" name="Imagem 3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47625"/>
          <a:ext cx="12954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876301</xdr:colOff>
      <xdr:row>0</xdr:row>
      <xdr:rowOff>66675</xdr:rowOff>
    </xdr:from>
    <xdr:to>
      <xdr:col>5</xdr:col>
      <xdr:colOff>923926</xdr:colOff>
      <xdr:row>0</xdr:row>
      <xdr:rowOff>1162050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6" y="66675"/>
          <a:ext cx="12954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838201</xdr:colOff>
      <xdr:row>0</xdr:row>
      <xdr:rowOff>76200</xdr:rowOff>
    </xdr:from>
    <xdr:to>
      <xdr:col>5</xdr:col>
      <xdr:colOff>819150</xdr:colOff>
      <xdr:row>0</xdr:row>
      <xdr:rowOff>1162050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6" y="76200"/>
          <a:ext cx="1228724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866776</xdr:colOff>
      <xdr:row>0</xdr:row>
      <xdr:rowOff>95251</xdr:rowOff>
    </xdr:from>
    <xdr:to>
      <xdr:col>5</xdr:col>
      <xdr:colOff>847725</xdr:colOff>
      <xdr:row>0</xdr:row>
      <xdr:rowOff>1123951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1" y="95251"/>
          <a:ext cx="1228724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0</xdr:row>
      <xdr:rowOff>95251</xdr:rowOff>
    </xdr:from>
    <xdr:to>
      <xdr:col>6</xdr:col>
      <xdr:colOff>28575</xdr:colOff>
      <xdr:row>0</xdr:row>
      <xdr:rowOff>1152525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95251"/>
          <a:ext cx="1362075" cy="1057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M9" sqref="M9"/>
    </sheetView>
  </sheetViews>
  <sheetFormatPr defaultRowHeight="15" x14ac:dyDescent="0.25"/>
  <cols>
    <col min="1" max="1" width="2.28515625" style="26" customWidth="1"/>
    <col min="2" max="2" width="13.5703125" style="27" bestFit="1" customWidth="1"/>
    <col min="3" max="3" width="15" style="27" customWidth="1"/>
    <col min="4" max="4" width="13.28515625" style="27" customWidth="1"/>
    <col min="5" max="5" width="18.7109375" style="27" customWidth="1"/>
    <col min="6" max="6" width="14.28515625" style="27" customWidth="1"/>
    <col min="7" max="7" width="10" style="27" customWidth="1"/>
    <col min="8" max="8" width="14.5703125" style="27" customWidth="1"/>
    <col min="9" max="9" width="16" style="27" customWidth="1"/>
    <col min="10" max="10" width="13" style="27" customWidth="1"/>
    <col min="11" max="11" width="9.140625" style="27"/>
    <col min="12" max="13" width="9.140625" style="26" customWidth="1"/>
    <col min="14" max="14" width="9.28515625" style="26" customWidth="1"/>
    <col min="15" max="16384" width="9.140625" style="26"/>
  </cols>
  <sheetData>
    <row r="1" spans="1:21" ht="93.75" customHeight="1" thickBot="1" x14ac:dyDescent="0.3">
      <c r="A1" s="32"/>
      <c r="B1" s="47"/>
      <c r="C1" s="47"/>
      <c r="D1" s="47"/>
      <c r="E1" s="47"/>
      <c r="F1" s="47"/>
      <c r="G1" s="47"/>
      <c r="H1" s="47"/>
      <c r="I1" s="47"/>
      <c r="J1" s="47"/>
    </row>
    <row r="2" spans="1:21" ht="45" customHeight="1" thickBot="1" x14ac:dyDescent="0.3">
      <c r="B2" s="48" t="s">
        <v>32</v>
      </c>
      <c r="C2" s="49"/>
      <c r="D2" s="49"/>
      <c r="E2" s="49"/>
      <c r="F2" s="49"/>
      <c r="G2" s="49"/>
      <c r="H2" s="49"/>
      <c r="I2" s="49"/>
      <c r="J2" s="50"/>
    </row>
    <row r="3" spans="1:21" ht="18.75" customHeight="1" thickBot="1" x14ac:dyDescent="0.3">
      <c r="B3" s="51" t="s">
        <v>1</v>
      </c>
      <c r="C3" s="53" t="s">
        <v>2</v>
      </c>
      <c r="D3" s="54"/>
      <c r="E3" s="54"/>
      <c r="F3" s="54"/>
      <c r="G3" s="55" t="s">
        <v>3</v>
      </c>
      <c r="H3" s="56"/>
      <c r="I3" s="56"/>
      <c r="J3" s="57" t="s">
        <v>0</v>
      </c>
    </row>
    <row r="4" spans="1:21" ht="71.25" customHeight="1" thickBot="1" x14ac:dyDescent="0.3">
      <c r="B4" s="52"/>
      <c r="C4" s="1" t="s">
        <v>9</v>
      </c>
      <c r="D4" s="14" t="s">
        <v>4</v>
      </c>
      <c r="E4" s="14" t="s">
        <v>10</v>
      </c>
      <c r="F4" s="2" t="s">
        <v>5</v>
      </c>
      <c r="G4" s="15" t="s">
        <v>6</v>
      </c>
      <c r="H4" s="15" t="s">
        <v>7</v>
      </c>
      <c r="I4" s="3" t="s">
        <v>8</v>
      </c>
      <c r="J4" s="58"/>
    </row>
    <row r="5" spans="1:21" ht="24.95" customHeight="1" thickBot="1" x14ac:dyDescent="0.3">
      <c r="B5" s="59" t="s">
        <v>0</v>
      </c>
      <c r="C5" s="4">
        <f>'Março - 2019'!C5+'Abril - 2019'!C5+'Maio - 2019'!C5+'Junho - 2019'!C5+'Julho - 2019'!C5+'Agosto - 2019'!C5+'Setembro - 2019'!C5</f>
        <v>190</v>
      </c>
      <c r="D5" s="5">
        <f>'Março - 2019'!D5+'Abril - 2019'!D5+'Maio - 2019'!D5+'Junho - 2019'!D5+'Julho - 2019'!D5+'Agosto - 2019'!D5+'Setembro - 2019'!D5</f>
        <v>3233</v>
      </c>
      <c r="E5" s="5">
        <f>'Março - 2019'!E5+'Abril - 2019'!E5+'Maio - 2019'!E5+'Junho - 2019'!E5+'Julho - 2019'!E5+'Agosto - 2019'!E5+'Setembro - 2019'!E5</f>
        <v>3053</v>
      </c>
      <c r="F5" s="4">
        <f>'Março - 2019'!F5+'Abril - 2019'!F5+'Maio - 2019'!F5+'Junho - 2019'!F5+'Julho - 2019'!F5+'Agosto - 2019'!F5+'Setembro - 2019'!F5</f>
        <v>29</v>
      </c>
      <c r="G5" s="5">
        <f>'Março - 2019'!G5+'Abril - 2019'!G5+'Maio - 2019'!G5+'Junho - 2019'!G5+'Julho - 2019'!G5+'Agosto - 2019'!G5+'Setembro - 2019'!G5</f>
        <v>651</v>
      </c>
      <c r="H5" s="5">
        <f>'Março - 2019'!H5+'Abril - 2019'!H5+'Maio - 2019'!H5+'Junho - 2019'!H5+'Julho - 2019'!H5+'Agosto - 2019'!H5+'Setembro - 2019'!H5</f>
        <v>47</v>
      </c>
      <c r="I5" s="4">
        <f>'Março - 2019'!I5+'Abril - 2019'!I5+'Maio - 2019'!I5+'Junho - 2019'!I5+'Julho - 2019'!I5+'Agosto - 2019'!I5+'Setembro - 2019'!I5</f>
        <v>635</v>
      </c>
      <c r="J5" s="61">
        <f>SUM(C5:I5)</f>
        <v>7838</v>
      </c>
    </row>
    <row r="6" spans="1:21" ht="24.95" customHeight="1" thickBot="1" x14ac:dyDescent="0.3">
      <c r="B6" s="60"/>
      <c r="C6" s="6">
        <f>C5/J5</f>
        <v>2.4240877774942587E-2</v>
      </c>
      <c r="D6" s="6">
        <f>D5/J5</f>
        <v>0.41247767287573361</v>
      </c>
      <c r="E6" s="6">
        <f>E5/J5</f>
        <v>0.3895126307731564</v>
      </c>
      <c r="F6" s="6">
        <f>F5/J5</f>
        <v>3.6999234498596581E-3</v>
      </c>
      <c r="G6" s="6">
        <f>G5/J5</f>
        <v>8.3056902270987498E-2</v>
      </c>
      <c r="H6" s="6">
        <f>H5/J5</f>
        <v>5.9964276601173769E-3</v>
      </c>
      <c r="I6" s="6">
        <f>I5/J5</f>
        <v>8.1015565195202852E-2</v>
      </c>
      <c r="J6" s="62"/>
    </row>
    <row r="7" spans="1:21" s="63" customFormat="1" ht="6" customHeight="1" thickBot="1" x14ac:dyDescent="0.3"/>
    <row r="8" spans="1:21" ht="18" customHeight="1" thickBot="1" x14ac:dyDescent="0.3">
      <c r="E8" s="64" t="s">
        <v>0</v>
      </c>
      <c r="F8" s="20" t="s">
        <v>11</v>
      </c>
      <c r="G8" s="21" t="s">
        <v>12</v>
      </c>
      <c r="I8" s="19"/>
      <c r="J8" s="19" t="s">
        <v>13</v>
      </c>
    </row>
    <row r="9" spans="1:21" ht="26.1" customHeight="1" thickBot="1" x14ac:dyDescent="0.3">
      <c r="E9" s="64"/>
      <c r="F9" s="22">
        <f>SUM(C5,D5,F5,G5,H5,I5)</f>
        <v>4785</v>
      </c>
      <c r="G9" s="7">
        <f>E5</f>
        <v>3053</v>
      </c>
      <c r="I9" s="8" t="s">
        <v>14</v>
      </c>
      <c r="J9" s="7">
        <f>'Março - 2019'!J9+'Abril - 2019'!J9+'Maio - 2019'!J9+'Junho - 2019'!J9+'Julho - 2019'!J9+'Agosto - 2019'!J9+'Setembro - 2019'!J9</f>
        <v>7940</v>
      </c>
    </row>
    <row r="10" spans="1:21" ht="26.1" customHeight="1" thickBot="1" x14ac:dyDescent="0.3">
      <c r="E10" s="64"/>
      <c r="F10" s="23">
        <f>F9/J5</f>
        <v>0.61048736922684355</v>
      </c>
      <c r="G10" s="24">
        <f>G9/J5</f>
        <v>0.3895126307731564</v>
      </c>
      <c r="I10" s="65" t="s">
        <v>15</v>
      </c>
      <c r="J10" s="12">
        <f>'Março - 2019'!J10+'Abril - 2019'!J10+'Maio - 2019'!J10+'Junho - 2019'!J10+'Julho - 2019'!J10+'Agosto - 2019'!J10+'Setembro - 2019'!J10</f>
        <v>7838</v>
      </c>
      <c r="N10" s="30"/>
    </row>
    <row r="11" spans="1:21" ht="26.1" customHeight="1" thickBot="1" x14ac:dyDescent="0.3">
      <c r="D11" s="31"/>
      <c r="E11" s="11"/>
      <c r="F11" s="25"/>
      <c r="G11" s="25"/>
      <c r="I11" s="66"/>
      <c r="J11" s="13">
        <f>J12*100/J9/100</f>
        <v>0.86410579345088168</v>
      </c>
      <c r="N11" s="30"/>
    </row>
    <row r="12" spans="1:21" ht="26.1" customHeight="1" thickBot="1" x14ac:dyDescent="0.3">
      <c r="D12" s="31"/>
      <c r="E12" s="11"/>
      <c r="F12" s="25"/>
      <c r="G12" s="25"/>
      <c r="I12" s="16" t="s">
        <v>23</v>
      </c>
      <c r="J12" s="17">
        <f>'Março - 2019'!J12+'Abril - 2019'!J12+'Maio - 2019'!J12+'Junho - 2019'!J12+'Julho - 2019'!J12+'Agosto - 2019'!J12+'Setembro - 2019'!J12</f>
        <v>6861</v>
      </c>
      <c r="N12" s="30"/>
    </row>
    <row r="13" spans="1:21" ht="26.1" customHeight="1" thickBot="1" x14ac:dyDescent="0.3">
      <c r="D13" s="31"/>
      <c r="E13" s="11"/>
      <c r="F13" s="31"/>
      <c r="G13" s="31"/>
      <c r="I13" s="8" t="s">
        <v>16</v>
      </c>
      <c r="J13" s="18">
        <f>J10/J12</f>
        <v>1.1423990671913715</v>
      </c>
      <c r="N13" s="30"/>
    </row>
    <row r="15" spans="1:21" x14ac:dyDescent="0.25">
      <c r="U15" s="33"/>
    </row>
    <row r="22" spans="17:17" x14ac:dyDescent="0.25">
      <c r="Q22" s="30"/>
    </row>
  </sheetData>
  <mergeCells count="11">
    <mergeCell ref="B5:B6"/>
    <mergeCell ref="J5:J6"/>
    <mergeCell ref="A7:XFD7"/>
    <mergeCell ref="E8:E10"/>
    <mergeCell ref="I10:I11"/>
    <mergeCell ref="B1:J1"/>
    <mergeCell ref="B2:J2"/>
    <mergeCell ref="B3:B4"/>
    <mergeCell ref="C3:F3"/>
    <mergeCell ref="G3:I3"/>
    <mergeCell ref="J3:J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zoomScaleNormal="100" zoomScaleSheetLayoutView="100" workbookViewId="0">
      <selection activeCell="E13" sqref="E13"/>
    </sheetView>
  </sheetViews>
  <sheetFormatPr defaultRowHeight="15" x14ac:dyDescent="0.25"/>
  <cols>
    <col min="1" max="1" width="2.28515625" style="26" customWidth="1"/>
    <col min="2" max="2" width="13.5703125" style="27" bestFit="1" customWidth="1"/>
    <col min="3" max="3" width="15" style="27" customWidth="1"/>
    <col min="4" max="4" width="13.28515625" style="27" customWidth="1"/>
    <col min="5" max="5" width="18.7109375" style="27" customWidth="1"/>
    <col min="6" max="6" width="14.28515625" style="27" customWidth="1"/>
    <col min="7" max="7" width="10" style="27" customWidth="1"/>
    <col min="8" max="8" width="14.5703125" style="27" customWidth="1"/>
    <col min="9" max="9" width="16" style="27" customWidth="1"/>
    <col min="10" max="10" width="13" style="27" customWidth="1"/>
    <col min="11" max="11" width="9.140625" style="27"/>
    <col min="12" max="13" width="9.140625" style="26" customWidth="1"/>
    <col min="14" max="14" width="9.28515625" style="26" customWidth="1"/>
    <col min="15" max="16384" width="9.140625" style="26"/>
  </cols>
  <sheetData>
    <row r="1" spans="1:21" ht="93.75" customHeight="1" thickBot="1" x14ac:dyDescent="0.3">
      <c r="A1" s="32"/>
      <c r="B1" s="47"/>
      <c r="C1" s="47"/>
      <c r="D1" s="47"/>
      <c r="E1" s="47"/>
      <c r="F1" s="47"/>
      <c r="G1" s="47"/>
      <c r="H1" s="47"/>
      <c r="I1" s="47"/>
      <c r="J1" s="47"/>
    </row>
    <row r="2" spans="1:21" ht="45" customHeight="1" thickBot="1" x14ac:dyDescent="0.3">
      <c r="B2" s="48" t="s">
        <v>25</v>
      </c>
      <c r="C2" s="49"/>
      <c r="D2" s="49"/>
      <c r="E2" s="49"/>
      <c r="F2" s="49"/>
      <c r="G2" s="49"/>
      <c r="H2" s="49"/>
      <c r="I2" s="49"/>
      <c r="J2" s="50"/>
    </row>
    <row r="3" spans="1:21" ht="18.75" customHeight="1" thickBot="1" x14ac:dyDescent="0.3">
      <c r="B3" s="51" t="s">
        <v>1</v>
      </c>
      <c r="C3" s="53" t="s">
        <v>2</v>
      </c>
      <c r="D3" s="54"/>
      <c r="E3" s="54"/>
      <c r="F3" s="54"/>
      <c r="G3" s="55" t="s">
        <v>3</v>
      </c>
      <c r="H3" s="56"/>
      <c r="I3" s="56"/>
      <c r="J3" s="57" t="s">
        <v>0</v>
      </c>
    </row>
    <row r="4" spans="1:21" ht="71.25" customHeight="1" thickBot="1" x14ac:dyDescent="0.3">
      <c r="B4" s="52"/>
      <c r="C4" s="1" t="s">
        <v>9</v>
      </c>
      <c r="D4" s="14" t="s">
        <v>4</v>
      </c>
      <c r="E4" s="14" t="s">
        <v>10</v>
      </c>
      <c r="F4" s="2" t="s">
        <v>5</v>
      </c>
      <c r="G4" s="15" t="s">
        <v>6</v>
      </c>
      <c r="H4" s="15" t="s">
        <v>7</v>
      </c>
      <c r="I4" s="3" t="s">
        <v>8</v>
      </c>
      <c r="J4" s="58"/>
    </row>
    <row r="5" spans="1:21" ht="24.95" customHeight="1" thickBot="1" x14ac:dyDescent="0.3">
      <c r="B5" s="59" t="s">
        <v>0</v>
      </c>
      <c r="C5" s="4">
        <v>32</v>
      </c>
      <c r="D5" s="5">
        <v>423</v>
      </c>
      <c r="E5" s="5">
        <v>452</v>
      </c>
      <c r="F5" s="4">
        <v>6</v>
      </c>
      <c r="G5" s="5">
        <v>79</v>
      </c>
      <c r="H5" s="5">
        <v>10</v>
      </c>
      <c r="I5" s="4">
        <v>68</v>
      </c>
      <c r="J5" s="61">
        <f>SUM(C5:I5)</f>
        <v>1070</v>
      </c>
    </row>
    <row r="6" spans="1:21" ht="24.95" customHeight="1" thickBot="1" x14ac:dyDescent="0.3">
      <c r="B6" s="60"/>
      <c r="C6" s="6">
        <f>C5/J5</f>
        <v>2.9906542056074768E-2</v>
      </c>
      <c r="D6" s="6">
        <f>D5/J5</f>
        <v>0.39532710280373834</v>
      </c>
      <c r="E6" s="6">
        <f>E5/J5</f>
        <v>0.42242990654205609</v>
      </c>
      <c r="F6" s="6">
        <f>F5/J5</f>
        <v>5.6074766355140183E-3</v>
      </c>
      <c r="G6" s="6">
        <f>G5/J5</f>
        <v>7.3831775700934577E-2</v>
      </c>
      <c r="H6" s="6">
        <f>H5/J5</f>
        <v>9.3457943925233638E-3</v>
      </c>
      <c r="I6" s="6">
        <f>I5/J5</f>
        <v>6.3551401869158877E-2</v>
      </c>
      <c r="J6" s="62"/>
    </row>
    <row r="7" spans="1:21" s="63" customFormat="1" ht="6" customHeight="1" thickBot="1" x14ac:dyDescent="0.3"/>
    <row r="8" spans="1:21" ht="18" customHeight="1" thickBot="1" x14ac:dyDescent="0.3">
      <c r="E8" s="64" t="s">
        <v>24</v>
      </c>
      <c r="F8" s="20" t="s">
        <v>11</v>
      </c>
      <c r="G8" s="21" t="s">
        <v>12</v>
      </c>
      <c r="I8" s="19"/>
      <c r="J8" s="19" t="s">
        <v>13</v>
      </c>
    </row>
    <row r="9" spans="1:21" ht="26.1" customHeight="1" thickBot="1" x14ac:dyDescent="0.3">
      <c r="E9" s="64"/>
      <c r="F9" s="22">
        <f>SUM(C5,D5,F5,G5,H5,I5)</f>
        <v>618</v>
      </c>
      <c r="G9" s="7">
        <f>E5</f>
        <v>452</v>
      </c>
      <c r="I9" s="8" t="s">
        <v>14</v>
      </c>
      <c r="J9" s="7">
        <v>1229</v>
      </c>
    </row>
    <row r="10" spans="1:21" ht="26.1" customHeight="1" thickBot="1" x14ac:dyDescent="0.3">
      <c r="E10" s="64"/>
      <c r="F10" s="23">
        <f>F9/J5</f>
        <v>0.57757009345794397</v>
      </c>
      <c r="G10" s="24">
        <f>G9/J5</f>
        <v>0.42242990654205609</v>
      </c>
      <c r="I10" s="65" t="s">
        <v>15</v>
      </c>
      <c r="J10" s="12">
        <v>1070</v>
      </c>
      <c r="N10" s="30"/>
    </row>
    <row r="11" spans="1:21" ht="26.1" customHeight="1" thickBot="1" x14ac:dyDescent="0.3">
      <c r="D11" s="31"/>
      <c r="E11" s="11"/>
      <c r="F11" s="25"/>
      <c r="G11" s="25"/>
      <c r="I11" s="66"/>
      <c r="J11" s="13">
        <f>J12*100/J9/100</f>
        <v>0.76647681041497151</v>
      </c>
      <c r="N11" s="30"/>
    </row>
    <row r="12" spans="1:21" ht="26.1" customHeight="1" thickBot="1" x14ac:dyDescent="0.3">
      <c r="D12" s="31"/>
      <c r="E12" s="11"/>
      <c r="F12" s="25"/>
      <c r="G12" s="25"/>
      <c r="I12" s="16" t="s">
        <v>23</v>
      </c>
      <c r="J12" s="17">
        <v>942</v>
      </c>
      <c r="N12" s="30"/>
    </row>
    <row r="13" spans="1:21" ht="26.1" customHeight="1" thickBot="1" x14ac:dyDescent="0.3">
      <c r="D13" s="31"/>
      <c r="E13" s="11"/>
      <c r="F13" s="31"/>
      <c r="G13" s="31"/>
      <c r="I13" s="8" t="s">
        <v>16</v>
      </c>
      <c r="J13" s="18">
        <f>J10/J12</f>
        <v>1.1358811040339702</v>
      </c>
      <c r="N13" s="30"/>
    </row>
    <row r="15" spans="1:21" x14ac:dyDescent="0.25">
      <c r="U15" s="33"/>
    </row>
    <row r="22" spans="17:17" x14ac:dyDescent="0.25">
      <c r="Q22" s="30"/>
    </row>
  </sheetData>
  <mergeCells count="11">
    <mergeCell ref="B1:J1"/>
    <mergeCell ref="A7:XFD7"/>
    <mergeCell ref="B5:B6"/>
    <mergeCell ref="J5:J6"/>
    <mergeCell ref="J3:J4"/>
    <mergeCell ref="E8:E10"/>
    <mergeCell ref="G3:I3"/>
    <mergeCell ref="B3:B4"/>
    <mergeCell ref="C3:F3"/>
    <mergeCell ref="B2:J2"/>
    <mergeCell ref="I10:I11"/>
  </mergeCells>
  <pageMargins left="0.9055118110236221" right="0.9055118110236221" top="1.1417322834645669" bottom="0.74803149606299213" header="0.31496062992125984" footer="0.31496062992125984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zoomScaleSheetLayoutView="100" workbookViewId="0">
      <selection activeCell="J10" sqref="J10"/>
    </sheetView>
  </sheetViews>
  <sheetFormatPr defaultRowHeight="15" x14ac:dyDescent="0.25"/>
  <cols>
    <col min="1" max="1" width="2.28515625" style="26" customWidth="1"/>
    <col min="2" max="2" width="13.5703125" style="27" bestFit="1" customWidth="1"/>
    <col min="3" max="3" width="15" style="27" customWidth="1"/>
    <col min="4" max="4" width="13.28515625" style="27" customWidth="1"/>
    <col min="5" max="5" width="18.7109375" style="27" customWidth="1"/>
    <col min="6" max="6" width="14.28515625" style="27" customWidth="1"/>
    <col min="7" max="7" width="10" style="27" customWidth="1"/>
    <col min="8" max="8" width="14.5703125" style="27" customWidth="1"/>
    <col min="9" max="9" width="16" style="27" customWidth="1"/>
    <col min="10" max="10" width="13" style="27" customWidth="1"/>
    <col min="11" max="11" width="9.140625" style="27"/>
    <col min="12" max="13" width="9.140625" style="26" customWidth="1"/>
    <col min="14" max="14" width="9.28515625" style="26" customWidth="1"/>
    <col min="15" max="16384" width="9.140625" style="26"/>
  </cols>
  <sheetData>
    <row r="1" spans="1:21" ht="93.75" customHeight="1" thickBot="1" x14ac:dyDescent="0.3">
      <c r="A1" s="32"/>
      <c r="B1" s="47"/>
      <c r="C1" s="47"/>
      <c r="D1" s="47"/>
      <c r="E1" s="47"/>
      <c r="F1" s="47"/>
      <c r="G1" s="47"/>
      <c r="H1" s="47"/>
      <c r="I1" s="47"/>
      <c r="J1" s="47"/>
    </row>
    <row r="2" spans="1:21" ht="45" customHeight="1" thickBot="1" x14ac:dyDescent="0.3">
      <c r="B2" s="48" t="s">
        <v>19</v>
      </c>
      <c r="C2" s="49"/>
      <c r="D2" s="49"/>
      <c r="E2" s="49"/>
      <c r="F2" s="49"/>
      <c r="G2" s="49"/>
      <c r="H2" s="49"/>
      <c r="I2" s="49"/>
      <c r="J2" s="50"/>
    </row>
    <row r="3" spans="1:21" ht="18.75" customHeight="1" thickBot="1" x14ac:dyDescent="0.3">
      <c r="B3" s="51" t="s">
        <v>1</v>
      </c>
      <c r="C3" s="53" t="s">
        <v>2</v>
      </c>
      <c r="D3" s="54"/>
      <c r="E3" s="54"/>
      <c r="F3" s="54"/>
      <c r="G3" s="55" t="s">
        <v>3</v>
      </c>
      <c r="H3" s="56"/>
      <c r="I3" s="56"/>
      <c r="J3" s="57" t="s">
        <v>0</v>
      </c>
    </row>
    <row r="4" spans="1:21" ht="71.25" customHeight="1" thickBot="1" x14ac:dyDescent="0.3">
      <c r="B4" s="52"/>
      <c r="C4" s="1" t="s">
        <v>9</v>
      </c>
      <c r="D4" s="14" t="s">
        <v>4</v>
      </c>
      <c r="E4" s="14" t="s">
        <v>10</v>
      </c>
      <c r="F4" s="2" t="s">
        <v>5</v>
      </c>
      <c r="G4" s="15" t="s">
        <v>6</v>
      </c>
      <c r="H4" s="15" t="s">
        <v>7</v>
      </c>
      <c r="I4" s="3" t="s">
        <v>8</v>
      </c>
      <c r="J4" s="58"/>
    </row>
    <row r="5" spans="1:21" ht="24.95" customHeight="1" thickBot="1" x14ac:dyDescent="0.3">
      <c r="B5" s="59" t="s">
        <v>0</v>
      </c>
      <c r="C5" s="4">
        <v>23</v>
      </c>
      <c r="D5" s="5">
        <v>443</v>
      </c>
      <c r="E5" s="5">
        <v>528</v>
      </c>
      <c r="F5" s="4">
        <v>4</v>
      </c>
      <c r="G5" s="5">
        <v>70</v>
      </c>
      <c r="H5" s="5">
        <v>7</v>
      </c>
      <c r="I5" s="4">
        <v>111</v>
      </c>
      <c r="J5" s="61">
        <f>SUM(C5:I5)</f>
        <v>1186</v>
      </c>
    </row>
    <row r="6" spans="1:21" ht="24.95" customHeight="1" thickBot="1" x14ac:dyDescent="0.3">
      <c r="B6" s="60"/>
      <c r="C6" s="6">
        <f>C5/J5</f>
        <v>1.93929173693086E-2</v>
      </c>
      <c r="D6" s="6">
        <f>D5/J5</f>
        <v>0.37352445193929174</v>
      </c>
      <c r="E6" s="6">
        <f>E5/J5</f>
        <v>0.4451939291736931</v>
      </c>
      <c r="F6" s="6">
        <f>F5/J5</f>
        <v>3.3726812816188868E-3</v>
      </c>
      <c r="G6" s="6">
        <f>G5/J5</f>
        <v>5.9021922428330521E-2</v>
      </c>
      <c r="H6" s="6">
        <f>H5/J5</f>
        <v>5.902192242833052E-3</v>
      </c>
      <c r="I6" s="6">
        <f>I5/J5</f>
        <v>9.3591905564924111E-2</v>
      </c>
      <c r="J6" s="62"/>
    </row>
    <row r="7" spans="1:21" s="63" customFormat="1" ht="6" customHeight="1" thickBot="1" x14ac:dyDescent="0.3"/>
    <row r="8" spans="1:21" ht="18" customHeight="1" thickBot="1" x14ac:dyDescent="0.3">
      <c r="E8" s="64" t="s">
        <v>18</v>
      </c>
      <c r="F8" s="20" t="s">
        <v>11</v>
      </c>
      <c r="G8" s="21" t="s">
        <v>12</v>
      </c>
      <c r="I8" s="19"/>
      <c r="J8" s="19" t="s">
        <v>13</v>
      </c>
    </row>
    <row r="9" spans="1:21" ht="26.1" customHeight="1" thickBot="1" x14ac:dyDescent="0.3">
      <c r="E9" s="64"/>
      <c r="F9" s="22">
        <f>SUM(C5,D5,F5,G5,H5,I5)</f>
        <v>658</v>
      </c>
      <c r="G9" s="7">
        <f>E5</f>
        <v>528</v>
      </c>
      <c r="I9" s="8" t="s">
        <v>14</v>
      </c>
      <c r="J9" s="7">
        <v>1178</v>
      </c>
    </row>
    <row r="10" spans="1:21" ht="26.1" customHeight="1" thickBot="1" x14ac:dyDescent="0.3">
      <c r="E10" s="64"/>
      <c r="F10" s="23">
        <f>F9/J5</f>
        <v>0.55480607082630695</v>
      </c>
      <c r="G10" s="24">
        <f>G9/J5</f>
        <v>0.4451939291736931</v>
      </c>
      <c r="I10" s="65" t="s">
        <v>15</v>
      </c>
      <c r="J10" s="12">
        <v>1186</v>
      </c>
      <c r="N10" s="30"/>
      <c r="O10" s="30"/>
    </row>
    <row r="11" spans="1:21" ht="26.1" customHeight="1" thickBot="1" x14ac:dyDescent="0.3">
      <c r="D11" s="31"/>
      <c r="E11" s="11"/>
      <c r="F11" s="25"/>
      <c r="G11" s="25"/>
      <c r="I11" s="66"/>
      <c r="J11" s="13">
        <f>J12*100/J9/100</f>
        <v>0.88030560271646863</v>
      </c>
      <c r="N11" s="30"/>
      <c r="O11" s="30"/>
    </row>
    <row r="12" spans="1:21" ht="26.1" customHeight="1" thickBot="1" x14ac:dyDescent="0.3">
      <c r="D12" s="31"/>
      <c r="E12" s="11"/>
      <c r="F12" s="25"/>
      <c r="G12" s="25"/>
      <c r="I12" s="16" t="s">
        <v>23</v>
      </c>
      <c r="J12" s="17">
        <v>1037</v>
      </c>
      <c r="N12" s="30"/>
      <c r="O12" s="30"/>
    </row>
    <row r="13" spans="1:21" ht="26.1" customHeight="1" thickBot="1" x14ac:dyDescent="0.3">
      <c r="D13" s="31"/>
      <c r="E13" s="11"/>
      <c r="F13" s="31"/>
      <c r="G13" s="31"/>
      <c r="I13" s="8" t="s">
        <v>16</v>
      </c>
      <c r="J13" s="18">
        <f>J10/J12</f>
        <v>1.1436837029893925</v>
      </c>
      <c r="N13" s="30"/>
      <c r="O13" s="30"/>
    </row>
    <row r="14" spans="1:21" x14ac:dyDescent="0.25">
      <c r="D14" s="31"/>
      <c r="E14" s="31"/>
      <c r="F14" s="31"/>
      <c r="G14" s="31"/>
    </row>
    <row r="15" spans="1:21" x14ac:dyDescent="0.25">
      <c r="U15" s="33"/>
    </row>
    <row r="22" spans="14:17" x14ac:dyDescent="0.25">
      <c r="Q22" s="30"/>
    </row>
    <row r="25" spans="14:17" x14ac:dyDescent="0.25">
      <c r="N25" s="34"/>
    </row>
  </sheetData>
  <mergeCells count="11">
    <mergeCell ref="B1:J1"/>
    <mergeCell ref="B5:B6"/>
    <mergeCell ref="J5:J6"/>
    <mergeCell ref="A7:XFD7"/>
    <mergeCell ref="E8:E10"/>
    <mergeCell ref="B2:J2"/>
    <mergeCell ref="B3:B4"/>
    <mergeCell ref="C3:F3"/>
    <mergeCell ref="G3:I3"/>
    <mergeCell ref="J3:J4"/>
    <mergeCell ref="I10:I11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zoomScaleSheetLayoutView="100" workbookViewId="0">
      <selection activeCell="M11" sqref="M11"/>
    </sheetView>
  </sheetViews>
  <sheetFormatPr defaultRowHeight="15" x14ac:dyDescent="0.25"/>
  <cols>
    <col min="1" max="1" width="2.28515625" style="26" customWidth="1"/>
    <col min="2" max="2" width="13.5703125" style="27" bestFit="1" customWidth="1"/>
    <col min="3" max="3" width="15" style="27" customWidth="1"/>
    <col min="4" max="4" width="13.28515625" style="27" customWidth="1"/>
    <col min="5" max="5" width="18.7109375" style="27" customWidth="1"/>
    <col min="6" max="6" width="14.28515625" style="27" customWidth="1"/>
    <col min="7" max="7" width="10" style="27" customWidth="1"/>
    <col min="8" max="8" width="14.5703125" style="27" customWidth="1"/>
    <col min="9" max="9" width="16" style="27" customWidth="1"/>
    <col min="10" max="10" width="13" style="27" customWidth="1"/>
    <col min="11" max="11" width="9.140625" style="27"/>
    <col min="12" max="13" width="9.140625" style="26" customWidth="1"/>
    <col min="14" max="14" width="9.28515625" style="26" customWidth="1"/>
    <col min="15" max="16384" width="9.140625" style="26"/>
  </cols>
  <sheetData>
    <row r="1" spans="1:21" ht="93.75" customHeight="1" thickBot="1" x14ac:dyDescent="0.3">
      <c r="A1" s="32"/>
      <c r="B1" s="47"/>
      <c r="C1" s="47"/>
      <c r="D1" s="47"/>
      <c r="E1" s="47"/>
      <c r="F1" s="47"/>
      <c r="G1" s="47"/>
      <c r="H1" s="47"/>
      <c r="I1" s="47"/>
      <c r="J1" s="47"/>
    </row>
    <row r="2" spans="1:21" ht="45" customHeight="1" thickBot="1" x14ac:dyDescent="0.3">
      <c r="B2" s="48" t="s">
        <v>20</v>
      </c>
      <c r="C2" s="49"/>
      <c r="D2" s="49"/>
      <c r="E2" s="49"/>
      <c r="F2" s="49"/>
      <c r="G2" s="49"/>
      <c r="H2" s="49"/>
      <c r="I2" s="49"/>
      <c r="J2" s="50"/>
    </row>
    <row r="3" spans="1:21" ht="18.75" customHeight="1" thickBot="1" x14ac:dyDescent="0.3">
      <c r="B3" s="51" t="s">
        <v>1</v>
      </c>
      <c r="C3" s="53" t="s">
        <v>2</v>
      </c>
      <c r="D3" s="54"/>
      <c r="E3" s="54"/>
      <c r="F3" s="54"/>
      <c r="G3" s="55" t="s">
        <v>3</v>
      </c>
      <c r="H3" s="56"/>
      <c r="I3" s="56"/>
      <c r="J3" s="57" t="s">
        <v>0</v>
      </c>
    </row>
    <row r="4" spans="1:21" ht="71.25" customHeight="1" thickBot="1" x14ac:dyDescent="0.3">
      <c r="B4" s="52"/>
      <c r="C4" s="1" t="s">
        <v>9</v>
      </c>
      <c r="D4" s="14" t="s">
        <v>4</v>
      </c>
      <c r="E4" s="14" t="s">
        <v>10</v>
      </c>
      <c r="F4" s="2" t="s">
        <v>5</v>
      </c>
      <c r="G4" s="15" t="s">
        <v>6</v>
      </c>
      <c r="H4" s="15" t="s">
        <v>7</v>
      </c>
      <c r="I4" s="3" t="s">
        <v>8</v>
      </c>
      <c r="J4" s="58"/>
    </row>
    <row r="5" spans="1:21" ht="24.95" customHeight="1" thickBot="1" x14ac:dyDescent="0.3">
      <c r="B5" s="59" t="s">
        <v>0</v>
      </c>
      <c r="C5" s="4">
        <v>20</v>
      </c>
      <c r="D5" s="5">
        <v>453</v>
      </c>
      <c r="E5" s="5">
        <v>416</v>
      </c>
      <c r="F5" s="4">
        <v>3</v>
      </c>
      <c r="G5" s="5">
        <v>71</v>
      </c>
      <c r="H5" s="5">
        <v>5</v>
      </c>
      <c r="I5" s="4">
        <v>87</v>
      </c>
      <c r="J5" s="61">
        <f>SUM(C5:I5)</f>
        <v>1055</v>
      </c>
    </row>
    <row r="6" spans="1:21" ht="24.95" customHeight="1" thickBot="1" x14ac:dyDescent="0.3">
      <c r="B6" s="60"/>
      <c r="C6" s="6">
        <f>C5/J5</f>
        <v>1.8957345971563982E-2</v>
      </c>
      <c r="D6" s="6">
        <f>D5/J5</f>
        <v>0.42938388625592416</v>
      </c>
      <c r="E6" s="6">
        <f>E5/J5</f>
        <v>0.39431279620853082</v>
      </c>
      <c r="F6" s="6">
        <f>F5/J5</f>
        <v>2.843601895734597E-3</v>
      </c>
      <c r="G6" s="6">
        <f>G5/J5</f>
        <v>6.7298578199052134E-2</v>
      </c>
      <c r="H6" s="6">
        <f>H5/J5</f>
        <v>4.7393364928909956E-3</v>
      </c>
      <c r="I6" s="6">
        <f>I5/J5</f>
        <v>8.2464454976303322E-2</v>
      </c>
      <c r="J6" s="62"/>
    </row>
    <row r="7" spans="1:21" s="63" customFormat="1" ht="6" customHeight="1" thickBot="1" x14ac:dyDescent="0.3"/>
    <row r="8" spans="1:21" ht="18" customHeight="1" thickBot="1" x14ac:dyDescent="0.3">
      <c r="E8" s="64" t="s">
        <v>17</v>
      </c>
      <c r="F8" s="20" t="s">
        <v>11</v>
      </c>
      <c r="G8" s="21" t="s">
        <v>12</v>
      </c>
      <c r="I8" s="19"/>
      <c r="J8" s="19" t="s">
        <v>13</v>
      </c>
    </row>
    <row r="9" spans="1:21" ht="26.1" customHeight="1" thickBot="1" x14ac:dyDescent="0.3">
      <c r="E9" s="64"/>
      <c r="F9" s="22">
        <f>SUM(C5,D5,F5,'Maio - 2019'!G5,H5,I5)</f>
        <v>639</v>
      </c>
      <c r="G9" s="7">
        <f>E5</f>
        <v>416</v>
      </c>
      <c r="I9" s="8" t="s">
        <v>14</v>
      </c>
      <c r="J9" s="7">
        <v>1128</v>
      </c>
    </row>
    <row r="10" spans="1:21" ht="26.1" customHeight="1" thickBot="1" x14ac:dyDescent="0.3">
      <c r="E10" s="64"/>
      <c r="F10" s="23">
        <f>F9/J5</f>
        <v>0.60568720379146923</v>
      </c>
      <c r="G10" s="24">
        <f>G9/J5</f>
        <v>0.39431279620853082</v>
      </c>
      <c r="I10" s="65" t="s">
        <v>15</v>
      </c>
      <c r="J10" s="12">
        <v>1055</v>
      </c>
      <c r="K10" s="29"/>
      <c r="N10" s="30"/>
      <c r="O10" s="30"/>
    </row>
    <row r="11" spans="1:21" ht="26.1" customHeight="1" thickBot="1" x14ac:dyDescent="0.3">
      <c r="D11" s="31"/>
      <c r="E11" s="11"/>
      <c r="F11" s="25"/>
      <c r="G11" s="25"/>
      <c r="H11" s="31"/>
      <c r="I11" s="66"/>
      <c r="J11" s="13">
        <f>J12*100/J9/100</f>
        <v>0.82092198581560283</v>
      </c>
      <c r="K11" s="29"/>
      <c r="N11" s="30"/>
      <c r="O11" s="30"/>
    </row>
    <row r="12" spans="1:21" ht="26.1" customHeight="1" thickBot="1" x14ac:dyDescent="0.3">
      <c r="D12" s="31"/>
      <c r="E12" s="11"/>
      <c r="F12" s="25"/>
      <c r="G12" s="25"/>
      <c r="H12" s="31"/>
      <c r="I12" s="16" t="s">
        <v>23</v>
      </c>
      <c r="J12" s="17">
        <v>926</v>
      </c>
      <c r="K12" s="29"/>
      <c r="N12" s="30"/>
      <c r="O12" s="30"/>
    </row>
    <row r="13" spans="1:21" ht="26.1" customHeight="1" thickBot="1" x14ac:dyDescent="0.3">
      <c r="D13" s="31"/>
      <c r="E13" s="11"/>
      <c r="F13" s="31"/>
      <c r="G13" s="31"/>
      <c r="H13" s="31"/>
      <c r="I13" s="8" t="s">
        <v>16</v>
      </c>
      <c r="J13" s="18">
        <f>J10/J12</f>
        <v>1.1393088552915767</v>
      </c>
      <c r="N13" s="30"/>
      <c r="O13" s="30"/>
    </row>
    <row r="15" spans="1:21" x14ac:dyDescent="0.25">
      <c r="U15" s="33"/>
    </row>
    <row r="16" spans="1:21" x14ac:dyDescent="0.25">
      <c r="B16" s="9"/>
    </row>
    <row r="17" spans="2:18" x14ac:dyDescent="0.25">
      <c r="B17" s="9"/>
      <c r="C17" s="9"/>
    </row>
    <row r="18" spans="2:18" x14ac:dyDescent="0.25">
      <c r="B18" s="9"/>
      <c r="C18" s="9"/>
      <c r="F18" s="70"/>
      <c r="G18" s="70"/>
      <c r="L18" s="68"/>
      <c r="M18" s="68"/>
      <c r="N18" s="68"/>
      <c r="O18" s="68"/>
      <c r="P18" s="68"/>
    </row>
    <row r="19" spans="2:18" x14ac:dyDescent="0.25">
      <c r="B19" s="69"/>
      <c r="C19" s="69"/>
      <c r="L19" s="68"/>
      <c r="M19" s="68"/>
      <c r="N19" s="68"/>
      <c r="O19" s="68"/>
      <c r="P19" s="68"/>
    </row>
    <row r="20" spans="2:18" x14ac:dyDescent="0.25">
      <c r="F20" s="67"/>
      <c r="G20" s="67"/>
      <c r="H20" s="67"/>
    </row>
    <row r="22" spans="2:18" x14ac:dyDescent="0.25">
      <c r="R22" s="30"/>
    </row>
    <row r="25" spans="2:18" x14ac:dyDescent="0.25">
      <c r="N25" s="34"/>
    </row>
  </sheetData>
  <mergeCells count="15">
    <mergeCell ref="F20:H20"/>
    <mergeCell ref="L18:P19"/>
    <mergeCell ref="B1:J1"/>
    <mergeCell ref="B19:C19"/>
    <mergeCell ref="F18:G18"/>
    <mergeCell ref="B5:B6"/>
    <mergeCell ref="J5:J6"/>
    <mergeCell ref="A7:XFD7"/>
    <mergeCell ref="E8:E10"/>
    <mergeCell ref="B2:J2"/>
    <mergeCell ref="B3:B4"/>
    <mergeCell ref="C3:F3"/>
    <mergeCell ref="G3:I3"/>
    <mergeCell ref="J3:J4"/>
    <mergeCell ref="I10:I11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I20" sqref="I20"/>
    </sheetView>
  </sheetViews>
  <sheetFormatPr defaultRowHeight="15" x14ac:dyDescent="0.25"/>
  <cols>
    <col min="1" max="1" width="2.28515625" style="26" customWidth="1"/>
    <col min="2" max="2" width="13.5703125" style="27" bestFit="1" customWidth="1"/>
    <col min="3" max="3" width="15" style="27" customWidth="1"/>
    <col min="4" max="4" width="13.28515625" style="27" customWidth="1"/>
    <col min="5" max="5" width="18.7109375" style="27" customWidth="1"/>
    <col min="6" max="6" width="14.28515625" style="27" customWidth="1"/>
    <col min="7" max="7" width="10" style="27" customWidth="1"/>
    <col min="8" max="8" width="14.5703125" style="27" customWidth="1"/>
    <col min="9" max="9" width="16" style="27" customWidth="1"/>
    <col min="10" max="10" width="13" style="27" customWidth="1"/>
    <col min="11" max="11" width="9.140625" style="27"/>
    <col min="12" max="13" width="9.140625" style="26" customWidth="1"/>
    <col min="14" max="14" width="9.28515625" style="26" customWidth="1"/>
    <col min="15" max="16384" width="9.140625" style="26"/>
  </cols>
  <sheetData>
    <row r="1" spans="1:21" ht="93.75" customHeight="1" thickBot="1" x14ac:dyDescent="0.3">
      <c r="A1" s="32"/>
      <c r="B1" s="47"/>
      <c r="C1" s="47"/>
      <c r="D1" s="47"/>
      <c r="E1" s="47"/>
      <c r="F1" s="47"/>
      <c r="G1" s="47"/>
      <c r="H1" s="47"/>
      <c r="I1" s="47"/>
      <c r="J1" s="47"/>
    </row>
    <row r="2" spans="1:21" ht="45" customHeight="1" thickBot="1" x14ac:dyDescent="0.3">
      <c r="B2" s="48" t="s">
        <v>22</v>
      </c>
      <c r="C2" s="49"/>
      <c r="D2" s="49"/>
      <c r="E2" s="49"/>
      <c r="F2" s="49"/>
      <c r="G2" s="49"/>
      <c r="H2" s="49"/>
      <c r="I2" s="49"/>
      <c r="J2" s="50"/>
    </row>
    <row r="3" spans="1:21" ht="18.75" customHeight="1" thickBot="1" x14ac:dyDescent="0.3">
      <c r="B3" s="51" t="s">
        <v>1</v>
      </c>
      <c r="C3" s="53" t="s">
        <v>2</v>
      </c>
      <c r="D3" s="54"/>
      <c r="E3" s="54"/>
      <c r="F3" s="54"/>
      <c r="G3" s="55" t="s">
        <v>3</v>
      </c>
      <c r="H3" s="56"/>
      <c r="I3" s="56"/>
      <c r="J3" s="57" t="s">
        <v>0</v>
      </c>
    </row>
    <row r="4" spans="1:21" ht="71.25" customHeight="1" thickBot="1" x14ac:dyDescent="0.3">
      <c r="B4" s="52"/>
      <c r="C4" s="1" t="s">
        <v>9</v>
      </c>
      <c r="D4" s="14" t="s">
        <v>4</v>
      </c>
      <c r="E4" s="14" t="s">
        <v>10</v>
      </c>
      <c r="F4" s="2" t="s">
        <v>5</v>
      </c>
      <c r="G4" s="15" t="s">
        <v>6</v>
      </c>
      <c r="H4" s="15" t="s">
        <v>7</v>
      </c>
      <c r="I4" s="3" t="s">
        <v>8</v>
      </c>
      <c r="J4" s="58"/>
    </row>
    <row r="5" spans="1:21" ht="24.95" customHeight="1" thickBot="1" x14ac:dyDescent="0.3">
      <c r="B5" s="59" t="s">
        <v>0</v>
      </c>
      <c r="C5" s="4">
        <v>22</v>
      </c>
      <c r="D5" s="5">
        <v>487</v>
      </c>
      <c r="E5" s="5">
        <v>396</v>
      </c>
      <c r="F5" s="4">
        <v>5</v>
      </c>
      <c r="G5" s="5">
        <v>105</v>
      </c>
      <c r="H5" s="5">
        <v>8</v>
      </c>
      <c r="I5" s="4">
        <v>88</v>
      </c>
      <c r="J5" s="61">
        <f>SUM(C5:I5)</f>
        <v>1111</v>
      </c>
    </row>
    <row r="6" spans="1:21" ht="24.95" customHeight="1" thickBot="1" x14ac:dyDescent="0.3">
      <c r="B6" s="60"/>
      <c r="C6" s="6">
        <f>C5/J5</f>
        <v>1.9801980198019802E-2</v>
      </c>
      <c r="D6" s="6">
        <f>D5/J5</f>
        <v>0.43834383438343832</v>
      </c>
      <c r="E6" s="6">
        <f>E5/J5</f>
        <v>0.35643564356435642</v>
      </c>
      <c r="F6" s="6">
        <f>F5/J5</f>
        <v>4.5004500450045006E-3</v>
      </c>
      <c r="G6" s="6">
        <f>G5/J5</f>
        <v>9.4509450945094511E-2</v>
      </c>
      <c r="H6" s="6">
        <f>H5/J5</f>
        <v>7.2007200720072004E-3</v>
      </c>
      <c r="I6" s="6">
        <f>I5/J5</f>
        <v>7.9207920792079209E-2</v>
      </c>
      <c r="J6" s="62"/>
    </row>
    <row r="7" spans="1:21" s="63" customFormat="1" ht="6" customHeight="1" thickBot="1" x14ac:dyDescent="0.3"/>
    <row r="8" spans="1:21" ht="18" customHeight="1" thickBot="1" x14ac:dyDescent="0.3">
      <c r="E8" s="64" t="s">
        <v>21</v>
      </c>
      <c r="F8" s="20" t="s">
        <v>11</v>
      </c>
      <c r="G8" s="21" t="s">
        <v>12</v>
      </c>
      <c r="I8" s="19"/>
      <c r="J8" s="19" t="s">
        <v>13</v>
      </c>
    </row>
    <row r="9" spans="1:21" ht="26.1" customHeight="1" thickBot="1" x14ac:dyDescent="0.3">
      <c r="E9" s="64"/>
      <c r="F9" s="22">
        <f>SUM(C5,D5,F5,G5,H5,I5)</f>
        <v>715</v>
      </c>
      <c r="G9" s="7">
        <f>E5</f>
        <v>396</v>
      </c>
      <c r="I9" s="8" t="s">
        <v>14</v>
      </c>
      <c r="J9" s="10">
        <v>1173</v>
      </c>
      <c r="O9" s="28"/>
    </row>
    <row r="10" spans="1:21" ht="26.1" customHeight="1" thickBot="1" x14ac:dyDescent="0.3">
      <c r="E10" s="64"/>
      <c r="F10" s="23">
        <f>F9/J5</f>
        <v>0.64356435643564358</v>
      </c>
      <c r="G10" s="24">
        <f>G9/J5</f>
        <v>0.35643564356435642</v>
      </c>
      <c r="I10" s="65" t="s">
        <v>15</v>
      </c>
      <c r="J10" s="12">
        <v>1111</v>
      </c>
      <c r="K10" s="29"/>
      <c r="N10" s="30"/>
      <c r="O10" s="30"/>
      <c r="S10" s="28"/>
    </row>
    <row r="11" spans="1:21" ht="26.1" customHeight="1" thickBot="1" x14ac:dyDescent="0.3">
      <c r="D11" s="31"/>
      <c r="E11" s="11"/>
      <c r="F11" s="25"/>
      <c r="G11" s="25"/>
      <c r="H11" s="31"/>
      <c r="I11" s="66"/>
      <c r="J11" s="13">
        <f>J12*100/J9/100</f>
        <v>0.8380221653878942</v>
      </c>
      <c r="K11" s="29"/>
      <c r="N11" s="30"/>
      <c r="O11" s="30"/>
      <c r="S11" s="28"/>
    </row>
    <row r="12" spans="1:21" ht="26.1" customHeight="1" thickBot="1" x14ac:dyDescent="0.3">
      <c r="D12" s="31"/>
      <c r="E12" s="11"/>
      <c r="F12" s="25"/>
      <c r="G12" s="25"/>
      <c r="H12" s="31"/>
      <c r="I12" s="16" t="s">
        <v>23</v>
      </c>
      <c r="J12" s="17">
        <v>983</v>
      </c>
      <c r="K12" s="29"/>
      <c r="N12" s="30"/>
      <c r="O12" s="30"/>
      <c r="S12" s="28"/>
    </row>
    <row r="13" spans="1:21" ht="26.1" customHeight="1" thickBot="1" x14ac:dyDescent="0.3">
      <c r="D13" s="31"/>
      <c r="E13" s="11"/>
      <c r="F13" s="31"/>
      <c r="G13" s="31"/>
      <c r="H13" s="31"/>
      <c r="I13" s="8" t="s">
        <v>16</v>
      </c>
      <c r="J13" s="18">
        <f>J10/J12</f>
        <v>1.1302136317395728</v>
      </c>
      <c r="N13" s="30"/>
      <c r="O13" s="30"/>
    </row>
    <row r="14" spans="1:21" x14ac:dyDescent="0.25">
      <c r="D14" s="31"/>
      <c r="E14" s="31"/>
      <c r="F14" s="31"/>
      <c r="G14" s="31"/>
      <c r="H14" s="31"/>
    </row>
    <row r="15" spans="1:21" x14ac:dyDescent="0.25">
      <c r="U15" s="33"/>
    </row>
    <row r="16" spans="1:21" x14ac:dyDescent="0.25">
      <c r="B16" s="9"/>
    </row>
    <row r="17" spans="2:18" x14ac:dyDescent="0.25">
      <c r="B17" s="9"/>
      <c r="C17" s="9"/>
    </row>
    <row r="18" spans="2:18" x14ac:dyDescent="0.25">
      <c r="B18" s="9"/>
      <c r="C18" s="9"/>
      <c r="F18" s="70"/>
      <c r="G18" s="70"/>
      <c r="L18" s="68"/>
      <c r="M18" s="68"/>
      <c r="N18" s="68"/>
      <c r="O18" s="68"/>
      <c r="P18" s="68"/>
    </row>
    <row r="19" spans="2:18" x14ac:dyDescent="0.25">
      <c r="B19" s="69"/>
      <c r="C19" s="69"/>
      <c r="L19" s="68"/>
      <c r="M19" s="68"/>
      <c r="N19" s="68"/>
      <c r="O19" s="68"/>
      <c r="P19" s="68"/>
    </row>
    <row r="20" spans="2:18" x14ac:dyDescent="0.25">
      <c r="F20" s="67"/>
      <c r="G20" s="67"/>
      <c r="H20" s="67"/>
    </row>
    <row r="22" spans="2:18" x14ac:dyDescent="0.25">
      <c r="R22" s="30"/>
    </row>
    <row r="25" spans="2:18" x14ac:dyDescent="0.25">
      <c r="N25" s="34"/>
    </row>
  </sheetData>
  <mergeCells count="15">
    <mergeCell ref="F20:H20"/>
    <mergeCell ref="B5:B6"/>
    <mergeCell ref="J5:J6"/>
    <mergeCell ref="A7:XFD7"/>
    <mergeCell ref="E8:E10"/>
    <mergeCell ref="F18:G18"/>
    <mergeCell ref="L18:P19"/>
    <mergeCell ref="B19:C19"/>
    <mergeCell ref="I10:I11"/>
    <mergeCell ref="B1:J1"/>
    <mergeCell ref="B2:J2"/>
    <mergeCell ref="B3:B4"/>
    <mergeCell ref="C3:F3"/>
    <mergeCell ref="G3:I3"/>
    <mergeCell ref="J3:J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J13" sqref="J13"/>
    </sheetView>
  </sheetViews>
  <sheetFormatPr defaultRowHeight="15" x14ac:dyDescent="0.25"/>
  <cols>
    <col min="1" max="1" width="2.28515625" style="35" customWidth="1"/>
    <col min="2" max="2" width="13.5703125" style="38" bestFit="1" customWidth="1"/>
    <col min="3" max="3" width="15" style="38" customWidth="1"/>
    <col min="4" max="4" width="13.28515625" style="38" customWidth="1"/>
    <col min="5" max="5" width="18.7109375" style="38" customWidth="1"/>
    <col min="6" max="6" width="14.28515625" style="38" customWidth="1"/>
    <col min="7" max="7" width="10" style="38" customWidth="1"/>
    <col min="8" max="8" width="14.5703125" style="38" customWidth="1"/>
    <col min="9" max="9" width="16" style="38" customWidth="1"/>
    <col min="10" max="10" width="13" style="38" customWidth="1"/>
    <col min="11" max="11" width="9.140625" style="38"/>
    <col min="12" max="13" width="9.140625" style="35" customWidth="1"/>
    <col min="14" max="14" width="9.28515625" style="35" customWidth="1"/>
    <col min="15" max="16384" width="9.140625" style="35"/>
  </cols>
  <sheetData>
    <row r="1" spans="1:21" ht="93.75" customHeight="1" thickBot="1" x14ac:dyDescent="0.3">
      <c r="A1" s="32"/>
      <c r="B1" s="47"/>
      <c r="C1" s="47"/>
      <c r="D1" s="47"/>
      <c r="E1" s="47"/>
      <c r="F1" s="47"/>
      <c r="G1" s="47"/>
      <c r="H1" s="47"/>
      <c r="I1" s="47"/>
      <c r="J1" s="47"/>
    </row>
    <row r="2" spans="1:21" ht="45" customHeight="1" thickBot="1" x14ac:dyDescent="0.3">
      <c r="B2" s="48" t="s">
        <v>26</v>
      </c>
      <c r="C2" s="49"/>
      <c r="D2" s="49"/>
      <c r="E2" s="49"/>
      <c r="F2" s="49"/>
      <c r="G2" s="49"/>
      <c r="H2" s="49"/>
      <c r="I2" s="49"/>
      <c r="J2" s="50"/>
    </row>
    <row r="3" spans="1:21" ht="18.75" customHeight="1" thickBot="1" x14ac:dyDescent="0.3">
      <c r="B3" s="51" t="s">
        <v>1</v>
      </c>
      <c r="C3" s="53" t="s">
        <v>2</v>
      </c>
      <c r="D3" s="54"/>
      <c r="E3" s="54"/>
      <c r="F3" s="54"/>
      <c r="G3" s="55" t="s">
        <v>3</v>
      </c>
      <c r="H3" s="56"/>
      <c r="I3" s="56"/>
      <c r="J3" s="57" t="s">
        <v>0</v>
      </c>
    </row>
    <row r="4" spans="1:21" ht="71.25" customHeight="1" thickBot="1" x14ac:dyDescent="0.3">
      <c r="B4" s="52"/>
      <c r="C4" s="1" t="s">
        <v>9</v>
      </c>
      <c r="D4" s="14" t="s">
        <v>4</v>
      </c>
      <c r="E4" s="14" t="s">
        <v>10</v>
      </c>
      <c r="F4" s="2" t="s">
        <v>5</v>
      </c>
      <c r="G4" s="15" t="s">
        <v>6</v>
      </c>
      <c r="H4" s="15" t="s">
        <v>7</v>
      </c>
      <c r="I4" s="3" t="s">
        <v>8</v>
      </c>
      <c r="J4" s="58"/>
    </row>
    <row r="5" spans="1:21" ht="24.95" customHeight="1" thickBot="1" x14ac:dyDescent="0.3">
      <c r="B5" s="59" t="s">
        <v>0</v>
      </c>
      <c r="C5" s="4">
        <v>30</v>
      </c>
      <c r="D5" s="5">
        <v>427</v>
      </c>
      <c r="E5" s="5">
        <v>389</v>
      </c>
      <c r="F5" s="4">
        <v>2</v>
      </c>
      <c r="G5" s="5">
        <v>98</v>
      </c>
      <c r="H5" s="5">
        <v>1</v>
      </c>
      <c r="I5" s="4">
        <v>72</v>
      </c>
      <c r="J5" s="61">
        <f>SUM(C5:I5)</f>
        <v>1019</v>
      </c>
    </row>
    <row r="6" spans="1:21" ht="24.95" customHeight="1" thickBot="1" x14ac:dyDescent="0.3">
      <c r="B6" s="60"/>
      <c r="C6" s="6">
        <f>C5/J5</f>
        <v>2.9440628066732092E-2</v>
      </c>
      <c r="D6" s="6">
        <f>D5/J5</f>
        <v>0.41903827281648676</v>
      </c>
      <c r="E6" s="6">
        <f>E5/J5</f>
        <v>0.38174681059862609</v>
      </c>
      <c r="F6" s="6">
        <f>F5/J5</f>
        <v>1.9627085377821392E-3</v>
      </c>
      <c r="G6" s="6">
        <f>G5/J5</f>
        <v>9.6172718351324835E-2</v>
      </c>
      <c r="H6" s="6">
        <f>H5/J5</f>
        <v>9.813542688910696E-4</v>
      </c>
      <c r="I6" s="6">
        <f>I5/J5</f>
        <v>7.0657507360157024E-2</v>
      </c>
      <c r="J6" s="62"/>
    </row>
    <row r="7" spans="1:21" s="63" customFormat="1" ht="6" customHeight="1" thickBot="1" x14ac:dyDescent="0.3"/>
    <row r="8" spans="1:21" ht="18" customHeight="1" thickBot="1" x14ac:dyDescent="0.3">
      <c r="E8" s="64" t="s">
        <v>27</v>
      </c>
      <c r="F8" s="20" t="s">
        <v>11</v>
      </c>
      <c r="G8" s="21" t="s">
        <v>12</v>
      </c>
      <c r="I8" s="19"/>
      <c r="J8" s="19" t="s">
        <v>13</v>
      </c>
    </row>
    <row r="9" spans="1:21" ht="26.1" customHeight="1" thickBot="1" x14ac:dyDescent="0.3">
      <c r="E9" s="64"/>
      <c r="F9" s="22">
        <f>SUM(C5,D5,F5,G5,H5,I5)</f>
        <v>630</v>
      </c>
      <c r="G9" s="7">
        <f>E5</f>
        <v>389</v>
      </c>
      <c r="I9" s="8" t="s">
        <v>14</v>
      </c>
      <c r="J9" s="10">
        <v>969</v>
      </c>
      <c r="O9" s="28"/>
    </row>
    <row r="10" spans="1:21" ht="26.1" customHeight="1" thickBot="1" x14ac:dyDescent="0.3">
      <c r="E10" s="64"/>
      <c r="F10" s="23">
        <f>F9/J5</f>
        <v>0.61825318940137386</v>
      </c>
      <c r="G10" s="24">
        <f>G9/J5</f>
        <v>0.38174681059862609</v>
      </c>
      <c r="I10" s="65" t="s">
        <v>15</v>
      </c>
      <c r="J10" s="12">
        <f>J5</f>
        <v>1019</v>
      </c>
      <c r="K10" s="29"/>
      <c r="N10" s="30"/>
      <c r="O10" s="30"/>
      <c r="S10" s="28"/>
    </row>
    <row r="11" spans="1:21" ht="26.1" customHeight="1" thickBot="1" x14ac:dyDescent="0.3">
      <c r="D11" s="31"/>
      <c r="E11" s="11"/>
      <c r="F11" s="25"/>
      <c r="G11" s="25"/>
      <c r="H11" s="31"/>
      <c r="I11" s="66"/>
      <c r="J11" s="13">
        <f>J12*100/J9/100</f>
        <v>0.92466460268317863</v>
      </c>
      <c r="K11" s="29"/>
      <c r="N11" s="30"/>
      <c r="O11" s="30"/>
      <c r="S11" s="28"/>
    </row>
    <row r="12" spans="1:21" ht="26.1" customHeight="1" thickBot="1" x14ac:dyDescent="0.3">
      <c r="D12" s="31"/>
      <c r="E12" s="11"/>
      <c r="F12" s="25"/>
      <c r="G12" s="25"/>
      <c r="H12" s="31"/>
      <c r="I12" s="36" t="s">
        <v>23</v>
      </c>
      <c r="J12" s="17">
        <v>896</v>
      </c>
      <c r="K12" s="29"/>
      <c r="N12" s="30"/>
      <c r="O12" s="30"/>
      <c r="S12" s="28"/>
    </row>
    <row r="13" spans="1:21" ht="26.1" customHeight="1" thickBot="1" x14ac:dyDescent="0.3">
      <c r="D13" s="31"/>
      <c r="E13" s="11"/>
      <c r="F13" s="31"/>
      <c r="G13" s="31"/>
      <c r="H13" s="31"/>
      <c r="I13" s="8" t="s">
        <v>16</v>
      </c>
      <c r="J13" s="18">
        <f>J10/J12</f>
        <v>1.1372767857142858</v>
      </c>
      <c r="N13" s="30"/>
      <c r="O13" s="30"/>
    </row>
    <row r="14" spans="1:21" x14ac:dyDescent="0.25">
      <c r="D14" s="31"/>
      <c r="E14" s="31"/>
      <c r="F14" s="31"/>
      <c r="G14" s="31"/>
      <c r="H14" s="31"/>
    </row>
    <row r="15" spans="1:21" x14ac:dyDescent="0.25">
      <c r="U15" s="33"/>
    </row>
    <row r="16" spans="1:21" x14ac:dyDescent="0.25">
      <c r="B16" s="37"/>
    </row>
    <row r="17" spans="2:18" x14ac:dyDescent="0.25">
      <c r="B17" s="37"/>
      <c r="C17" s="37"/>
    </row>
    <row r="18" spans="2:18" x14ac:dyDescent="0.25">
      <c r="B18" s="37"/>
      <c r="C18" s="37"/>
      <c r="F18" s="70"/>
      <c r="G18" s="70"/>
      <c r="L18" s="68"/>
      <c r="M18" s="68"/>
      <c r="N18" s="68"/>
      <c r="O18" s="68"/>
      <c r="P18" s="68"/>
    </row>
    <row r="19" spans="2:18" x14ac:dyDescent="0.25">
      <c r="B19" s="69"/>
      <c r="C19" s="69"/>
      <c r="L19" s="68"/>
      <c r="M19" s="68"/>
      <c r="N19" s="68"/>
      <c r="O19" s="68"/>
      <c r="P19" s="68"/>
    </row>
    <row r="20" spans="2:18" x14ac:dyDescent="0.25">
      <c r="F20" s="67"/>
      <c r="G20" s="67"/>
      <c r="H20" s="67"/>
    </row>
    <row r="22" spans="2:18" x14ac:dyDescent="0.25">
      <c r="R22" s="30"/>
    </row>
    <row r="25" spans="2:18" x14ac:dyDescent="0.25">
      <c r="N25" s="34"/>
    </row>
  </sheetData>
  <mergeCells count="15">
    <mergeCell ref="F20:H20"/>
    <mergeCell ref="B5:B6"/>
    <mergeCell ref="J5:J6"/>
    <mergeCell ref="A7:XFD7"/>
    <mergeCell ref="E8:E10"/>
    <mergeCell ref="I10:I11"/>
    <mergeCell ref="F18:G18"/>
    <mergeCell ref="L18:P19"/>
    <mergeCell ref="B19:C19"/>
    <mergeCell ref="B1:J1"/>
    <mergeCell ref="B2:J2"/>
    <mergeCell ref="B3:B4"/>
    <mergeCell ref="C3:F3"/>
    <mergeCell ref="G3:I3"/>
    <mergeCell ref="J3:J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J11" sqref="J11"/>
    </sheetView>
  </sheetViews>
  <sheetFormatPr defaultRowHeight="15" x14ac:dyDescent="0.25"/>
  <cols>
    <col min="1" max="1" width="2.28515625" style="39" customWidth="1"/>
    <col min="2" max="2" width="13.5703125" style="42" bestFit="1" customWidth="1"/>
    <col min="3" max="3" width="15" style="42" customWidth="1"/>
    <col min="4" max="4" width="13.28515625" style="42" customWidth="1"/>
    <col min="5" max="5" width="18.7109375" style="42" customWidth="1"/>
    <col min="6" max="6" width="14.28515625" style="42" customWidth="1"/>
    <col min="7" max="7" width="10" style="42" customWidth="1"/>
    <col min="8" max="8" width="14.5703125" style="42" customWidth="1"/>
    <col min="9" max="9" width="16" style="42" customWidth="1"/>
    <col min="10" max="10" width="13" style="42" customWidth="1"/>
    <col min="11" max="11" width="9.140625" style="42"/>
    <col min="12" max="13" width="9.140625" style="39" customWidth="1"/>
    <col min="14" max="14" width="9.28515625" style="39" customWidth="1"/>
    <col min="15" max="16384" width="9.140625" style="39"/>
  </cols>
  <sheetData>
    <row r="1" spans="1:21" ht="93.75" customHeight="1" thickBot="1" x14ac:dyDescent="0.3">
      <c r="A1" s="32"/>
      <c r="B1" s="47"/>
      <c r="C1" s="47"/>
      <c r="D1" s="47"/>
      <c r="E1" s="47"/>
      <c r="F1" s="47"/>
      <c r="G1" s="47"/>
      <c r="H1" s="47"/>
      <c r="I1" s="47"/>
      <c r="J1" s="47"/>
    </row>
    <row r="2" spans="1:21" ht="45" customHeight="1" thickBot="1" x14ac:dyDescent="0.3">
      <c r="B2" s="48" t="s">
        <v>29</v>
      </c>
      <c r="C2" s="49"/>
      <c r="D2" s="49"/>
      <c r="E2" s="49"/>
      <c r="F2" s="49"/>
      <c r="G2" s="49"/>
      <c r="H2" s="49"/>
      <c r="I2" s="49"/>
      <c r="J2" s="50"/>
    </row>
    <row r="3" spans="1:21" ht="18.75" customHeight="1" thickBot="1" x14ac:dyDescent="0.3">
      <c r="B3" s="51" t="s">
        <v>1</v>
      </c>
      <c r="C3" s="53" t="s">
        <v>2</v>
      </c>
      <c r="D3" s="54"/>
      <c r="E3" s="54"/>
      <c r="F3" s="54"/>
      <c r="G3" s="55" t="s">
        <v>3</v>
      </c>
      <c r="H3" s="56"/>
      <c r="I3" s="56"/>
      <c r="J3" s="57" t="s">
        <v>0</v>
      </c>
    </row>
    <row r="4" spans="1:21" ht="71.25" customHeight="1" thickBot="1" x14ac:dyDescent="0.3">
      <c r="B4" s="52"/>
      <c r="C4" s="1" t="s">
        <v>9</v>
      </c>
      <c r="D4" s="14" t="s">
        <v>4</v>
      </c>
      <c r="E4" s="14" t="s">
        <v>10</v>
      </c>
      <c r="F4" s="2" t="s">
        <v>5</v>
      </c>
      <c r="G4" s="15" t="s">
        <v>6</v>
      </c>
      <c r="H4" s="15" t="s">
        <v>7</v>
      </c>
      <c r="I4" s="3" t="s">
        <v>8</v>
      </c>
      <c r="J4" s="58"/>
    </row>
    <row r="5" spans="1:21" ht="24.95" customHeight="1" thickBot="1" x14ac:dyDescent="0.3">
      <c r="B5" s="59" t="s">
        <v>0</v>
      </c>
      <c r="C5" s="4">
        <v>44</v>
      </c>
      <c r="D5" s="5">
        <v>466</v>
      </c>
      <c r="E5" s="5">
        <v>453</v>
      </c>
      <c r="F5" s="4">
        <v>4</v>
      </c>
      <c r="G5" s="5">
        <v>110</v>
      </c>
      <c r="H5" s="5">
        <v>11</v>
      </c>
      <c r="I5" s="4">
        <v>84</v>
      </c>
      <c r="J5" s="61">
        <f>SUM(C5:I5)</f>
        <v>1172</v>
      </c>
    </row>
    <row r="6" spans="1:21" ht="24.95" customHeight="1" thickBot="1" x14ac:dyDescent="0.3">
      <c r="B6" s="60"/>
      <c r="C6" s="6">
        <f>C5/J5</f>
        <v>3.7542662116040959E-2</v>
      </c>
      <c r="D6" s="6">
        <f>D5/J5</f>
        <v>0.39761092150170646</v>
      </c>
      <c r="E6" s="6">
        <f>E5/J5</f>
        <v>0.386518771331058</v>
      </c>
      <c r="F6" s="6">
        <f>F5/J5</f>
        <v>3.4129692832764505E-3</v>
      </c>
      <c r="G6" s="6">
        <f>G5/J5</f>
        <v>9.3856655290102384E-2</v>
      </c>
      <c r="H6" s="6">
        <f>H5/J5</f>
        <v>9.3856655290102398E-3</v>
      </c>
      <c r="I6" s="6">
        <f>I5/J5</f>
        <v>7.1672354948805458E-2</v>
      </c>
      <c r="J6" s="62"/>
    </row>
    <row r="7" spans="1:21" s="63" customFormat="1" ht="6" customHeight="1" thickBot="1" x14ac:dyDescent="0.3"/>
    <row r="8" spans="1:21" ht="18" customHeight="1" thickBot="1" x14ac:dyDescent="0.3">
      <c r="E8" s="71" t="s">
        <v>28</v>
      </c>
      <c r="F8" s="20" t="s">
        <v>11</v>
      </c>
      <c r="G8" s="21" t="s">
        <v>12</v>
      </c>
      <c r="I8" s="19"/>
      <c r="J8" s="19" t="s">
        <v>13</v>
      </c>
    </row>
    <row r="9" spans="1:21" ht="26.1" customHeight="1" thickBot="1" x14ac:dyDescent="0.3">
      <c r="E9" s="72"/>
      <c r="F9" s="22">
        <f>SUM(C5,D5,F5,G5,H5,I5)</f>
        <v>719</v>
      </c>
      <c r="G9" s="7">
        <f>E5</f>
        <v>453</v>
      </c>
      <c r="I9" s="8" t="s">
        <v>14</v>
      </c>
      <c r="J9" s="10">
        <v>1179</v>
      </c>
      <c r="O9" s="28"/>
    </row>
    <row r="10" spans="1:21" ht="26.1" customHeight="1" thickBot="1" x14ac:dyDescent="0.3">
      <c r="E10" s="73"/>
      <c r="F10" s="23">
        <f>F9/J5</f>
        <v>0.61348122866894195</v>
      </c>
      <c r="G10" s="24">
        <f>G9/J5</f>
        <v>0.386518771331058</v>
      </c>
      <c r="I10" s="65" t="s">
        <v>15</v>
      </c>
      <c r="J10" s="12">
        <f>J5</f>
        <v>1172</v>
      </c>
      <c r="K10" s="29"/>
      <c r="N10" s="30"/>
      <c r="O10" s="30"/>
      <c r="S10" s="28"/>
    </row>
    <row r="11" spans="1:21" ht="26.1" customHeight="1" thickBot="1" x14ac:dyDescent="0.3">
      <c r="D11" s="31"/>
      <c r="E11" s="11"/>
      <c r="F11" s="25"/>
      <c r="G11" s="25"/>
      <c r="H11" s="31"/>
      <c r="I11" s="66"/>
      <c r="J11" s="13">
        <f>J12*100/J9/100</f>
        <v>0.87022900763358779</v>
      </c>
      <c r="K11" s="29"/>
      <c r="N11" s="30"/>
      <c r="O11" s="30"/>
      <c r="S11" s="28"/>
    </row>
    <row r="12" spans="1:21" ht="26.1" customHeight="1" thickBot="1" x14ac:dyDescent="0.3">
      <c r="D12" s="31"/>
      <c r="E12" s="11"/>
      <c r="F12" s="25"/>
      <c r="G12" s="25"/>
      <c r="H12" s="31"/>
      <c r="I12" s="40" t="s">
        <v>23</v>
      </c>
      <c r="J12" s="17">
        <v>1026</v>
      </c>
      <c r="K12" s="29"/>
      <c r="N12" s="30"/>
      <c r="O12" s="30"/>
      <c r="S12" s="28"/>
    </row>
    <row r="13" spans="1:21" ht="26.1" customHeight="1" thickBot="1" x14ac:dyDescent="0.3">
      <c r="D13" s="31"/>
      <c r="E13" s="11"/>
      <c r="F13" s="31"/>
      <c r="G13" s="31"/>
      <c r="H13" s="31"/>
      <c r="I13" s="8" t="s">
        <v>16</v>
      </c>
      <c r="J13" s="18">
        <f>J10/J12</f>
        <v>1.1423001949317739</v>
      </c>
      <c r="N13" s="30"/>
      <c r="O13" s="30"/>
    </row>
    <row r="14" spans="1:21" x14ac:dyDescent="0.25">
      <c r="D14" s="31"/>
      <c r="E14" s="31"/>
      <c r="F14" s="31"/>
      <c r="G14" s="31"/>
      <c r="H14" s="31"/>
    </row>
    <row r="15" spans="1:21" x14ac:dyDescent="0.25">
      <c r="U15" s="33"/>
    </row>
    <row r="16" spans="1:21" x14ac:dyDescent="0.25">
      <c r="B16" s="41"/>
    </row>
    <row r="17" spans="2:18" x14ac:dyDescent="0.25">
      <c r="B17" s="41"/>
      <c r="C17" s="41"/>
    </row>
    <row r="18" spans="2:18" x14ac:dyDescent="0.25">
      <c r="B18" s="41"/>
      <c r="C18" s="41"/>
      <c r="F18" s="70"/>
      <c r="G18" s="70"/>
      <c r="L18" s="68"/>
      <c r="M18" s="68"/>
      <c r="N18" s="68"/>
      <c r="O18" s="68"/>
      <c r="P18" s="68"/>
    </row>
    <row r="19" spans="2:18" x14ac:dyDescent="0.25">
      <c r="B19" s="69"/>
      <c r="C19" s="69"/>
      <c r="L19" s="68"/>
      <c r="M19" s="68"/>
      <c r="N19" s="68"/>
      <c r="O19" s="68"/>
      <c r="P19" s="68"/>
    </row>
    <row r="20" spans="2:18" x14ac:dyDescent="0.25">
      <c r="F20" s="67"/>
      <c r="G20" s="67"/>
      <c r="H20" s="67"/>
    </row>
    <row r="22" spans="2:18" x14ac:dyDescent="0.25">
      <c r="R22" s="30"/>
    </row>
    <row r="25" spans="2:18" x14ac:dyDescent="0.25">
      <c r="N25" s="34"/>
    </row>
  </sheetData>
  <mergeCells count="15">
    <mergeCell ref="B1:J1"/>
    <mergeCell ref="B2:J2"/>
    <mergeCell ref="B3:B4"/>
    <mergeCell ref="C3:F3"/>
    <mergeCell ref="G3:I3"/>
    <mergeCell ref="J3:J4"/>
    <mergeCell ref="F20:H20"/>
    <mergeCell ref="B5:B6"/>
    <mergeCell ref="J5:J6"/>
    <mergeCell ref="A7:XFD7"/>
    <mergeCell ref="E8:E10"/>
    <mergeCell ref="I10:I11"/>
    <mergeCell ref="F18:G18"/>
    <mergeCell ref="L18:P19"/>
    <mergeCell ref="B19:C1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L17" sqref="L17"/>
    </sheetView>
  </sheetViews>
  <sheetFormatPr defaultRowHeight="15" x14ac:dyDescent="0.25"/>
  <cols>
    <col min="1" max="1" width="2.28515625" style="43" customWidth="1"/>
    <col min="2" max="2" width="13.5703125" style="46" bestFit="1" customWidth="1"/>
    <col min="3" max="3" width="15" style="46" customWidth="1"/>
    <col min="4" max="4" width="13.28515625" style="46" customWidth="1"/>
    <col min="5" max="5" width="18.7109375" style="46" customWidth="1"/>
    <col min="6" max="6" width="14.28515625" style="46" customWidth="1"/>
    <col min="7" max="7" width="10" style="46" customWidth="1"/>
    <col min="8" max="8" width="14.5703125" style="46" customWidth="1"/>
    <col min="9" max="9" width="16" style="46" customWidth="1"/>
    <col min="10" max="10" width="13" style="46" customWidth="1"/>
    <col min="11" max="11" width="9.140625" style="46"/>
    <col min="12" max="13" width="9.140625" style="43" customWidth="1"/>
    <col min="14" max="14" width="9.28515625" style="43" customWidth="1"/>
    <col min="15" max="16384" width="9.140625" style="43"/>
  </cols>
  <sheetData>
    <row r="1" spans="1:21" ht="93.75" customHeight="1" thickBot="1" x14ac:dyDescent="0.3">
      <c r="A1" s="32"/>
      <c r="B1" s="47"/>
      <c r="C1" s="47"/>
      <c r="D1" s="47"/>
      <c r="E1" s="47"/>
      <c r="F1" s="47"/>
      <c r="G1" s="47"/>
      <c r="H1" s="47"/>
      <c r="I1" s="47"/>
      <c r="J1" s="47"/>
    </row>
    <row r="2" spans="1:21" ht="45" customHeight="1" thickBot="1" x14ac:dyDescent="0.3">
      <c r="B2" s="48" t="s">
        <v>30</v>
      </c>
      <c r="C2" s="49"/>
      <c r="D2" s="49"/>
      <c r="E2" s="49"/>
      <c r="F2" s="49"/>
      <c r="G2" s="49"/>
      <c r="H2" s="49"/>
      <c r="I2" s="49"/>
      <c r="J2" s="50"/>
    </row>
    <row r="3" spans="1:21" ht="18.75" customHeight="1" thickBot="1" x14ac:dyDescent="0.3">
      <c r="B3" s="51" t="s">
        <v>1</v>
      </c>
      <c r="C3" s="53" t="s">
        <v>2</v>
      </c>
      <c r="D3" s="54"/>
      <c r="E3" s="54"/>
      <c r="F3" s="54"/>
      <c r="G3" s="55" t="s">
        <v>3</v>
      </c>
      <c r="H3" s="56"/>
      <c r="I3" s="56"/>
      <c r="J3" s="57" t="s">
        <v>0</v>
      </c>
    </row>
    <row r="4" spans="1:21" ht="71.25" customHeight="1" thickBot="1" x14ac:dyDescent="0.3">
      <c r="B4" s="52"/>
      <c r="C4" s="1" t="s">
        <v>9</v>
      </c>
      <c r="D4" s="14" t="s">
        <v>4</v>
      </c>
      <c r="E4" s="14" t="s">
        <v>10</v>
      </c>
      <c r="F4" s="2" t="s">
        <v>5</v>
      </c>
      <c r="G4" s="15" t="s">
        <v>6</v>
      </c>
      <c r="H4" s="15" t="s">
        <v>7</v>
      </c>
      <c r="I4" s="3" t="s">
        <v>8</v>
      </c>
      <c r="J4" s="58"/>
    </row>
    <row r="5" spans="1:21" ht="24.95" customHeight="1" thickBot="1" x14ac:dyDescent="0.3">
      <c r="B5" s="59" t="s">
        <v>0</v>
      </c>
      <c r="C5" s="4">
        <v>19</v>
      </c>
      <c r="D5" s="5">
        <v>534</v>
      </c>
      <c r="E5" s="5">
        <v>419</v>
      </c>
      <c r="F5" s="4">
        <v>5</v>
      </c>
      <c r="G5" s="5">
        <v>118</v>
      </c>
      <c r="H5" s="5">
        <v>5</v>
      </c>
      <c r="I5" s="4">
        <v>125</v>
      </c>
      <c r="J5" s="61">
        <f>SUM(C5:I5)</f>
        <v>1225</v>
      </c>
    </row>
    <row r="6" spans="1:21" ht="24.95" customHeight="1" thickBot="1" x14ac:dyDescent="0.3">
      <c r="B6" s="60"/>
      <c r="C6" s="6">
        <f>C5/J5</f>
        <v>1.5510204081632653E-2</v>
      </c>
      <c r="D6" s="6">
        <f>D5/J5</f>
        <v>0.43591836734693878</v>
      </c>
      <c r="E6" s="6">
        <f>E5/J5</f>
        <v>0.34204081632653061</v>
      </c>
      <c r="F6" s="6">
        <f>F5/J5</f>
        <v>4.0816326530612249E-3</v>
      </c>
      <c r="G6" s="6">
        <f>G5/J5</f>
        <v>9.6326530612244901E-2</v>
      </c>
      <c r="H6" s="6">
        <f>H5/J5</f>
        <v>4.0816326530612249E-3</v>
      </c>
      <c r="I6" s="6">
        <f>I5/J5</f>
        <v>0.10204081632653061</v>
      </c>
      <c r="J6" s="62"/>
    </row>
    <row r="7" spans="1:21" s="63" customFormat="1" ht="6" customHeight="1" thickBot="1" x14ac:dyDescent="0.3"/>
    <row r="8" spans="1:21" ht="18" customHeight="1" thickBot="1" x14ac:dyDescent="0.3">
      <c r="E8" s="71" t="s">
        <v>31</v>
      </c>
      <c r="F8" s="20" t="s">
        <v>11</v>
      </c>
      <c r="G8" s="21" t="s">
        <v>12</v>
      </c>
      <c r="I8" s="19"/>
      <c r="J8" s="19" t="s">
        <v>13</v>
      </c>
    </row>
    <row r="9" spans="1:21" ht="26.1" customHeight="1" thickBot="1" x14ac:dyDescent="0.3">
      <c r="E9" s="72"/>
      <c r="F9" s="22">
        <f>SUM(C5,D5,F5,G5,H5,I5)</f>
        <v>806</v>
      </c>
      <c r="G9" s="7">
        <f>E5</f>
        <v>419</v>
      </c>
      <c r="I9" s="8" t="s">
        <v>14</v>
      </c>
      <c r="J9" s="10">
        <v>1084</v>
      </c>
      <c r="O9" s="28"/>
    </row>
    <row r="10" spans="1:21" ht="26.1" customHeight="1" thickBot="1" x14ac:dyDescent="0.3">
      <c r="E10" s="73"/>
      <c r="F10" s="23">
        <f>F9/J5</f>
        <v>0.65795918367346939</v>
      </c>
      <c r="G10" s="24">
        <f>G9/J5</f>
        <v>0.34204081632653061</v>
      </c>
      <c r="I10" s="65" t="s">
        <v>15</v>
      </c>
      <c r="J10" s="12">
        <v>1225</v>
      </c>
      <c r="K10" s="29"/>
      <c r="N10" s="30"/>
      <c r="O10" s="30"/>
      <c r="S10" s="28"/>
    </row>
    <row r="11" spans="1:21" ht="26.1" customHeight="1" thickBot="1" x14ac:dyDescent="0.3">
      <c r="D11" s="31"/>
      <c r="E11" s="11"/>
      <c r="F11" s="25"/>
      <c r="G11" s="25"/>
      <c r="H11" s="31"/>
      <c r="I11" s="66"/>
      <c r="J11" s="13">
        <f>J12*100/J9/100</f>
        <v>0.96955719557195574</v>
      </c>
      <c r="K11" s="29"/>
      <c r="N11" s="30"/>
      <c r="O11" s="30"/>
      <c r="S11" s="28"/>
    </row>
    <row r="12" spans="1:21" ht="26.1" customHeight="1" thickBot="1" x14ac:dyDescent="0.3">
      <c r="D12" s="31"/>
      <c r="E12" s="11"/>
      <c r="F12" s="25"/>
      <c r="G12" s="25"/>
      <c r="H12" s="31"/>
      <c r="I12" s="44" t="s">
        <v>23</v>
      </c>
      <c r="J12" s="17">
        <v>1051</v>
      </c>
      <c r="K12" s="29"/>
      <c r="N12" s="30"/>
      <c r="O12" s="30"/>
      <c r="S12" s="28"/>
    </row>
    <row r="13" spans="1:21" ht="26.1" customHeight="1" thickBot="1" x14ac:dyDescent="0.3">
      <c r="D13" s="31"/>
      <c r="E13" s="11"/>
      <c r="F13" s="31"/>
      <c r="G13" s="31"/>
      <c r="H13" s="31"/>
      <c r="I13" s="8" t="s">
        <v>16</v>
      </c>
      <c r="J13" s="18">
        <f>J10/J12</f>
        <v>1.1655566127497621</v>
      </c>
      <c r="N13" s="30"/>
      <c r="O13" s="30"/>
    </row>
    <row r="14" spans="1:21" x14ac:dyDescent="0.25">
      <c r="D14" s="31"/>
      <c r="E14" s="31"/>
      <c r="F14" s="31"/>
      <c r="G14" s="31"/>
      <c r="H14" s="31"/>
    </row>
    <row r="15" spans="1:21" x14ac:dyDescent="0.25">
      <c r="U15" s="33"/>
    </row>
    <row r="16" spans="1:21" x14ac:dyDescent="0.25">
      <c r="B16" s="45"/>
    </row>
    <row r="17" spans="2:18" x14ac:dyDescent="0.25">
      <c r="B17" s="45"/>
      <c r="C17" s="45"/>
    </row>
    <row r="18" spans="2:18" x14ac:dyDescent="0.25">
      <c r="B18" s="45"/>
      <c r="C18" s="45"/>
      <c r="F18" s="70"/>
      <c r="G18" s="70"/>
      <c r="L18" s="68"/>
      <c r="M18" s="68"/>
      <c r="N18" s="68"/>
      <c r="O18" s="68"/>
      <c r="P18" s="68"/>
    </row>
    <row r="19" spans="2:18" x14ac:dyDescent="0.25">
      <c r="B19" s="69"/>
      <c r="C19" s="69"/>
      <c r="L19" s="68"/>
      <c r="M19" s="68"/>
      <c r="N19" s="68"/>
      <c r="O19" s="68"/>
      <c r="P19" s="68"/>
    </row>
    <row r="20" spans="2:18" x14ac:dyDescent="0.25">
      <c r="F20" s="67"/>
      <c r="G20" s="67"/>
      <c r="H20" s="67"/>
    </row>
    <row r="22" spans="2:18" x14ac:dyDescent="0.25">
      <c r="R22" s="30"/>
    </row>
    <row r="25" spans="2:18" x14ac:dyDescent="0.25">
      <c r="N25" s="34"/>
    </row>
  </sheetData>
  <mergeCells count="15">
    <mergeCell ref="B1:J1"/>
    <mergeCell ref="B2:J2"/>
    <mergeCell ref="B3:B4"/>
    <mergeCell ref="C3:F3"/>
    <mergeCell ref="G3:I3"/>
    <mergeCell ref="J3:J4"/>
    <mergeCell ref="F20:H20"/>
    <mergeCell ref="B5:B6"/>
    <mergeCell ref="J5:J6"/>
    <mergeCell ref="A7:XFD7"/>
    <mergeCell ref="E8:E10"/>
    <mergeCell ref="I10:I11"/>
    <mergeCell ref="F18:G18"/>
    <mergeCell ref="L18:P19"/>
    <mergeCell ref="B19:C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Quadro Geral - 2019</vt:lpstr>
      <vt:lpstr>Março - 2019</vt:lpstr>
      <vt:lpstr>Abril - 2019</vt:lpstr>
      <vt:lpstr>Maio - 2019</vt:lpstr>
      <vt:lpstr>Junho - 2019</vt:lpstr>
      <vt:lpstr>Julho - 2019</vt:lpstr>
      <vt:lpstr>Agosto - 2019</vt:lpstr>
      <vt:lpstr>Setembro - 2019</vt:lpstr>
      <vt:lpstr>'Abril - 2019'!Area_de_impressao</vt:lpstr>
      <vt:lpstr>'Maio - 2019'!Area_de_impressao</vt:lpstr>
      <vt:lpstr>'Março - 2019'!Area_de_impressao</vt:lpstr>
      <vt:lpstr>'Março - 2019'!Titulos_de_impressao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Cláudia Martins</dc:creator>
  <cp:lastModifiedBy>Usuário do Windows</cp:lastModifiedBy>
  <cp:lastPrinted>2019-04-10T18:37:30Z</cp:lastPrinted>
  <dcterms:created xsi:type="dcterms:W3CDTF">2018-09-03T11:49:03Z</dcterms:created>
  <dcterms:modified xsi:type="dcterms:W3CDTF">2019-11-08T18:54:27Z</dcterms:modified>
</cp:coreProperties>
</file>