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F\gabdof\DEMONSTRATIVOS E RELATÓRIOS\Selo de Fiscalização\Publicação\"/>
    </mc:Choice>
  </mc:AlternateContent>
  <bookViews>
    <workbookView xWindow="0" yWindow="0" windowWidth="28800" windowHeight="12435"/>
  </bookViews>
  <sheets>
    <sheet name="201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B14" i="1"/>
  <c r="C14" i="1"/>
  <c r="D14" i="1"/>
  <c r="N14" i="1" s="1"/>
  <c r="E14" i="1"/>
  <c r="G14" i="1"/>
  <c r="H14" i="1"/>
  <c r="I14" i="1"/>
  <c r="J14" i="1"/>
  <c r="K14" i="1"/>
  <c r="L14" i="1"/>
  <c r="M14" i="1"/>
  <c r="N15" i="1"/>
  <c r="N16" i="1"/>
  <c r="F17" i="1"/>
  <c r="F14" i="1" s="1"/>
  <c r="F25" i="1" s="1"/>
  <c r="B19" i="1"/>
  <c r="C19" i="1"/>
  <c r="D19" i="1"/>
  <c r="D25" i="1" s="1"/>
  <c r="E19" i="1"/>
  <c r="F19" i="1"/>
  <c r="G19" i="1"/>
  <c r="G25" i="1" s="1"/>
  <c r="H19" i="1"/>
  <c r="H25" i="1" s="1"/>
  <c r="I19" i="1"/>
  <c r="J19" i="1"/>
  <c r="L19" i="1"/>
  <c r="L25" i="1" s="1"/>
  <c r="M19" i="1"/>
  <c r="K20" i="1"/>
  <c r="K19" i="1" s="1"/>
  <c r="K25" i="1" s="1"/>
  <c r="N20" i="1"/>
  <c r="N21" i="1"/>
  <c r="K22" i="1"/>
  <c r="N22" i="1"/>
  <c r="N23" i="1"/>
  <c r="B25" i="1"/>
  <c r="E25" i="1"/>
  <c r="I25" i="1"/>
  <c r="J25" i="1"/>
  <c r="M25" i="1"/>
  <c r="N27" i="1"/>
  <c r="B29" i="1"/>
  <c r="C12" i="1" s="1"/>
  <c r="C29" i="1" l="1"/>
  <c r="D12" i="1" s="1"/>
  <c r="D29" i="1" s="1"/>
  <c r="E12" i="1" s="1"/>
  <c r="E29" i="1" s="1"/>
  <c r="F12" i="1" s="1"/>
  <c r="F29" i="1" s="1"/>
  <c r="G12" i="1" s="1"/>
  <c r="G29" i="1" s="1"/>
  <c r="H12" i="1" s="1"/>
  <c r="H29" i="1" s="1"/>
  <c r="I12" i="1" s="1"/>
  <c r="I29" i="1" s="1"/>
  <c r="J12" i="1" s="1"/>
  <c r="J29" i="1" s="1"/>
  <c r="K12" i="1" s="1"/>
  <c r="K29" i="1" s="1"/>
  <c r="L12" i="1" s="1"/>
  <c r="L29" i="1" s="1"/>
  <c r="M12" i="1" s="1"/>
  <c r="M29" i="1" s="1"/>
  <c r="N19" i="1"/>
  <c r="N25" i="1" s="1"/>
  <c r="N29" i="1" s="1"/>
  <c r="C25" i="1"/>
  <c r="N17" i="1"/>
</calcChain>
</file>

<file path=xl/sharedStrings.xml><?xml version="1.0" encoding="utf-8"?>
<sst xmlns="http://schemas.openxmlformats.org/spreadsheetml/2006/main" count="27" uniqueCount="27">
  <si>
    <t>6. Saldo Final</t>
  </si>
  <si>
    <t>4. Valor convertido ao FRJ</t>
  </si>
  <si>
    <t>4. Resultado do período</t>
  </si>
  <si>
    <t>3.4 Despesa com diárias</t>
  </si>
  <si>
    <t>3.3 Despesa com pessoal e estrutura</t>
  </si>
  <si>
    <t>3.2 Ajuda de custo</t>
  </si>
  <si>
    <t>3.1 Ressarcimento de atos gratuitos</t>
  </si>
  <si>
    <t>3. Despesas</t>
  </si>
  <si>
    <t>2.3 Devoluções de pagamentos</t>
  </si>
  <si>
    <t>2.2 SELO - Rendimentos da conta</t>
  </si>
  <si>
    <t>2.1 SELO - Arrecadação</t>
  </si>
  <si>
    <t>2. Receitas</t>
  </si>
  <si>
    <t>1. Saldo Inicial</t>
  </si>
  <si>
    <t>Dezembro</t>
  </si>
  <si>
    <t>Novembro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</si>
  <si>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</si>
  <si>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</si>
  <si>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</si>
  <si>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</si>
  <si>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</si>
  <si>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</si>
  <si>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</si>
  <si>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</si>
  <si>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</si>
  <si>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</si>
  <si>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Demonstrativo Financeiro do selo de fiscalização - 2018</t>
  </si>
  <si>
    <t>ESTADO DE SANTA CATARINA
TRIBUNAL DE JUSTIÇA
DIRETORIA-GERAL ADMINISTRATIVA
DIRETORIA DE ORÇAMENTO E FINANÇAS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</si>
</sst>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;#,##0.0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"/>
      <name val="Arial"/>
      <family val="2"/>
    </font>
    <font>
      <i/>
      <sz val="9"/>
      <color theme="1"/>
      <name val="Calibri"/>
      <family val="2"/>
      <scheme val="minor"/>
    </font>
    <font>
      <sz val="8"/>
      <color rgb="FF000000"/>
      <name val="IUXFont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0" xfId="1" applyFont="1"/>
    <xf numFmtId="43" fontId="3" fillId="0" borderId="0" xfId="1" applyFont="1" applyAlignment="1">
      <alignment horizontal="right" vertical="top"/>
    </xf>
    <xf numFmtId="43" fontId="0" fillId="0" borderId="0" xfId="0" applyNumberFormat="1"/>
    <xf numFmtId="43" fontId="4" fillId="0" borderId="0" xfId="1" applyFont="1" applyAlignment="1">
      <alignment horizontal="center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43" fontId="3" fillId="0" borderId="1" xfId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0" fillId="0" borderId="1" xfId="0" applyBorder="1"/>
    <xf numFmtId="164" fontId="4" fillId="0" borderId="0" xfId="0" applyNumberFormat="1" applyFont="1" applyAlignment="1">
      <alignment horizontal="right" vertical="top"/>
    </xf>
    <xf numFmtId="0" fontId="5" fillId="0" borderId="1" xfId="0" applyFont="1" applyBorder="1"/>
    <xf numFmtId="0" fontId="2" fillId="0" borderId="0" xfId="0" applyFont="1"/>
    <xf numFmtId="39" fontId="2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39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40" fontId="2" fillId="4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/>
    <xf numFmtId="164" fontId="4" fillId="0" borderId="0" xfId="0" applyNumberFormat="1" applyFont="1" applyAlignment="1">
      <alignment horizontal="center" vertical="top"/>
    </xf>
    <xf numFmtId="43" fontId="2" fillId="3" borderId="1" xfId="1" applyFont="1" applyFill="1" applyBorder="1"/>
    <xf numFmtId="4" fontId="0" fillId="0" borderId="0" xfId="0" applyNumberFormat="1"/>
    <xf numFmtId="4" fontId="6" fillId="0" borderId="0" xfId="0" applyNumberFormat="1" applyFont="1"/>
    <xf numFmtId="4" fontId="2" fillId="0" borderId="0" xfId="0" applyNumberFormat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419100</xdr:colOff>
      <xdr:row>0</xdr:row>
      <xdr:rowOff>1</xdr:rowOff>
    </xdr:from>
    <xdr:ext cx="1314450" cy="1257300"/>
    <xdr:pic>
      <xdr:nvPicPr>
        <xdr:cNvPr id="2" name="Image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"/>
          <a:ext cx="1314450" cy="12573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tabSelected="1" zoomScaleNormal="100" workbookViewId="0">
      <selection activeCell="A32" sqref="A32:N32"/>
    </sheetView>
  </sheetViews>
  <sheetFormatPr defaultRowHeight="15"/>
  <cols>
    <col min="1" max="1" width="33.5703125" bestFit="1" customWidth="1"/>
    <col min="2" max="13" width="13.28515625" style="1" bestFit="1" customWidth="1"/>
    <col min="14" max="14" width="14.28515625" bestFit="1" customWidth="1"/>
    <col min="16" max="16" width="14.28515625" bestFit="1" customWidth="1"/>
    <col min="17" max="17" width="11.28515625" bestFit="1" customWidth="1"/>
    <col min="18" max="18" width="12.28515625" bestFit="1" customWidth="1"/>
    <col min="19" max="19" width="14.28515625" bestFit="1" customWidth="1"/>
    <col min="20" max="20" width="13.28515625" bestFit="1" customWidth="1"/>
    <col min="21" max="21" width="14.28515625" bestFit="1" customWidth="1"/>
  </cols>
  <sheetData>
    <row r="1" spans="1:17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7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7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7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7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7" ht="18.75" customHeight="1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7" ht="65.25" customHeight="1">
      <c r="A7" s="30" t="s">
        <v>26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7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1:17" ht="19.5">
      <c r="A9" s="28" t="s">
        <v>25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spans="1:17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7" s="12" customFormat="1">
      <c r="A11" s="26"/>
      <c r="B11" s="25" t="s">
        <v>24</v>
      </c>
      <c r="C11" s="25" t="s">
        <v>23</v>
      </c>
      <c r="D11" s="25" t="s">
        <v>22</v>
      </c>
      <c r="E11" s="25" t="s">
        <v>21</v>
      </c>
      <c r="F11" s="25" t="s">
        <v>20</v>
      </c>
      <c r="G11" s="25" t="s">
        <v>19</v>
      </c>
      <c r="H11" s="25" t="s">
        <v>18</v>
      </c>
      <c r="I11" s="25" t="s">
        <v>17</v>
      </c>
      <c r="J11" s="25" t="s">
        <v>16</v>
      </c>
      <c r="K11" s="25" t="s">
        <v>15</v>
      </c>
      <c r="L11" s="25" t="s">
        <v>14</v>
      </c>
      <c r="M11" s="25" t="s">
        <v>13</v>
      </c>
      <c r="N11" s="24">
        <v>2018</v>
      </c>
    </row>
    <row r="12" spans="1:17" s="12" customFormat="1">
      <c r="A12" s="14" t="s">
        <v>12</v>
      </c>
      <c r="B12" s="13">
        <v>10096839.419999996</v>
      </c>
      <c r="C12" s="13">
        <f>B29</f>
        <v>9110448.5199999958</v>
      </c>
      <c r="D12" s="13">
        <f>C29</f>
        <v>8600694.8899999969</v>
      </c>
      <c r="E12" s="13">
        <f>D29</f>
        <v>9778521.2599999979</v>
      </c>
      <c r="F12" s="13">
        <f>E29</f>
        <v>10587701.399999997</v>
      </c>
      <c r="G12" s="13">
        <f>F29</f>
        <v>11405015.139999997</v>
      </c>
      <c r="H12" s="13">
        <f>G29</f>
        <v>11710279.579999998</v>
      </c>
      <c r="I12" s="13">
        <f>H29</f>
        <v>12730190.819999998</v>
      </c>
      <c r="J12" s="13">
        <f>I29</f>
        <v>14310791.34</v>
      </c>
      <c r="K12" s="13">
        <f>J29</f>
        <v>14895761.800000001</v>
      </c>
      <c r="L12" s="13">
        <f>K29</f>
        <v>16133609.030000001</v>
      </c>
      <c r="M12" s="13">
        <f>L29</f>
        <v>17360054.540000003</v>
      </c>
      <c r="N12" s="13">
        <f>B12</f>
        <v>10096839.419999996</v>
      </c>
    </row>
    <row r="13" spans="1:17">
      <c r="A13" s="9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9"/>
    </row>
    <row r="14" spans="1:17" s="12" customFormat="1">
      <c r="A14" s="16" t="s">
        <v>11</v>
      </c>
      <c r="B14" s="20">
        <f>B16+B15+B17</f>
        <v>2041507.6300000001</v>
      </c>
      <c r="C14" s="20">
        <f>C16+C15+C17</f>
        <v>3199856.6399999997</v>
      </c>
      <c r="D14" s="20">
        <f>D16+D15+D17</f>
        <v>4004230.2399999998</v>
      </c>
      <c r="E14" s="20">
        <f>E16+E15+E17</f>
        <v>4380696.5699999994</v>
      </c>
      <c r="F14" s="20">
        <f>F16+F15+F17</f>
        <v>4282829.13</v>
      </c>
      <c r="G14" s="20">
        <f>G16+G15+G17</f>
        <v>3689442.3000000003</v>
      </c>
      <c r="H14" s="20">
        <f>H16+H15+H17</f>
        <v>4205005.96</v>
      </c>
      <c r="I14" s="20">
        <f>I16+I15+I17</f>
        <v>4623443.6100000003</v>
      </c>
      <c r="J14" s="20">
        <f>J16+J15+J17</f>
        <v>3776395.0300000003</v>
      </c>
      <c r="K14" s="20">
        <f>K16+K15+K17</f>
        <v>4536486.5000000009</v>
      </c>
      <c r="L14" s="20">
        <f>L16+L15+L17</f>
        <v>4301128.82</v>
      </c>
      <c r="M14" s="20">
        <f>M16+M15+M17</f>
        <v>5676551.7999999998</v>
      </c>
      <c r="N14" s="20">
        <f>SUM(B14:M14)</f>
        <v>48717574.229999997</v>
      </c>
      <c r="Q14" s="23"/>
    </row>
    <row r="15" spans="1:17">
      <c r="A15" s="9" t="s">
        <v>10</v>
      </c>
      <c r="B15" s="6">
        <v>1987413.28</v>
      </c>
      <c r="C15" s="6">
        <v>3160656.3</v>
      </c>
      <c r="D15" s="6">
        <v>3957880.15</v>
      </c>
      <c r="E15" s="6">
        <v>4331137.97</v>
      </c>
      <c r="F15" s="6">
        <v>4235148.79</v>
      </c>
      <c r="G15" s="6">
        <v>3637145.45</v>
      </c>
      <c r="H15" s="6">
        <v>4148153.8</v>
      </c>
      <c r="I15" s="6">
        <v>4559393.87</v>
      </c>
      <c r="J15" s="6">
        <v>3715211.74</v>
      </c>
      <c r="K15" s="6">
        <v>4460782.2300000004</v>
      </c>
      <c r="L15" s="6">
        <v>4228123.4800000004</v>
      </c>
      <c r="M15" s="6">
        <v>5587242.0099999998</v>
      </c>
      <c r="N15" s="6">
        <f>SUM(B15:M15)</f>
        <v>48008289.07</v>
      </c>
      <c r="Q15" s="22"/>
    </row>
    <row r="16" spans="1:17">
      <c r="A16" s="9" t="s">
        <v>9</v>
      </c>
      <c r="B16" s="6">
        <v>54094.35</v>
      </c>
      <c r="C16" s="6">
        <v>39200.339999999997</v>
      </c>
      <c r="D16" s="6">
        <v>46350.09</v>
      </c>
      <c r="E16" s="6">
        <v>49558.6</v>
      </c>
      <c r="F16" s="6">
        <v>47345.02</v>
      </c>
      <c r="G16" s="6">
        <v>52296.85</v>
      </c>
      <c r="H16" s="6">
        <v>56852.160000000003</v>
      </c>
      <c r="I16" s="6">
        <v>64049.74</v>
      </c>
      <c r="J16" s="6">
        <v>61183.29</v>
      </c>
      <c r="K16" s="6">
        <v>74322.95</v>
      </c>
      <c r="L16" s="6">
        <v>73005.34</v>
      </c>
      <c r="M16" s="6">
        <v>89309.79</v>
      </c>
      <c r="N16" s="6">
        <f>SUM(B16:M16)</f>
        <v>707568.52</v>
      </c>
      <c r="P16" s="3"/>
      <c r="Q16" s="21"/>
    </row>
    <row r="17" spans="1:18">
      <c r="A17" s="9" t="s">
        <v>8</v>
      </c>
      <c r="B17" s="6">
        <v>0</v>
      </c>
      <c r="C17" s="6">
        <v>0</v>
      </c>
      <c r="D17" s="6">
        <v>0</v>
      </c>
      <c r="E17" s="6">
        <v>0</v>
      </c>
      <c r="F17" s="6">
        <f>335.32</f>
        <v>335.32</v>
      </c>
      <c r="G17" s="6">
        <v>0</v>
      </c>
      <c r="H17" s="6">
        <v>0</v>
      </c>
      <c r="I17" s="6">
        <v>0</v>
      </c>
      <c r="J17" s="6">
        <v>0</v>
      </c>
      <c r="K17" s="6">
        <v>1381.32</v>
      </c>
      <c r="L17" s="6">
        <v>0</v>
      </c>
      <c r="M17" s="6">
        <v>0</v>
      </c>
      <c r="N17" s="6">
        <f>SUM(B17:M17)</f>
        <v>1716.6399999999999</v>
      </c>
      <c r="P17" s="3"/>
    </row>
    <row r="18" spans="1:18">
      <c r="A18" s="9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9"/>
    </row>
    <row r="19" spans="1:18" s="12" customFormat="1">
      <c r="A19" s="16" t="s">
        <v>7</v>
      </c>
      <c r="B19" s="20">
        <f>SUM(B20:B23)</f>
        <v>3027898.5300000003</v>
      </c>
      <c r="C19" s="20">
        <f>SUM(C20:C23)</f>
        <v>3709610.2699999996</v>
      </c>
      <c r="D19" s="20">
        <f>SUM(D20:D23)</f>
        <v>2826403.8699999996</v>
      </c>
      <c r="E19" s="20">
        <f>SUM(E20:E23)</f>
        <v>3571516.43</v>
      </c>
      <c r="F19" s="20">
        <f>SUM(F20:F23)</f>
        <v>3465515.39</v>
      </c>
      <c r="G19" s="20">
        <f>SUM(G20:G23)</f>
        <v>3384177.8599999994</v>
      </c>
      <c r="H19" s="20">
        <f>SUM(H20:H23)</f>
        <v>3185094.7199999997</v>
      </c>
      <c r="I19" s="20">
        <f>SUM(I20:I23)</f>
        <v>3042843.09</v>
      </c>
      <c r="J19" s="20">
        <f>SUM(J20:J23)</f>
        <v>3191424.57</v>
      </c>
      <c r="K19" s="20">
        <f>SUM(K20:K23)</f>
        <v>3298639.27</v>
      </c>
      <c r="L19" s="20">
        <f>SUM(L20:L23)</f>
        <v>3074683.31</v>
      </c>
      <c r="M19" s="20">
        <f>SUM(M20:M23)</f>
        <v>3145226.6999999997</v>
      </c>
      <c r="N19" s="20">
        <f>SUM(B19:M19)</f>
        <v>38923034.010000005</v>
      </c>
    </row>
    <row r="20" spans="1:18">
      <c r="A20" s="9" t="s">
        <v>6</v>
      </c>
      <c r="B20" s="6">
        <v>2191108.81</v>
      </c>
      <c r="C20" s="6">
        <v>2904813.27</v>
      </c>
      <c r="D20" s="6">
        <v>2024939.0399999998</v>
      </c>
      <c r="E20" s="6">
        <v>2498140.89</v>
      </c>
      <c r="F20" s="6">
        <v>2575495.37</v>
      </c>
      <c r="G20" s="6">
        <v>2492101.0099999998</v>
      </c>
      <c r="H20" s="6">
        <v>2316129.0300000003</v>
      </c>
      <c r="I20" s="6">
        <v>2162123.52</v>
      </c>
      <c r="J20" s="6">
        <v>2284850.11</v>
      </c>
      <c r="K20" s="6">
        <f>1997933.21+36798.6</f>
        <v>2034731.81</v>
      </c>
      <c r="L20" s="6">
        <v>2193179.9200000004</v>
      </c>
      <c r="M20" s="6">
        <v>2157930.5</v>
      </c>
      <c r="N20" s="6">
        <f>SUM(B20:M20)</f>
        <v>27835543.279999997</v>
      </c>
    </row>
    <row r="21" spans="1:18">
      <c r="A21" s="9" t="s">
        <v>5</v>
      </c>
      <c r="B21" s="6">
        <v>467324.2</v>
      </c>
      <c r="C21" s="6">
        <v>463926.8</v>
      </c>
      <c r="D21" s="6">
        <v>463926.8</v>
      </c>
      <c r="E21" s="6">
        <v>463926.8</v>
      </c>
      <c r="F21" s="6">
        <v>463926.8</v>
      </c>
      <c r="G21" s="6">
        <v>463926.8</v>
      </c>
      <c r="H21" s="6">
        <v>463926.8</v>
      </c>
      <c r="I21" s="6">
        <v>463926.8</v>
      </c>
      <c r="J21" s="6">
        <v>463926.8</v>
      </c>
      <c r="K21" s="6">
        <v>462652.84</v>
      </c>
      <c r="L21" s="6">
        <v>462398.05</v>
      </c>
      <c r="M21" s="6">
        <v>462398.05</v>
      </c>
      <c r="N21" s="6">
        <f>SUM(B21:M21)</f>
        <v>5566187.5399999991</v>
      </c>
      <c r="Q21" s="19"/>
    </row>
    <row r="22" spans="1:18">
      <c r="A22" s="9" t="s">
        <v>4</v>
      </c>
      <c r="B22" s="6">
        <v>369297.86</v>
      </c>
      <c r="C22" s="6">
        <v>340870.19999999995</v>
      </c>
      <c r="D22" s="6">
        <v>337538.02999999991</v>
      </c>
      <c r="E22" s="6">
        <v>580775.05000000005</v>
      </c>
      <c r="F22" s="6">
        <v>401964.81</v>
      </c>
      <c r="G22" s="6">
        <v>400290.29000000004</v>
      </c>
      <c r="H22" s="6">
        <v>401510.82</v>
      </c>
      <c r="I22" s="6">
        <v>395243.77</v>
      </c>
      <c r="J22" s="6">
        <v>429522.82999999996</v>
      </c>
      <c r="K22" s="6">
        <f>401826.36+371626.81</f>
        <v>773453.16999999993</v>
      </c>
      <c r="L22" s="6">
        <v>396668.58999999985</v>
      </c>
      <c r="M22" s="6">
        <v>523869.44</v>
      </c>
      <c r="N22" s="6">
        <f>SUM(B22:M22)</f>
        <v>5351004.8600000003</v>
      </c>
    </row>
    <row r="23" spans="1:18">
      <c r="A23" s="9" t="s">
        <v>3</v>
      </c>
      <c r="B23" s="6">
        <v>167.66</v>
      </c>
      <c r="C23" s="6">
        <v>0</v>
      </c>
      <c r="D23" s="6">
        <v>0</v>
      </c>
      <c r="E23" s="6">
        <v>28673.69</v>
      </c>
      <c r="F23" s="6">
        <v>24128.41</v>
      </c>
      <c r="G23" s="6">
        <v>27859.759999999998</v>
      </c>
      <c r="H23" s="6">
        <v>3528.07</v>
      </c>
      <c r="I23" s="6">
        <v>21548.999999999996</v>
      </c>
      <c r="J23" s="6">
        <v>13124.83</v>
      </c>
      <c r="K23" s="6">
        <v>27801.45</v>
      </c>
      <c r="L23" s="6">
        <v>22436.75</v>
      </c>
      <c r="M23" s="6">
        <v>1028.71</v>
      </c>
      <c r="N23" s="6">
        <f>SUM(B23:M23)</f>
        <v>170298.33</v>
      </c>
      <c r="P23" s="3"/>
    </row>
    <row r="24" spans="1:18">
      <c r="A24" s="9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9"/>
      <c r="P24" s="3"/>
    </row>
    <row r="25" spans="1:18" s="12" customFormat="1">
      <c r="A25" s="18" t="s">
        <v>2</v>
      </c>
      <c r="B25" s="17">
        <f>B14-B19</f>
        <v>-986390.90000000014</v>
      </c>
      <c r="C25" s="17">
        <f>C14-C19</f>
        <v>-509753.62999999989</v>
      </c>
      <c r="D25" s="17">
        <f>D14-D19</f>
        <v>1177826.3700000001</v>
      </c>
      <c r="E25" s="17">
        <f>E14-E19</f>
        <v>809180.1399999992</v>
      </c>
      <c r="F25" s="17">
        <f>F14-F19</f>
        <v>817313.73999999976</v>
      </c>
      <c r="G25" s="17">
        <f>G14-G19</f>
        <v>305264.44000000088</v>
      </c>
      <c r="H25" s="17">
        <f>H14-H19</f>
        <v>1019911.2400000002</v>
      </c>
      <c r="I25" s="17">
        <f>I14-I19</f>
        <v>1580600.5200000005</v>
      </c>
      <c r="J25" s="17">
        <f>J14-J19</f>
        <v>584970.46000000043</v>
      </c>
      <c r="K25" s="17">
        <f>K14-K19</f>
        <v>1237847.2300000009</v>
      </c>
      <c r="L25" s="17">
        <f>L14-L19</f>
        <v>1226445.5100000002</v>
      </c>
      <c r="M25" s="17">
        <f>M14-M19</f>
        <v>2531325.1</v>
      </c>
      <c r="N25" s="17">
        <f>N14-N19</f>
        <v>9794540.2199999914</v>
      </c>
    </row>
    <row r="26" spans="1:18">
      <c r="A26" s="9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9"/>
    </row>
    <row r="27" spans="1:18" s="12" customFormat="1">
      <c r="A27" s="16" t="s">
        <v>1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f>SUM(B27:M27)</f>
        <v>0</v>
      </c>
    </row>
    <row r="28" spans="1:18">
      <c r="A28" s="9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9"/>
    </row>
    <row r="29" spans="1:18" s="12" customFormat="1">
      <c r="A29" s="14" t="s">
        <v>0</v>
      </c>
      <c r="B29" s="13">
        <f>B12+B25-B27</f>
        <v>9110448.5199999958</v>
      </c>
      <c r="C29" s="13">
        <f>C12+C25-C27</f>
        <v>8600694.8899999969</v>
      </c>
      <c r="D29" s="13">
        <f>D12+D25-D27</f>
        <v>9778521.2599999979</v>
      </c>
      <c r="E29" s="13">
        <f>E12+E25-E27</f>
        <v>10587701.399999997</v>
      </c>
      <c r="F29" s="13">
        <f>F12+F25-F27</f>
        <v>11405015.139999997</v>
      </c>
      <c r="G29" s="13">
        <f>G12+G25-G27</f>
        <v>11710279.579999998</v>
      </c>
      <c r="H29" s="13">
        <f>H12+H25-H27</f>
        <v>12730190.819999998</v>
      </c>
      <c r="I29" s="13">
        <f>I12+I25-I27</f>
        <v>14310791.34</v>
      </c>
      <c r="J29" s="13">
        <f>J12+J25-J27</f>
        <v>14895761.800000001</v>
      </c>
      <c r="K29" s="13">
        <f>K12+K25-K27</f>
        <v>16133609.030000001</v>
      </c>
      <c r="L29" s="13">
        <f>L12+L25-L27</f>
        <v>17360054.540000003</v>
      </c>
      <c r="M29" s="13">
        <f>M12+M25-M27</f>
        <v>19891379.640000004</v>
      </c>
      <c r="N29" s="13">
        <f>N12+N25-N27</f>
        <v>19891379.639999986</v>
      </c>
    </row>
    <row r="30" spans="1:18">
      <c r="A30" s="1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9"/>
      <c r="R30" s="10"/>
    </row>
    <row r="31" spans="1:18">
      <c r="A31" s="11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9"/>
      <c r="R31" s="10"/>
    </row>
    <row r="32" spans="1:1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21">
      <c r="A33" s="9"/>
      <c r="B33" s="6"/>
      <c r="C33" s="6"/>
      <c r="D33" s="6"/>
      <c r="E33" s="6"/>
      <c r="F33" s="6"/>
      <c r="G33" s="7"/>
      <c r="H33" s="8"/>
      <c r="I33" s="6"/>
      <c r="J33" s="6"/>
      <c r="K33" s="6"/>
      <c r="L33" s="7"/>
      <c r="M33" s="6"/>
      <c r="N33" s="6"/>
    </row>
    <row r="34" spans="1:2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2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P35" s="3"/>
      <c r="S35" s="4"/>
      <c r="T35" s="1"/>
      <c r="U35" s="3"/>
    </row>
    <row r="36" spans="1:21">
      <c r="N36" s="1"/>
      <c r="S36" s="1"/>
      <c r="T36" s="1"/>
      <c r="U36" s="3"/>
    </row>
    <row r="37" spans="1:21">
      <c r="N37" s="1"/>
      <c r="S37" s="1"/>
      <c r="T37" s="1"/>
      <c r="U37" s="3"/>
    </row>
    <row r="38" spans="1:21">
      <c r="G38" s="2"/>
      <c r="N38" s="1"/>
      <c r="S38" s="1"/>
      <c r="T38" s="1"/>
      <c r="U38" s="1"/>
    </row>
    <row r="39" spans="1:21">
      <c r="G39" s="2"/>
      <c r="N39" s="1"/>
      <c r="S39" s="1"/>
      <c r="T39" s="1"/>
    </row>
    <row r="40" spans="1:21">
      <c r="S40" s="1"/>
      <c r="T40" s="1"/>
    </row>
  </sheetData>
  <mergeCells count="6">
    <mergeCell ref="A35:N35"/>
    <mergeCell ref="A7:N7"/>
    <mergeCell ref="A9:N9"/>
    <mergeCell ref="A10:N10"/>
    <mergeCell ref="A32:N32"/>
    <mergeCell ref="A34:N34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65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Odevar Cêa</dc:creator>
  <cp:lastModifiedBy>Alex Odevar Cêa</cp:lastModifiedBy>
  <dcterms:created xsi:type="dcterms:W3CDTF">2019-02-01T15:42:48Z</dcterms:created>
  <dcterms:modified xsi:type="dcterms:W3CDTF">2019-02-01T15:43:00Z</dcterms:modified>
</cp:coreProperties>
</file>