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DOF\gabdof\DEMONSTRATIVOS E RELATÓRIOS\Selo de Fiscalização\Publicação\"/>
    </mc:Choice>
  </mc:AlternateContent>
  <bookViews>
    <workbookView xWindow="0" yWindow="0" windowWidth="28800" windowHeight="12435"/>
  </bookViews>
  <sheets>
    <sheet name="2016" sheetId="1" r:id="rId1"/>
  </sheets>
  <calcPr calcId="152511"/>
</workbook>
</file>

<file path=xl/calcChain.xml><?xml version="1.0" encoding="utf-8"?>
<calcChain xmlns="http://schemas.openxmlformats.org/spreadsheetml/2006/main">
  <c r="N28" i="1" l="1"/>
  <c r="C28" i="1"/>
  <c r="B28" i="1"/>
  <c r="N12" i="1"/>
  <c r="D26" i="1"/>
  <c r="N26" i="1" s="1"/>
  <c r="J18" i="1"/>
  <c r="I18" i="1"/>
  <c r="H18" i="1"/>
  <c r="G18" i="1"/>
  <c r="F18" i="1"/>
  <c r="E18" i="1"/>
  <c r="D18" i="1"/>
  <c r="C18" i="1"/>
  <c r="B18" i="1"/>
  <c r="M18" i="1"/>
  <c r="L18" i="1"/>
  <c r="K18" i="1"/>
  <c r="N19" i="1" l="1"/>
  <c r="N20" i="1"/>
  <c r="N22" i="1"/>
  <c r="N21" i="1"/>
  <c r="M14" i="1"/>
  <c r="L14" i="1"/>
  <c r="K14" i="1"/>
  <c r="J14" i="1"/>
  <c r="I14" i="1"/>
  <c r="H14" i="1"/>
  <c r="G14" i="1"/>
  <c r="F14" i="1"/>
  <c r="E14" i="1"/>
  <c r="D14" i="1"/>
  <c r="C14" i="1"/>
  <c r="B14" i="1"/>
  <c r="B24" i="1" s="1"/>
  <c r="N16" i="1"/>
  <c r="N15" i="1"/>
  <c r="F24" i="1" l="1"/>
  <c r="C24" i="1"/>
  <c r="J24" i="1"/>
  <c r="G24" i="1"/>
  <c r="K24" i="1"/>
  <c r="D24" i="1"/>
  <c r="H24" i="1"/>
  <c r="L24" i="1"/>
  <c r="E24" i="1"/>
  <c r="I24" i="1"/>
  <c r="M24" i="1"/>
  <c r="C12" i="1"/>
  <c r="D12" i="1" s="1"/>
  <c r="D28" i="1" s="1"/>
  <c r="N18" i="1"/>
  <c r="N14" i="1"/>
  <c r="N24" i="1" l="1"/>
  <c r="E12" i="1"/>
  <c r="E28" i="1" s="1"/>
  <c r="F12" i="1" l="1"/>
  <c r="F28" i="1" s="1"/>
  <c r="G12" i="1" l="1"/>
  <c r="G28" i="1" s="1"/>
  <c r="H12" i="1" l="1"/>
  <c r="H28" i="1" s="1"/>
  <c r="I12" i="1" l="1"/>
  <c r="I28" i="1" s="1"/>
  <c r="J12" i="1" l="1"/>
  <c r="J28" i="1" s="1"/>
  <c r="K12" i="1" l="1"/>
  <c r="K28" i="1" s="1"/>
  <c r="L12" i="1" l="1"/>
  <c r="L28" i="1" s="1"/>
  <c r="M12" i="1" l="1"/>
  <c r="M28" i="1" s="1"/>
</calcChain>
</file>

<file path=xl/sharedStrings.xml><?xml version="1.0" encoding="utf-8"?>
<sst xmlns="http://schemas.openxmlformats.org/spreadsheetml/2006/main" count="26" uniqueCount="26">
  <si>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</si>
  <si>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</si>
  <si>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</si>
  <si>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</si>
  <si>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</si>
  <si>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</si>
  <si>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</si>
  <si>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</si>
  <si>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</si>
  <si>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</si>
  <si>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</si>
  <si>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</si>
  <si>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ESTADO DE SANTA CATARINA
TRIBUNAL DE JUSTIÇA
DIRETORIA-GERAL ADMINISTRATIVA
DIRETORIA DE ORÇAMENTO E FINANÇAS</t>
  </si>
  <si>
    <t>1. Saldo Inicial</t>
  </si>
  <si>
    <t>2. Receitas</t>
  </si>
  <si>
    <t>3. Despesas</t>
  </si>
  <si>
    <t>2.1 SELO - Arrecadação</t>
  </si>
  <si>
    <t>2.2 SELO - Rendimentos da conta</t>
  </si>
  <si>
    <t>3.1 Ressarcimento de atos gratuitos</t>
  </si>
  <si>
    <t>3.2 Ajuda de custo</t>
  </si>
  <si>
    <t>3.3 Despesa com pessoal e estrutura</t>
  </si>
  <si>
    <t>3.4 Despesa com diárias</t>
  </si>
  <si>
    <t>4. Resultado do período</t>
  </si>
  <si>
    <t>5. Valor convertido ao FRJ</t>
  </si>
  <si>
    <t>6. Saldo Final</t>
  </si>
  <si>
    <t>Demonstrativo Financeiro do selo de fiscalização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</si>
</sst>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#,##0.00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5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0" borderId="0" xfId="0" applyFont="1"/>
    <xf numFmtId="43" fontId="4" fillId="0" borderId="0" xfId="1" applyFont="1" applyAlignment="1">
      <alignment horizontal="right" vertical="top"/>
    </xf>
    <xf numFmtId="43" fontId="0" fillId="0" borderId="0" xfId="0" applyNumberFormat="1"/>
    <xf numFmtId="164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right" vertical="top"/>
    </xf>
    <xf numFmtId="0" fontId="0" fillId="0" borderId="1" xfId="0" applyBorder="1" applyAlignment="1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4" fillId="0" borderId="1" xfId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3" fontId="0" fillId="0" borderId="2" xfId="1" applyFont="1" applyBorder="1"/>
    <xf numFmtId="0" fontId="0" fillId="0" borderId="2" xfId="0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 applyAlignment="1">
      <alignment horizontal="center"/>
    </xf>
    <xf numFmtId="0" fontId="2" fillId="3" borderId="1" xfId="0" applyFont="1" applyFill="1" applyBorder="1"/>
    <xf numFmtId="39" fontId="2" fillId="3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43" fontId="2" fillId="3" borderId="1" xfId="1" applyFont="1" applyFill="1" applyBorder="1"/>
    <xf numFmtId="39" fontId="2" fillId="2" borderId="1" xfId="1" applyNumberFormat="1" applyFont="1" applyFill="1" applyBorder="1" applyAlignment="1">
      <alignment horizontal="center" vertical="center"/>
    </xf>
    <xf numFmtId="40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0</xdr:rowOff>
    </xdr:from>
    <xdr:to>
      <xdr:col>7</xdr:col>
      <xdr:colOff>47625</xdr:colOff>
      <xdr:row>6</xdr:row>
      <xdr:rowOff>57150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0"/>
          <a:ext cx="1352550" cy="1247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U36"/>
  <sheetViews>
    <sheetView tabSelected="1" zoomScaleNormal="100" workbookViewId="0">
      <selection activeCell="A30" sqref="A30"/>
    </sheetView>
  </sheetViews>
  <sheetFormatPr defaultRowHeight="15" x14ac:dyDescent="0.25"/>
  <cols>
    <col min="1" max="1" width="32.85546875" bestFit="1" customWidth="1"/>
    <col min="2" max="13" width="13.28515625" style="1" bestFit="1" customWidth="1"/>
    <col min="14" max="14" width="14.28515625" bestFit="1" customWidth="1"/>
    <col min="16" max="16" width="14.28515625" bestFit="1" customWidth="1"/>
    <col min="17" max="17" width="11.2851562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14.28515625" bestFit="1" customWidth="1"/>
  </cols>
  <sheetData>
    <row r="1" spans="1:1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8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65.25" customHeight="1" x14ac:dyDescent="0.25">
      <c r="A7" s="25" t="s">
        <v>12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6" ht="19.5" x14ac:dyDescent="0.3">
      <c r="A9" s="27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6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6" s="2" customFormat="1" x14ac:dyDescent="0.25">
      <c r="A11" s="17"/>
      <c r="B11" s="18" t="s">
        <v>0</v>
      </c>
      <c r="C11" s="18" t="s">
        <v>1</v>
      </c>
      <c r="D11" s="18" t="s">
        <v>2</v>
      </c>
      <c r="E11" s="18" t="s">
        <v>3</v>
      </c>
      <c r="F11" s="18" t="s">
        <v>4</v>
      </c>
      <c r="G11" s="18" t="s">
        <v>5</v>
      </c>
      <c r="H11" s="18" t="s">
        <v>6</v>
      </c>
      <c r="I11" s="18" t="s">
        <v>7</v>
      </c>
      <c r="J11" s="18" t="s">
        <v>8</v>
      </c>
      <c r="K11" s="18" t="s">
        <v>9</v>
      </c>
      <c r="L11" s="18" t="s">
        <v>10</v>
      </c>
      <c r="M11" s="18" t="s">
        <v>11</v>
      </c>
      <c r="N11" s="16">
        <v>2016</v>
      </c>
    </row>
    <row r="12" spans="1:16" s="2" customFormat="1" x14ac:dyDescent="0.25">
      <c r="A12" s="21" t="s">
        <v>13</v>
      </c>
      <c r="B12" s="23">
        <v>15551674.77</v>
      </c>
      <c r="C12" s="23">
        <f t="shared" ref="C12:M12" si="0">B28</f>
        <v>15184399.189999999</v>
      </c>
      <c r="D12" s="23">
        <f t="shared" si="0"/>
        <v>15954297.35</v>
      </c>
      <c r="E12" s="23">
        <f t="shared" si="0"/>
        <v>4526943.25</v>
      </c>
      <c r="F12" s="23">
        <f t="shared" si="0"/>
        <v>5094299.63</v>
      </c>
      <c r="G12" s="23">
        <f t="shared" si="0"/>
        <v>5831185.9399999995</v>
      </c>
      <c r="H12" s="23">
        <f t="shared" si="0"/>
        <v>6765862.6500000004</v>
      </c>
      <c r="I12" s="23">
        <f t="shared" si="0"/>
        <v>7779944.0700000003</v>
      </c>
      <c r="J12" s="23">
        <f t="shared" si="0"/>
        <v>9223455.0999999996</v>
      </c>
      <c r="K12" s="23">
        <f t="shared" si="0"/>
        <v>10245735.41</v>
      </c>
      <c r="L12" s="23">
        <f t="shared" si="0"/>
        <v>11038292.300000001</v>
      </c>
      <c r="M12" s="23">
        <f t="shared" si="0"/>
        <v>13222676.359999999</v>
      </c>
      <c r="N12" s="23">
        <f>B12</f>
        <v>15551674.77</v>
      </c>
    </row>
    <row r="13" spans="1:16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</row>
    <row r="14" spans="1:16" x14ac:dyDescent="0.25">
      <c r="A14" s="19" t="s">
        <v>14</v>
      </c>
      <c r="B14" s="22">
        <f t="shared" ref="B14:N14" si="1">B16+B15</f>
        <v>1993837.8800000001</v>
      </c>
      <c r="C14" s="22">
        <f t="shared" si="1"/>
        <v>3116127.1000000006</v>
      </c>
      <c r="D14" s="22">
        <f t="shared" si="1"/>
        <v>3532314.62</v>
      </c>
      <c r="E14" s="22">
        <f t="shared" si="1"/>
        <v>3546761.21</v>
      </c>
      <c r="F14" s="22">
        <f t="shared" si="1"/>
        <v>3434952.01</v>
      </c>
      <c r="G14" s="22">
        <f t="shared" si="1"/>
        <v>3679730.95</v>
      </c>
      <c r="H14" s="22">
        <f t="shared" si="1"/>
        <v>3851947.27</v>
      </c>
      <c r="I14" s="22">
        <f t="shared" si="1"/>
        <v>4139580.1</v>
      </c>
      <c r="J14" s="22">
        <f t="shared" si="1"/>
        <v>3805128.52</v>
      </c>
      <c r="K14" s="22">
        <f t="shared" si="1"/>
        <v>3578479.23</v>
      </c>
      <c r="L14" s="22">
        <f t="shared" si="1"/>
        <v>5032856.71</v>
      </c>
      <c r="M14" s="22">
        <f t="shared" si="1"/>
        <v>5964550.9299999997</v>
      </c>
      <c r="N14" s="22">
        <f t="shared" si="1"/>
        <v>45676266.529999994</v>
      </c>
    </row>
    <row r="15" spans="1:16" x14ac:dyDescent="0.25">
      <c r="A15" s="8" t="s">
        <v>16</v>
      </c>
      <c r="B15" s="9">
        <v>1839164.11</v>
      </c>
      <c r="C15" s="9">
        <v>2972850.9000000004</v>
      </c>
      <c r="D15" s="9">
        <v>3489572.54</v>
      </c>
      <c r="E15" s="9">
        <v>3509438.34</v>
      </c>
      <c r="F15" s="9">
        <v>3387658.55</v>
      </c>
      <c r="G15" s="9">
        <v>3624058.45</v>
      </c>
      <c r="H15" s="9">
        <v>3788122.09</v>
      </c>
      <c r="I15" s="9">
        <v>4056140.6</v>
      </c>
      <c r="J15" s="9">
        <v>3716248.91</v>
      </c>
      <c r="K15" s="9">
        <v>3482509.98</v>
      </c>
      <c r="L15" s="9">
        <v>4929502.6900000004</v>
      </c>
      <c r="M15" s="9">
        <v>5807934.2199999997</v>
      </c>
      <c r="N15" s="9">
        <f>M15+L15+K15+J15+I15+H15+G15+F15+E15+D15+C15+B15</f>
        <v>44603201.379999995</v>
      </c>
    </row>
    <row r="16" spans="1:16" x14ac:dyDescent="0.25">
      <c r="A16" s="8" t="s">
        <v>17</v>
      </c>
      <c r="B16" s="9">
        <v>154673.76999999999</v>
      </c>
      <c r="C16" s="9">
        <v>143276.20000000001</v>
      </c>
      <c r="D16" s="9">
        <v>42742.080000000002</v>
      </c>
      <c r="E16" s="9">
        <v>37322.870000000003</v>
      </c>
      <c r="F16" s="9">
        <v>47293.46</v>
      </c>
      <c r="G16" s="9">
        <v>55672.5</v>
      </c>
      <c r="H16" s="9">
        <v>63825.18</v>
      </c>
      <c r="I16" s="9">
        <v>83439.5</v>
      </c>
      <c r="J16" s="9">
        <v>88879.61</v>
      </c>
      <c r="K16" s="9">
        <v>95969.25</v>
      </c>
      <c r="L16" s="9">
        <v>103354.02</v>
      </c>
      <c r="M16" s="9">
        <v>156616.71</v>
      </c>
      <c r="N16" s="9">
        <f>M16+L16+K16+J16+I16+H16+G16+F16+E16+D16+C16+B16</f>
        <v>1073065.1499999999</v>
      </c>
      <c r="P16" s="4"/>
    </row>
    <row r="17" spans="1:18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8"/>
    </row>
    <row r="18" spans="1:18" x14ac:dyDescent="0.25">
      <c r="A18" s="19" t="s">
        <v>15</v>
      </c>
      <c r="B18" s="22">
        <f t="shared" ref="B18:N18" si="2">SUM(B19:B22)</f>
        <v>2361113.46</v>
      </c>
      <c r="C18" s="22">
        <f t="shared" si="2"/>
        <v>2346228.94</v>
      </c>
      <c r="D18" s="22">
        <f t="shared" si="2"/>
        <v>2407453.9</v>
      </c>
      <c r="E18" s="22">
        <f t="shared" si="2"/>
        <v>2979404.83</v>
      </c>
      <c r="F18" s="22">
        <f t="shared" si="2"/>
        <v>2698065.7</v>
      </c>
      <c r="G18" s="22">
        <f t="shared" si="2"/>
        <v>2745054.2399999998</v>
      </c>
      <c r="H18" s="22">
        <f t="shared" si="2"/>
        <v>2837865.85</v>
      </c>
      <c r="I18" s="22">
        <f t="shared" si="2"/>
        <v>2696069.0700000003</v>
      </c>
      <c r="J18" s="22">
        <f t="shared" si="2"/>
        <v>2782848.21</v>
      </c>
      <c r="K18" s="22">
        <f t="shared" si="2"/>
        <v>2785922.34</v>
      </c>
      <c r="L18" s="22">
        <f t="shared" si="2"/>
        <v>2848472.6500000004</v>
      </c>
      <c r="M18" s="22">
        <f t="shared" si="2"/>
        <v>2644426.56</v>
      </c>
      <c r="N18" s="22">
        <f t="shared" si="2"/>
        <v>32132925.75</v>
      </c>
    </row>
    <row r="19" spans="1:18" x14ac:dyDescent="0.25">
      <c r="A19" s="8" t="s">
        <v>18</v>
      </c>
      <c r="B19" s="9">
        <v>1565156.01</v>
      </c>
      <c r="C19" s="9">
        <v>1589190.08</v>
      </c>
      <c r="D19" s="9">
        <v>1623072.84</v>
      </c>
      <c r="E19" s="9">
        <v>2058575.47</v>
      </c>
      <c r="F19" s="9">
        <v>1910242.95</v>
      </c>
      <c r="G19" s="9">
        <v>1874977.53</v>
      </c>
      <c r="H19" s="9">
        <v>2060511.48</v>
      </c>
      <c r="I19" s="9">
        <v>1925729.87</v>
      </c>
      <c r="J19" s="9">
        <v>2001222.94</v>
      </c>
      <c r="K19" s="9">
        <v>2028457.8</v>
      </c>
      <c r="L19" s="9">
        <v>1748431.18</v>
      </c>
      <c r="M19" s="9">
        <v>1756367.15</v>
      </c>
      <c r="N19" s="9">
        <f>M19+L19+K19+J19+I19+H19+G19+F19+E19+D19+C19+B19</f>
        <v>22141935.300000001</v>
      </c>
    </row>
    <row r="20" spans="1:18" x14ac:dyDescent="0.25">
      <c r="A20" s="8" t="s">
        <v>19</v>
      </c>
      <c r="B20" s="9">
        <v>417263.45</v>
      </c>
      <c r="C20" s="9">
        <v>427053.34</v>
      </c>
      <c r="D20" s="9">
        <v>419085.9</v>
      </c>
      <c r="E20" s="9">
        <v>419085.9</v>
      </c>
      <c r="F20" s="9">
        <v>419085.9</v>
      </c>
      <c r="G20" s="9">
        <v>428200.1</v>
      </c>
      <c r="H20" s="9">
        <v>419997.45</v>
      </c>
      <c r="I20" s="9">
        <v>419997.45</v>
      </c>
      <c r="J20" s="9">
        <v>419997.45</v>
      </c>
      <c r="K20" s="9">
        <v>419997.45</v>
      </c>
      <c r="L20" s="9">
        <v>419997.45</v>
      </c>
      <c r="M20" s="9">
        <v>419997.45</v>
      </c>
      <c r="N20" s="9">
        <f>M20+L20+K20+J20+I20+H20+G20+F20+E20+D20+C20+B20</f>
        <v>5049759.29</v>
      </c>
      <c r="Q20" s="5"/>
    </row>
    <row r="21" spans="1:18" x14ac:dyDescent="0.25">
      <c r="A21" s="8" t="s">
        <v>20</v>
      </c>
      <c r="B21" s="9">
        <v>378694</v>
      </c>
      <c r="C21" s="9">
        <v>320958.63999999996</v>
      </c>
      <c r="D21" s="9">
        <v>334524.86</v>
      </c>
      <c r="E21" s="9">
        <v>459297.90999999992</v>
      </c>
      <c r="F21" s="9">
        <v>339187.91000000003</v>
      </c>
      <c r="G21" s="9">
        <v>408012.70999999996</v>
      </c>
      <c r="H21" s="9">
        <v>319903.39999999997</v>
      </c>
      <c r="I21" s="9">
        <v>327045.48000000004</v>
      </c>
      <c r="J21" s="9">
        <v>317908.53999999998</v>
      </c>
      <c r="K21" s="9">
        <v>319836.33999999997</v>
      </c>
      <c r="L21" s="9">
        <v>631892.78</v>
      </c>
      <c r="M21" s="9">
        <v>459796.05999999994</v>
      </c>
      <c r="N21" s="9">
        <f>M21+L21+K21+J21+I21+H21+G21+F21+E21+D21+C21+B21</f>
        <v>4617058.63</v>
      </c>
    </row>
    <row r="22" spans="1:18" x14ac:dyDescent="0.25">
      <c r="A22" s="8" t="s">
        <v>21</v>
      </c>
      <c r="B22" s="9">
        <v>0</v>
      </c>
      <c r="C22" s="9">
        <v>9026.8799999999992</v>
      </c>
      <c r="D22" s="9">
        <v>30770.3</v>
      </c>
      <c r="E22" s="9">
        <v>42445.55</v>
      </c>
      <c r="F22" s="9">
        <v>29548.94</v>
      </c>
      <c r="G22" s="9">
        <v>33863.9</v>
      </c>
      <c r="H22" s="9">
        <v>37453.519999999997</v>
      </c>
      <c r="I22" s="9">
        <v>23296.27</v>
      </c>
      <c r="J22" s="9">
        <v>43719.28</v>
      </c>
      <c r="K22" s="9">
        <v>17630.75</v>
      </c>
      <c r="L22" s="9">
        <v>48151.24</v>
      </c>
      <c r="M22" s="9">
        <v>8265.9</v>
      </c>
      <c r="N22" s="9">
        <f>M22+L22+K22+J22+I22+H22+G22+F22+E22+D22+C22+B22</f>
        <v>324172.52999999997</v>
      </c>
      <c r="P22" s="4"/>
    </row>
    <row r="23" spans="1:18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"/>
    </row>
    <row r="24" spans="1:18" s="2" customFormat="1" x14ac:dyDescent="0.25">
      <c r="A24" s="21" t="s">
        <v>22</v>
      </c>
      <c r="B24" s="24">
        <f t="shared" ref="B24:N24" si="3">B14-B18</f>
        <v>-367275.57999999984</v>
      </c>
      <c r="C24" s="24">
        <f t="shared" si="3"/>
        <v>769898.16000000061</v>
      </c>
      <c r="D24" s="24">
        <f t="shared" si="3"/>
        <v>1124860.7200000002</v>
      </c>
      <c r="E24" s="24">
        <f t="shared" si="3"/>
        <v>567356.37999999989</v>
      </c>
      <c r="F24" s="24">
        <f t="shared" si="3"/>
        <v>736886.30999999959</v>
      </c>
      <c r="G24" s="24">
        <f t="shared" si="3"/>
        <v>934676.71000000043</v>
      </c>
      <c r="H24" s="24">
        <f t="shared" si="3"/>
        <v>1014081.4199999999</v>
      </c>
      <c r="I24" s="24">
        <f t="shared" si="3"/>
        <v>1443511.0299999998</v>
      </c>
      <c r="J24" s="24">
        <f t="shared" si="3"/>
        <v>1022280.31</v>
      </c>
      <c r="K24" s="24">
        <f t="shared" si="3"/>
        <v>792556.89000000013</v>
      </c>
      <c r="L24" s="24">
        <f t="shared" si="3"/>
        <v>2184384.0599999996</v>
      </c>
      <c r="M24" s="24">
        <f t="shared" si="3"/>
        <v>3320124.3699999996</v>
      </c>
      <c r="N24" s="24">
        <f t="shared" si="3"/>
        <v>13543340.779999994</v>
      </c>
    </row>
    <row r="25" spans="1:18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8"/>
    </row>
    <row r="26" spans="1:18" s="2" customFormat="1" x14ac:dyDescent="0.25">
      <c r="A26" s="19" t="s">
        <v>23</v>
      </c>
      <c r="B26" s="20">
        <v>0</v>
      </c>
      <c r="C26" s="20">
        <v>0</v>
      </c>
      <c r="D26" s="20">
        <f>12305460.77+246754.05</f>
        <v>12552214.82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>SUM(B26:M26)</f>
        <v>12552214.82</v>
      </c>
    </row>
    <row r="27" spans="1:18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"/>
    </row>
    <row r="28" spans="1:18" s="2" customFormat="1" x14ac:dyDescent="0.25">
      <c r="A28" s="21" t="s">
        <v>24</v>
      </c>
      <c r="B28" s="23">
        <f>B12+B24-B26</f>
        <v>15184399.189999999</v>
      </c>
      <c r="C28" s="23">
        <f t="shared" ref="C28:N28" si="4">C12+C24-C26</f>
        <v>15954297.35</v>
      </c>
      <c r="D28" s="23">
        <f t="shared" si="4"/>
        <v>4526943.25</v>
      </c>
      <c r="E28" s="23">
        <f t="shared" si="4"/>
        <v>5094299.63</v>
      </c>
      <c r="F28" s="23">
        <f t="shared" si="4"/>
        <v>5831185.9399999995</v>
      </c>
      <c r="G28" s="23">
        <f t="shared" si="4"/>
        <v>6765862.6500000004</v>
      </c>
      <c r="H28" s="23">
        <f t="shared" si="4"/>
        <v>7779944.0700000003</v>
      </c>
      <c r="I28" s="23">
        <f t="shared" si="4"/>
        <v>9223455.0999999996</v>
      </c>
      <c r="J28" s="23">
        <f t="shared" si="4"/>
        <v>10245735.41</v>
      </c>
      <c r="K28" s="23">
        <f t="shared" si="4"/>
        <v>11038292.300000001</v>
      </c>
      <c r="L28" s="23">
        <f t="shared" si="4"/>
        <v>13222676.359999999</v>
      </c>
      <c r="M28" s="23">
        <f t="shared" si="4"/>
        <v>16542800.729999999</v>
      </c>
      <c r="N28" s="23">
        <f t="shared" si="4"/>
        <v>16542800.729999993</v>
      </c>
    </row>
    <row r="29" spans="1:18" x14ac:dyDescent="0.25">
      <c r="A29" s="15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  <c r="R29" s="6"/>
    </row>
    <row r="30" spans="1:18" x14ac:dyDescent="0.25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8"/>
      <c r="R30" s="6"/>
    </row>
    <row r="31" spans="1:1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8" x14ac:dyDescent="0.25">
      <c r="A32" s="8"/>
      <c r="B32" s="9"/>
      <c r="C32" s="9"/>
      <c r="D32" s="9"/>
      <c r="E32" s="9"/>
      <c r="F32" s="9"/>
      <c r="G32" s="11"/>
      <c r="H32" s="12"/>
      <c r="I32" s="9"/>
      <c r="J32" s="9"/>
      <c r="K32" s="9"/>
      <c r="L32" s="11"/>
      <c r="M32" s="9"/>
      <c r="N32" s="9"/>
    </row>
    <row r="33" spans="7:21" x14ac:dyDescent="0.25">
      <c r="N33" s="1"/>
      <c r="S33" s="1"/>
      <c r="T33" s="1"/>
      <c r="U33" s="4"/>
    </row>
    <row r="34" spans="7:21" x14ac:dyDescent="0.25">
      <c r="G34" s="3"/>
      <c r="N34" s="1"/>
      <c r="S34" s="1"/>
      <c r="T34" s="1"/>
      <c r="U34" s="1"/>
    </row>
    <row r="35" spans="7:21" x14ac:dyDescent="0.25">
      <c r="G35" s="3"/>
      <c r="N35" s="1"/>
      <c r="S35" s="1"/>
      <c r="T35" s="1"/>
    </row>
    <row r="36" spans="7:21" x14ac:dyDescent="0.25">
      <c r="S36" s="1"/>
      <c r="T36" s="1"/>
    </row>
  </sheetData>
  <mergeCells count="4">
    <mergeCell ref="A7:N7"/>
    <mergeCell ref="A9:N9"/>
    <mergeCell ref="A10:N10"/>
    <mergeCell ref="A31:N3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Odevar Cêa</dc:creator>
  <cp:lastModifiedBy>Alex Odevar Cêa</cp:lastModifiedBy>
  <cp:lastPrinted>2019-01-30T16:07:39Z</cp:lastPrinted>
  <dcterms:created xsi:type="dcterms:W3CDTF">2017-01-18T13:46:07Z</dcterms:created>
  <dcterms:modified xsi:type="dcterms:W3CDTF">2019-02-01T15:44:27Z</dcterms:modified>
</cp:coreProperties>
</file>