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ralara\Desktop\"/>
    </mc:Choice>
  </mc:AlternateContent>
  <xr:revisionPtr revIDLastSave="0" documentId="8_{F9A9F85C-925D-43FA-A3CF-2E4EF3EBB587}" xr6:coauthVersionLast="47" xr6:coauthVersionMax="47" xr10:uidLastSave="{00000000-0000-0000-0000-000000000000}"/>
  <bookViews>
    <workbookView xWindow="-23310" yWindow="825" windowWidth="21585" windowHeight="12645" xr2:uid="{548C739E-4DFE-4B22-BF60-282E995701A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D27" i="1"/>
  <c r="C27" i="1"/>
  <c r="C21" i="1" s="1"/>
  <c r="B27" i="1"/>
  <c r="D26" i="1"/>
  <c r="D25" i="1"/>
  <c r="B25" i="1"/>
  <c r="B21" i="1" s="1"/>
  <c r="D16" i="1"/>
  <c r="B16" i="1"/>
  <c r="B14" i="1" s="1"/>
  <c r="D14" i="1"/>
  <c r="C14" i="1"/>
  <c r="C31" i="1" l="1"/>
  <c r="B31" i="1"/>
  <c r="B33" i="1" s="1"/>
  <c r="C12" i="1" s="1"/>
  <c r="C33" i="1" s="1"/>
  <c r="D12" i="1" s="1"/>
  <c r="D21" i="1"/>
  <c r="D31" i="1" l="1"/>
  <c r="D33" i="1" s="1"/>
  <c r="D35" i="1" s="1"/>
</calcChain>
</file>

<file path=xl/sharedStrings.xml><?xml version="1.0" encoding="utf-8"?>
<sst xmlns="http://schemas.openxmlformats.org/spreadsheetml/2006/main" count="28" uniqueCount="28">
  <si>
    <t>SELO DE FISCALIZAÇÃO (*)</t>
  </si>
  <si>
    <t>FLUXO DE CAIXA</t>
  </si>
  <si>
    <t>EXERCÍCIO 2024</t>
  </si>
  <si>
    <t>Descrição</t>
  </si>
  <si>
    <t>Janeiro</t>
  </si>
  <si>
    <t>Fevereiro</t>
  </si>
  <si>
    <t>Março</t>
  </si>
  <si>
    <t>1  Saldo Inicial</t>
  </si>
  <si>
    <t>2  Ingressos</t>
  </si>
  <si>
    <t>2.1  Receita de serviços extrajudiciais</t>
  </si>
  <si>
    <t>2.2  Rendimentos de aplicações financeiras</t>
  </si>
  <si>
    <t>2.3  Devolução de pagamentos de atos gratuitos</t>
  </si>
  <si>
    <t>2.4  Devolução de adiantamentos</t>
  </si>
  <si>
    <t xml:space="preserve">2.5  Transferências intragovernamental </t>
  </si>
  <si>
    <t>3  Desembolsos</t>
  </si>
  <si>
    <t>3.1  Devolução de valores</t>
  </si>
  <si>
    <t>3.2  Aquisição de bens</t>
  </si>
  <si>
    <t>3.3  Pagamento às serventias de atos gratuitos</t>
  </si>
  <si>
    <t>3.4  Repasse às serventias p/gastos de manutenção</t>
  </si>
  <si>
    <t>3.5  Gastos com pessoal</t>
  </si>
  <si>
    <t>3.6  Pasep</t>
  </si>
  <si>
    <t>3.7  (-) Saldo IRRF a recolher</t>
  </si>
  <si>
    <t>4  Saldo do Período</t>
  </si>
  <si>
    <t>5  Saldo Final</t>
  </si>
  <si>
    <t>5.1 Depósitos Conta 36000-7</t>
  </si>
  <si>
    <t>(*) LC 175/1998, LC 365/2006 e LC 408/2008.</t>
  </si>
  <si>
    <t>Ellen White Baiense Concenço</t>
  </si>
  <si>
    <t>Chefe da Divisão de Contabilidade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</si>
</sst>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/yyyy"/>
    <numFmt numFmtId="165" formatCode="_(* #,##0.00_);_(* \(#,##0.00\);_(* &quot;-&quot;??_);_(@_)"/>
  </numFmts>
  <fonts count="1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 tint="0.3499862666707357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ptos Narrow"/>
      <scheme val="minor"/>
    </font>
    <font>
      <sz val="11"/>
      <name val="Aptos Narrow"/>
      <scheme val="minor"/>
    </font>
    <font>
      <sz val="11"/>
      <color indexed="8"/>
      <name val="Arial"/>
      <family val="2"/>
    </font>
    <font>
      <b/>
      <sz val="11"/>
      <color rgb="FF000000"/>
      <name val="Aptos Narrow"/>
      <scheme val="minor"/>
    </font>
    <font>
      <sz val="11"/>
      <color rgb="FF000000"/>
      <name val="Aptos Narrow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3" fillId="0" borderId="0">
      <alignment vertical="top"/>
    </xf>
  </cellStyleXfs>
  <cellXfs count="43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0" applyFont="1"/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3" fontId="1" fillId="0" borderId="0" xfId="0" applyNumberFormat="1" applyFont="1"/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/>
    <xf numFmtId="0" fontId="7" fillId="2" borderId="3" xfId="0" applyFont="1" applyFill="1" applyBorder="1"/>
    <xf numFmtId="0" fontId="7" fillId="2" borderId="6" xfId="0" applyFont="1" applyFill="1" applyBorder="1"/>
    <xf numFmtId="0" fontId="6" fillId="2" borderId="8" xfId="0" applyFont="1" applyFill="1" applyBorder="1"/>
    <xf numFmtId="43" fontId="6" fillId="2" borderId="7" xfId="2" applyNumberFormat="1" applyFont="1" applyFill="1" applyBorder="1" applyAlignment="1">
      <alignment horizontal="right"/>
    </xf>
    <xf numFmtId="0" fontId="7" fillId="2" borderId="8" xfId="0" applyFont="1" applyFill="1" applyBorder="1"/>
    <xf numFmtId="43" fontId="7" fillId="2" borderId="7" xfId="2" applyNumberFormat="1" applyFont="1" applyFill="1" applyBorder="1" applyAlignment="1">
      <alignment horizontal="right"/>
    </xf>
    <xf numFmtId="43" fontId="7" fillId="2" borderId="9" xfId="2" applyNumberFormat="1" applyFont="1" applyFill="1" applyBorder="1" applyAlignment="1">
      <alignment horizontal="right"/>
    </xf>
    <xf numFmtId="4" fontId="1" fillId="0" borderId="0" xfId="0" applyNumberFormat="1" applyFont="1"/>
    <xf numFmtId="0" fontId="7" fillId="0" borderId="8" xfId="0" applyFont="1" applyBorder="1"/>
    <xf numFmtId="43" fontId="7" fillId="0" borderId="7" xfId="2" applyNumberFormat="1" applyFont="1" applyFill="1" applyBorder="1" applyAlignment="1">
      <alignment horizontal="right"/>
    </xf>
    <xf numFmtId="43" fontId="7" fillId="0" borderId="9" xfId="2" applyNumberFormat="1" applyFont="1" applyFill="1" applyBorder="1" applyAlignment="1">
      <alignment horizontal="right"/>
    </xf>
    <xf numFmtId="43" fontId="7" fillId="0" borderId="9" xfId="2" applyNumberFormat="1" applyFont="1" applyBorder="1" applyAlignment="1">
      <alignment horizontal="right"/>
    </xf>
    <xf numFmtId="43" fontId="6" fillId="0" borderId="7" xfId="2" applyNumberFormat="1" applyFont="1" applyFill="1" applyBorder="1" applyAlignment="1">
      <alignment horizontal="right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4" fontId="8" fillId="0" borderId="0" xfId="0" applyNumberFormat="1" applyFont="1" applyAlignment="1">
      <alignment horizontal="right" vertical="top"/>
    </xf>
    <xf numFmtId="43" fontId="1" fillId="0" borderId="0" xfId="0" applyNumberFormat="1" applyFont="1" applyAlignment="1">
      <alignment vertical="top"/>
    </xf>
    <xf numFmtId="165" fontId="1" fillId="0" borderId="0" xfId="0" applyNumberFormat="1" applyFont="1"/>
    <xf numFmtId="43" fontId="9" fillId="2" borderId="7" xfId="2" applyNumberFormat="1" applyFont="1" applyFill="1" applyBorder="1" applyAlignment="1">
      <alignment horizontal="right"/>
    </xf>
    <xf numFmtId="43" fontId="7" fillId="2" borderId="4" xfId="2" applyNumberFormat="1" applyFont="1" applyFill="1" applyBorder="1" applyAlignment="1">
      <alignment horizontal="right"/>
    </xf>
    <xf numFmtId="43" fontId="10" fillId="2" borderId="10" xfId="2" applyNumberFormat="1" applyFont="1" applyFill="1" applyBorder="1" applyAlignment="1">
      <alignment horizontal="right"/>
    </xf>
    <xf numFmtId="0" fontId="6" fillId="2" borderId="11" xfId="0" applyFont="1" applyFill="1" applyBorder="1"/>
    <xf numFmtId="43" fontId="6" fillId="2" borderId="12" xfId="2" applyNumberFormat="1" applyFont="1" applyFill="1" applyBorder="1" applyAlignment="1">
      <alignment horizontal="right"/>
    </xf>
    <xf numFmtId="43" fontId="9" fillId="2" borderId="2" xfId="2" applyNumberFormat="1" applyFont="1" applyFill="1" applyBorder="1" applyAlignment="1">
      <alignment horizontal="right"/>
    </xf>
    <xf numFmtId="0" fontId="4" fillId="3" borderId="7" xfId="0" applyFont="1" applyFill="1" applyBorder="1"/>
    <xf numFmtId="165" fontId="11" fillId="3" borderId="13" xfId="2" applyFont="1" applyFill="1" applyBorder="1"/>
    <xf numFmtId="165" fontId="11" fillId="3" borderId="2" xfId="2" applyFont="1" applyFill="1" applyBorder="1"/>
    <xf numFmtId="165" fontId="11" fillId="3" borderId="14" xfId="2" applyFont="1" applyFill="1" applyBorder="1"/>
    <xf numFmtId="0" fontId="4" fillId="0" borderId="0" xfId="0" applyFont="1"/>
    <xf numFmtId="165" fontId="12" fillId="0" borderId="0" xfId="2" applyFont="1" applyFill="1" applyBorder="1"/>
    <xf numFmtId="0" fontId="5" fillId="0" borderId="0" xfId="0" applyFont="1" applyAlignment="1">
      <alignment horizontal="center"/>
    </xf>
    <xf numFmtId="3" fontId="1" fillId="0" borderId="0" xfId="0" applyNumberFormat="1" applyFont="1"/>
  </cellXfs>
  <cellStyles count="4">
    <cellStyle name="Normal" xfId="0" builtinId="0"/>
    <cellStyle name="Normal 3" xfId="1" xr:uid="{8B80604D-53B2-443A-9488-263F000502EA}"/>
    <cellStyle name="Normal 4 2" xfId="3" xr:uid="{6391D841-174A-4F69-90B9-790E314E40FC}"/>
    <cellStyle name="Vírgula 2" xfId="2" xr:uid="{853AE953-AFD8-4FB8-84AC-14D1CDAEB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2600324</xdr:colOff>
      <xdr:row>1</xdr:row>
      <xdr:rowOff>133350</xdr:rowOff>
    </xdr:from>
    <xdr:to>
      <xdr:col>1</xdr:col>
      <xdr:colOff>552449</xdr:colOff>
      <xdr:row>4</xdr:row>
      <xdr:rowOff>25450</xdr:rowOff>
    </xdr:to>
    <xdr:pic>
      <xdr:nvPicPr>
        <xdr:cNvPr id="2" name="Imagem 2" descr="Y:\Logo TJSC-DGA-DOF.jpg">
          <a:extLst>
            <a:ext uri="{FF2B5EF4-FFF2-40B4-BE49-F238E27FC236}">
              <a16:creationId xmlns:a16="http://schemas.microsoft.com/office/drawing/2014/main" id="{CD12D259-00D2-4654-A3E6-1E6A65D4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4" y="323850"/>
          <a:ext cx="1285875" cy="12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5892-173A-45D5-A1DF-CAFFA8D2596F}">
  <sheetPr>
    <pageSetUpPr fitToPage="1"/>
  </sheetPr>
  <dimension ref="A1:S39"/>
  <sheetViews>
    <sheetView showGridLines="0" tabSelected="1" topLeftCell="A14" workbookViewId="0">
      <selection sqref="A1:D38"/>
    </sheetView>
  </sheetViews>
  <sheetFormatPr defaultRowHeight="15"/>
  <cols>
    <col min="1" max="1" width="50" style="2" customWidth="1"/>
    <col min="2" max="2" width="16.140625" style="2" customWidth="1"/>
    <col min="3" max="3" width="15.28515625" style="2" customWidth="1"/>
    <col min="4" max="4" width="15.5703125" style="2" customWidth="1"/>
    <col min="5" max="5" width="21.42578125" style="2" customWidth="1"/>
    <col min="6" max="6" width="11.7109375" style="2" bestFit="1" customWidth="1"/>
    <col min="7" max="7" width="13.28515625" style="2" bestFit="1" customWidth="1"/>
    <col min="8" max="8" width="11.7109375" style="2" bestFit="1" customWidth="1"/>
    <col min="9" max="16384" width="9.140625" style="2"/>
  </cols>
  <sheetData>
    <row r="1" spans="1:8">
      <c r="A1" s="1"/>
      <c r="B1" s="1"/>
      <c r="C1" s="1"/>
      <c r="D1" s="1"/>
    </row>
    <row r="2" spans="1:8">
      <c r="A2" s="1"/>
      <c r="B2" s="1"/>
      <c r="C2" s="1"/>
      <c r="D2" s="1"/>
    </row>
    <row r="3" spans="1:8" ht="45" customHeight="1">
      <c r="A3" s="3"/>
      <c r="B3" s="3"/>
      <c r="C3" s="3"/>
      <c r="D3" s="3"/>
    </row>
    <row r="4" spans="1:8" ht="45" customHeight="1">
      <c r="A4" s="3"/>
      <c r="B4" s="3"/>
      <c r="C4" s="3"/>
      <c r="D4" s="3"/>
    </row>
    <row r="5" spans="1:8" ht="21.75" customHeight="1">
      <c r="A5" s="4" t="s">
        <v>0</v>
      </c>
      <c r="B5" s="4"/>
      <c r="C5" s="4"/>
      <c r="D5" s="4"/>
    </row>
    <row r="6" spans="1:8" hidden="1">
      <c r="A6" s="4" t="s">
        <v>1</v>
      </c>
      <c r="B6" s="4"/>
      <c r="C6" s="4"/>
      <c r="D6" s="4"/>
    </row>
    <row r="7" spans="1:8">
      <c r="A7" s="4" t="s">
        <v>2</v>
      </c>
      <c r="B7" s="4"/>
      <c r="C7" s="4"/>
      <c r="D7" s="4"/>
    </row>
    <row r="8" spans="1:8" ht="14.25" customHeight="1">
      <c r="A8" s="5"/>
      <c r="B8" s="5"/>
      <c r="C8" s="6"/>
      <c r="D8" s="6"/>
      <c r="G8" s="7"/>
    </row>
    <row r="9" spans="1:8" ht="16.5" customHeight="1">
      <c r="A9" s="8" t="s">
        <v>3</v>
      </c>
      <c r="B9" s="9" t="s">
        <v>4</v>
      </c>
      <c r="C9" s="9" t="s">
        <v>5</v>
      </c>
      <c r="D9" s="9" t="s">
        <v>6</v>
      </c>
    </row>
    <row r="10" spans="1:8" ht="16.5" customHeight="1">
      <c r="A10" s="8"/>
      <c r="B10" s="9"/>
      <c r="C10" s="9"/>
      <c r="D10" s="9"/>
    </row>
    <row r="11" spans="1:8" ht="16.5" hidden="1" customHeight="1">
      <c r="A11" s="10"/>
      <c r="B11" s="11"/>
      <c r="C11" s="12"/>
      <c r="D11" s="12"/>
    </row>
    <row r="12" spans="1:8" ht="16.5" customHeight="1">
      <c r="A12" s="13" t="s">
        <v>7</v>
      </c>
      <c r="B12" s="14">
        <v>3447451.0700000012</v>
      </c>
      <c r="C12" s="14">
        <f t="shared" ref="C12:D12" si="0">B33</f>
        <v>2059218.410000002</v>
      </c>
      <c r="D12" s="14">
        <f t="shared" si="0"/>
        <v>2089036.870000002</v>
      </c>
    </row>
    <row r="13" spans="1:8" ht="16.5" hidden="1" customHeight="1">
      <c r="A13" s="15"/>
      <c r="B13" s="16"/>
      <c r="C13" s="17"/>
      <c r="D13" s="17"/>
    </row>
    <row r="14" spans="1:8" ht="16.5" customHeight="1">
      <c r="A14" s="13" t="s">
        <v>8</v>
      </c>
      <c r="B14" s="14">
        <f t="shared" ref="B14:C14" si="1">B16+B17+B18+B20+B19</f>
        <v>6919623</v>
      </c>
      <c r="C14" s="14">
        <f t="shared" si="1"/>
        <v>6139050.0899999999</v>
      </c>
      <c r="D14" s="14">
        <f>D16+D17+D18+D20+D19</f>
        <v>6144451.1799999997</v>
      </c>
      <c r="H14" s="18"/>
    </row>
    <row r="15" spans="1:8" ht="16.5" hidden="1" customHeight="1">
      <c r="A15" s="19"/>
      <c r="B15" s="20"/>
      <c r="C15" s="21"/>
      <c r="D15" s="22"/>
    </row>
    <row r="16" spans="1:8" ht="16.5" customHeight="1">
      <c r="A16" s="19" t="s">
        <v>9</v>
      </c>
      <c r="B16" s="20">
        <f>6645883+269520.26+4219.74</f>
        <v>6919623</v>
      </c>
      <c r="C16" s="21">
        <v>6139050.0899999999</v>
      </c>
      <c r="D16" s="22">
        <f>6027743.21+116707.97</f>
        <v>6144451.1799999997</v>
      </c>
    </row>
    <row r="17" spans="1:19" ht="16.5" hidden="1" customHeight="1">
      <c r="A17" s="19" t="s">
        <v>10</v>
      </c>
      <c r="B17" s="20">
        <v>0</v>
      </c>
      <c r="C17" s="21">
        <v>0</v>
      </c>
      <c r="D17" s="22"/>
      <c r="E17" s="18"/>
      <c r="F17" s="7"/>
      <c r="H17" s="18"/>
    </row>
    <row r="18" spans="1:19" ht="16.5" hidden="1" customHeight="1">
      <c r="A18" s="19" t="s">
        <v>11</v>
      </c>
      <c r="B18" s="20">
        <v>0</v>
      </c>
      <c r="C18" s="20">
        <v>0</v>
      </c>
      <c r="D18" s="21"/>
      <c r="H18" s="18"/>
    </row>
    <row r="19" spans="1:19" ht="16.5" hidden="1" customHeight="1">
      <c r="A19" s="19" t="s">
        <v>12</v>
      </c>
      <c r="B19" s="20">
        <v>0</v>
      </c>
      <c r="C19" s="21">
        <v>0</v>
      </c>
      <c r="D19" s="21"/>
      <c r="H19" s="18"/>
      <c r="J19" s="18"/>
    </row>
    <row r="20" spans="1:19" ht="16.5" hidden="1" customHeight="1">
      <c r="A20" s="19" t="s">
        <v>13</v>
      </c>
      <c r="B20" s="23">
        <v>0</v>
      </c>
      <c r="C20" s="21">
        <v>0</v>
      </c>
      <c r="D20" s="21"/>
      <c r="H20" s="18"/>
    </row>
    <row r="21" spans="1:19" ht="16.5" customHeight="1">
      <c r="A21" s="13" t="s">
        <v>14</v>
      </c>
      <c r="B21" s="14">
        <f>B23+B24+B25+B26+B27+B28</f>
        <v>8307855.6599999992</v>
      </c>
      <c r="C21" s="14">
        <f>C23+C24+C25+C26+C27+C28+C29+C30</f>
        <v>6109231.6299999999</v>
      </c>
      <c r="D21" s="14">
        <f>D23+D24+D25+D26+D27+D28+D29</f>
        <v>6226098.4600000009</v>
      </c>
      <c r="H21" s="18"/>
    </row>
    <row r="22" spans="1:19" ht="16.5" hidden="1" customHeight="1">
      <c r="A22" s="19"/>
      <c r="B22" s="20"/>
      <c r="C22" s="21"/>
      <c r="D22" s="21"/>
    </row>
    <row r="23" spans="1:19" ht="16.5" hidden="1" customHeight="1">
      <c r="A23" s="19" t="s">
        <v>15</v>
      </c>
      <c r="B23" s="20">
        <v>0</v>
      </c>
      <c r="C23" s="20">
        <v>0</v>
      </c>
      <c r="D23" s="21"/>
      <c r="G23" s="24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6.5" hidden="1" customHeight="1">
      <c r="A24" s="19" t="s">
        <v>16</v>
      </c>
      <c r="B24" s="20"/>
      <c r="C24" s="20"/>
      <c r="D24" s="2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6.5" customHeight="1">
      <c r="A25" s="19" t="s">
        <v>17</v>
      </c>
      <c r="B25" s="20">
        <f>2641258.53+3762035.15</f>
        <v>6403293.6799999997</v>
      </c>
      <c r="C25" s="21">
        <v>4022076.33</v>
      </c>
      <c r="D25" s="21">
        <f>3967287.81-72.55</f>
        <v>3967215.2600000002</v>
      </c>
    </row>
    <row r="26" spans="1:19" ht="16.5" customHeight="1">
      <c r="A26" s="19" t="s">
        <v>18</v>
      </c>
      <c r="B26" s="20">
        <v>1112671.8</v>
      </c>
      <c r="C26" s="21">
        <v>1261442.1000000001</v>
      </c>
      <c r="D26" s="21">
        <f>1190259.84</f>
        <v>1190259.8400000001</v>
      </c>
      <c r="E26" s="26"/>
      <c r="F26" s="24"/>
      <c r="G26" s="25"/>
      <c r="H26" s="24"/>
      <c r="I26" s="24"/>
      <c r="J26" s="24"/>
      <c r="K26" s="24"/>
      <c r="L26" s="24"/>
    </row>
    <row r="27" spans="1:19" ht="16.5" customHeight="1">
      <c r="A27" s="19" t="s">
        <v>19</v>
      </c>
      <c r="B27" s="20">
        <f>6306.24+720932.86</f>
        <v>727239.1</v>
      </c>
      <c r="C27" s="21">
        <f>728191.89+32201.32+123.45</f>
        <v>760516.65999999992</v>
      </c>
      <c r="D27" s="21">
        <f>962067.64+312.95+46512.33-277.24-277.24-277.24</f>
        <v>1008061.2</v>
      </c>
      <c r="E27" s="26"/>
      <c r="F27" s="24"/>
      <c r="G27" s="27"/>
      <c r="H27" s="24"/>
      <c r="I27" s="24"/>
      <c r="J27" s="24"/>
      <c r="K27" s="24"/>
      <c r="L27" s="24"/>
    </row>
    <row r="28" spans="1:19" ht="16.5" customHeight="1">
      <c r="A28" s="19" t="s">
        <v>20</v>
      </c>
      <c r="B28" s="20">
        <v>64651.08</v>
      </c>
      <c r="C28" s="21">
        <v>69196.240000000005</v>
      </c>
      <c r="D28" s="21">
        <v>61390.5</v>
      </c>
      <c r="E28" s="18"/>
      <c r="G28" s="18"/>
    </row>
    <row r="29" spans="1:19">
      <c r="A29" s="19" t="s">
        <v>21</v>
      </c>
      <c r="B29" s="20">
        <v>0</v>
      </c>
      <c r="C29" s="21">
        <f>-180.03-3819.67</f>
        <v>-3999.7000000000003</v>
      </c>
      <c r="D29" s="21">
        <f>-4828.04+3999.7</f>
        <v>-828.34000000000015</v>
      </c>
      <c r="G29" s="28"/>
    </row>
    <row r="30" spans="1:19" hidden="1">
      <c r="A30" s="19"/>
      <c r="B30" s="20"/>
      <c r="C30" s="21"/>
      <c r="D30" s="21"/>
      <c r="G30" s="7"/>
    </row>
    <row r="31" spans="1:19" ht="16.5" customHeight="1">
      <c r="A31" s="13" t="s">
        <v>22</v>
      </c>
      <c r="B31" s="14">
        <f t="shared" ref="B31:C31" si="2">B14-B21</f>
        <v>-1388232.6599999992</v>
      </c>
      <c r="C31" s="29">
        <f t="shared" si="2"/>
        <v>29818.459999999963</v>
      </c>
      <c r="D31" s="29">
        <f>D14-D21</f>
        <v>-81647.280000001192</v>
      </c>
    </row>
    <row r="32" spans="1:19" ht="16.5" hidden="1" customHeight="1">
      <c r="A32" s="15"/>
      <c r="B32" s="30"/>
      <c r="C32" s="31"/>
      <c r="D32" s="31"/>
    </row>
    <row r="33" spans="1:6" ht="16.5" customHeight="1">
      <c r="A33" s="32" t="s">
        <v>23</v>
      </c>
      <c r="B33" s="33">
        <f t="shared" ref="B33" si="3">B12+B31</f>
        <v>2059218.410000002</v>
      </c>
      <c r="C33" s="34">
        <f>C12+C31</f>
        <v>2089036.870000002</v>
      </c>
      <c r="D33" s="34">
        <f>D12+D31</f>
        <v>2007389.5900000008</v>
      </c>
      <c r="F33" s="18"/>
    </row>
    <row r="34" spans="1:6" ht="16.5" hidden="1">
      <c r="A34" s="35" t="s">
        <v>24</v>
      </c>
      <c r="B34" s="36"/>
      <c r="C34" s="37"/>
      <c r="D34" s="38"/>
    </row>
    <row r="35" spans="1:6" ht="16.5">
      <c r="A35" s="39" t="s">
        <v>25</v>
      </c>
      <c r="B35" s="40"/>
      <c r="C35" s="40"/>
      <c r="D35" s="40">
        <f>2007308.52+73.22+7.85-D33</f>
        <v>0</v>
      </c>
      <c r="F35" s="18"/>
    </row>
    <row r="36" spans="1:6" ht="16.5">
      <c r="A36" s="39"/>
      <c r="B36" s="40"/>
      <c r="C36" s="40"/>
      <c r="D36" s="40"/>
      <c r="F36" s="18"/>
    </row>
    <row r="37" spans="1:6">
      <c r="A37" s="41" t="s">
        <v>26</v>
      </c>
      <c r="B37" s="41"/>
      <c r="C37" s="41"/>
      <c r="D37" s="41"/>
    </row>
    <row r="38" spans="1:6">
      <c r="A38" s="41" t="s">
        <v>27</v>
      </c>
      <c r="B38" s="41"/>
      <c r="C38" s="41"/>
      <c r="D38" s="41"/>
      <c r="E38" s="42"/>
      <c r="F38" s="18"/>
    </row>
    <row r="39" spans="1:6">
      <c r="A39" s="41"/>
      <c r="B39" s="41"/>
      <c r="C39" s="41"/>
      <c r="D39" s="41"/>
      <c r="E39" s="18"/>
      <c r="F39" s="18"/>
    </row>
  </sheetData>
  <mergeCells count="12">
    <mergeCell ref="A39:D39"/>
    <mergeCell ref="A37:D37"/>
    <mergeCell ref="A38:D38"/>
    <mergeCell ref="A1:D2"/>
    <mergeCell ref="A5:D5"/>
    <mergeCell ref="A6:D6"/>
    <mergeCell ref="A7:D7"/>
    <mergeCell ref="A8:B8"/>
    <mergeCell ref="A9:A10"/>
    <mergeCell ref="B9:B10"/>
    <mergeCell ref="C9:C10"/>
    <mergeCell ref="D9:D10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Beatriz Guarda Lara</dc:creator>
  <cp:lastModifiedBy>Mara Beatriz Guarda Lara</cp:lastModifiedBy>
  <cp:lastPrinted>2024-04-12T21:12:10Z</cp:lastPrinted>
  <dcterms:created xsi:type="dcterms:W3CDTF">2024-04-12T21:08:48Z</dcterms:created>
  <dcterms:modified xsi:type="dcterms:W3CDTF">2024-04-12T21:12:52Z</dcterms:modified>
</cp:coreProperties>
</file>