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namedSheetViews/namedSheetView1.xml" ContentType="application/vnd.ms-excel.namedsheetviews+xml"/>
  <Override PartName="/xl/documenttasks/documenttask1.xml" ContentType="application/vnd.ms-excel.documenttasks+xml"/>
  <Override PartName="/xl/threadedComments/threadedComment1.xml" ContentType="application/vnd.ms-excel.threadedcomments+xml"/>
  <Override PartName="/xl/namedSheetViews/namedSheetView2.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ogerios\OneDrive - Tribunal de Justiça de Santa Catarina\Documentos\PCA\OUTUBRO\"/>
    </mc:Choice>
  </mc:AlternateContent>
  <bookViews>
    <workbookView xWindow="0" yWindow="0" windowWidth="19365" windowHeight="9195" tabRatio="662" firstSheet="3" activeTab="3"/>
  </bookViews>
  <sheets>
    <sheet name="Respostas ao formulário 1" sheetId="1" state="hidden" r:id="rId1"/>
    <sheet name="dados" sheetId="3" state="hidden" r:id="rId2"/>
    <sheet name="PCA 2022 consolidado" sheetId="7" state="hidden" r:id="rId3"/>
    <sheet name="PCA 2022 Licit, Dispensa, Inexi" sheetId="2" r:id="rId4"/>
    <sheet name="PCA 2022 RC" sheetId="4" r:id="rId5"/>
    <sheet name="PCA 2022 Prorrogações" sheetId="5" r:id="rId6"/>
  </sheets>
  <definedNames>
    <definedName name="_xlnm._FilterDatabase" localSheetId="1" hidden="1">dados!$I$1:$I$10</definedName>
    <definedName name="_xlnm._FilterDatabase" localSheetId="2" hidden="1">'PCA 2022 consolidado'!$B$1:$AJ$175</definedName>
    <definedName name="_xlnm._FilterDatabase" localSheetId="3" hidden="1">'PCA 2022 Licit, Dispensa, Inexi'!$A$1:$AD$559</definedName>
    <definedName name="_xlnm._FilterDatabase" localSheetId="5" hidden="1">'PCA 2022 Prorrogações'!$A$1:$L$508</definedName>
    <definedName name="_xlnm._FilterDatabase" localSheetId="4" hidden="1">'PCA 2022 RC'!$A$1:$P$1061</definedName>
    <definedName name="Z_EFB6D5DC_B5CD_4D35_B56B_1850FBDDD077_.wvu.FilterData" localSheetId="2" hidden="1">'PCA 2022 consolidado'!$B$1:$B$1000</definedName>
    <definedName name="Z_EFB6D5DC_B5CD_4D35_B56B_1850FBDDD077_.wvu.FilterData" localSheetId="3" hidden="1">'PCA 2022 Licit, Dispensa, Inexi'!$A$1:$A$517</definedName>
    <definedName name="Z_EFB6D5DC_B5CD_4D35_B56B_1850FBDDD077_.wvu.FilterData" localSheetId="5" hidden="1">'PCA 2022 Prorrogações'!$A$1:$A$921</definedName>
    <definedName name="Z_EFB6D5DC_B5CD_4D35_B56B_1850FBDDD077_.wvu.FilterData" localSheetId="4" hidden="1">'PCA 2022 RC'!$A$1:$A$518</definedName>
  </definedNames>
  <calcPr calcId="152511"/>
  <customWorkbookViews>
    <customWorkbookView name="Filtro 2" guid="{EFB6D5DC-B5CD-4D35-B56B-1850FBDDD07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3" i="4" l="1"/>
  <c r="B1061" i="4"/>
  <c r="B1060" i="4"/>
  <c r="B1059" i="4"/>
  <c r="B1058" i="4"/>
  <c r="B1057" i="4"/>
  <c r="B1055" i="4"/>
  <c r="B1054" i="4"/>
  <c r="B1053" i="4"/>
  <c r="B1052" i="4"/>
  <c r="B1051" i="4"/>
  <c r="B1050" i="4"/>
  <c r="B1049" i="4"/>
  <c r="B1048" i="4"/>
  <c r="B1047" i="4"/>
  <c r="B1046" i="4"/>
  <c r="B1045" i="4"/>
  <c r="B1044" i="4"/>
  <c r="B1043" i="4"/>
  <c r="B1042" i="4"/>
  <c r="B1041" i="4"/>
  <c r="B1040" i="4"/>
  <c r="B1039" i="4"/>
  <c r="B1038" i="4"/>
  <c r="B1037" i="4"/>
  <c r="B1036" i="4"/>
  <c r="B1035" i="4"/>
  <c r="B1034" i="4"/>
  <c r="B1032" i="4"/>
  <c r="B1028" i="4"/>
  <c r="B1019" i="4"/>
  <c r="B1014" i="4"/>
  <c r="B1012" i="4"/>
  <c r="B1011" i="4"/>
  <c r="B1010" i="4"/>
  <c r="B1009" i="4"/>
  <c r="B1008" i="4"/>
  <c r="B1007" i="4"/>
  <c r="B1006" i="4"/>
  <c r="B1005" i="4"/>
  <c r="B1004" i="4"/>
  <c r="B1003" i="4"/>
  <c r="B1002" i="4"/>
  <c r="B1001" i="4"/>
  <c r="B998" i="4"/>
  <c r="B1000" i="4"/>
  <c r="B997" i="4"/>
  <c r="B986" i="4"/>
  <c r="B977" i="4"/>
  <c r="B976" i="4"/>
  <c r="B969" i="4"/>
  <c r="B948" i="4"/>
  <c r="B38" i="2"/>
  <c r="B934" i="4"/>
  <c r="B933" i="4"/>
  <c r="B930" i="4"/>
  <c r="B924" i="4"/>
  <c r="B917" i="4"/>
  <c r="B916" i="4"/>
  <c r="B915" i="4"/>
  <c r="B911" i="4"/>
  <c r="B910" i="4"/>
  <c r="B909" i="4"/>
  <c r="B76" i="2"/>
  <c r="B907" i="4"/>
  <c r="B914" i="4"/>
  <c r="B913" i="4"/>
  <c r="B888" i="4"/>
  <c r="B887" i="4"/>
  <c r="B886" i="4"/>
  <c r="B885" i="4"/>
  <c r="B884" i="4"/>
  <c r="B883" i="4"/>
  <c r="B882" i="4"/>
  <c r="B881" i="4"/>
  <c r="B880" i="4"/>
  <c r="B879" i="4"/>
  <c r="B878" i="4"/>
  <c r="B877" i="4"/>
  <c r="B876" i="4"/>
  <c r="B875" i="4"/>
  <c r="B874" i="4"/>
  <c r="B873" i="4"/>
  <c r="B872" i="4"/>
  <c r="B871" i="4"/>
  <c r="AC99" i="2"/>
  <c r="AC50" i="2"/>
  <c r="AC49" i="2"/>
  <c r="AC48" i="2"/>
  <c r="AC47" i="2"/>
  <c r="AC46" i="2"/>
  <c r="AC45" i="2"/>
  <c r="AC44" i="2"/>
  <c r="AC42" i="2"/>
  <c r="B70" i="2"/>
  <c r="B852" i="4"/>
  <c r="B843" i="4"/>
  <c r="B842" i="4"/>
  <c r="B839" i="4"/>
  <c r="B836" i="4"/>
  <c r="B832" i="4"/>
  <c r="AC78" i="2"/>
  <c r="B809" i="4"/>
  <c r="B810" i="4"/>
  <c r="B811" i="4"/>
  <c r="B812" i="4"/>
  <c r="B813" i="4"/>
  <c r="B814" i="4"/>
  <c r="B815" i="4"/>
  <c r="B816" i="4"/>
  <c r="B817" i="4"/>
  <c r="B818" i="4"/>
  <c r="B819" i="4"/>
  <c r="B820" i="4"/>
  <c r="B821" i="4"/>
  <c r="B822" i="4"/>
  <c r="B823" i="4"/>
  <c r="B824" i="4"/>
  <c r="B825" i="4"/>
  <c r="B826" i="4"/>
  <c r="B827" i="4"/>
  <c r="B828" i="4"/>
  <c r="B829" i="4"/>
  <c r="B830" i="4"/>
  <c r="B831" i="4"/>
  <c r="B833" i="4"/>
  <c r="B834" i="4"/>
  <c r="B835" i="4"/>
  <c r="B837" i="4"/>
  <c r="B838" i="4"/>
  <c r="B840" i="4"/>
  <c r="B841" i="4"/>
  <c r="B844" i="4"/>
  <c r="B845" i="4"/>
  <c r="B846" i="4"/>
  <c r="B847" i="4"/>
  <c r="B848" i="4"/>
  <c r="B849" i="4"/>
  <c r="B850" i="4"/>
  <c r="B851" i="4"/>
  <c r="B853" i="4"/>
  <c r="B854" i="4"/>
  <c r="B855" i="4"/>
  <c r="B856" i="4"/>
  <c r="B858" i="4"/>
  <c r="B859" i="4"/>
  <c r="B860" i="4"/>
  <c r="B861" i="4"/>
  <c r="B862" i="4"/>
  <c r="B863" i="4"/>
  <c r="B864" i="4"/>
  <c r="B865" i="4"/>
  <c r="B866" i="4"/>
  <c r="B867" i="4"/>
  <c r="B868" i="4"/>
  <c r="B870" i="4"/>
  <c r="B889" i="4"/>
  <c r="B890" i="4"/>
  <c r="B891" i="4"/>
  <c r="B892" i="4"/>
  <c r="B893" i="4"/>
  <c r="B894" i="4"/>
  <c r="B895" i="4"/>
  <c r="B896" i="4"/>
  <c r="B897" i="4"/>
  <c r="B898" i="4"/>
  <c r="B899" i="4"/>
  <c r="B900" i="4"/>
  <c r="B901" i="4"/>
  <c r="B902" i="4"/>
  <c r="B903" i="4"/>
  <c r="B904" i="4"/>
  <c r="B905" i="4"/>
  <c r="B906" i="4"/>
  <c r="B908" i="4"/>
  <c r="B912" i="4"/>
  <c r="B918" i="4"/>
  <c r="B919" i="4"/>
  <c r="B920" i="4"/>
  <c r="B921" i="4"/>
  <c r="B922" i="4"/>
  <c r="B923" i="4"/>
  <c r="B925" i="4"/>
  <c r="B926" i="4"/>
  <c r="B927" i="4"/>
  <c r="B931" i="4"/>
  <c r="B932" i="4"/>
  <c r="B935" i="4"/>
  <c r="B937" i="4"/>
  <c r="B938" i="4"/>
  <c r="B939" i="4"/>
  <c r="B940" i="4"/>
  <c r="B941" i="4"/>
  <c r="B942" i="4"/>
  <c r="B943" i="4"/>
  <c r="B944" i="4"/>
  <c r="B945" i="4"/>
  <c r="B946" i="4"/>
  <c r="B947" i="4"/>
  <c r="B949" i="4"/>
  <c r="B950" i="4"/>
  <c r="B951" i="4"/>
  <c r="B952" i="4"/>
  <c r="B953" i="4"/>
  <c r="B954" i="4"/>
  <c r="B955" i="4"/>
  <c r="B956" i="4"/>
  <c r="B957" i="4"/>
  <c r="B958" i="4"/>
  <c r="B959" i="4"/>
  <c r="B960" i="4"/>
  <c r="B961" i="4"/>
  <c r="B962" i="4"/>
  <c r="B963" i="4"/>
  <c r="B964" i="4"/>
  <c r="B965" i="4"/>
  <c r="B966" i="4"/>
  <c r="B967" i="4"/>
  <c r="B968" i="4"/>
  <c r="B970" i="4"/>
  <c r="B971" i="4"/>
  <c r="B972" i="4"/>
  <c r="B974" i="4"/>
  <c r="B975" i="4"/>
  <c r="B978" i="4"/>
  <c r="B979" i="4"/>
  <c r="B980" i="4"/>
  <c r="B981" i="4"/>
  <c r="B982" i="4"/>
  <c r="B983" i="4"/>
  <c r="B984" i="4"/>
  <c r="B985" i="4"/>
  <c r="B988" i="4"/>
  <c r="B989" i="4"/>
  <c r="B990" i="4"/>
  <c r="B991" i="4"/>
  <c r="B992" i="4"/>
  <c r="B993" i="4"/>
  <c r="B994" i="4"/>
  <c r="B995" i="4"/>
  <c r="B996" i="4"/>
  <c r="B999" i="4"/>
  <c r="B808"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9" i="4"/>
  <c r="B800" i="4"/>
  <c r="B801" i="4"/>
  <c r="B802" i="4"/>
  <c r="B803" i="4"/>
  <c r="B804" i="4"/>
  <c r="B805" i="4"/>
  <c r="B806" i="4"/>
  <c r="B807"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11" i="4"/>
  <c r="B712" i="4"/>
  <c r="B713" i="4"/>
  <c r="B714" i="4"/>
  <c r="B715" i="4"/>
  <c r="B716" i="4"/>
  <c r="B717" i="4"/>
  <c r="B718" i="4"/>
  <c r="B719" i="4"/>
  <c r="B720" i="4"/>
  <c r="B721" i="4"/>
  <c r="B722" i="4"/>
  <c r="B723" i="4"/>
  <c r="B709" i="4"/>
  <c r="B689" i="4"/>
  <c r="B635" i="4"/>
  <c r="B25" i="2"/>
  <c r="B142" i="2"/>
  <c r="B708" i="4"/>
  <c r="B706" i="4"/>
  <c r="B705" i="4"/>
  <c r="B707" i="4"/>
  <c r="B696" i="4"/>
  <c r="B687" i="4"/>
  <c r="B677" i="4"/>
  <c r="B675" i="4"/>
  <c r="B674" i="4"/>
  <c r="B671" i="4"/>
  <c r="AC192" i="2"/>
  <c r="B43" i="2"/>
  <c r="B660" i="4"/>
  <c r="B647" i="4"/>
  <c r="B630" i="4"/>
  <c r="B629" i="4"/>
  <c r="B628" i="4"/>
  <c r="B625" i="4"/>
  <c r="B624" i="4"/>
  <c r="B611" i="4"/>
  <c r="B603" i="4"/>
  <c r="B593" i="4"/>
  <c r="B586" i="4"/>
  <c r="B582" i="4"/>
  <c r="B580" i="4"/>
  <c r="B579" i="4"/>
  <c r="B578" i="4"/>
  <c r="B576" i="4"/>
  <c r="B573" i="4"/>
  <c r="B572" i="4"/>
  <c r="B571" i="4"/>
  <c r="B570" i="4"/>
  <c r="B566" i="4"/>
  <c r="B565" i="4"/>
  <c r="B564" i="4"/>
  <c r="B563" i="4"/>
  <c r="B562" i="4"/>
  <c r="B558" i="4"/>
  <c r="B559" i="4"/>
  <c r="B560" i="4"/>
  <c r="B561" i="4"/>
  <c r="B567" i="4"/>
  <c r="B568" i="4"/>
  <c r="B569" i="4"/>
  <c r="B574" i="4"/>
  <c r="B575" i="4"/>
  <c r="B577" i="4"/>
  <c r="B581" i="4"/>
  <c r="B583" i="4"/>
  <c r="B584" i="4"/>
  <c r="B585" i="4"/>
  <c r="B587" i="4"/>
  <c r="B588" i="4"/>
  <c r="B589" i="4"/>
  <c r="B590" i="4"/>
  <c r="B591" i="4"/>
  <c r="B592" i="4"/>
  <c r="B594" i="4"/>
  <c r="B595" i="4"/>
  <c r="B596" i="4"/>
  <c r="B597" i="4"/>
  <c r="B598" i="4"/>
  <c r="B599" i="4"/>
  <c r="B600" i="4"/>
  <c r="B601" i="4"/>
  <c r="B602" i="4"/>
  <c r="B604" i="4"/>
  <c r="B605" i="4"/>
  <c r="B606" i="4"/>
  <c r="B607" i="4"/>
  <c r="B608" i="4"/>
  <c r="B609" i="4"/>
  <c r="B610" i="4"/>
  <c r="B612" i="4"/>
  <c r="B613" i="4"/>
  <c r="B614" i="4"/>
  <c r="B615" i="4"/>
  <c r="B617" i="4"/>
  <c r="B618" i="4"/>
  <c r="B619" i="4"/>
  <c r="B620" i="4"/>
  <c r="B621" i="4"/>
  <c r="B622" i="4"/>
  <c r="B623" i="4"/>
  <c r="B626" i="4"/>
  <c r="B627" i="4"/>
  <c r="B631" i="4"/>
  <c r="B632" i="4"/>
  <c r="B633" i="4"/>
  <c r="B634" i="4"/>
  <c r="B636" i="4"/>
  <c r="B637" i="4"/>
  <c r="B638" i="4"/>
  <c r="B639" i="4"/>
  <c r="B640" i="4"/>
  <c r="B641" i="4"/>
  <c r="B642" i="4"/>
  <c r="B643" i="4"/>
  <c r="B644" i="4"/>
  <c r="B645" i="4"/>
  <c r="B646" i="4"/>
  <c r="B648" i="4"/>
  <c r="B649" i="4"/>
  <c r="B650" i="4"/>
  <c r="B651" i="4"/>
  <c r="B652" i="4"/>
  <c r="B653" i="4"/>
  <c r="B654" i="4"/>
  <c r="B655" i="4"/>
  <c r="B656" i="4"/>
  <c r="B657" i="4"/>
  <c r="B658" i="4"/>
  <c r="B659" i="4"/>
  <c r="B661" i="4"/>
  <c r="B662" i="4"/>
  <c r="B664" i="4"/>
  <c r="B665" i="4"/>
  <c r="B666" i="4"/>
  <c r="B667" i="4"/>
  <c r="B668" i="4"/>
  <c r="B669" i="4"/>
  <c r="B670" i="4"/>
  <c r="B672" i="4"/>
  <c r="B673" i="4"/>
  <c r="B676" i="4"/>
  <c r="B678" i="4"/>
  <c r="B679" i="4"/>
  <c r="B680" i="4"/>
  <c r="B681" i="4"/>
  <c r="B682" i="4"/>
  <c r="B683" i="4"/>
  <c r="B684" i="4"/>
  <c r="B685" i="4"/>
  <c r="B686" i="4"/>
  <c r="B688" i="4"/>
  <c r="B690" i="4"/>
  <c r="B691" i="4"/>
  <c r="B692" i="4"/>
  <c r="B693" i="4"/>
  <c r="B694" i="4"/>
  <c r="B695" i="4"/>
  <c r="B697" i="4"/>
  <c r="B698" i="4"/>
  <c r="B699" i="4"/>
  <c r="B700" i="4"/>
  <c r="B701" i="4"/>
  <c r="B702" i="4"/>
  <c r="B703" i="4"/>
  <c r="B704" i="4"/>
  <c r="B710" i="4"/>
  <c r="B557" i="4"/>
  <c r="B556" i="4"/>
  <c r="B555" i="4"/>
  <c r="B554" i="4"/>
  <c r="B553" i="4"/>
  <c r="B552" i="4"/>
  <c r="B551" i="4"/>
  <c r="B550" i="4"/>
  <c r="B549" i="4"/>
  <c r="B548" i="4"/>
  <c r="B547" i="4"/>
  <c r="B546" i="4"/>
  <c r="B545" i="4"/>
  <c r="B544" i="4"/>
  <c r="B543" i="4"/>
  <c r="B542" i="4"/>
  <c r="B541" i="4"/>
  <c r="B540" i="4"/>
  <c r="B539" i="4"/>
  <c r="B538" i="4"/>
  <c r="B537" i="4"/>
  <c r="B536" i="4"/>
  <c r="B535" i="4"/>
  <c r="B534" i="4"/>
  <c r="B533" i="4"/>
  <c r="B532" i="4"/>
  <c r="B531" i="4"/>
  <c r="B530" i="4"/>
  <c r="B528" i="4"/>
  <c r="B527" i="4"/>
  <c r="B526" i="4"/>
  <c r="B525" i="4"/>
  <c r="B524" i="4"/>
  <c r="B523" i="4"/>
  <c r="B522" i="4"/>
  <c r="B521" i="4"/>
  <c r="B520" i="4"/>
  <c r="B519" i="4"/>
  <c r="B518" i="4"/>
  <c r="B513" i="4"/>
  <c r="B509" i="4"/>
  <c r="B508" i="4"/>
  <c r="B498" i="4"/>
  <c r="B495" i="4"/>
  <c r="B494" i="4"/>
  <c r="B493" i="4"/>
  <c r="B492" i="4"/>
  <c r="B491" i="4"/>
  <c r="B122" i="2"/>
  <c r="B437" i="4"/>
  <c r="B434" i="4"/>
  <c r="B433" i="4"/>
  <c r="B432" i="4"/>
  <c r="B431" i="4"/>
  <c r="B426" i="4"/>
  <c r="B425" i="4"/>
  <c r="B424" i="4"/>
  <c r="B422" i="4"/>
  <c r="B420" i="4"/>
  <c r="B419" i="4"/>
  <c r="B415" i="4"/>
  <c r="B412" i="4"/>
  <c r="B411" i="4"/>
  <c r="B410" i="4"/>
  <c r="B405" i="4"/>
  <c r="B401" i="4"/>
  <c r="B104" i="4"/>
  <c r="B400" i="4"/>
  <c r="B399" i="4"/>
  <c r="B398" i="4"/>
  <c r="B397" i="4"/>
  <c r="B396" i="4"/>
  <c r="B395" i="4"/>
  <c r="B394" i="4"/>
  <c r="B389" i="4"/>
  <c r="B388" i="4"/>
  <c r="B379" i="4"/>
  <c r="B378" i="4"/>
  <c r="B377" i="4"/>
  <c r="B376" i="4"/>
  <c r="B375" i="4"/>
  <c r="B356" i="4"/>
  <c r="B287" i="4"/>
  <c r="AC191" i="2"/>
  <c r="B191" i="2"/>
  <c r="B183" i="2"/>
  <c r="B113" i="2"/>
  <c r="AC30" i="2"/>
  <c r="B30" i="2"/>
  <c r="AC103" i="2"/>
  <c r="B103" i="2"/>
  <c r="B353" i="4"/>
  <c r="Q117" i="2"/>
  <c r="Q190" i="2"/>
  <c r="B508" i="5"/>
  <c r="B506" i="5"/>
  <c r="B505" i="5"/>
  <c r="B72" i="2"/>
  <c r="B321" i="4"/>
  <c r="B320" i="4"/>
  <c r="B318" i="4"/>
  <c r="B308" i="4"/>
  <c r="B307" i="4"/>
  <c r="B306" i="4"/>
  <c r="B305" i="4"/>
  <c r="B304" i="4"/>
  <c r="B303" i="4"/>
  <c r="B302" i="4"/>
  <c r="B301" i="4"/>
  <c r="B300" i="4"/>
  <c r="B299" i="4"/>
  <c r="B298" i="4"/>
  <c r="B297" i="4"/>
  <c r="B296" i="4"/>
  <c r="B295" i="4"/>
  <c r="B294" i="4"/>
  <c r="B293" i="4"/>
  <c r="B292" i="4"/>
  <c r="B291" i="4"/>
  <c r="B290" i="4"/>
  <c r="B289" i="4"/>
  <c r="AC167" i="2"/>
  <c r="B167" i="2"/>
  <c r="AC70" i="2"/>
  <c r="B47" i="2"/>
  <c r="AC161" i="2"/>
  <c r="B161" i="2"/>
  <c r="AC65" i="2"/>
  <c r="B65" i="2"/>
  <c r="AC23" i="2"/>
  <c r="B23" i="2"/>
  <c r="AC64" i="2"/>
  <c r="B64" i="2"/>
  <c r="AC22" i="2"/>
  <c r="B22" i="2"/>
  <c r="AC160" i="2"/>
  <c r="B160" i="2"/>
  <c r="AC63" i="2"/>
  <c r="B63" i="2"/>
  <c r="AC21" i="2"/>
  <c r="B21" i="2"/>
  <c r="AC159" i="2"/>
  <c r="B159" i="2"/>
  <c r="AC20" i="2"/>
  <c r="B20" i="2"/>
  <c r="AC62" i="2"/>
  <c r="B62" i="2"/>
  <c r="AC158" i="2"/>
  <c r="B158" i="2"/>
  <c r="AC19" i="2"/>
  <c r="B19" i="2"/>
  <c r="AC61" i="2"/>
  <c r="B61" i="2"/>
  <c r="AC18" i="2"/>
  <c r="B18" i="2"/>
  <c r="AC25" i="2"/>
  <c r="AC24" i="2"/>
  <c r="B24" i="2"/>
  <c r="AC151" i="2"/>
  <c r="B151" i="2"/>
  <c r="L28" i="2"/>
  <c r="AC28" i="2"/>
  <c r="B28" i="2"/>
  <c r="L29" i="2"/>
  <c r="AC29" i="2"/>
  <c r="B29" i="2"/>
  <c r="AC71" i="2"/>
  <c r="B71" i="2"/>
  <c r="AC170" i="2"/>
  <c r="B170" i="2"/>
  <c r="B46" i="2"/>
  <c r="L154" i="2"/>
  <c r="AC154" i="2"/>
  <c r="B154" i="2"/>
  <c r="AC55" i="2"/>
  <c r="B55" i="2"/>
  <c r="AC13" i="2"/>
  <c r="B13" i="2"/>
  <c r="AC150" i="2"/>
  <c r="B150" i="2"/>
  <c r="AC58" i="2"/>
  <c r="B58" i="2"/>
  <c r="B12" i="2"/>
  <c r="AC56" i="2"/>
  <c r="B56" i="2"/>
  <c r="AC57" i="2"/>
  <c r="B57" i="2"/>
  <c r="AC152" i="2"/>
  <c r="B152" i="2"/>
  <c r="L155" i="2"/>
  <c r="AC155" i="2"/>
  <c r="B155" i="2"/>
  <c r="AC14" i="2"/>
  <c r="B14" i="2"/>
  <c r="AC8" i="2"/>
  <c r="B8" i="2"/>
  <c r="AC98" i="2"/>
  <c r="B98" i="2"/>
  <c r="AC182" i="2"/>
  <c r="B182" i="2"/>
  <c r="AC100" i="2"/>
  <c r="B100" i="2"/>
  <c r="AC111" i="2"/>
  <c r="B111" i="2"/>
  <c r="B322" i="4"/>
  <c r="B319" i="4"/>
  <c r="B317" i="4"/>
  <c r="B316" i="4"/>
  <c r="AC169" i="2"/>
  <c r="B169" i="2"/>
  <c r="L60" i="2"/>
  <c r="L17" i="2"/>
  <c r="L153" i="2"/>
  <c r="L149" i="2"/>
  <c r="L147" i="2"/>
  <c r="L52" i="2"/>
  <c r="L45" i="2"/>
  <c r="L144" i="2"/>
  <c r="B192" i="2"/>
  <c r="B99" i="2"/>
  <c r="B3" i="2"/>
  <c r="B34" i="2"/>
  <c r="B79" i="2"/>
  <c r="B104" i="2"/>
  <c r="B125" i="2"/>
  <c r="B4" i="2"/>
  <c r="B35" i="2"/>
  <c r="B80" i="2"/>
  <c r="B105" i="2"/>
  <c r="B126" i="2"/>
  <c r="B5" i="2"/>
  <c r="B173" i="2"/>
  <c r="B504" i="5"/>
  <c r="B503" i="5"/>
  <c r="B88" i="2"/>
  <c r="B33" i="2"/>
  <c r="B139" i="2"/>
  <c r="B542" i="2"/>
  <c r="B543" i="2"/>
  <c r="B544" i="2"/>
  <c r="B545" i="2"/>
  <c r="B546" i="2"/>
  <c r="B547" i="2"/>
  <c r="B548" i="2"/>
  <c r="B549" i="2"/>
  <c r="B550" i="2"/>
  <c r="B551" i="2"/>
  <c r="B552" i="2"/>
  <c r="B553" i="2"/>
  <c r="B554" i="2"/>
  <c r="B555" i="2"/>
  <c r="B556" i="2"/>
  <c r="B557" i="2"/>
  <c r="B520" i="2"/>
  <c r="B521" i="2"/>
  <c r="B522" i="2"/>
  <c r="B523" i="2"/>
  <c r="B524" i="2"/>
  <c r="B525" i="2"/>
  <c r="B526" i="2"/>
  <c r="B527" i="2"/>
  <c r="B528" i="2"/>
  <c r="B529" i="2"/>
  <c r="B530" i="2"/>
  <c r="B531" i="2"/>
  <c r="B532" i="2"/>
  <c r="B533" i="2"/>
  <c r="B534" i="2"/>
  <c r="B535" i="2"/>
  <c r="B536" i="2"/>
  <c r="B537" i="2"/>
  <c r="B538" i="2"/>
  <c r="B539" i="2"/>
  <c r="B540" i="2"/>
  <c r="B541" i="2"/>
  <c r="B518" i="2"/>
  <c r="B519" i="2"/>
  <c r="AC84" i="2"/>
  <c r="B501" i="5"/>
  <c r="AC91" i="2"/>
  <c r="B172" i="2"/>
  <c r="B84" i="2"/>
  <c r="B285" i="4"/>
  <c r="B286" i="4"/>
  <c r="B288" i="4"/>
  <c r="B244" i="4"/>
  <c r="B245" i="4"/>
  <c r="B135" i="4"/>
  <c r="B31" i="4"/>
  <c r="B32" i="4"/>
  <c r="B34" i="4"/>
  <c r="B35" i="4"/>
  <c r="B26" i="4"/>
  <c r="B15" i="4"/>
  <c r="B70" i="4"/>
  <c r="B71" i="4"/>
  <c r="B72" i="4"/>
  <c r="B2" i="4"/>
  <c r="B3" i="4"/>
  <c r="B4" i="4"/>
  <c r="B5" i="4"/>
  <c r="B6" i="4"/>
  <c r="B144" i="2"/>
  <c r="B44" i="2"/>
  <c r="B145" i="2"/>
  <c r="B146" i="2"/>
  <c r="B9" i="2"/>
  <c r="B52" i="2"/>
  <c r="B53" i="2"/>
  <c r="B10" i="2"/>
  <c r="B147" i="2"/>
  <c r="B11" i="2"/>
  <c r="B54" i="2"/>
  <c r="B148" i="2"/>
  <c r="B149" i="2"/>
  <c r="B48" i="2"/>
  <c r="B49" i="2"/>
  <c r="B15" i="2"/>
  <c r="B153" i="2"/>
  <c r="B156" i="2"/>
  <c r="B59" i="2"/>
  <c r="B16" i="2"/>
  <c r="B17" i="2"/>
  <c r="B60" i="2"/>
  <c r="B157" i="2"/>
  <c r="B66" i="2"/>
  <c r="B162" i="2"/>
  <c r="B163" i="2"/>
  <c r="B26" i="2"/>
  <c r="B67" i="2"/>
  <c r="B164" i="2"/>
  <c r="B27" i="2"/>
  <c r="B68" i="2"/>
  <c r="B69" i="2"/>
  <c r="B165" i="2"/>
  <c r="B121" i="2"/>
  <c r="AC144" i="2"/>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12" i="5"/>
  <c r="B11" i="5"/>
  <c r="B10" i="5"/>
  <c r="B9" i="5"/>
  <c r="B8" i="5"/>
  <c r="B7" i="5"/>
  <c r="B6" i="5"/>
  <c r="B5" i="5"/>
  <c r="B4" i="5"/>
  <c r="B3" i="5"/>
  <c r="B2" i="5"/>
  <c r="B7" i="4"/>
  <c r="B8" i="4"/>
  <c r="B9" i="4"/>
  <c r="B13" i="4"/>
  <c r="B16" i="4"/>
  <c r="B20" i="4"/>
  <c r="B21" i="4"/>
  <c r="B23" i="4"/>
  <c r="B24" i="4"/>
  <c r="B25" i="4"/>
  <c r="B27" i="4"/>
  <c r="B28" i="4"/>
  <c r="B29"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8" i="4"/>
  <c r="B69"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6" i="4"/>
  <c r="B137" i="4"/>
  <c r="B138" i="4"/>
  <c r="B139" i="4"/>
  <c r="B140" i="4"/>
  <c r="B141"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1" i="4"/>
  <c r="B232" i="4"/>
  <c r="B233" i="4"/>
  <c r="B234" i="4"/>
  <c r="B235" i="4"/>
  <c r="B236" i="4"/>
  <c r="B237" i="4"/>
  <c r="B238" i="4"/>
  <c r="B239" i="4"/>
  <c r="B240" i="4"/>
  <c r="B241" i="4"/>
  <c r="B242" i="4"/>
  <c r="B243"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310" i="4"/>
  <c r="B311" i="4"/>
  <c r="B312" i="4"/>
  <c r="B313" i="4"/>
  <c r="B314" i="4"/>
  <c r="B315" i="4"/>
  <c r="B323" i="4"/>
  <c r="B324" i="4"/>
  <c r="B325" i="4"/>
  <c r="B332" i="4"/>
  <c r="B333" i="4"/>
  <c r="B334" i="4"/>
  <c r="B335" i="4"/>
  <c r="B336" i="4"/>
  <c r="B337" i="4"/>
  <c r="B338" i="4"/>
  <c r="B339" i="4"/>
  <c r="B340" i="4"/>
  <c r="B341" i="4"/>
  <c r="B342" i="4"/>
  <c r="B343" i="4"/>
  <c r="B344" i="4"/>
  <c r="B345" i="4"/>
  <c r="B346" i="4"/>
  <c r="B347" i="4"/>
  <c r="B348" i="4"/>
  <c r="B349" i="4"/>
  <c r="B350" i="4"/>
  <c r="B351" i="4"/>
  <c r="B352" i="4"/>
  <c r="B354" i="4"/>
  <c r="B355" i="4"/>
  <c r="B357" i="4"/>
  <c r="B358" i="4"/>
  <c r="B359" i="4"/>
  <c r="B360" i="4"/>
  <c r="B361" i="4"/>
  <c r="B362" i="4"/>
  <c r="B363" i="4"/>
  <c r="B364" i="4"/>
  <c r="B365" i="4"/>
  <c r="B366" i="4"/>
  <c r="B367" i="4"/>
  <c r="B368" i="4"/>
  <c r="B369" i="4"/>
  <c r="B370" i="4"/>
  <c r="B371" i="4"/>
  <c r="B372" i="4"/>
  <c r="B373" i="4"/>
  <c r="B374" i="4"/>
  <c r="B380" i="4"/>
  <c r="B381" i="4"/>
  <c r="B382" i="4"/>
  <c r="B383" i="4"/>
  <c r="B384" i="4"/>
  <c r="B385" i="4"/>
  <c r="B386" i="4"/>
  <c r="B387" i="4"/>
  <c r="B390" i="4"/>
  <c r="B391" i="4"/>
  <c r="B392" i="4"/>
  <c r="B393" i="4"/>
  <c r="B402" i="4"/>
  <c r="B403" i="4"/>
  <c r="B404" i="4"/>
  <c r="B406" i="4"/>
  <c r="B407" i="4"/>
  <c r="B408" i="4"/>
  <c r="B409" i="4"/>
  <c r="B413" i="4"/>
  <c r="B414" i="4"/>
  <c r="B416" i="4"/>
  <c r="B417" i="4"/>
  <c r="B418" i="4"/>
  <c r="B421" i="4"/>
  <c r="B423" i="4"/>
  <c r="B427" i="4"/>
  <c r="B428" i="4"/>
  <c r="B429" i="4"/>
  <c r="B430" i="4"/>
  <c r="B435" i="4"/>
  <c r="B436" i="4"/>
  <c r="B438" i="4"/>
  <c r="B439" i="4"/>
  <c r="B440" i="4"/>
  <c r="B441" i="4"/>
  <c r="B442" i="4"/>
  <c r="B443" i="4"/>
  <c r="B444" i="4"/>
  <c r="B445" i="4"/>
  <c r="B446"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6" i="4"/>
  <c r="B497" i="4"/>
  <c r="B499" i="4"/>
  <c r="B500" i="4"/>
  <c r="B501" i="4"/>
  <c r="B502" i="4"/>
  <c r="B503" i="4"/>
  <c r="B504" i="4"/>
  <c r="B505" i="4"/>
  <c r="B506" i="4"/>
  <c r="B507" i="4"/>
  <c r="B510" i="4"/>
  <c r="B511" i="4"/>
  <c r="B512" i="4"/>
  <c r="B514" i="4"/>
  <c r="B515" i="4"/>
  <c r="B516" i="4"/>
  <c r="B517" i="4"/>
  <c r="AC11" i="2"/>
  <c r="AC54" i="2"/>
  <c r="AC148" i="2"/>
  <c r="AC149" i="2"/>
  <c r="AC15" i="2"/>
  <c r="AC153" i="2"/>
  <c r="AC156" i="2"/>
  <c r="AC59" i="2"/>
  <c r="AC16" i="2"/>
  <c r="AC17" i="2"/>
  <c r="AC60" i="2"/>
  <c r="AC157" i="2"/>
  <c r="AC66" i="2"/>
  <c r="AC162" i="2"/>
  <c r="AC163" i="2"/>
  <c r="AC26" i="2"/>
  <c r="AC67" i="2"/>
  <c r="AC164" i="2"/>
  <c r="AC27" i="2"/>
  <c r="AC68" i="2"/>
  <c r="AC69" i="2"/>
  <c r="AC165" i="2"/>
  <c r="AC121" i="2"/>
  <c r="AC2" i="2"/>
  <c r="AC131" i="2"/>
  <c r="AC166" i="2"/>
  <c r="AC180" i="2"/>
  <c r="AC89" i="2"/>
  <c r="AC110" i="2"/>
  <c r="AC132" i="2"/>
  <c r="AC168" i="2"/>
  <c r="AC181" i="2"/>
  <c r="AC73" i="2"/>
  <c r="AC94" i="2"/>
  <c r="AC134" i="2"/>
  <c r="AC112" i="2"/>
  <c r="AC135" i="2"/>
  <c r="AC171" i="2"/>
  <c r="AC183" i="2"/>
  <c r="AC172" i="2"/>
  <c r="AC136" i="2"/>
  <c r="AC74" i="2"/>
  <c r="AC92" i="2"/>
  <c r="AC184" i="2"/>
  <c r="AC75" i="2"/>
  <c r="AC93" i="2"/>
  <c r="AC137" i="2"/>
  <c r="AC174" i="2"/>
  <c r="AC185" i="2"/>
  <c r="AC175" i="2"/>
  <c r="AC138" i="2"/>
  <c r="AC186" i="2"/>
  <c r="AC176" i="2"/>
  <c r="AC114" i="2"/>
  <c r="AC31" i="2"/>
  <c r="AC76" i="2"/>
  <c r="AC187" i="2"/>
  <c r="AC115" i="2"/>
  <c r="AC97" i="2"/>
  <c r="AC177" i="2"/>
  <c r="AC77" i="2"/>
  <c r="AC188" i="2"/>
  <c r="AC32" i="2"/>
  <c r="AC116" i="2"/>
  <c r="AC139" i="2"/>
  <c r="AC33" i="2"/>
  <c r="AC189" i="2"/>
  <c r="AC190" i="2"/>
  <c r="AC117" i="2"/>
  <c r="AC3" i="2"/>
  <c r="AC34" i="2"/>
  <c r="AC79" i="2"/>
  <c r="AC104" i="2"/>
  <c r="AC125" i="2"/>
  <c r="AC4" i="2"/>
  <c r="AC35" i="2"/>
  <c r="AC80" i="2"/>
  <c r="AC105" i="2"/>
  <c r="AC126" i="2"/>
  <c r="AC5" i="2"/>
  <c r="AC36" i="2"/>
  <c r="AC81" i="2"/>
  <c r="AC106" i="2"/>
  <c r="AC127" i="2"/>
  <c r="AC6" i="2"/>
  <c r="AC37" i="2"/>
  <c r="AC82" i="2"/>
  <c r="AC107" i="2"/>
  <c r="AC128" i="2"/>
  <c r="AC83" i="2"/>
  <c r="AC108" i="2"/>
  <c r="AC118" i="2"/>
  <c r="AC90" i="2"/>
  <c r="AC119" i="2"/>
  <c r="AC96" i="2"/>
  <c r="AC133" i="2"/>
  <c r="AC109" i="2"/>
  <c r="AC178" i="2"/>
  <c r="AC95" i="2"/>
  <c r="AC193" i="2"/>
  <c r="AC129" i="2"/>
  <c r="AC130" i="2"/>
  <c r="AC85" i="2"/>
  <c r="AC122" i="2"/>
  <c r="AC194" i="2"/>
  <c r="AC195" i="2"/>
  <c r="AC141" i="2"/>
  <c r="AC123" i="2"/>
  <c r="AC143" i="2"/>
  <c r="AC196" i="2"/>
  <c r="AC197" i="2"/>
  <c r="AC198" i="2"/>
  <c r="AC38" i="2"/>
  <c r="AC41" i="2"/>
  <c r="AC39" i="2"/>
  <c r="AC101" i="2"/>
  <c r="AC124" i="2"/>
  <c r="AC199" i="2"/>
  <c r="AC87" i="2"/>
  <c r="AC179" i="2"/>
  <c r="AC200" i="2"/>
  <c r="AC43" i="2"/>
  <c r="AC201" i="2"/>
  <c r="AC40" i="2"/>
  <c r="AC142" i="2"/>
  <c r="AC202" i="2"/>
  <c r="AC7" i="2"/>
  <c r="AC1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145" i="2"/>
  <c r="AC146" i="2"/>
  <c r="AC9" i="2"/>
  <c r="AC52" i="2"/>
  <c r="AC53" i="2"/>
  <c r="AC10" i="2"/>
  <c r="AC147" i="2"/>
  <c r="B2" i="2"/>
  <c r="B131" i="2"/>
  <c r="B166" i="2"/>
  <c r="B180" i="2"/>
  <c r="B89" i="2"/>
  <c r="B110" i="2"/>
  <c r="B132" i="2"/>
  <c r="B168" i="2"/>
  <c r="B181" i="2"/>
  <c r="B73" i="2"/>
  <c r="B94" i="2"/>
  <c r="B134" i="2"/>
  <c r="B112" i="2"/>
  <c r="B135" i="2"/>
  <c r="B171" i="2"/>
  <c r="B136" i="2"/>
  <c r="B74" i="2"/>
  <c r="B92" i="2"/>
  <c r="B184" i="2"/>
  <c r="B75" i="2"/>
  <c r="B91" i="2"/>
  <c r="B93" i="2"/>
  <c r="B137" i="2"/>
  <c r="B174" i="2"/>
  <c r="B185" i="2"/>
  <c r="B175" i="2"/>
  <c r="B138" i="2"/>
  <c r="B186" i="2"/>
  <c r="B176" i="2"/>
  <c r="B114" i="2"/>
  <c r="B31" i="2"/>
  <c r="B187" i="2"/>
  <c r="B115" i="2"/>
  <c r="B97" i="2"/>
  <c r="B177" i="2"/>
  <c r="B77" i="2"/>
  <c r="B188" i="2"/>
  <c r="B32" i="2"/>
  <c r="B116" i="2"/>
  <c r="B189" i="2"/>
  <c r="B190" i="2"/>
  <c r="B117" i="2"/>
  <c r="B36" i="2"/>
  <c r="B81" i="2"/>
  <c r="B106" i="2"/>
  <c r="B127" i="2"/>
  <c r="B6" i="2"/>
  <c r="B37" i="2"/>
  <c r="B82" i="2"/>
  <c r="B107" i="2"/>
  <c r="B128" i="2"/>
  <c r="B83" i="2"/>
  <c r="B108" i="2"/>
  <c r="B118" i="2"/>
  <c r="B90" i="2"/>
  <c r="B119" i="2"/>
  <c r="B96" i="2"/>
  <c r="B133" i="2"/>
  <c r="B109" i="2"/>
  <c r="B178" i="2"/>
  <c r="B95" i="2"/>
  <c r="B193" i="2"/>
  <c r="B129" i="2"/>
  <c r="B130" i="2"/>
  <c r="B85" i="2"/>
  <c r="B194" i="2"/>
  <c r="B195" i="2"/>
  <c r="B141" i="2"/>
  <c r="B123" i="2"/>
  <c r="B42" i="2"/>
  <c r="B143" i="2"/>
  <c r="B196" i="2"/>
  <c r="B197" i="2"/>
  <c r="B198" i="2"/>
  <c r="B41" i="2"/>
  <c r="B86" i="2"/>
  <c r="B39" i="2"/>
  <c r="B101" i="2"/>
  <c r="B124" i="2"/>
  <c r="B199" i="2"/>
  <c r="B87"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4" i="2"/>
  <c r="B203" i="2"/>
  <c r="B102" i="2"/>
  <c r="B7" i="2"/>
  <c r="B202" i="2"/>
  <c r="B40" i="2"/>
  <c r="B201" i="2"/>
  <c r="B200" i="2"/>
</calcChain>
</file>

<file path=xl/comments1.xml><?xml version="1.0" encoding="utf-8"?>
<comments xmlns="http://schemas.openxmlformats.org/spreadsheetml/2006/main">
  <authors>
    <author>Gabriel Camargo Siebert</author>
    <author/>
  </authors>
  <commentList>
    <comment ref="O1" authorId="0" shapeId="0">
      <text>
        <r>
          <rPr>
            <b/>
            <sz val="9"/>
            <color indexed="81"/>
            <rFont val="Segoe UI"/>
            <family val="2"/>
          </rPr>
          <t>Criar campo de seleção sim ou não</t>
        </r>
      </text>
    </comment>
    <comment ref="U1" authorId="1" shapeId="0">
      <text>
        <r>
          <rPr>
            <sz val="11"/>
            <color theme="1"/>
            <rFont val="Arial"/>
            <family val="2"/>
          </rPr>
          <t>Mudar campo de seleção para alto, médio e baixo - mudar coluna para depois da coluna de critério de sustentabilidade</t>
        </r>
      </text>
    </comment>
    <comment ref="X1" authorId="1" shapeId="0">
      <text>
        <r>
          <rPr>
            <sz val="11"/>
            <color theme="1"/>
            <rFont val="Arial"/>
            <family val="2"/>
          </rPr>
          <t>Fazer campo de seleção - sim/não. Colocar do Lado da coluna de grau da prioridade da contratação</t>
        </r>
      </text>
    </comment>
    <comment ref="Y1" authorId="0" shapeId="0">
      <text>
        <r>
          <rPr>
            <sz val="9"/>
            <color indexed="81"/>
            <rFont val="Segoe UI"/>
            <family val="2"/>
          </rPr>
          <t xml:space="preserve">
Aqui o campo é texto, o campo modalidade é na coluna AA - ver se precisa inserir "Dispensa em razão do valor"</t>
        </r>
      </text>
    </comment>
    <comment ref="AB1" authorId="0" shapeId="0">
      <text>
        <r>
          <rPr>
            <b/>
            <sz val="9"/>
            <color indexed="81"/>
            <rFont val="Segoe UI"/>
            <family val="2"/>
          </rPr>
          <t>Precisa incluir as modalidades aqui. Sugiro incluir Dispensa em razão do valor, por causa das Rcs</t>
        </r>
      </text>
    </comment>
    <comment ref="AE1" authorId="0" shapeId="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comments2.xml><?xml version="1.0" encoding="utf-8"?>
<comments xmlns="http://schemas.openxmlformats.org/spreadsheetml/2006/main">
  <authors>
    <author>tc={767DF535-FFD4-4CAE-A093-7728E534DD2A}</author>
    <author>tc={9BFD6E9F-70E1-4885-8A1C-312189975F35}</author>
  </authors>
  <commentList>
    <comment ref="C312" authorId="0" shapeId="0">
      <text>
        <r>
          <rPr>
            <sz val="11"/>
            <color theme="1"/>
            <rFont val="Arial"/>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@Santicler Silvy Kogure sustentável?</t>
        </r>
      </text>
    </comment>
    <comment ref="C314" authorId="1" shapeId="0">
      <text>
        <r>
          <rPr>
            <sz val="11"/>
            <color theme="1"/>
            <rFont val="Arial"/>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Qualidade de vida dos servidores = sustentável @Helen Petry 
Reply:
    concordo</t>
        </r>
      </text>
    </comment>
  </commentList>
</comments>
</file>

<file path=xl/sharedStrings.xml><?xml version="1.0" encoding="utf-8"?>
<sst xmlns="http://schemas.openxmlformats.org/spreadsheetml/2006/main" count="16778" uniqueCount="4218">
  <si>
    <t>Carimbo de data/hora</t>
  </si>
  <si>
    <t>Pergunta sem título</t>
  </si>
  <si>
    <t>Sustentabilidade</t>
  </si>
  <si>
    <t>Social</t>
  </si>
  <si>
    <t>Ambiental</t>
  </si>
  <si>
    <t>Econômica</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</si>
  <si>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</si>
  <si>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</si>
  <si>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</si>
  <si>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</si>
  <si>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</si>
  <si>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</si>
  <si>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</si>
  <si>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</si>
  <si>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</si>
  <si>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</si>
  <si>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</si>
  <si>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</si>
  <si>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AJU</t>
  </si>
  <si>
    <t>Academia Judicial</t>
  </si>
  <si>
    <t>Complexo BR-101</t>
  </si>
  <si>
    <t>ANULADA</t>
  </si>
  <si>
    <t>Concorrência</t>
  </si>
  <si>
    <t>DL em razão do valor</t>
  </si>
  <si>
    <t>SAD</t>
  </si>
  <si>
    <t>Manter relações institucionais positivas</t>
  </si>
  <si>
    <t>Não</t>
  </si>
  <si>
    <t>DL, IL ou Licitação</t>
  </si>
  <si>
    <t>Alto</t>
  </si>
  <si>
    <t>ASPLAN</t>
  </si>
  <si>
    <t>Assessoria de Planejamento</t>
  </si>
  <si>
    <t>Divisão de Arquivo</t>
  </si>
  <si>
    <t>CANCELADA</t>
  </si>
  <si>
    <t>Convite</t>
  </si>
  <si>
    <t>Duplo enquadramento</t>
  </si>
  <si>
    <t>SGL</t>
  </si>
  <si>
    <t>Promover a cultura da desjudicialização pela divulgação dos benefícios da prevenção de litígios e pela articulação com os atores do sistema da Justiça</t>
  </si>
  <si>
    <t>Sim</t>
  </si>
  <si>
    <t>Requisição de Compra</t>
  </si>
  <si>
    <t>Médio</t>
  </si>
  <si>
    <t>AUD</t>
  </si>
  <si>
    <t>Auditoria Interna</t>
  </si>
  <si>
    <t>Tribunal de Justiça</t>
  </si>
  <si>
    <t>CONTRATADA</t>
  </si>
  <si>
    <t>Dispensa</t>
  </si>
  <si>
    <t>Aprimorar a prestação jurisdicional pela otimização da organização judiciária e da força de trabalho, sobretudo por meio dos avanços proporcionados pelos serviços digitais</t>
  </si>
  <si>
    <t>Prorrogação Contratual</t>
  </si>
  <si>
    <t>Baixo</t>
  </si>
  <si>
    <t>CEIJ</t>
  </si>
  <si>
    <t>Coordenadoria Estadual da Infância e da Juventude</t>
  </si>
  <si>
    <t>Capital</t>
  </si>
  <si>
    <t>Comarca da Capital</t>
  </si>
  <si>
    <t>CONTRATADA PARCIALMENTE</t>
  </si>
  <si>
    <t>Impulsionar a solução adequada de conflitos pela divulgação de resultados e pela oferta de ferramentas eficientes</t>
  </si>
  <si>
    <t>CGJ</t>
  </si>
  <si>
    <t>Corregedoria-Geral da Justiça</t>
  </si>
  <si>
    <t>Capital - Fórum Bancário</t>
  </si>
  <si>
    <t>Comarca da Capital - Fórum Bancário</t>
  </si>
  <si>
    <t>DESERTA</t>
  </si>
  <si>
    <t>Inexigibilidade</t>
  </si>
  <si>
    <t>Promover a saúde, a qualidade de vida, o desenvolvimento humano e a formação profissional para a melhoria contínua</t>
  </si>
  <si>
    <t>CM</t>
  </si>
  <si>
    <t>Casa Militar</t>
  </si>
  <si>
    <t>Capital - Fórum do Continente</t>
  </si>
  <si>
    <t>Comarca da Capital - Fórum do Continente</t>
  </si>
  <si>
    <t>EM ANDAMENTO</t>
  </si>
  <si>
    <t>Leilão</t>
  </si>
  <si>
    <t>Promover a transformação digital por meio do uso estratégico da tecnologia da informação e do fortalecimento da segurança da informação</t>
  </si>
  <si>
    <t>DCDP</t>
  </si>
  <si>
    <t>Diretoria de Cadastro e Distribuição Processual</t>
  </si>
  <si>
    <t>Capital - Fórum do Norte da Ilha (SC 401)</t>
  </si>
  <si>
    <t>Comarca da Capital - Fórum do Norte da Ilha (SC 401)</t>
  </si>
  <si>
    <t>FRACASSADA</t>
  </si>
  <si>
    <t>Pregão Eletrônico</t>
  </si>
  <si>
    <t>Aprimorar ações sustentáveis na gestão de recursos naturais, materiais, bens e documentos</t>
  </si>
  <si>
    <t>DDI</t>
  </si>
  <si>
    <t>Diretoria de Documentação e Informações</t>
  </si>
  <si>
    <t>Capital - Fórum do Norte da Ilha (UFSC)</t>
  </si>
  <si>
    <t>Comarca da Capital - Fórum do Norte da Ilha (UFSC)</t>
  </si>
  <si>
    <t>PREVISTA</t>
  </si>
  <si>
    <t>Pregão Presencial</t>
  </si>
  <si>
    <t>Adequar a infraestrutura à nova dinâmica processual e operacional</t>
  </si>
  <si>
    <t>DEA</t>
  </si>
  <si>
    <t>Diretoria de Engenharia e Arquitetura</t>
  </si>
  <si>
    <t>Capital - Fórum Eduardo Luz</t>
  </si>
  <si>
    <t>Comarca da Capital - Fórum Eduardo Luz</t>
  </si>
  <si>
    <t>PRORROGADA</t>
  </si>
  <si>
    <t>Tomada de Preços</t>
  </si>
  <si>
    <t>Fomentar a governança e a gestão estratégica</t>
  </si>
  <si>
    <t>DGA</t>
  </si>
  <si>
    <t>Direção-Geral Administrativa</t>
  </si>
  <si>
    <t>Capital - Vara Execuções Fiscais</t>
  </si>
  <si>
    <t>Comarca de Capital - Vara Execuções Fiscais</t>
  </si>
  <si>
    <t>NÃO PRORROGADA</t>
  </si>
  <si>
    <t>DGP</t>
  </si>
  <si>
    <t>Diretoria de Gestão de Pessoas</t>
  </si>
  <si>
    <t>Abelardo Luz</t>
  </si>
  <si>
    <t>Comarca de Abelardo Luz</t>
  </si>
  <si>
    <t>REVOGADA</t>
  </si>
  <si>
    <t>DIE</t>
  </si>
  <si>
    <t>Diretoria de Infraestrutura</t>
  </si>
  <si>
    <t>Anchieta</t>
  </si>
  <si>
    <t>Comarca de Anchieta</t>
  </si>
  <si>
    <t>SOBRESTADA</t>
  </si>
  <si>
    <t>DMP</t>
  </si>
  <si>
    <t>Diretoria de Material e Patrimônio</t>
  </si>
  <si>
    <t>Anita Garibaldi</t>
  </si>
  <si>
    <t>Comarca de Anita Garibaldi</t>
  </si>
  <si>
    <t>DOF</t>
  </si>
  <si>
    <t>Diretoria de Orçamento e Finanças</t>
  </si>
  <si>
    <t>Araquari</t>
  </si>
  <si>
    <t>Comarca de Araquari</t>
  </si>
  <si>
    <t>DS</t>
  </si>
  <si>
    <t>Diretoria de Saúde</t>
  </si>
  <si>
    <t>Araranguá</t>
  </si>
  <si>
    <t>Comarca de Araranguá</t>
  </si>
  <si>
    <t>DTI</t>
  </si>
  <si>
    <t>Diretoria de Tecnologia da Informação</t>
  </si>
  <si>
    <t>Armazém</t>
  </si>
  <si>
    <t>Comarca de Armazém</t>
  </si>
  <si>
    <t>GMF</t>
  </si>
  <si>
    <t>Grupo de Monitoramento e Fiscalização</t>
  </si>
  <si>
    <t>Ascurra</t>
  </si>
  <si>
    <t>Comarca de Ascurra</t>
  </si>
  <si>
    <t>NCI</t>
  </si>
  <si>
    <t>Núcleo de Comunicação Institucional</t>
  </si>
  <si>
    <t>Balneário Camboriú</t>
  </si>
  <si>
    <t>Comarca de Balneário Camboriú</t>
  </si>
  <si>
    <t>NIS</t>
  </si>
  <si>
    <t>Núcleo de Inteligência e Segurança Institucional</t>
  </si>
  <si>
    <t>Balneário Camboriú - Vara da Família</t>
  </si>
  <si>
    <t>Comarca de Balneário Camboriú - Vara da Família</t>
  </si>
  <si>
    <t>PRES</t>
  </si>
  <si>
    <t>Presidência</t>
  </si>
  <si>
    <t>Balneário Piçarras</t>
  </si>
  <si>
    <t>Comarca de Balneário Piçarras</t>
  </si>
  <si>
    <t>SCGJEPASC</t>
  </si>
  <si>
    <t>Sistema dos Juizados Especiais e Programas Alternativos de Solução de Conflitos</t>
  </si>
  <si>
    <t>Balneário Piçarras - Penha</t>
  </si>
  <si>
    <t>Comarca de Balneário Piçarras - Penha</t>
  </si>
  <si>
    <t>VP</t>
  </si>
  <si>
    <t>1ª Vice-Presidência</t>
  </si>
  <si>
    <t>Barra Velha</t>
  </si>
  <si>
    <t>Comarca de Barra Velha</t>
  </si>
  <si>
    <t>Biguaçu</t>
  </si>
  <si>
    <t>Comarca de Biguaçu</t>
  </si>
  <si>
    <t>Biguaçu - UNIVALI</t>
  </si>
  <si>
    <t>Comarca de Biguaçu - UNIVALI</t>
  </si>
  <si>
    <t>Blumenau</t>
  </si>
  <si>
    <t>Comarca de Blumenau</t>
  </si>
  <si>
    <t>Blumenau - Fórum FURB</t>
  </si>
  <si>
    <t>Comarca de Blumenau - Fórum FURB</t>
  </si>
  <si>
    <t>Bom Retiro</t>
  </si>
  <si>
    <t>Comarca de Bom Retiro</t>
  </si>
  <si>
    <t>Braço do Norte</t>
  </si>
  <si>
    <t>Comarca de Braço do Norte</t>
  </si>
  <si>
    <t>Brusque</t>
  </si>
  <si>
    <t>Comarca de Brusque</t>
  </si>
  <si>
    <t>Brusque - Juizado Especial</t>
  </si>
  <si>
    <t>Comarca de Brusque - Juizado Especial</t>
  </si>
  <si>
    <t>Caçador</t>
  </si>
  <si>
    <t>Comarca de Caçador</t>
  </si>
  <si>
    <t>Caçador - Vara da Família</t>
  </si>
  <si>
    <t>Comarca de Caçador - Vara da Família</t>
  </si>
  <si>
    <t>Camboriú</t>
  </si>
  <si>
    <t>Comarca de Camboriú</t>
  </si>
  <si>
    <t>Campo Belo do Sul</t>
  </si>
  <si>
    <t>Comarca de Campo Belo do Sul</t>
  </si>
  <si>
    <t>Campo Erê</t>
  </si>
  <si>
    <t>Comarca de Campo Erê</t>
  </si>
  <si>
    <t>Campos Novos</t>
  </si>
  <si>
    <t>Comarca de Campos Novos</t>
  </si>
  <si>
    <t>Canoinhas</t>
  </si>
  <si>
    <t>Comarca de Canoinhas</t>
  </si>
  <si>
    <t>Capinzal</t>
  </si>
  <si>
    <t>Comarca de Capinzal</t>
  </si>
  <si>
    <t>Capivari de Baixo</t>
  </si>
  <si>
    <t>Comarca de Capivari de Baixo</t>
  </si>
  <si>
    <t>Catanduvas</t>
  </si>
  <si>
    <t>Comarca de Catanduvas</t>
  </si>
  <si>
    <t>Chapecó</t>
  </si>
  <si>
    <t>Comarca de Chapecó</t>
  </si>
  <si>
    <t>Concórdia</t>
  </si>
  <si>
    <t>Comarca de Concórdia</t>
  </si>
  <si>
    <t>Coronel Freitas</t>
  </si>
  <si>
    <t>Comarca de Coronel Freitas</t>
  </si>
  <si>
    <t>Correia Pinto</t>
  </si>
  <si>
    <t>Comarca de Correia Pinto</t>
  </si>
  <si>
    <t>Criciúma</t>
  </si>
  <si>
    <t>Comarca de Criciúma</t>
  </si>
  <si>
    <t xml:space="preserve">Cunha Porã </t>
  </si>
  <si>
    <t xml:space="preserve">Comarca de Cunha Porã </t>
  </si>
  <si>
    <t>Curitibanos</t>
  </si>
  <si>
    <t>Comarca de Curitibanos</t>
  </si>
  <si>
    <t>Descanso</t>
  </si>
  <si>
    <t>Comarca de Descanso</t>
  </si>
  <si>
    <t>Dionísio Cerqueira</t>
  </si>
  <si>
    <t>Comarca de Dionísio Cerqueira</t>
  </si>
  <si>
    <t>Forquilhinha</t>
  </si>
  <si>
    <t>Comarca de Forquilhinha</t>
  </si>
  <si>
    <t>Fraiburgo</t>
  </si>
  <si>
    <t>Comarca de Fraiburgo</t>
  </si>
  <si>
    <t>Garopaba</t>
  </si>
  <si>
    <t>Comarca de Garopaba</t>
  </si>
  <si>
    <t>Garuva</t>
  </si>
  <si>
    <t>Comarca de Garuva</t>
  </si>
  <si>
    <t>Gaspar</t>
  </si>
  <si>
    <t>Comarca de Gaspar</t>
  </si>
  <si>
    <t>Guaramirim</t>
  </si>
  <si>
    <t>Comarca de Guaramirim</t>
  </si>
  <si>
    <t>Herval D'oeste</t>
  </si>
  <si>
    <t>Comarca de Herval D'oeste</t>
  </si>
  <si>
    <t>Ibirama</t>
  </si>
  <si>
    <t>Comarca de Ibirama</t>
  </si>
  <si>
    <t>Içara</t>
  </si>
  <si>
    <t>Comarca de Içara</t>
  </si>
  <si>
    <t>Imaruí</t>
  </si>
  <si>
    <t>Comarca de Imaruí</t>
  </si>
  <si>
    <t>Imbituba</t>
  </si>
  <si>
    <t>Comarca de Imbituba</t>
  </si>
  <si>
    <t>Indaial</t>
  </si>
  <si>
    <t>Comarca de Indaial</t>
  </si>
  <si>
    <t>Ipumirim</t>
  </si>
  <si>
    <t>Comarca de Ipumirim</t>
  </si>
  <si>
    <t>Itá</t>
  </si>
  <si>
    <t>Comarca de Itá</t>
  </si>
  <si>
    <t>Itaiópolis</t>
  </si>
  <si>
    <t>Comarca de Itaiópolis</t>
  </si>
  <si>
    <t>Itajaí</t>
  </si>
  <si>
    <t>Comarca de Itajaí</t>
  </si>
  <si>
    <t>Itajaí - Fórum Universitário</t>
  </si>
  <si>
    <t>Comarca de Itajaí - Fórum Universitário</t>
  </si>
  <si>
    <t>Itajaí - Juizado Especial Cível</t>
  </si>
  <si>
    <t>Comarca de Itajaí - Juizado Especial Cível</t>
  </si>
  <si>
    <t>Itapema</t>
  </si>
  <si>
    <t>Comarca de Itapema</t>
  </si>
  <si>
    <t>Itapiranga</t>
  </si>
  <si>
    <t>Comarca de Itapiranga</t>
  </si>
  <si>
    <t>Itapoá</t>
  </si>
  <si>
    <t>Comarca de Itapoá</t>
  </si>
  <si>
    <t>Ituporanga</t>
  </si>
  <si>
    <t>Comarca de Ituporanga</t>
  </si>
  <si>
    <t>Jaguaruna</t>
  </si>
  <si>
    <t>Comarca de Jaguaruna</t>
  </si>
  <si>
    <t>Jaraguá do Sul</t>
  </si>
  <si>
    <t>Comarca de Jaraguá do Sul</t>
  </si>
  <si>
    <t>Joaçaba</t>
  </si>
  <si>
    <t>Comarca de Joaçaba</t>
  </si>
  <si>
    <t>Joinville</t>
  </si>
  <si>
    <t>Comarca de Joinville</t>
  </si>
  <si>
    <t>Joinville - Fórum Fazendario</t>
  </si>
  <si>
    <t>Comarca de Joinville - Fórum Fazendario</t>
  </si>
  <si>
    <t xml:space="preserve">Lages </t>
  </si>
  <si>
    <t xml:space="preserve">Comarca de Lages </t>
  </si>
  <si>
    <t>Laguna</t>
  </si>
  <si>
    <t>Comarca de Laguna</t>
  </si>
  <si>
    <t>Lauro Müller</t>
  </si>
  <si>
    <t>Comarca de Lauro Müller</t>
  </si>
  <si>
    <t>Lebon Régis</t>
  </si>
  <si>
    <t>Comarca de Lebon Régis</t>
  </si>
  <si>
    <t>Mafra</t>
  </si>
  <si>
    <t>Comarca de Mafra</t>
  </si>
  <si>
    <t>Maravilha</t>
  </si>
  <si>
    <t>Comarca de Maravilha</t>
  </si>
  <si>
    <t>Meleiro</t>
  </si>
  <si>
    <t>Comarca de Meleiro</t>
  </si>
  <si>
    <t>Modelo</t>
  </si>
  <si>
    <t>Comarca de Modelo</t>
  </si>
  <si>
    <t>Mondaí</t>
  </si>
  <si>
    <t>Comarca de Mondaí</t>
  </si>
  <si>
    <t>Navegantes</t>
  </si>
  <si>
    <t>Comarca de Navegantes</t>
  </si>
  <si>
    <t>Orleans</t>
  </si>
  <si>
    <t>Comarca de Orleans</t>
  </si>
  <si>
    <t>Otacílio Costa</t>
  </si>
  <si>
    <t>Comarca de Otacílio Costa</t>
  </si>
  <si>
    <t>Palhoça</t>
  </si>
  <si>
    <t>Comarca de Palhoça</t>
  </si>
  <si>
    <t xml:space="preserve">Palmitos </t>
  </si>
  <si>
    <t xml:space="preserve">Comarca de Palmitos </t>
  </si>
  <si>
    <t>Papanduva</t>
  </si>
  <si>
    <t>Comarca de Papanduva</t>
  </si>
  <si>
    <t>Pinhalzinho</t>
  </si>
  <si>
    <t>Comarca de Pinhalzinho</t>
  </si>
  <si>
    <t>Pomerode</t>
  </si>
  <si>
    <t>Comarca de Pomerode</t>
  </si>
  <si>
    <t>Ponte Serrada</t>
  </si>
  <si>
    <t>Comarca de Ponte Serrada</t>
  </si>
  <si>
    <t>Porto Belo</t>
  </si>
  <si>
    <t>Comarca de Porto Belo</t>
  </si>
  <si>
    <t>Porto União</t>
  </si>
  <si>
    <t>Comarca de Porto União</t>
  </si>
  <si>
    <t>Presidente Getúlio</t>
  </si>
  <si>
    <t>Comarca de Presidente Getúlio</t>
  </si>
  <si>
    <t>Quilombo</t>
  </si>
  <si>
    <t>Comarca de Quilombo</t>
  </si>
  <si>
    <t>Rio do Campo</t>
  </si>
  <si>
    <t>Comarca de Rio do Campo</t>
  </si>
  <si>
    <t>Rio do Oeste</t>
  </si>
  <si>
    <t>Comarca de Rio do Oeste</t>
  </si>
  <si>
    <t>Rio do Sul</t>
  </si>
  <si>
    <t>Comarca de Rio do Sul</t>
  </si>
  <si>
    <t>Rio Negrinho</t>
  </si>
  <si>
    <t>Comarca de Rio Negrinho</t>
  </si>
  <si>
    <t>Santa Cecília</t>
  </si>
  <si>
    <t>Comarca de Santa Cecília</t>
  </si>
  <si>
    <t>Santa Rosa do Sul</t>
  </si>
  <si>
    <t>Comarca de Santa Rosa do Sul</t>
  </si>
  <si>
    <t>Santo Amaro da Imperatriz</t>
  </si>
  <si>
    <t>Comarca de Santo Amaro da Imperatriz</t>
  </si>
  <si>
    <t>São Bento do Sul</t>
  </si>
  <si>
    <t>Comarca de São Bento do Sul</t>
  </si>
  <si>
    <t>São Carlos</t>
  </si>
  <si>
    <t>Comarca de São Carlos</t>
  </si>
  <si>
    <t>São Domingos</t>
  </si>
  <si>
    <t>Comarca de São Domingos</t>
  </si>
  <si>
    <t>São Francisco do Sul</t>
  </si>
  <si>
    <t>Comarca de São Francisco do Sul</t>
  </si>
  <si>
    <t>São João Batista</t>
  </si>
  <si>
    <t>Comarca de São João Batista</t>
  </si>
  <si>
    <t>São Joaquim</t>
  </si>
  <si>
    <t>Comarca de São Joaquim</t>
  </si>
  <si>
    <t>São José</t>
  </si>
  <si>
    <t>Comarca de São José</t>
  </si>
  <si>
    <t>São José do Cedro</t>
  </si>
  <si>
    <t>Comarca de São José do Cedro</t>
  </si>
  <si>
    <t>São Lourençi do Oeste</t>
  </si>
  <si>
    <t>Comarca de São Lourençi do Oeste</t>
  </si>
  <si>
    <t>São Miguel do Oeste</t>
  </si>
  <si>
    <t>Comarca de São Miguel do Oeste</t>
  </si>
  <si>
    <t>Seara</t>
  </si>
  <si>
    <t>Comarca de Seara</t>
  </si>
  <si>
    <t>Sombrio</t>
  </si>
  <si>
    <t>Comarca de Sombrio</t>
  </si>
  <si>
    <t>Taió</t>
  </si>
  <si>
    <t>Comarca de Taió</t>
  </si>
  <si>
    <t>Tangará</t>
  </si>
  <si>
    <t>Comarca de Tangará</t>
  </si>
  <si>
    <t>Tijucas</t>
  </si>
  <si>
    <t>Comarca de Tijucas</t>
  </si>
  <si>
    <t>Timbó</t>
  </si>
  <si>
    <t>Comarca de Timbó</t>
  </si>
  <si>
    <t>Trombudo Central</t>
  </si>
  <si>
    <t>Comarca de Trombudo Central</t>
  </si>
  <si>
    <t>Tubarão</t>
  </si>
  <si>
    <t>Comarca de Tubarão</t>
  </si>
  <si>
    <t>Turvo</t>
  </si>
  <si>
    <t>Comarca de Turvo</t>
  </si>
  <si>
    <t>Urubici</t>
  </si>
  <si>
    <t>Comarca de Urubici</t>
  </si>
  <si>
    <t>Urussanga</t>
  </si>
  <si>
    <t>Comarca de Urussanga</t>
  </si>
  <si>
    <t>Videira</t>
  </si>
  <si>
    <t>Comarca de Videira</t>
  </si>
  <si>
    <t>Xanxerê</t>
  </si>
  <si>
    <t>Comarca de Xanxerê</t>
  </si>
  <si>
    <t>Xaxim</t>
  </si>
  <si>
    <t>Comarca de Xaxim</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</si>
  <si>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</si>
  <si>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</si>
  <si>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</si>
  <si>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</si>
  <si>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</si>
  <si>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</si>
  <si>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</si>
  <si>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</si>
  <si>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</si>
  <si>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</si>
  <si>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</si>
  <si>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</si>
  <si>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</si>
  <si>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</si>
  <si>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</si>
  <si>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</si>
  <si>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</si>
  <si>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</si>
  <si>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</si>
  <si>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</si>
  <si>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</si>
  <si>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</si>
  <si>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</si>
  <si>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</si>
  <si>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</si>
  <si>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</si>
  <si>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</si>
  <si>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</si>
  <si>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</si>
  <si>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</si>
  <si>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</si>
  <si>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
  </si>
  <si>
    <t>Tipo</t>
  </si>
  <si>
    <t>Setor responsável da UR</t>
  </si>
  <si>
    <t>Justificativa para a necessidade da contratação</t>
  </si>
  <si>
    <t>Estimativa preliminar do valor</t>
  </si>
  <si>
    <t>Data de início
da elaboração
do PB</t>
  </si>
  <si>
    <t>Data de envio
do PB ao DGA</t>
  </si>
  <si>
    <t>Data limite para contratação</t>
  </si>
  <si>
    <t>Agente de contratação
DMP</t>
  </si>
  <si>
    <t>Data de autorização DGA para licitar ou contratar direto</t>
  </si>
  <si>
    <t>Nº da Licitação/Dispensa/Inexigibilidade</t>
  </si>
  <si>
    <t>Prazo Total
(dias)</t>
  </si>
  <si>
    <t>Justificativa para alteração PCA</t>
  </si>
  <si>
    <t>Prestação de serviços continuados de custódia e administração das contas especiais de precatórios</t>
  </si>
  <si>
    <t>Serviço</t>
  </si>
  <si>
    <t>-</t>
  </si>
  <si>
    <t>DOF001/2022</t>
  </si>
  <si>
    <t>Divisão de Gestão de Depósitos Judiciais</t>
  </si>
  <si>
    <t>Necessária em virtude do avizinhamento do fim do prazo do Contrato n. 203/2017 e para garantir a continuidade dos serviços de pagamentos e gestão dos recursos do Sistema de Contas Especiais de Precatórios.</t>
  </si>
  <si>
    <t>14385</t>
  </si>
  <si>
    <t>Adriana</t>
  </si>
  <si>
    <t>Gestão da Comunicação</t>
  </si>
  <si>
    <t>não se aplica</t>
  </si>
  <si>
    <t>A definir</t>
  </si>
  <si>
    <t>AJ/DA/SC</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</si>
  <si>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</si>
  <si>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Contratações Sustentáveis em Visão Sistêmica</t>
  </si>
  <si>
    <t>0045382-45.2021.8.24.0710</t>
  </si>
  <si>
    <t xml:space="preserve">Pós-Graduação Lato Sensu - EAD - Gestão da Inovação e Inteligência Comportamental no Poder Judiciário de Santa Catarina - Turma 2021/2022 </t>
  </si>
  <si>
    <t>AJU 03/2022; AJU 02/2022; AJU 05/2022 (diversos)</t>
  </si>
  <si>
    <t>0007175-40.2022.8.24.0710 ; 0012440-23.2022.8.24.0710 0006908-68.2022.8.24.0710 0005737-76.2022.8.24.0710 0008111-65.2022.8.24.0710 0012440-23.2022.8.24.0710 0012936-52.2022.8.24.0710 0011357-69.2022.8.24.0710 0011948-31.2022.8.24.0710</t>
  </si>
  <si>
    <t>11/08/2022 - As contratações para  a Pós-Graduação foram realizadas por RC/duplo enquadramento e constam da aba de RC</t>
  </si>
  <si>
    <t>Aspectos da Lei nº 13.709/2018 – LGPD, no que diz respeito a gestão e a segurança das informações relativas a dados pessoais e da instituição</t>
  </si>
  <si>
    <t xml:space="preserve">A definir </t>
  </si>
  <si>
    <t>Aquisição de Sacos de Lixo (50 Litros)</t>
  </si>
  <si>
    <t>Material</t>
  </si>
  <si>
    <t>398561</t>
  </si>
  <si>
    <t>DMP051</t>
  </si>
  <si>
    <t>Divisão de Almoxarifado</t>
  </si>
  <si>
    <t>A ata de registro de preços deveria estar em vigor, no máximo, a partir de 13.06.2022. No entanto, a tentativa anterior de contratar por meio de procedimento licitatório (Pregão n. 069/2022) restou fracassada, conforme se pode depreender do processo Sei n. 0040646-81.2021.8.24.0710 (ata da sessão disponibilizada no doc. 6385721 e da decisão do Diretor-Geral Administrativo - Doc. 6391185). Esta licitação, inclusive, se tratava de contratação compartilhada com o MPSC.
A ausência de licitantes interessados em negociar preços para reduzi-los ao preço referencial ensejou, pois, o fracasso da licitação. No entanto, considerando a autorização dada pela Lei n. 14.133/21 de que em casos como o que ora narramos seja autorizada a realização de dispensa de licitação com amparo no art. 74, inciso III, alínea b, buscou-se em licitantes não participantes do certame que fornecessem nas mesmas condições do edital, inclusive quanto ao preço.</t>
  </si>
  <si>
    <t>700</t>
  </si>
  <si>
    <t>Marcelo</t>
  </si>
  <si>
    <t>0025547-37.2022.8.24.0710</t>
  </si>
  <si>
    <t>116/2022</t>
  </si>
  <si>
    <t>Reforma parcial do Fórum de Caçador - Cobertura</t>
  </si>
  <si>
    <t>Obra</t>
  </si>
  <si>
    <t>016.1.4.0</t>
  </si>
  <si>
    <t>Divisão de Fiscalização</t>
  </si>
  <si>
    <t>Solucionar problemas de infiltração.</t>
  </si>
  <si>
    <t>Não se aplica</t>
  </si>
  <si>
    <t>Anna</t>
  </si>
  <si>
    <t>19946/2018</t>
  </si>
  <si>
    <t>130/2022</t>
  </si>
  <si>
    <t>Projeto pronto, mas aguardando liberação de profissional para elaboração do orçamento da obra.</t>
  </si>
  <si>
    <t>Reforma Parcial do Fórum de São José - PCI</t>
  </si>
  <si>
    <t>094.1.5.0</t>
  </si>
  <si>
    <t>Regularizar a edificação junto ao CBMSC</t>
  </si>
  <si>
    <t>Projetos para Reforma Global e Ampliação do Fórum de Criciúma</t>
  </si>
  <si>
    <t>Serviço de Engenharia</t>
  </si>
  <si>
    <t>030.1.2.1</t>
  </si>
  <si>
    <t>Divisão de Projetos</t>
  </si>
  <si>
    <t>Atendimento ao Plano de Obras aprovado em 2019.</t>
  </si>
  <si>
    <t>1º/12/2022</t>
  </si>
  <si>
    <t>Unificação de demandas</t>
  </si>
  <si>
    <t>Reforma Parcial do Fórum de Itapoá - Acessibilidade, cercamento</t>
  </si>
  <si>
    <t>053.1.1.0</t>
  </si>
  <si>
    <t>Adequação do fórum às normas de acessibilidade e melhorar a segurança (cercamento)</t>
  </si>
  <si>
    <t>Reforma Parcial da Torre I - patologias base de pilares</t>
  </si>
  <si>
    <t>112.1.5.0</t>
  </si>
  <si>
    <t>Solucionar problemas estruturais</t>
  </si>
  <si>
    <t>Projetos para Reforma Global e Ampliação do Fórum de Caçador</t>
  </si>
  <si>
    <t>016.1.5.1</t>
  </si>
  <si>
    <t>Projetos para a reforma global e ampliação do Fórum de Itajaí</t>
  </si>
  <si>
    <t>050.1.1.1</t>
  </si>
  <si>
    <t>30/04/2022 // 16/05/2022</t>
  </si>
  <si>
    <t>Projetos para a Construção do Fórum de Modelo</t>
  </si>
  <si>
    <t>066.2.1.1</t>
  </si>
  <si>
    <t>Projetos para a reforma global e ampliação do Fórum de São João Batista</t>
  </si>
  <si>
    <t>092.2.1.1</t>
  </si>
  <si>
    <t>Elaboração do material destinado à contratação dos projetos necessitou ser sobrestado, em razão de outras demandas na Divisão de Projetos.</t>
  </si>
  <si>
    <t>Reforma Global e Ampliação do Fórum de Santa Rosa do Sul</t>
  </si>
  <si>
    <t>086.1.1.0</t>
  </si>
  <si>
    <t>Levantamento topográfico para a ampliação do Fórum de Caçador</t>
  </si>
  <si>
    <t>016.1.5.2</t>
  </si>
  <si>
    <t>Dados técnicos necessários à elaboração dos projetos de ampliação do fórum</t>
  </si>
  <si>
    <t>Levantamento topográfico para a ampliação do Fórum de Lages</t>
  </si>
  <si>
    <t>059.1.2.2</t>
  </si>
  <si>
    <t>Sondagem para a ampliação do Fórum de Criciúma</t>
  </si>
  <si>
    <t>030.1.2.3</t>
  </si>
  <si>
    <t>Sondagem para a ampliação do Fórum de Indaial</t>
  </si>
  <si>
    <t>046.1.3.3</t>
  </si>
  <si>
    <t>Levantamento topográfico para a construção do fórum do Norte da Ilha - Capital</t>
  </si>
  <si>
    <t>023.6.1.2</t>
  </si>
  <si>
    <t>Levantamento topográfico para a ampliação do Fórum de Santo Amaro da Imperatriz</t>
  </si>
  <si>
    <t>087.1.2.2</t>
  </si>
  <si>
    <t>Reforma Parcial do Fórum de Tijucas - PCI</t>
  </si>
  <si>
    <t>102.1.2.0</t>
  </si>
  <si>
    <t>Reformal Global do fórum Des. Eduardo Luz - Capital</t>
  </si>
  <si>
    <t>023.2.3.0</t>
  </si>
  <si>
    <t>Projetos para a Construção do Fórum da Capital - Norte da Ilha/Canasvieiras</t>
  </si>
  <si>
    <t>023.6.1.1</t>
  </si>
  <si>
    <t>Construção do Fórum de Rio Negrinho</t>
  </si>
  <si>
    <t>084.2.1.0</t>
  </si>
  <si>
    <t>Construção do Fórum de Urussanga</t>
  </si>
  <si>
    <t>108.2.1.0</t>
  </si>
  <si>
    <t>Reforma global e Ampliação do Fórum de Brusque</t>
  </si>
  <si>
    <t>015.1.1.0</t>
  </si>
  <si>
    <t>Implantação de sistema de ventilação e exaustão para o galpão do Almoxarifado Central do TJSC.</t>
  </si>
  <si>
    <t>112.3.4.0</t>
  </si>
  <si>
    <t>Divisão de Manutenção Predial de 2º Grau</t>
  </si>
  <si>
    <t>Melhoria das condições de trabalho, considerando as altas temperaturas durante o período de verão.</t>
  </si>
  <si>
    <t>Assinatura de plataforma de conteúdo digital (Alura).</t>
  </si>
  <si>
    <t>Solução de TIC</t>
  </si>
  <si>
    <t>DTI181</t>
  </si>
  <si>
    <t>DTI/Divisão de Apoio a Gestão e Governança de TI</t>
  </si>
  <si>
    <t>Manter as equipes da DTI minimamente atualizadas com os avanços tecnológicos e metodológicos para poder atender às necessidades do PJSC da melhor forma possível.</t>
  </si>
  <si>
    <t>Credenciamento de pessoas físicas e/ou jurídicas especializadas para a prestação do serviço de aulas online de ginástica laboral para magistrados, servidores e demais colaboradores do Poder Judiciário de Santa Catarina</t>
  </si>
  <si>
    <t>DS021</t>
  </si>
  <si>
    <t>DS/DPAS/Seção de Ergonomia</t>
  </si>
  <si>
    <t>Oferecer aos magistrados, servidores e demais colaboradores do PJSC aulas de ginástica laboral on line com o intuito de prevenir prováveis doenças psicossomáticas e musculoesqueléticas, sobretudo em função da sobrecarga de trabalho e do associado nível elevado de estresse.</t>
  </si>
  <si>
    <t>Estima-se a contratação de 21.315 (vinte e um mil trezentos e quize) aulas ao ano.</t>
  </si>
  <si>
    <t>0008904-38.2021.8.24.0710</t>
  </si>
  <si>
    <t>Aquisição de água mineral por meio de credenciamento e pagamento por cartão institucional (fase de análise do PB pelo integrante - não está no PLI)</t>
  </si>
  <si>
    <t>Bombona: 445485; Garrafa de agua sem gás: 445484; Garrafa de água com gás:445479</t>
  </si>
  <si>
    <t>DIE188</t>
  </si>
  <si>
    <t>Seção de Gestão de Contratos</t>
  </si>
  <si>
    <t>A aquisição de água mineral se faz necessária para garantir a infraestrutura adequada ao público, além de ser uma medida necessária para a composição de um ambiente de trabalho salubre e eficiente, em razão da necessidade de proteção à saúde física de todos que exercem atividade laborais nas comarcas atendidas.</t>
  </si>
  <si>
    <t>Bombonas:3.413; Garrafa sem gás 15.416; Garrafa com gás 7.784</t>
  </si>
  <si>
    <t>0037905-68.2021.8.24.0710</t>
  </si>
  <si>
    <t>9/2022</t>
  </si>
  <si>
    <t>Direção Defensiva e Evasiva (8 turmas)</t>
  </si>
  <si>
    <t>AJU 01/2022</t>
  </si>
  <si>
    <t>8 turmas (6 turmas nível básico + 2 turmas nível avançado)</t>
  </si>
  <si>
    <t>0004576-31.2022.8.24.0710</t>
  </si>
  <si>
    <t>25/2022</t>
  </si>
  <si>
    <t>Suporte e Troubleshooting do Windows 10</t>
  </si>
  <si>
    <t>Curso sobre Nova Lei de Improbidade Administrativa</t>
  </si>
  <si>
    <t>Cursos de Auditoria Interna (procedimentos de fiscalização de serviços terceirizados, Auditoria operacional, Auditoria previdenciária, Controle da gestão fiscal, Controle e avaliação de riscos da gestão orçamentária e financeira, Auditoria em RH do setor público, entre outros)</t>
  </si>
  <si>
    <t>Contratação Emergencial de uma unidade do Certificado Digital Tipo Wildcard SSL - Servidor-Web Hierarquia Internacional - OV, para instalação em equipamentos do Poder Judiciário de Santa Catarina.</t>
  </si>
  <si>
    <t>27189</t>
  </si>
  <si>
    <t>Divisão de Suporte e Gestão de Ativos de TI</t>
  </si>
  <si>
    <t>Conforme a previsão normativa da MP 2.200-2/2001, Lei 11.419/2006 e 14.063/2020, o PJSC necessita da certificação digital SSL Wildcard Hierarquia Internacional para garantir a criptografia de credenciais e de senhas de acesso a sistemas e portais do Poder Judiciário de Santa Catarina. contratação emergencial dar-se-á com fundamento no art. 75, inciso VIII e §6º da Lei 14.133/2021, em razão do cancelamento do Pregão Eletrônico nº 6/2022, realizado em 23/02/2022, em razão de erro de cadastramento, que não permitiu a consecução do procedimento licitatório, conforme autos n. 0043608-77.2021.8.24.0710.</t>
  </si>
  <si>
    <t>1</t>
  </si>
  <si>
    <t>0009268-73.2022.8.24.0710</t>
  </si>
  <si>
    <t>28/2022</t>
  </si>
  <si>
    <t>Contratação emergencial em face da anulação do Pregão n. 6/2022.</t>
  </si>
  <si>
    <t>Contratação de instituição especializada para planejar, organizar e executar, em parte, o concurso público para provimento de serventias extrajudiciais vagas no Estado de Santa Catarina</t>
  </si>
  <si>
    <t>24/2021</t>
  </si>
  <si>
    <t>1ª Vice-Presidência - Secretaria das Comissões de Concursos</t>
  </si>
  <si>
    <t>As atividades inerentes ao concurso, tais como: a elaboração de Edital, o recebimento das inscrições, a confecção das provas, o aluguel de espaços físicos para a aplicação das provas, as despesas com a contratação de fiscais, a leitura de cartões-resposta, a protocolização de recursos, dentre outras atividades relacionadas com o planejamento, organização e execução do processo seletivo, exigem a prática de atos incompatíveis com o quadro de servidores lotados na Secretaria das Comissões de Concursos, vinculada à 1ª Vice-Presidência deste Tribunal de Justiça, desse modo, faz-se necessário a contratação de entidade com capacidade técnica e operacional para realizar tais procedimentos.</t>
  </si>
  <si>
    <t>7.500</t>
  </si>
  <si>
    <t>29/03/2022 // 08/04/2022</t>
  </si>
  <si>
    <t>0009476-57.2022.8.24.0710</t>
  </si>
  <si>
    <t>61/2022</t>
  </si>
  <si>
    <t xml:space="preserve">22-3 - Considerando requerimento apresentado pela Fundação Getulio Vargas, solicitamos a alteração da
data para envio do Projeto Básico à Diretoria Geral Administrativa, prevista para 23 de março de 2022 (SEI
0022783-15.2021.8.24.0710), para 29 de março de 2022. // Considerando a dilação do prazo para envio das propostas pelas instituições especializadas, a fim de manifestar interesse na realização do concurso público para provimento de serventias extrajudiciais vagas no Estado de Santa Catarina, e, também, o exíguo prazo para análise e decisão sobre a escolha, prolatada somente no dia de hoje, 29/03/22, solicitamos a prorrogação da data final para envio do respectivo Projeto Básico (ID n. 24/2021), à Diretoria Geral Administrativa, para o dia 8 de abril de 2022. 
</t>
  </si>
  <si>
    <t>Alienação de 22 (vinte e dois) veículos pertencentes à frota do Poder Judiciário</t>
  </si>
  <si>
    <t>Divisão de Transportes</t>
  </si>
  <si>
    <t xml:space="preserve">A solicitação de baixa tem como fundamento a política de renovação da frota definida por este Tribunal .A política de renovação da frota respeita, ainda, os critérios definidos no art. 8º da Resolução n. 83/2009, do Conselho Nacional de Justiça:
A justificativa para a baixa e desfazimento decorre da política de renovação da frota definida por este Tribunal, que respeita  os critérios definidos no art. 8º da Resolução n. 83/2009, do Conselho Nacional de Justiça, bem como da da política adotada pela Administração para a otimização e racionalização do uso da frota.
Destaca-se que o uso compartilhado vem possibilitando a redução do número de veículos à disposição. Aliado a isso, com a assinatura do contrato n. 124/2021, o Tribunal de Justiça passou a contar com o serviço de locação de veículos de transporte institucional. Ainda, tendo em conta a ampliação das modalidades de trabalho não presencial no PJSC, a implantação do transporte por meio de aplicativo e a diminuição do serviço de transporte de carga, verificou-se a possibilidade de redução do quantitativo de veículos à disposição do setor de transporte do TJSC.
Somado aos fatores expostos acima, esses veículos ultrapassaram os 5 (cinco) anos de uso, apresentam alto custo de manutenção e quilometragem excessiva, bem como o obsoletismo proveniente de avanços tecnológicos. Assim, tais veículos estão em desuso, passando a figurar como bens ociosos e antieconômicos.
</t>
  </si>
  <si>
    <t>22</t>
  </si>
  <si>
    <t>valor mínimo estimado para alienação dos veículos: R$ 459.044,40</t>
  </si>
  <si>
    <t>CHC</t>
  </si>
  <si>
    <t>0016405-09.2022.8.24.0710</t>
  </si>
  <si>
    <t>100/2022</t>
  </si>
  <si>
    <t>Credenciamento de órgãos e entidades da Administração Pública direta, autárquica ou fundacional, das esferas federal, estadual e municipal, de instituições filantrópicas reconhecidas de utilidade pública, de instituições sem fins lucrativos e de caráter assistencial e de Organizações da Sociedade Civil de Interesse Público, para recebimento em doação ou em transferência de bens móveis classificados como inservíveis pelo Poder Judiciário do Estado de Santa Catarina (PJSC)</t>
  </si>
  <si>
    <t>DMP049</t>
  </si>
  <si>
    <t>Divisão de Patrimônio</t>
  </si>
  <si>
    <t>Objetiva-se o credenciamento de pessoas jurídicas habilitadas para o recebimento de doações de bens móveis do PJSC</t>
  </si>
  <si>
    <t>Comissão Permanente de Habilitação Cadastral</t>
  </si>
  <si>
    <t>0009668-87.2022.8.24.0710</t>
  </si>
  <si>
    <t>39/2022</t>
  </si>
  <si>
    <t>Publicidade Institucional</t>
  </si>
  <si>
    <t>892</t>
  </si>
  <si>
    <t>NCI001</t>
  </si>
  <si>
    <t>É necessário que o PJSC disponha de meios para promover adequadamente a publicidade institucional, em alinhamento com as disposições da Resolução CNJ n. 85/2009</t>
  </si>
  <si>
    <t>CPL</t>
  </si>
  <si>
    <t>Luciano</t>
  </si>
  <si>
    <t>0003074-57.2022.8.24.0710</t>
  </si>
  <si>
    <t>118/2022</t>
  </si>
  <si>
    <t>Contratação emergencial de parte do remanescente da obra de reforma global do fórum da comarca de Blumenau.</t>
  </si>
  <si>
    <t>012.1.3.0</t>
  </si>
  <si>
    <t>Divisão de Projetos/DEA</t>
  </si>
  <si>
    <t>Conclusão dos serviços iniciados, porém inacabados, em razão de rescisão do contrato n. 55/2019 - Obra de reforma e ampliação do edifício do fórum da comarca de Blumenau - conforme processo 0073031-53.2019.8.24.0710. A conclusão dos serviços se faz necessária, pois a paralisação da obra tem comprometido o atendimento jurisdicional, uma vez que parte do 3º e 4º andares tiveram de ser interditados, inclusive nas áreas do MPSC. Além disso, os sistemas de prevenção contra incêndios (hidráulico preventivo e uma das escadas de rota de fuga que está interditada) se encontram inoperantes, assim como quando o tráfego vertical de pessoas naquela edificação, pois os elevadores apresentam elevado nível de defasagem tecnológica, com uso restrito, baixas velocidades e sem peças de reposição.</t>
  </si>
  <si>
    <t>0018999-93.2022.8.24.0710</t>
  </si>
  <si>
    <t>83/2022</t>
  </si>
  <si>
    <t>Projetos para a Reforma Global e Ampliação dos Fóruns de Balneário Camboriú, Criciúma e Itajaí</t>
  </si>
  <si>
    <t>008.1.1.1 - 030.1.2.1 e  050.1.1.1</t>
  </si>
  <si>
    <t>Douglas</t>
  </si>
  <si>
    <t>0029674-18.2022.8.24.0710</t>
  </si>
  <si>
    <t>aguardando profissional para elaboração do material, em razão da quantidade de projetos já em desenvolvimento na Divisão</t>
  </si>
  <si>
    <t>Construção do Fórum de Garopaba</t>
  </si>
  <si>
    <t>037.2.1.0</t>
  </si>
  <si>
    <t>Projetos para Reforma Global e Ampliação do Fórum de Santo Amaro da Imperatriz</t>
  </si>
  <si>
    <t>087.1.2.1</t>
  </si>
  <si>
    <t>Reforma Parcial da Torre I - instalação sistema de climatização VRV</t>
  </si>
  <si>
    <t>112.1.6.0</t>
  </si>
  <si>
    <t>Divisão de Manutenção de 2º Grau</t>
  </si>
  <si>
    <t>Melhoria do sistema de climatização, com substituição de equipamentos janeleiros</t>
  </si>
  <si>
    <t>Reforma Parcial do Fórum Concórdia - PCI</t>
  </si>
  <si>
    <t>027.1.1.0</t>
  </si>
  <si>
    <t>Projetos para Reforma Global e Ampliação do Fórum de Indaial</t>
  </si>
  <si>
    <t>046.1.3.1</t>
  </si>
  <si>
    <t>Credenciamento de pessoas jurídicas habilitadas para o fornecimento e aplicação (gesto vacinal) da vacina influenza, para o público-alvo estabelecido pelo Poder Judiciário de Santa Catarina – PJSC</t>
  </si>
  <si>
    <t>DS/DPAS/Seção do SESMT</t>
  </si>
  <si>
    <t xml:space="preserve">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 </t>
  </si>
  <si>
    <t>11.000 doses</t>
  </si>
  <si>
    <t>6640/2019</t>
  </si>
  <si>
    <t>36/2022</t>
  </si>
  <si>
    <t>Credenciamento para a contratação de psicólogos já credenciados perante a Polícia Federal aptos a realizar avaliação psicológica para concessão de autorização de porte de arma</t>
  </si>
  <si>
    <t>DS028</t>
  </si>
  <si>
    <t>Seção de Atenção Integral à Saúde</t>
  </si>
  <si>
    <t>A contratação é necessária para atender às diretrizes estabelecidas pela Resolução GP n. 34/2021, que "dispõe sobre os critérios para concessão de atestado de aptidão psicológica e capacidade técnica para manuseio de arma de fogo, a ser conferido pela própria instituição a magistrados ativos, no âmbito do Poder Judiciário do Estado de Santa Catarina."</t>
  </si>
  <si>
    <t>a definir</t>
  </si>
  <si>
    <t>0008343-77.2022.8.24.0710</t>
  </si>
  <si>
    <t>73/2022</t>
  </si>
  <si>
    <t>Construção do Fórum de Abelardo Luz</t>
  </si>
  <si>
    <t>001.2.1.0</t>
  </si>
  <si>
    <t>30/04/2022  // 16/05/2022</t>
  </si>
  <si>
    <t>10/12/2022 // 31/01/2023</t>
  </si>
  <si>
    <t xml:space="preserve">Douglas </t>
  </si>
  <si>
    <t>0023506-97.2022.8.24.0710</t>
  </si>
  <si>
    <t>103/2022</t>
  </si>
  <si>
    <t>Projeto em etapa de elaboração de orçamento - atrasado da empresa executora (contrato 204/2019).</t>
  </si>
  <si>
    <t>Projetos para Reforma Global e Ampliação do Fórum de Lages</t>
  </si>
  <si>
    <t>059.1.2.1</t>
  </si>
  <si>
    <t xml:space="preserve">Construção do Fórum de Araquari </t>
  </si>
  <si>
    <t>004.2.1.0</t>
  </si>
  <si>
    <t>0036621-88.2022.8.24.0710</t>
  </si>
  <si>
    <t>169/2022</t>
  </si>
  <si>
    <t>23.09.2022: em razão das dificuldades encontradas durante a etapa de elaboração do orçamento da obra, sobretudo no que tange à pesquisa de preços, que depende de cotação junto a fornecedores</t>
  </si>
  <si>
    <t>Reforma Parcial do Fórum de Balneário Camboriú- PCI</t>
  </si>
  <si>
    <t>008.1.6.0</t>
  </si>
  <si>
    <t>Reforma Parcial do Fórum de Santo Amaro da Imperatriz - estabilização talude</t>
  </si>
  <si>
    <t>087.1.3.0</t>
  </si>
  <si>
    <t>Solucionar problema de deslizamento de talude</t>
  </si>
  <si>
    <t>Projetos para substituição sistema de climatização do fórum de São José</t>
  </si>
  <si>
    <t>094.1.6.1</t>
  </si>
  <si>
    <t>Projeto de reforma parcial - sistema de calefação e climatização do Fórum de São Joaquim</t>
  </si>
  <si>
    <t>093.1.1.1</t>
  </si>
  <si>
    <t>Reforma estrutural das lajes do canal do Fórum de São José</t>
  </si>
  <si>
    <t>094.1.2.0</t>
  </si>
  <si>
    <t>Recuperação estrutural</t>
  </si>
  <si>
    <t>Construção do Fórum de Campos Novos</t>
  </si>
  <si>
    <t>020.2.1.0</t>
  </si>
  <si>
    <t>Sondagem para a ampliação do Fórum de Caçador</t>
  </si>
  <si>
    <t>016.1.5.3</t>
  </si>
  <si>
    <t>Levantamento topográfico para a ampliação do Fórum de Criciúma</t>
  </si>
  <si>
    <t>030.1.2.2</t>
  </si>
  <si>
    <t>Levantamento topográfico para a construção do Fórum de Modelo</t>
  </si>
  <si>
    <t>066.2.1.2</t>
  </si>
  <si>
    <t>Sondagem para a construção do fórum do Norte da Ilha - Capital</t>
  </si>
  <si>
    <t>023.6.1.3</t>
  </si>
  <si>
    <t>Sondagem para a ampliação do Fórum de Santo Amaro da Imperatriz</t>
  </si>
  <si>
    <t>087.1.2.3</t>
  </si>
  <si>
    <t>Reforma Parcial do Fórum de Curitibanos - PCI</t>
  </si>
  <si>
    <t>032.1.1.0</t>
  </si>
  <si>
    <t xml:space="preserve">Reforma Parcial do Fórum de Ibirama - PCI </t>
  </si>
  <si>
    <t>042.1.4.0</t>
  </si>
  <si>
    <t>Reforma Parcial do Fórum da Capital - Norte da Ilha (UFSC) - Instalação de novas cisternas e impermeabilização área acesso ao Fórum</t>
  </si>
  <si>
    <t>023.4.2.0</t>
  </si>
  <si>
    <t>Resolver problemas de infiltração.</t>
  </si>
  <si>
    <t>Reforma Parcial do Fórum de São José - Substituição do forro externo</t>
  </si>
  <si>
    <t>094.1.4.0</t>
  </si>
  <si>
    <t>Manutenção local.</t>
  </si>
  <si>
    <t>Material se encontra à espera de profissional na Seção de Orçamento e Custo, para elaboração das planilhas orçamentárias e de composições unitárias.</t>
  </si>
  <si>
    <t>Aquisição de equipamentos de climatização do tipo Split</t>
  </si>
  <si>
    <t>200.3.30.3</t>
  </si>
  <si>
    <t>Divisão de Manutenção de 1º Grau</t>
  </si>
  <si>
    <t>Atendimento ao cronograma de substituição de equipamentos janeleiro nas comarcas</t>
  </si>
  <si>
    <t>Fabiana</t>
  </si>
  <si>
    <t>Existem atas vigentes até 6/12/2022. necessárias novas atas somente em dez/22 e jan/2023</t>
  </si>
  <si>
    <t>Manutenção preventiva e corretiva em sistema de climatização do Fórum de Timbó</t>
  </si>
  <si>
    <t>2771</t>
  </si>
  <si>
    <t>200.3.62.0</t>
  </si>
  <si>
    <t>Divisão de Manutenção Predial de 1º Grau</t>
  </si>
  <si>
    <t>Garantir o funcionamento adequado dos equipamentos de climatização</t>
  </si>
  <si>
    <t>projeto ficará para o ano de 2023, haja vista que está atrelado à conclusão das obras de construção do Fórum, cujo andamento se encontra em atraso, com possibilidade de rescisão contratual. Dessa forma, pode ser excluído do PCA 2022.</t>
  </si>
  <si>
    <t xml:space="preserve">Contratação de Seguro Coletivo de Acidentes Pessoais para os Estagiários do PJSC. </t>
  </si>
  <si>
    <t>13943</t>
  </si>
  <si>
    <t>DGP042</t>
  </si>
  <si>
    <t>Assessoria Técnica</t>
  </si>
  <si>
    <t>Fornecer seguro de vida aos estagiários por força de obrigação legal</t>
  </si>
  <si>
    <t>3400</t>
  </si>
  <si>
    <t>Será contratado por RC</t>
  </si>
  <si>
    <t>Serviços continuados de manutenção predial preventiva e corretiva dos prédios Poder Jud SC  Região V - Região Serrana, serviços pintura, const civil, inst hidráulicas e esgoto, const seca, vidraçaria, inst elétricas e telecomunicações, serralheria e cercamento</t>
  </si>
  <si>
    <t>1627</t>
  </si>
  <si>
    <t>200.3.20.5</t>
  </si>
  <si>
    <t>Manutenção geral das edificações do TJSC</t>
  </si>
  <si>
    <t xml:space="preserve">04/04/2022: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
</t>
  </si>
  <si>
    <t>Contratação de serviços em nuvem na modalidade IaaS</t>
  </si>
  <si>
    <t>DTI140</t>
  </si>
  <si>
    <t>DTI/Divisão de Infraestrutura de TI</t>
  </si>
  <si>
    <t>Prover infraestrutura de servidores de rede e de armazenamento para atendimento de demandas não planejadas ou que necessitam ser atendidas de maneira imediata, e para armazenar cópias de segurança (backup)</t>
  </si>
  <si>
    <t>A equipe técnica está reduzida e dando andamento em outras contratações.</t>
  </si>
  <si>
    <t>Contratação de Solução de Serviços de Impressão</t>
  </si>
  <si>
    <t>manutenção impressora - 27138 / locação impressora - 27618 / impressora - 469175</t>
  </si>
  <si>
    <t>DTI161</t>
  </si>
  <si>
    <t>DTI/Divisão de Suporte e Gestão de Ativos de TI</t>
  </si>
  <si>
    <t>Evolução do projeto de sustentabilidade dos serviços de impressão com adequação no quantitativo de impressoras permitirá investimentos pontuais para a renovação do parque de dispositivos de impressão.</t>
  </si>
  <si>
    <t>Monica</t>
  </si>
  <si>
    <t>0010841-49.2022.8.24.0710</t>
  </si>
  <si>
    <t>A partir do Projeto de Sustentabilidade dos Serviços de Impressão que objetiva sanear a estrutura desses serviços no PJSC, o Comitê de Governança de TI - CGovTI, em reunião realizada no dia 02/06/2022, orientou pela suspensão de aquisições/contratações de dispositivos até a conclusão do projeto.</t>
  </si>
  <si>
    <t>Contratação de PAS (Plataform as a Service) para o armazenamento e processamento de dados distribuídos (BI).</t>
  </si>
  <si>
    <t>DTI182</t>
  </si>
  <si>
    <t>Atualmente a infraestrutura para o provimento do serviço de BI no PJSC está atrelada à contratação do serviço de desenvolvimento de painéis de BI. A DTI pretende desvincular esses serviços, dando mais autonomia para futuras contratações e segurança para a continuidade da prestação deste serviço no PJSC.</t>
  </si>
  <si>
    <t>2 nodos master  e 5 nodos workers</t>
  </si>
  <si>
    <t>0002166-97.2022.8.24.0710</t>
  </si>
  <si>
    <t>144/2022</t>
  </si>
  <si>
    <t>Trata-se de uma contratação inédita no PJSC, cujo estudo verificou necessidade de ampliação das possibilidades, e assim, surgiu uma via
alternativa de solução aparentemente muito mais vantajosa nos aspectos financeiros e técnicos. No momento, aguardam-se as propostas dos fornecedores e os eventuais desdobramentos
técnicos desta nova solução dentro da casa.</t>
  </si>
  <si>
    <t>Aquisição de computadores com configuração específica para uso na Assessoria de Artes Visuais (NCI)</t>
  </si>
  <si>
    <t>DTI187</t>
  </si>
  <si>
    <t>A Assessoria de Artes Visuais é responsável pelos projetos gráficos digitais e impressos do PJSC. As máquinas utilizadas atualmente estão obsoletas e a maioria delas já apresenta desgaste e problemas técnicos.</t>
  </si>
  <si>
    <t>0046900-70.2021.8.24.0710</t>
  </si>
  <si>
    <t>78/2022</t>
  </si>
  <si>
    <t>A equipe técnica reduzida. Volume de atividades que sobrecarrega remanescentes</t>
  </si>
  <si>
    <t>Aquisição de Acessórios Ergonômicos (apoios de mouse, apoios de teclado e apoios de antebraço), que serão fornecidos aos colaboradores do Poder Judiciário de Santa Catarina – PJSC</t>
  </si>
  <si>
    <t xml:space="preserve">apoio de mouse: 359651;      apoios de teclado: 422220 ;  apoio de antebraço: 150991. </t>
  </si>
  <si>
    <t>DS026</t>
  </si>
  <si>
    <t xml:space="preserve">Cumprir  a  Norma  Regulamentadora NR -17 do  Ministério  do Trabalho  e Previdência Social, visando à prevenção de lesões osteomusculoarticulares, além de auxiliar em sua recuperação, propiciando maior conforto laboral aos colaboradores, diminuindo os afastamentos por lesões e influenciando positivamente na qualidade do trabalho, produtividade e na segurança ergonômica. </t>
  </si>
  <si>
    <t>Apoios de mouse: 3000 unidades; apoios de teclado: 3000 unidades; apoios de antebraço:5000 unidades</t>
  </si>
  <si>
    <t>0007960-02.2022.8.24.0710</t>
  </si>
  <si>
    <t>41/2022</t>
  </si>
  <si>
    <t>Tendo em vista estoque suficiente para suprir a demanda, pretende-se adequar o modelo do PB, conforme Nova Lei de Licitações</t>
  </si>
  <si>
    <t>Audiências Telepresenciais no Novo Contexto da Pandemia</t>
  </si>
  <si>
    <t>MD 101 - Gerenciamento de Desktops</t>
  </si>
  <si>
    <t>Curso de Liderança</t>
  </si>
  <si>
    <t>Teoria do Estado, Direito e Jurisdição</t>
  </si>
  <si>
    <t>Curso de Inclusão e Acessibilidade</t>
  </si>
  <si>
    <t>Tecnologia de Rádio Frequência - RFID</t>
  </si>
  <si>
    <t>DMP042</t>
  </si>
  <si>
    <t>Maior controle na gestão dos bens e facilidade na execução do Inventário Patrimonial.</t>
  </si>
  <si>
    <t>EM ESTUDO</t>
  </si>
  <si>
    <t>R$ 86.000,00</t>
  </si>
  <si>
    <t>Vanessa</t>
  </si>
  <si>
    <t>0004147-64.2022.8.24.0710</t>
  </si>
  <si>
    <t>Contratação de seguro para bens imóveis do PJSC</t>
  </si>
  <si>
    <t>DMP047</t>
  </si>
  <si>
    <t>Evitar danos ao erário em caso de ocorrências aos bens imóveis</t>
  </si>
  <si>
    <t>Mariana</t>
  </si>
  <si>
    <t xml:space="preserve"> 36905/2018</t>
  </si>
  <si>
    <t>Conforme email da Diretora de Material e Patrimônio, aguardando posicionamento da Administração acerca da oportunidade e conveniência da contratação, já que inicialmente se pontual, por mensagem no Teams, que a Presidência haveria indicado verbalmente ao Senhor Diretor de Orçamento e Finanças que não seria favorável à contratação.</t>
  </si>
  <si>
    <t>Contratação Emergencial para fornecimento e aplicação (gesto vacinal) da vacina influeneza para magistrados e servidores (efetivos e comissionados), militares, servidores à disposição, estagiários e residentes judiciais e voluntários registrados no sistema de recursos humanos do Poder Judiciário de Santa Catarina nas comarcas não atendidas pelo credenciamento</t>
  </si>
  <si>
    <t xml:space="preserve">Divisão de Projetos de Ações em Saúde / Diretoria de Saúde (DPAS/DS) </t>
  </si>
  <si>
    <t>Em decorrência de situação superveniente que impediu a adoção do reembolso aos servidores de comarcas não atendidas pelo credenciamento</t>
  </si>
  <si>
    <t>6622</t>
  </si>
  <si>
    <t>0012877-64.2022.8.24.0710</t>
  </si>
  <si>
    <t>40/2022</t>
  </si>
  <si>
    <t>Locação de imóvel para abrigar a Unidade Judiciária de Cooperação da Comarca de Biguaçu</t>
  </si>
  <si>
    <t>DMP050</t>
  </si>
  <si>
    <t>Secretaria do Foro da Comarca de Biguaçu</t>
  </si>
  <si>
    <t>Considerando o retorno do trabalho presencial entre 50% e 70% da equipe e a estrutura onde está localizada atualmente a unidade é precária, não só pela falta de segurança, como também pela falta de higiene e de manutenção, faz-se necessária a realocação da Unidade Judiciária de Cooperação para outro imóvel.</t>
  </si>
  <si>
    <t>60 meses</t>
  </si>
  <si>
    <t>0017491-15.2022.8.24.0710</t>
  </si>
  <si>
    <t>164/2022</t>
  </si>
  <si>
    <t xml:space="preserve">A definição de novo prazo para o PB será possível somente após reunião, que está em vias de agendamento pela Secretaria, conforme disponibilidade dos envolvidos </t>
  </si>
  <si>
    <t>Contratação de serviço de atendimento médico móvel (UTI móvel), com ambulância padrão D, para as 13 unidades da região da Grande Florianópolis (Não está no PLI)</t>
  </si>
  <si>
    <t>DS027</t>
  </si>
  <si>
    <t>DS/DAS/Seção de Pronto Atendimento</t>
  </si>
  <si>
    <t xml:space="preserve">Contrato anterior vencido </t>
  </si>
  <si>
    <t>atendimento para 13 áreas protegidas na Grande Florianópolis</t>
  </si>
  <si>
    <t>0036730-39.2021.8.24.0710</t>
  </si>
  <si>
    <t>Conforme SEI 0036730-39.2021.8.24.0710 e 0028158-60.2022.8.24.0710, será adquirido por RC</t>
  </si>
  <si>
    <t>Contratação de serviços continuados de manutenção predial preventiva e corretiva, adequação, modernização e melhoria da segurança dos prédios do Poder Judiciário de Santa Catarina da Região IIB - Grande Florianópolis - 2º grau</t>
  </si>
  <si>
    <t>200.3.20.1</t>
  </si>
  <si>
    <t xml:space="preserve">Divisão de Manutenção Predial </t>
  </si>
  <si>
    <t>7 localidades</t>
  </si>
  <si>
    <t>0037549-73.2021.8.24.0710</t>
  </si>
  <si>
    <t>25/03/2022: material com grande quantidade de itens (aproximadamente mil itens a serem orçados). A equipe segue trabalhando, visando ao encaminhamento o mais breve possível.
04/04/2022:  A demanda será agrupada em único processo, no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</si>
  <si>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Elaboração de parecer técnico nas prestações de contas das serventias vagas e serventias sob intervenção do Estado de Santa Catarina, nos termos dos arts. 466-N, § 4º e 466-AG do CNCGJ.</t>
  </si>
  <si>
    <t>680</t>
  </si>
  <si>
    <t>CGJ 002</t>
  </si>
  <si>
    <t>CGJ/Núcleo IV</t>
  </si>
  <si>
    <t xml:space="preserve">Eliminar o acervo existente das prestaçõs de contas das serventias extrajudiciais. Atualmente, encontram-se pendentes de análise, cerca de 3.000 prestações de contas, do período de 2017 a 2021. Desta forma, para propiciar o alinhamento com os objetivos estratégicos do Poder Judiciário Catarinense "Adequar a infraestrutura à nova dinâmica processual e operacional" e  "Fomentar a governança e a gestão estratégica", faz-se necessária a busca de métodos alternativos para eliminação do acervo. </t>
  </si>
  <si>
    <t>230</t>
  </si>
  <si>
    <t>Contratação de serviços de Telefonia Fixa de todo o Poder Judiciário de Santa Catarina</t>
  </si>
  <si>
    <t>DTI170</t>
  </si>
  <si>
    <t>DTI/Divisão de Redes de Comunicação</t>
  </si>
  <si>
    <t>Manter sistema de telefonia em funcionamento com a operadora pública. E considerando a existência de contrato nº 81/2017 para o Serviço Telefônico Fixo Comutado (STFC), estar se encerramento no dia 22/06/2022, cujo objeto é a prestação de STFC, nas modalidades Local, Longa Distância Nacional (LDN) e Longa Distância Internacional (LDI), este processo tem como objetivo estabelecer as especificações e condições para a contratação de empresa outorgada/autorizada para a prestação de Serviço Telefônico Fixo Comutado (STFC), nas modalidades Local, LDN e LDI ,para o Poder Judiciário de Santa Catarina.</t>
  </si>
  <si>
    <t>0001232-42.2022.8.24.0710 (antigo 0021844-35.2021.8.24.0710)</t>
  </si>
  <si>
    <t>149/2022</t>
  </si>
  <si>
    <t>Atualização tecnológica da solução de backup (NOVA SOLUÇÃO DE BACKUP - LICENÇAS DE SOFTWARE e EQUIPAMENTOS)</t>
  </si>
  <si>
    <t>DTI141</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</si>
  <si>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</si>
  <si>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</si>
  <si>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0029655-80.2020.8.24.0710 e 9924/2016</t>
  </si>
  <si>
    <t>Contratação de subscrições Oracle MySQL e Oracle Linux</t>
  </si>
  <si>
    <t>DTI172</t>
  </si>
  <si>
    <t>Expansão, continuidade e suporte da infraestrutura do banco de dados do sistema eproc</t>
  </si>
  <si>
    <t>20 Subscrições MySQL e 20 Subscrições Oracle Linux</t>
  </si>
  <si>
    <t>0007369-40.2022.8.24.0710</t>
  </si>
  <si>
    <t>153/2022</t>
  </si>
  <si>
    <t>Serviços continuados de manutenção predial preventiva prédios Poder Jud. SC Região VI - Oeste do Estado, serviços de pintura, const. civil, inst. hidráulicas e de esgoto, const seca, vidraçaria, inst elétricas e de telecomunicações, serralheria e cercamento.</t>
  </si>
  <si>
    <t>200.3.20.6</t>
  </si>
  <si>
    <t>04/04/2022: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</si>
  <si>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Registro de Preços de materiais destinados à confecção de crachás de identificação para o PJSC</t>
  </si>
  <si>
    <t>150788, 105651, 71510, 150541, 67636</t>
  </si>
  <si>
    <t>DDI143</t>
  </si>
  <si>
    <t>Divisão de Atendimento ao Usuário</t>
  </si>
  <si>
    <t>Garantir de forma eficiente, a segurança e o controle de acesso de pessoas às edificações do PJSC</t>
  </si>
  <si>
    <t>20 ribon colorido
8.000 presilha
9.000 película
1.000 cartão em PVC pré-impresso
2.000 cartão em PVC branco Mifare
1.500 cartão em PVC pré-impresso Mifare</t>
  </si>
  <si>
    <t>CANCELADO</t>
  </si>
  <si>
    <t>11/08/2022 - A aquisição dos materiais foi realizada por RC</t>
  </si>
  <si>
    <t>Serviços de coleta dos resíduos de serviços de saúde dos grupos A4 e E, dos resíduos químicos, tóxicos e perigosos classe I do grupo B, e sólidos produzidos pela Diretoria de Saúde do Tribunal de Justiça de Santa Catarina.</t>
  </si>
  <si>
    <t>A DEFINIR</t>
  </si>
  <si>
    <t>DS029</t>
  </si>
  <si>
    <t>DS/DAS/Seção Odontológica</t>
  </si>
  <si>
    <t>Serviço essencial de coleta, transporte e destinação final de resíduos de saúde</t>
  </si>
  <si>
    <t>Em estudo</t>
  </si>
  <si>
    <t>0012995-40.2022.8.24.0710 (a contratação será feita por RC, conforme decisão constante nos autos)</t>
  </si>
  <si>
    <t xml:space="preserve">Considerando que a vigência do contrato 124/2017 encerra em 07/09/2022, solicito correção da informação constante no PLI sobre a data de envio do Projeto Básico ao DGA </t>
  </si>
  <si>
    <t>Adquirir Solução de Tecnologia da Informação para citação/intimação digital - Projeto Mandamus</t>
  </si>
  <si>
    <t>27502 ou 25917 ou 27456 (depende do tipo de solução)</t>
  </si>
  <si>
    <t>DTI185</t>
  </si>
  <si>
    <t>Eliminação de documentos impressos na entrega da contrafé por parte dos oficiais de justiça, com a assinatura das partes diretamente no processo digital.</t>
  </si>
  <si>
    <t>SUSPENSA</t>
  </si>
  <si>
    <t>Serviços continuados de manutenção preventiva e corretiva de equipamento de transporte vertical instalado no fórum de Mondaí</t>
  </si>
  <si>
    <t>3557</t>
  </si>
  <si>
    <t>200.3.63.24</t>
  </si>
  <si>
    <t>Garantir o funcionamento adequado do equipamento</t>
  </si>
  <si>
    <t>Aquisição de Poltronas para o Salão do Júri de Herval do Oeste</t>
  </si>
  <si>
    <t>DMP043</t>
  </si>
  <si>
    <t>Adequação da infraestrutura</t>
  </si>
  <si>
    <t>19/09/2022: De acordo com a DEA agora a previsão de conclusão das obras do fórum é para setembro de 2023, então gostaria que fossem alteradas as datas para início do PB em 01/02/2022, remessa ao DGA para 01/06/2023, data limite para contratação 01/09/2023</t>
  </si>
  <si>
    <t>Serviços continuados de manutenção preventiva e corretiva no sistema de climatização do fórum de Herval do Oeste</t>
  </si>
  <si>
    <t>200.3.62.11</t>
  </si>
  <si>
    <t>Contratação do serviço de produção de vídeos jornalísticos, institucionais, documentários, educativos e de animação, para divulgação no portal do Poder Judiciário de Santa Catarina, mídias sociais, veículos de comunicação e eventos institucionais, no regime de empreitada por preço unitário</t>
  </si>
  <si>
    <t>15580</t>
  </si>
  <si>
    <t>NCI002</t>
  </si>
  <si>
    <t>A Resolução CNJ n. 85/2009 estabeleceu a necessidade dos órgãos componentes do Poder Judiciário nacional promoverem ações de comunicação social, considerando, para tanto, a crescente exigência da sociedade por uma comunicação de maior qualidade, eficiência e transparência, capaz de facilitar o conhecimento e acesso dos cidadãos aos serviços do Poder Judiciário</t>
  </si>
  <si>
    <t>Aprimorar a comunicação institucional</t>
  </si>
  <si>
    <t>155 de vídeos jornalísticos, institucionais, documentários e educativos e 145 de vídeos de animação</t>
  </si>
  <si>
    <t>Março de 2022</t>
  </si>
  <si>
    <t>Junho de 2022</t>
  </si>
  <si>
    <t>0011849-61.2022.8.24.0710</t>
  </si>
  <si>
    <t>92/2022</t>
  </si>
  <si>
    <t>Prestação de serviços técnicos especializados de pesquisa e aconselhamento em TI</t>
  </si>
  <si>
    <t>Serviços</t>
  </si>
  <si>
    <t>27332</t>
  </si>
  <si>
    <t>DTI190</t>
  </si>
  <si>
    <t>Divisão de Apoio a Gestão e Governança de TI</t>
  </si>
  <si>
    <t>No mercado, a Gartner é a empresa líder mundial em aconselhamento e pesquisa, que possui qualificações necessárias para fornecer, de forma independente e imparcial, avaliações técnicas de produtos e fornecedores, análises de tendências, insights, prognósticos, recomendações, ferramentas de benchmark e metodologias formais, testadas e reconhecidas com abrangência internacional. Possui ainda mais de 2.300 especialistas em pesquisa e 675 consultores dedicadas à análise e intepretação dos negócios de TI, que podem fornecer aconselhamento contextualizado de acordo com a necessidade do PJSC, além de bases de conhecimento próprias, cobrindo o mais amplo escopo de assuntos relacionados ao tema.</t>
  </si>
  <si>
    <t>7 licenças</t>
  </si>
  <si>
    <t>0023365-78.2022.8.24.0710</t>
  </si>
  <si>
    <t>161/2022</t>
  </si>
  <si>
    <t>Doc. 6497285</t>
  </si>
  <si>
    <t>Contratação dos projetos destinados à implantação de sistema de ventilação e exaustão para o galpão do Almoxarifado Central do TJSC.</t>
  </si>
  <si>
    <t>112.3.4.1</t>
  </si>
  <si>
    <t>Formação de Instrutores em Mediação e Conciliação Judiciais</t>
  </si>
  <si>
    <t>Curso de Avaliação de Bens Móveis e Imóveis - 2 turmas</t>
  </si>
  <si>
    <t>Curso Nova Lei de Licitações</t>
  </si>
  <si>
    <t>Judicialização da Saúde</t>
  </si>
  <si>
    <t>Curso de Inclusão Social (temas obrigatórios do CNJ)</t>
  </si>
  <si>
    <t>Aquisição de papel higienico e papel toalha</t>
  </si>
  <si>
    <t>238338, 412112, 389042</t>
  </si>
  <si>
    <t>DMP045</t>
  </si>
  <si>
    <t>Disponibilizar materiais para higiene dos funcionários e público das Unidades Judiciárias</t>
  </si>
  <si>
    <t>2500 caixas de papel rolão                     1000 fardos de papel h 30m                                  30000 pacotes de papel toalha</t>
  </si>
  <si>
    <t>não</t>
  </si>
  <si>
    <t>0024487-29.2022.8.24.0710</t>
  </si>
  <si>
    <t>128/2022</t>
  </si>
  <si>
    <t>O reduzido consumo do referido item no início do ano permitiu adiar a confecção do referido Projeto Básico.</t>
  </si>
  <si>
    <t>Contratação de serviços continuados de limpeza, higienização e conservação de bens (móveis e imóveis) do Poder Judiciário de Santa Catarina, a serem executados nas dependências internas e externas dos prédios do Poder Judiciário do Estado de Santa Catarina</t>
  </si>
  <si>
    <t>24023</t>
  </si>
  <si>
    <t>DGP041</t>
  </si>
  <si>
    <t>605</t>
  </si>
  <si>
    <t>Wanderley</t>
  </si>
  <si>
    <t>0002655-37.2022.8.24.0710</t>
  </si>
  <si>
    <t>Destaco que a alteração da data de envio do projeto básico foi alterada, considerando a definição de prioridades da nova gestão.</t>
  </si>
  <si>
    <t>Serviços continuados de manutenção preventiva e corretiva no sistema de climatização do fórum de Campo Erê</t>
  </si>
  <si>
    <t>200.3.62.9</t>
  </si>
  <si>
    <t>Esse projeto ficará para o ano de 2023, haja vista que está atrelado à conclusão das obras de reforma global e ampliação do Fórum, que está prevista para ocorrer no primeiro semestre de 2023.</t>
  </si>
  <si>
    <t>Contratação de serviços continuados de locação de veículos automotores, com motorista, para transporte de passageiros e cargas leves, para execução no regime de empreitada por preço unitário</t>
  </si>
  <si>
    <t>4014</t>
  </si>
  <si>
    <t>DIE190</t>
  </si>
  <si>
    <t>Dar continuidade ao atendimento integral às demandas de transporte deste TJ, em complemento aos atendimentos prestados com veículos próprios, com veículos locados sem motorista, e veículos de transporte de passageiros como vans, micro-ônibus.</t>
  </si>
  <si>
    <t>O atual contrato (194/2017) tem por objeto a prestação de serviços de locação de veículos tipo sedan, van e micro-ônibus com motorista e está vigente até 13/12/2022. Visto que nos últimos anos houve pouco uso do contrato, entende-se que não será necessária nova contratação. Além disso, atualmente estão vigentes os contratos n. 124/2021, que dispõe de locação diária de veículo, e n. 6/2022, que dispõe do serviço de transporte por aplicativo, que poderão suprir eventual necessidade de locação de veículo tipo sedan. Já as locações de van ou micro-ônibus somente serão contratadas quando solicitado pela administração, porém não há previsão/pedido deste tipo serviço (doc. 6379661).</t>
  </si>
  <si>
    <t>Aquisição de Certificados Digitais dos tipo A3, WEB SSL e A1 CNPJ, padrão ICP-Brasil.</t>
  </si>
  <si>
    <t>DTI162</t>
  </si>
  <si>
    <t>Permitir a emissão e verificação de veracidade dos documentos emitidos pelo PJSC</t>
  </si>
  <si>
    <t>1000</t>
  </si>
  <si>
    <t xml:space="preserve">0043608-77.2021.8.24.0710 (anulado por erro no cadastramento)/0008744-76.2022.8.24.0710 (novo processo)/ 0009320-69.2022.8.24.0710(novo processo)
</t>
  </si>
  <si>
    <t>6/2022 (anulado por erro no cadastramento)
24/2022 (novo pregão</t>
  </si>
  <si>
    <t>25/02 - Por ter sido cadastrado equivocadamente no sistema comprasnet. A licitação precisou ser relançada.</t>
  </si>
  <si>
    <t>Contratação de serviços de operação de sistema digital de áudio e vídeo, compreendendo operação, captação, edição, transmissão em streaming, gravação e mixagem de áudio e vídeo e manutenções leves em equipamentos audiovisuais instalados nas unidades do Poder Judiciário de Santa Catarina localizadas na Região Metropolitana da Grande Florianópolis.</t>
  </si>
  <si>
    <t>DTI180</t>
  </si>
  <si>
    <t>Atendimento ao Tribunal Pleno e as demais demandas de audiovisual do Segundo Grau, bem como atendimento as necessidades do Primeiro Grau do PJSC</t>
  </si>
  <si>
    <t>0013425-89.2022.8.24.0710</t>
  </si>
  <si>
    <t>150/2022</t>
  </si>
  <si>
    <t>Justificativa para as alterações de datas DTI180: A contratação se mostrou mais complexa do que o previsto e a equipe não tem experiência nesse tipo de contratação. A equipe também está reduzida e com outras contratações em andamento.  --- A contratação se mostrou mais complexa do que o previsto e a equipe não tem experiência nesse tipo de contratação. A equipe também está reduzida e com outras contratações em andamento</t>
  </si>
  <si>
    <t>Adquirir tonner para impressoras diversas do PJSC</t>
  </si>
  <si>
    <t>1 Cartucho Toner HP 1015 Preto - 465473
2 Cartucho Toner Samsung SCX-6545N/6555NX - 399166
3 Cartucho Toner Samsung SCX-6545N/6555NX - 399166
4 Unidade de Imagem SCX-6545N/6555NX - 399147
5 Unidade de Imagem SCX-6545N/6555NX - 399147
6 Unidade fusora para impressora Samsung 6545/6555 - 433927
7 Cartucho Toner Samsung 5530 - 368517
8 Cartucho Toner Samsung 6260 amarelo - 427219
9 Cartucho Toner Samsung 6260 ciano - 427221
10 Cartucho Toner Samsung 6260 magenta - 427220
11 Cartucho Toner Samsung 6260 preto - 427218
12 Cartucho Toner Samsung M4020ND - 426542
13 Cartucho Toner Samsung ML3750ND - 417279
14 Cartucho Toner Samsung ML3750ND - 417279
15 Cartucho Toner Lexmark X464 Preto - 431169
16 Cartucho Toner Lexmark X464 Preto - 431169
17 Cartucho Toner Lexmark X656 Preto - 384043
18 Cartucho Toner Lexmark X656 Preto - 384043
19 Cartucho Toner Lexmark X646 Preto - 431169
20 Fotocondutor para impressora Lexmark X464 - 416423
21 Kit de manutenção Lexmark X656DE (40X4724) - 392039
22 Cartucho Toner Xerox 3150 Preto - 286714
23 Cartucho Toner Xerox 3428DN preto - 334998
24 Cartucho Toner Xerox 3435 Preto - 391904
25 Cartucho Toner Xerox 3435 Preto - 391904
26 Cartucho Toner Brother 7820N preto - 439418
27 Cilindro Toner Brother 7820N - 324301
28 Cartucho Toner Xerox 3124 Preto - 444620</t>
  </si>
  <si>
    <t>DTI184</t>
  </si>
  <si>
    <t>Necessidade com base no consumo de tonners das impressoras do parque tecnológico do PJSC</t>
  </si>
  <si>
    <t>técnicos desta nova solução dentro da casa.</t>
  </si>
  <si>
    <t xml:space="preserve">Contratação de refeições com bebidas (almoços e jantares) e/ou lanches para os participantes das sessões do Tribunal de Júri das Comarcas da Blumenau, Capital, Gaspar, Laguna e São José </t>
  </si>
  <si>
    <t>3697</t>
  </si>
  <si>
    <t>DIE186</t>
  </si>
  <si>
    <t>Seção de Controle de Custos</t>
  </si>
  <si>
    <t>Tendo em vista a longa duração das sessões, deve-se prezar pelo bom andamento do julgamento, minimizando os intervalos para horários de almoços, lanches e jantares, evitando dispersar os participantes, os quais não precisarão recorrer a estabelecimentos externos e diversos. Desta forma, preserva-se também a incomunicabilidade dos jurados que, uma vez violada, acarretaria na invalidação da sessão de júri.</t>
  </si>
  <si>
    <t>Refeições (almoço e janta):  2500; Lanches: 2500</t>
  </si>
  <si>
    <t>0021818-03.2022.8.24.0710</t>
  </si>
  <si>
    <t>104/2022</t>
  </si>
  <si>
    <t>Hospedagem e alimentação para cursos e eventos</t>
  </si>
  <si>
    <t>AJU 04/2022</t>
  </si>
  <si>
    <t>AJ/DA</t>
  </si>
  <si>
    <t>Até 01/12/2021 - estimada</t>
  </si>
  <si>
    <t>0041434-95.2021.8.24.0710</t>
  </si>
  <si>
    <t>29/2022</t>
  </si>
  <si>
    <t>Análise contábil dos Livros Diários Auxiliares da Receita e da Despesa das serventias extrajudiciais, encaminhados anualmente por força do art. 11 do Provimento CNJ n. 45/2015</t>
  </si>
  <si>
    <t>CGJ 001</t>
  </si>
  <si>
    <t>O Provimento CNJ n. 45/2015, em seu art. 11, determina que o Livro Diário Auxiliar seja visado anualmente pelo Diretor do Foro. Com a criação da Contadoria Estadualizada com foco nos processos judiciais apenas, faz-se necessário franquear apoio contábil aos magistrados para que possam realizar a análise.</t>
  </si>
  <si>
    <t>579</t>
  </si>
  <si>
    <t>Simone</t>
  </si>
  <si>
    <t>0033109-34.2021.8.24.0710</t>
  </si>
  <si>
    <t>Aquisição de materiais diversos de coleta seletiva</t>
  </si>
  <si>
    <t>DGA031</t>
  </si>
  <si>
    <t>Secretaria de Gestão Socioambiental</t>
  </si>
  <si>
    <t>Materiais essenciais para o acondicionamento de resíduos</t>
  </si>
  <si>
    <t>24/05/2022 - Informamos que a aquisição do material será feita via compra direta porquanto o montante a ser adquirido será inferior ao previsto.</t>
  </si>
  <si>
    <t>Veículos Sedan</t>
  </si>
  <si>
    <t> 459806</t>
  </si>
  <si>
    <t>NIS001/2021</t>
  </si>
  <si>
    <t>NIS/Núcleo de Inteligencia e Segurança Institucional</t>
  </si>
  <si>
    <t>Melhorar a segurança  dos magistrados, servidores que necessitarem de escolta do NIS</t>
  </si>
  <si>
    <t> </t>
  </si>
  <si>
    <t>0015152-20.2021.8.24.0710</t>
  </si>
  <si>
    <t> Avaliação sobre a possibilide de inserir a demanda no processo de locação de veículos pela DIE.</t>
  </si>
  <si>
    <t>Aquisição de papel A4</t>
  </si>
  <si>
    <t>DMP040</t>
  </si>
  <si>
    <t>Permitir a geração de documentos físicos</t>
  </si>
  <si>
    <t>30000</t>
  </si>
  <si>
    <t>0024655-31.2022.8.24.0710</t>
  </si>
  <si>
    <t>124/2022</t>
  </si>
  <si>
    <t>Contratação de instituição especializada para (a) organizar e conduzir a primeira etapa do Concurso Público para ingresso na carreira de Juiz Substituto do Poder Judiciário de Santa Catarina; (b) auxiliar na segunda etapa, supervisionada pela Comissão de Concurso instituída pelo Tribunal de Justiça.</t>
  </si>
  <si>
    <t>10015</t>
  </si>
  <si>
    <t>1VP038</t>
  </si>
  <si>
    <t>Secretaria das Comissões de Concursos</t>
  </si>
  <si>
    <t xml:space="preserve">Os concursos públicos são complexos e exigem alto grau de especialização, motivo pelo qual se recomenda a atuação de entidades com capacidade técnica para atividades como a elaboração de edital, o recebimento das inscrições, a confecção das provas, o aluguel de espaços físicos para a aplicação das provas, as despesas com a gratificação de fiscais, a leitura de cartões-resposta, a protocolização de recursos, dentre outras atividades diretamente relacionadas com o planejamento, organização e execução do certame. </t>
  </si>
  <si>
    <t>7000</t>
  </si>
  <si>
    <t>0033881-94.2021.8.24.0710</t>
  </si>
  <si>
    <t>5/2022</t>
  </si>
  <si>
    <t>Contratação de serviços continuados de copeiragem a serem executados nas dependências internas e externas dos prédios do Poder Judiciário do Estado de Santa Catarina, para execução no regime de empreitada por preço global, inicialmente nos locais discriminados neste projeto básico, compreendendo, inclusive, o fornecimento de uniformes e equipamentos de proteção necessários à execução dos serviços.</t>
  </si>
  <si>
    <t>14397</t>
  </si>
  <si>
    <t>DGP043</t>
  </si>
  <si>
    <t>Seção de Terceirizados e Estagiários e Divisão de Serviços Gerais</t>
  </si>
  <si>
    <t>Devido a necessidade de fornecer café às unidades que compõem este PJSC se faz necessária a contratação dos serviços de copeiragem</t>
  </si>
  <si>
    <t>R$ 992.000,00 (mês) e R$ 11.904.000,00 (ano)</t>
  </si>
  <si>
    <t>0004691-52.2022.8.24.0710</t>
  </si>
  <si>
    <t>34/2022</t>
  </si>
  <si>
    <t xml:space="preserve">Prestação de serviços financeiros de custódia dos depósitos judiciais e de administração de fundo de investimento derivado desses. </t>
  </si>
  <si>
    <t>20362 e 13811</t>
  </si>
  <si>
    <t>DOF002/2022</t>
  </si>
  <si>
    <t xml:space="preserve">Em virtude da necessidade de possibilitar a subcontratação do serviço de gestão do FTJ para empresa especializada e controlada pela contratada, com o objetivo de adequar-se a forma de prestação dos serviços de administração de fundos de investimento disponível no mercado, o contrato 024/2021, que não tem essa previsão, foi prorrogado apenas por 120 dias, tempo hábil para nova contratação. Sendo assim, devido ao término da vigência do contrato 024/2021 em agosto de 2022, para cumprimento da Lei estadual n. 15.327/2010, o Tribunal deverá, nos termos da Lei federal n. 14.133/21, contratar instituição bancária para garantir a continuidade da operacionalização dos débitos e créditos referentes às movimentações de depósitos judiciais, penhoras e seus levantamentos, bem como, para da gestão das aplicações financeiras do saldo disponível. </t>
  </si>
  <si>
    <t>a) Boletos liquidados: 318.255 
b) TED: 251.048 
c) Patrimônio líquido ao final do período: R$ 7.434.816.322,79</t>
  </si>
  <si>
    <t xml:space="preserve">a) Boletos: R$ 741.153,88 
b) TED: R$ 1.192.671,76 
c) Administração FTJ: R$ 5.712.494,30
 Somente as despesas das alíneas “a” e “b” são despesas orçamentárias que são pagas por meio de empenho. As despesas da alínea “c” são debitadas diretamente do FTJ.  </t>
  </si>
  <si>
    <t>0015452-45.2022.8.24.0710</t>
  </si>
  <si>
    <t>Curso de Recuperação Extrajudicial e Falência</t>
  </si>
  <si>
    <t xml:space="preserve">Mariana </t>
  </si>
  <si>
    <t>Curso de Recuperação Judicial</t>
  </si>
  <si>
    <t>Cursos Credenciados pela Enfam para Promoção e Vitaliciamento</t>
  </si>
  <si>
    <t xml:space="preserve">Fadiga por Compaixão </t>
  </si>
  <si>
    <t xml:space="preserve">Registro de Preço de caixa de arquivo em papelão </t>
  </si>
  <si>
    <t>459426</t>
  </si>
  <si>
    <t>DDI145</t>
  </si>
  <si>
    <t>Divisão de Arquivo e Divisão de Almoxarifado</t>
  </si>
  <si>
    <t>Prover os meios adequados para a guarda de processos judiciais e da documentação administrativa das unidades do PJSC</t>
  </si>
  <si>
    <t>40.000</t>
  </si>
  <si>
    <t>0031322-33.2022.8.24.0710</t>
  </si>
  <si>
    <t>152/2022</t>
  </si>
  <si>
    <t xml:space="preserve">Registro de Preços para aquisição e instalação de catracas para o PJSC </t>
  </si>
  <si>
    <t>DDI146</t>
  </si>
  <si>
    <t>Oportunizar o incremento da segurança e o monitoramento mais efetivo de pessoal no acesso às edificações do PJSC</t>
  </si>
  <si>
    <t>7 catracas
5 leitoras de mesa smart card</t>
  </si>
  <si>
    <t>0020885-30.2022.8.24.0710</t>
  </si>
  <si>
    <t>107/2022</t>
  </si>
  <si>
    <t>Contratação de serviços continuados de coleta, pesagem, transporte e destinação adequada à legislação ambiental, de resíduos recicláveis - classe II, nos Fóruns da região litoral norte do Estado de Santa Catarina</t>
  </si>
  <si>
    <t>24708</t>
  </si>
  <si>
    <t>DGA029</t>
  </si>
  <si>
    <t>Seviços essenciais de coleta, transporte e destinação ambientalmente adequada de resíduos recicláveis</t>
  </si>
  <si>
    <t>A contratação será realizada por RC.</t>
  </si>
  <si>
    <t>Serviços de manutenção predial preventiva e corretiva segurança prédios Poder Jud. SC Região IV - Norte Estado,  serviços pintura, const civil, inst hidráulicas e de esgoto, const.seca, vidraçaria, inst elétricas e telecomunicações, serralheria e cercamento.</t>
  </si>
  <si>
    <t>200.3.20.7</t>
  </si>
  <si>
    <t>25/03/2022: material com grande quantidade de itens (aproximadamente mil itens a serem orçados). A equipe segue trabalhando, visando ao encaminhamento o mais breve possível.
04/04/2022: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</si>
  <si>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Aquisição de caixas para remessa</t>
  </si>
  <si>
    <t>466572, 441269, 395445, 429100, 459372. Talvez exista a necessidade de criação de novos códigos</t>
  </si>
  <si>
    <t>DMP044</t>
  </si>
  <si>
    <t>Viabilizar a remessas de materiais para as Unidades Requisitantes do PJSC</t>
  </si>
  <si>
    <t>4000 unidades</t>
  </si>
  <si>
    <t>24/03/2022: A redução das remessas no período de pandemia permitiu a maximização dos estoques existentes, permitindo adiar a confecção do referido Projeto Básico</t>
  </si>
  <si>
    <t>Serviços continuados de manutenção preventiva e corretiva nos condicionadores de ar do tipo VRF do Fórum do Norte da Ilha Comarca da Capital</t>
  </si>
  <si>
    <t>200.3.62.29</t>
  </si>
  <si>
    <t>0024931-62.2022.8.24.0710</t>
  </si>
  <si>
    <t>136/2022</t>
  </si>
  <si>
    <t>Prestação de serviços continuados de operacionalização e gerenciamento de abastecimento e manutenção de frota.</t>
  </si>
  <si>
    <t>25372 </t>
  </si>
  <si>
    <t>DIE191</t>
  </si>
  <si>
    <t>Dar continuidade da atual sistemática de controle e gerenciamento eletrônico dos veículos e equipamentos da frota, e aproximadamente 1000 condutores cadastrados no sistema permitindo a CONTRATADA, prestem serviços de fornecimento de combustíveis, lubrificantes, peças, componentes, pneus e demais materiais e serviços especializados que se fazem necessários aos referidos bens.</t>
  </si>
  <si>
    <t>sob demanda</t>
  </si>
  <si>
    <t>0025782-04.2022.8.24.0710</t>
  </si>
  <si>
    <t>156/2022</t>
  </si>
  <si>
    <t>Contratação de empresa especializada para testar a robustez da rede do TJSC e detectar vulnerabilidades</t>
  </si>
  <si>
    <t>DTI135</t>
  </si>
  <si>
    <t>Verificar possíveis vulnerabilidades anteriormentes não vistas pela equipe da DTI do Judiciário de Santa Catarina.</t>
  </si>
  <si>
    <t>0006377-79.2022.8.24.0710 (RC) - R$ 45.920,00</t>
  </si>
  <si>
    <t>Modernização e ampliação da infraestrutura de servidores de rede e de armazenamento, que suportam o banco de dados do eproc</t>
  </si>
  <si>
    <t>DTI173</t>
  </si>
  <si>
    <t>20 servidores de rede 4 storages</t>
  </si>
  <si>
    <t>21/03/2022: A equipe técnica está reduzida e dando andamento em outras contratações. E o objeto da presente contratação só será necessário no início de 2023  30/06/2022: empresas fornecedoras não estão respondendo aos pedidos de orçamento</t>
  </si>
  <si>
    <t>Upgrade de versão do software de gerenciamento de redes PRTG</t>
  </si>
  <si>
    <t>DTI177</t>
  </si>
  <si>
    <t>O TJSC possui no seu ambiente de monitoramento de rede a ferramenta PRTG Network Monitor, com  licenciamento atual de 7.500 sensores. Como essa capacidade  já está esgotada, a necessidade é o aumento do licenciamento para 5.000 sensores.</t>
  </si>
  <si>
    <t>0023090-32.2022.8.24.0710</t>
  </si>
  <si>
    <t>139/2022</t>
  </si>
  <si>
    <t>Aquisição de água mineral por meio de Ata de registro de Preço</t>
  </si>
  <si>
    <t>DIE187</t>
  </si>
  <si>
    <t>Bombonas:99.441; Garrafa sem gás 443.073; Garrafa com gás:174.311</t>
  </si>
  <si>
    <t>ARPP</t>
  </si>
  <si>
    <t>0030138-42.2022.8.24.0710</t>
  </si>
  <si>
    <t>138/2022</t>
  </si>
  <si>
    <t xml:space="preserve">Coletes Balisticos </t>
  </si>
  <si>
    <t> 398266</t>
  </si>
  <si>
    <t>NIS004</t>
  </si>
  <si>
    <t>Segurança dos oficiais de justiça do PJSC</t>
  </si>
  <si>
    <t>Demanda foi suprimida e será retomada em outro exercício, quando conveniente</t>
  </si>
  <si>
    <t>Contratação de serviço de telefonia móvel pessoal com fornecimento para aparelhos com regime de comodato compreendendo a quantidade de 111 assinaturas por ano para o NIS - Núcleo de Inteligência e Segurança Institucional e Desembargadores</t>
  </si>
  <si>
    <t>26387</t>
  </si>
  <si>
    <t>DTI189</t>
  </si>
  <si>
    <t>Divisão de Redes e Comunicação</t>
  </si>
  <si>
    <t>Alusivamente ao teor do doc.  6080734 e ao SEI n. 0005312-49.2022.8.24.0710 (conforme doc. 6080730 anexado aos autos), referente a contratação do serviço de telefonia móvel para o Núcleo de Inteligência e Segurança Institucional, informo que tal solicitação não fora prevista no Plano de Contratações Anual - PCA de 2022, em razão de que à época da elaboração de referido plano o NIS não havia identificado a necessidade de nova contratação do serviço de telefonia móvel em razão das demandas existentes. Nada obstante, com o recrudescimento significativo dos golpes e crimes tentados e consumados por intermédio de engenharia social através de redes sociais e aplicativos para celulares, além de atendimento cotidiano de diversos incidentes relacionados a crimes cibernéticos em que servidores e magistrados deste Poder Judiciário são vítimas, verificou-se a imprescindibilidade de se trabalhar com aparelhos mais modernos, sobretudo utilizando o sistema operacional IOS (mais seguro), com o objetivo de atender as peculiaridades das atividades de inteligência e proteção de dados realizados pelos integrantes do NIS. Em razão do exposto, tal pedido foi encaminhado apenas no ano em curso.</t>
  </si>
  <si>
    <t>111 assinaturas</t>
  </si>
  <si>
    <t xml:space="preserve">Novo 0018184-96.2022.8.24.0710
(Licitação deserta: 0005312-49.2022.8.24.0710)
</t>
  </si>
  <si>
    <t>48/2022</t>
  </si>
  <si>
    <t>Solução TIC</t>
  </si>
  <si>
    <t>Em virtude da deserção do Pregão n. 48/2022, foi necessária a adequação do ETP, PB e Edital e o relançamento da licitação</t>
  </si>
  <si>
    <t>121 assinaturas</t>
  </si>
  <si>
    <t>0018184-96.2022.8.24.0710</t>
  </si>
  <si>
    <t>91/2022</t>
  </si>
  <si>
    <t>Locação de imóvel para abrigar o fórum da Comarca de Capivari de Baixo</t>
  </si>
  <si>
    <t>DMP048</t>
  </si>
  <si>
    <t>Secretaria do Foro da Comarca de Capivari de Baixo</t>
  </si>
  <si>
    <t>Devido às condições estruturais precárias do atual prédio que abriga o fórum da Comarca de Capivari de Baixo, as inúmeras adversidades relativas à construção do fórum, a ausência de câmeras de monitoramento e a inexistência da vantajosidade na realização dos reparos necessários no atual imóvel, torna-se necessária a presente contratação, conforme documentos constantes do SEI 0016333-90.2020.8.24.0710;</t>
  </si>
  <si>
    <t>120 meses</t>
  </si>
  <si>
    <t>0016333-90.2020.8.24.0710</t>
  </si>
  <si>
    <t>85/2022</t>
  </si>
  <si>
    <t>25/02 - Necessidade de elaborar um novo projeto elétrico levando-se em consideração os novos pontos de tomadas, luminárias e dados, que  se faz necessário para que possamos pedir a análise da Celesc para viabilidade de implantação da subestação/transformador, além fornecer subsídios para execução do orçamento de benfeitorias.
Ademais, durante a verificação sobre o valor proposto da locação estar de acordo com o mercado, alguns órgãos demoraram a responder à solicitação, o que levou a um atraso na elaboração do preço referencial
01/04 - a contratação ainda se encontra na fase de negociação em relação à benfeitorias, prazos e resposabilidades pela execução, bem como regularização das Certidões Negativas de Débito
09/05/2022 - Foi necessária nova alteração, em vistas das negociações necessárias com o proprietário em relação à realização das benfeitorias necessárias e a forma de pagamento.</t>
  </si>
  <si>
    <t>Construção do Fórum de São Lourenço do Oeste</t>
  </si>
  <si>
    <t>096.2.2.0</t>
  </si>
  <si>
    <t>Sabrina</t>
  </si>
  <si>
    <t>0016705-68.2022.8.24.0710</t>
  </si>
  <si>
    <t>74/2022</t>
  </si>
  <si>
    <t>Dificuldade de coleta de orçamento para materiais não existentes no SINAPI (valores de mercado).</t>
  </si>
  <si>
    <t>Reforma parcial do Fórum de Lebon Régis - Cobertura</t>
  </si>
  <si>
    <t>062.1.1.0</t>
  </si>
  <si>
    <t>10259/2019</t>
  </si>
  <si>
    <t>Projetos para a Substituição da pele de vidro (esquadrias) do Fórum da Capital</t>
  </si>
  <si>
    <t>023.1.9.1</t>
  </si>
  <si>
    <t>Construção do Fórum de Sombrio</t>
  </si>
  <si>
    <t>099.2.1.0</t>
  </si>
  <si>
    <t>Reforma Parcial do Fórum de Laguna - Cobertura</t>
  </si>
  <si>
    <t>060.1.4.0</t>
  </si>
  <si>
    <t>Reforma Global e Ampliação do Fórum de Taió</t>
  </si>
  <si>
    <t>100.1.1.0</t>
  </si>
  <si>
    <t>Reforma Parcial do Fórum de Lauro Muller - PCI e reforço estrutural</t>
  </si>
  <si>
    <t>061.1.3.0</t>
  </si>
  <si>
    <t>Projetos para a reforma global e ampliação do Fórum de Orleans</t>
  </si>
  <si>
    <t>069.1.1.1</t>
  </si>
  <si>
    <t>Projetos para a ampliação de rede de sprinkler do prédio do Arquivo Central</t>
  </si>
  <si>
    <t>112.4.2.1</t>
  </si>
  <si>
    <t>Elaboração do material destinado à contratação dos projetos necessitou ser sobrestado, em razão de outras demandas na Divisão de Manutenção Predial de 2º Grau.</t>
  </si>
  <si>
    <t>Construção do Fórum de Presidente Getúlio</t>
  </si>
  <si>
    <t>079.2.2.0</t>
  </si>
  <si>
    <t>Construção do Fórum de São José do Cedro</t>
  </si>
  <si>
    <t>095.2.1.0</t>
  </si>
  <si>
    <t>Construção do Fórum de Garuva</t>
  </si>
  <si>
    <t>038.2.1.0</t>
  </si>
  <si>
    <t>1º/05/2022</t>
  </si>
  <si>
    <t>0016703-98.2022.8.24.0710</t>
  </si>
  <si>
    <t>77/2022</t>
  </si>
  <si>
    <t>Construção do Fórum de Curitibanos</t>
  </si>
  <si>
    <t>032.2.1.0</t>
  </si>
  <si>
    <t>Projetos para a Demolição do Anexo do Fórum de São José</t>
  </si>
  <si>
    <t>094.2.2.1</t>
  </si>
  <si>
    <t>Sondagem para a ampliação do Fórum de Lages</t>
  </si>
  <si>
    <t>059.1.2.3</t>
  </si>
  <si>
    <t>Levantamento topográfico para a ampliação do Fórum de Indaial</t>
  </si>
  <si>
    <t>046.1.3.2</t>
  </si>
  <si>
    <t>Sondagem para a construção do Fórum de Modelo</t>
  </si>
  <si>
    <t>066.2.1.3</t>
  </si>
  <si>
    <t>Sondagem para a ampliação do fórum de Itajaí</t>
  </si>
  <si>
    <t>Reformal Global e Ampliação do Fórum de Palmitos</t>
  </si>
  <si>
    <t>072.1.2.0</t>
  </si>
  <si>
    <t>Reforma Parcial do Fórum de Biguaçu (PCI)</t>
  </si>
  <si>
    <t>011.1.1.0</t>
  </si>
  <si>
    <t xml:space="preserve">Reforma Parcial do Fórum de Itajaí - PCI </t>
  </si>
  <si>
    <t>050.1.3.0</t>
  </si>
  <si>
    <t>Reforma Parcial das Torres I e II do TJSC - PCI</t>
  </si>
  <si>
    <t>112.0.4.0</t>
  </si>
  <si>
    <t>Contratação de serviços continuados de manutenção predial preventiva e corretiva, adequação, modernização e melhoria da segurança dos prédios do Poder Judiciário de Santa Catarina da Região IIA - Grande Florianópolis - 1º Grau.</t>
  </si>
  <si>
    <t xml:space="preserve">Serviço </t>
  </si>
  <si>
    <t>200.3.20.8</t>
  </si>
  <si>
    <t xml:space="preserve"> 04/04/2022: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</si>
  <si>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Aquisição de equipamentos de climatização do tipo janeleiro</t>
  </si>
  <si>
    <t>200.3.30.4</t>
  </si>
  <si>
    <t>Substitução de equipamentos danificados ou fora da vida útil</t>
  </si>
  <si>
    <t xml:space="preserve"> *atendimento de outras demandas mais urgentes.*estava aguardando profissional da DMTJ disponível para atendimento da demanda   * email de 11.08.22</t>
  </si>
  <si>
    <t>Contratação de serviços de manutenção preventiva mensal e corretiva no sistema de climatização do prédio do Fórum da Comarca de São Bento do Sul</t>
  </si>
  <si>
    <t>200.3.62.28</t>
  </si>
  <si>
    <t>0000656-49.2022.8.24.0710</t>
  </si>
  <si>
    <t>76/2022</t>
  </si>
  <si>
    <t>Serviços continuados de manutenção predial preventiva prédios Poder Jud. SC Região III - Vale do Itajaí, serviços de pintura, const. civil, inst. hidráulicas e de esgoto, const seca, vidraçaria, inst elétricas e de telecomunicações, serralheria e cercamento.</t>
  </si>
  <si>
    <t>200.3.20.4</t>
  </si>
  <si>
    <t>04/04/2022 -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</si>
  <si>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Serviços continuados de manutenção preventiva e corretiva de elevadores instalados no fórum de Timbó (período de garantia)</t>
  </si>
  <si>
    <t>200.3.63.4</t>
  </si>
  <si>
    <t>Contratação de empresa especializada para atender atividades operacionais dos serviços de infraestrutura</t>
  </si>
  <si>
    <t>DTI057</t>
  </si>
  <si>
    <t>Aprimorar o monitoramento da infrestrutura de TI, em regime 24x7, proporcionando maior disponibilidade aos serviços e sistemas de TI providos pelo PJSC</t>
  </si>
  <si>
    <t>Por se tratar de contratação inédita e complexa é necessário tempo maior para realizar os estudos e elaboração dos documentos.Por se tratar de contratação inédita e complexa é necessário tempo maior para realizar os estudos e elaboração dos documentos.     2. A equipe técnica está reduzida e dando andamento em outras contratações.</t>
  </si>
  <si>
    <t>Aquisição de solução de firewall de aplicação e balanceamento de servidores web (Referência: F5 Networks).</t>
  </si>
  <si>
    <t>DTI134</t>
  </si>
  <si>
    <t>Equipamento de segurança para os servidores de aplicação web.</t>
  </si>
  <si>
    <t>0039379-74.2021.8.24.0710</t>
  </si>
  <si>
    <t xml:space="preserve">Em virtude da necessidade de readequação e revisão do PB  * A equipe não conseguiu cotações de preço suficientes para compor a análise de preços
 </t>
  </si>
  <si>
    <t>Aquisição de solução de gestão educacional, com implantação (customização instalação e parametrização), incluindo treinamento dos usuários, suporte operacional mensal e previsão de manutenção evolutiva.</t>
  </si>
  <si>
    <t>DTI149</t>
  </si>
  <si>
    <t>DTI/Divisão de Sistemas Administrativos</t>
  </si>
  <si>
    <t>O novo sistema de gestão educacional permitirá a qualificação e a expansão de  suas atividades internas em razão das demandas do TJ, bem como garantirá a continuidade dos serviços prestados pela Academia Judicial.</t>
  </si>
  <si>
    <t xml:space="preserve">  02/09/2022   </t>
  </si>
  <si>
    <t>0010205-54.2020.8.24.0710 / 0069832-23.2019.8.24.0710 / 0005520-33.2022.8.24.0710 / 0033470-17.2022.8.24.0710 e 0033470-17.2022.8.24.0710</t>
  </si>
  <si>
    <t>43/2022</t>
  </si>
  <si>
    <t xml:space="preserve">*Contratação está suspensa para reavaliação. Está sendo analisada a viabilidade de contratar empresa atual - Edusoft - por inexigibilidade*Atraso no envio das propostas por parte das empresas. * Contratação reaberta e alteração de datas: Após solicitação da Diretoria da Academia Judicial, foi realizado estudo no sentido de manter o sistema atual com a empresa Edusoft. Com a conclusão de ser mais vantajoso ao PJSC realizar o certame para aquisição de um novo sistema, foi aberto o processo 0033470-17.2022.8.24.0710 para adequação do EP e do PB à nova Lei de Licitações.
 </t>
  </si>
  <si>
    <t>Contratação de serviço de nuvem privada Oracle Exadata para contingência</t>
  </si>
  <si>
    <t>DTI174</t>
  </si>
  <si>
    <t>Replicação das bases de dados Oracle em data center de contingência</t>
  </si>
  <si>
    <t>A equipe técnica está reduzida e dando andamento em outras contratações. E o objeto da presente contratação só será necessário em 2023.</t>
  </si>
  <si>
    <t>Aquisição de switches tipo L2 para as Comarcas</t>
  </si>
  <si>
    <t>DTI176</t>
  </si>
  <si>
    <t>Manutenção e expansão da rede de dados das comarcas, switches do tipo L2.</t>
  </si>
  <si>
    <t>31/11/2022</t>
  </si>
  <si>
    <t>0021795-57.2022.8.24.0710</t>
  </si>
  <si>
    <t>Problemas técnicos na rede que impossibilitaram a continuidade do PB</t>
  </si>
  <si>
    <t xml:space="preserve">Aquisição de Equipamentos de audiovisual </t>
  </si>
  <si>
    <t>camera - 291791 / microfone - 283611</t>
  </si>
  <si>
    <t>DTI179</t>
  </si>
  <si>
    <t>Atendimento aos Salões do Júri das comarcas.</t>
  </si>
  <si>
    <t>0006265-13.2022.8.24.0710</t>
  </si>
  <si>
    <t>A equipe técnica está reduzida e com grande volume de atividades. Tiveram que priorizar outras demandas que possuíam maior urgência e também será necessário incluir outros itens na presente contratação de equipamentos, o que levará maior tempo para ajustes.</t>
  </si>
  <si>
    <t xml:space="preserve">Aquisição de ferramenta para atendimento automatizado </t>
  </si>
  <si>
    <t>DTI186</t>
  </si>
  <si>
    <t xml:space="preserve">Automação dos atendimentos realizados pelo Poder Judiciário de Santa Catarina com foco em prestar um serviço mais célere, preciso, com redução da intervenção humana, liberando os colaboradores para atividades voltadas à atividade fim. Os chatbots podem ser utilizados em todas as unidades do Estado e inclusive auxiliar no fornecimento de informações processuais. A utilização não se limita à Divisão de Apoio Judiciário que presta atendimento específico ao eproc. </t>
  </si>
  <si>
    <t>Contratação está suspensa para reavaliação. Estão analisando a necessidade de ter primeiramente uma base de conhecimento ou fazer conforme pedido da Presidência um chatbot geral do TJSC</t>
  </si>
  <si>
    <t>Aquisição de materiais de limpeza</t>
  </si>
  <si>
    <t>310507, 424175, 229357, 253730, 253729, 253727, 137057, 30252, 307880, 150224, 151014</t>
  </si>
  <si>
    <t>DMP046</t>
  </si>
  <si>
    <t>Divisão de Almoxarifado / Divisão Administrativa</t>
  </si>
  <si>
    <t>Permitir a realização das atividades de limpeza das edificações do PJSC</t>
  </si>
  <si>
    <t>diversos</t>
  </si>
  <si>
    <t>0040646-81.2021.8.24.0710</t>
  </si>
  <si>
    <t>69/2022</t>
  </si>
  <si>
    <t>24/03/2022: A relotação inesperada do servidor Guilherme Amin em outra Diretoria, o qual estava trabalhando no referido processo, prejudicou o andamento do mesmo, de modo que o prosseguimento deu-se consoante o modelo da nova Lei. O referido processo encontra-se  com o PB praticamente pronto, aguardando a finalização da pesquisa de preços.</t>
  </si>
  <si>
    <t>Contratação de serviços continuados de fabricação de móveis sob medida, com garantia e assistência técnica on site de 12 (doze) meses, incluindo elaboração de projeto/leiaute, montagem, instalação e deslocamentos para medição e instalação para as unidades do Poder Judiciário de Santa Catarina, sob o regime de empreitada por preço unitário</t>
  </si>
  <si>
    <t>13200</t>
  </si>
  <si>
    <t>DIE196</t>
  </si>
  <si>
    <t>Seção de Gestão de Contratos – Divisão Administrativa.</t>
  </si>
  <si>
    <t>O Contrato n. 046/2021 – Pregão n. 037/2021 possui vigência até 11/07/2022, e será prorrogado por somente 3 meses, conforme manifestação da empresa contratada no processo que trata da prorrogação - sei 0047337-14.2021.8.24.0710, doc 6118157. Por conta disso, considerando que o processo de prorrogação está em tramite, caso seja mantida a concordância da empresa em prorrogar por 3 meses, há necessidade de que a nova contratação ocorra a partir de 12/10/2022. Informo que esta contratação não fora prevista no Plano de Contratações Anual - PCA de 2022, em razão de que à época da elaboração do PCA não havia sido identificada a necessidade de realizar nova contratação, pois o contrato em tela poderia ser prorrogado até o seu limite legal, até o ano de 2026.</t>
  </si>
  <si>
    <t>350m² de MDF, 150m² granito, 30 unid. cubas em inox e 15 unid. cubas de porcelana.</t>
  </si>
  <si>
    <t>0018303-57.2022.8.24.0710</t>
  </si>
  <si>
    <t>89/2022</t>
  </si>
  <si>
    <t>Serviços continuados de coleta, pesagem, transporte e destinação adequada à legislação ambiental, de resíduos recicláveis classe II, nas unidades do PJSC instaladas nos municípios de São José, Palhoça, Biguaçu e Santo Amaro da Imperatriz</t>
  </si>
  <si>
    <t>DGA030</t>
  </si>
  <si>
    <t>Contratação de serviços de manutenção predial preventiva e corretiva, adequação, modernização e melhoria da segurança dos prédios do Poder Judiciário de Santa Catarina da Região I - Sul do Estado</t>
  </si>
  <si>
    <t>200.3.20.3</t>
  </si>
  <si>
    <t>04/04/2022:  A demanda será agrupada em único processo  (ID 200.3.20.1). Trata-se de materiais semelhantes (alterando apenas quantitativos para cada um dos lotes - regiões do Estado), optando-se por encaminhar todos os lotes em um único processo administrativo (SEI n. 0037549-73.2021.8.24.0710), ou seja, um único pregão eletrônico para os 7 (sete) lotes e, com isso, aproveitar a base do orçamento do primeiro lote que está em fase de conclusão, assim como o esforço necessário para cotações de serviços com preços de mercado, de tal forma que seja possível concatenar os consumos de horas técnicas necessários à coleta de preços e à base comparativa, dentro de um mesmo período, garantido a homogeneidade e aderência desses aos praticados no mercado.</t>
  </si>
  <si>
    <t>200.3.63.23</t>
  </si>
  <si>
    <t>Aquisição de monitores para substituição de equipamentos obsoletos e danificados fora de garantia</t>
  </si>
  <si>
    <t>DTI123</t>
  </si>
  <si>
    <t>Renovação do parque tecnológico com a substituição de equipamentos fora do prazo de garantia, danificados e sem possibilidade de recuperação, bem como padronização da configuração de ativos de TI</t>
  </si>
  <si>
    <t>0014234-79.2022.8.24.0710</t>
  </si>
  <si>
    <t>170/2022</t>
  </si>
  <si>
    <t>Identificar solução de tecnologia da informação para realizar manutenção corretiva em nobreaks Lacerda, SMS e TS-Shara do parque tecnológico do Poder Judiciário de Santa Catarina.</t>
  </si>
  <si>
    <t>nobreak - 41629 / baterias - 480059 / locação nobreak - 22233</t>
  </si>
  <si>
    <t>DTI151</t>
  </si>
  <si>
    <t>Conserto e atualização tecnológica dos nobreaks do parque do PJSC.</t>
  </si>
  <si>
    <t>0019509-77.2020.8.24.0710</t>
  </si>
  <si>
    <t>Conforme o SEI 0019509-77.2020.8.24.0710</t>
  </si>
  <si>
    <t>Renovação do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</si>
  <si>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</si>
  <si>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</si>
  <si>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</si>
  <si>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Renovação de garantia e prestação de serviços continuados de suporte técnico e de operação assistida ininterrupta da infraestrutura de carimbo do tempo instalada no Tribunal de Justiça de Santa Catarina</t>
  </si>
  <si>
    <t>DTI178</t>
  </si>
  <si>
    <t>A Solução de Carimbo de Tempo (SGACT) atualmente utilizada no PJSC é componentes essencial de sistemas como Selo Digital e SAJ.
Por essa razão, a sua interrupção pode ocasionar a parada das atividades realizadas pelos Magistrados, Servidores e demais consumidores do Poder Judiciário de Santa Catarina - PJSC no seu dia a dia, o que demonstra a necessidade de continuidade</t>
  </si>
  <si>
    <t>Aquisição de peças e insumos para manutenção preventiva, corretiva e atualização tecnológica em equipamentos fora do prazo de garantia do parque tecnológico do Poder Judiciário de Santa Catarina.</t>
  </si>
  <si>
    <t>1 HD externo - 397354
2 Régua de energia - 449693
3 Cabo de rede - 235356</t>
  </si>
  <si>
    <t>DTI183</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</si>
  <si>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</si>
  <si>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0023767-62.2022.8.24.0710</t>
  </si>
  <si>
    <t>Notebook de configuração avançada (nível engenharia) com mouse ergonômico, teclado de mesa, suporte ergonômico, cadeado e maleta ou mochila.</t>
  </si>
  <si>
    <t>DTI188</t>
  </si>
  <si>
    <t>Atualização dos computadores da Assessoria de Informática e NUMOPEDE. Estes setores necessitam de equipamentos com configuração superior haja vista a necessidade de executar softwares robustos.</t>
  </si>
  <si>
    <t>Sobrestada conforme email encaminhado em 09/06/2022</t>
  </si>
  <si>
    <t>Aquisição de insumos em geral</t>
  </si>
  <si>
    <t>Dispenser para papel toalha:150454; Dispenser para papel higienico:150455;Dispenser para alcool:404651; Alcool em gel (sache):269943; Alcool em gel (frasco):269943;Alcool liquido 70:269941</t>
  </si>
  <si>
    <t>DIE189</t>
  </si>
  <si>
    <t>Aquisição de insumos de higiene essenciais para combate e prevenção do COVID 19, bem como para prorporcionar proporcionar bem estar por meio do asseio dos ambientes e higiene dos locais.</t>
  </si>
  <si>
    <t>Dispenser papel toalha 300;dispenser papel higienico 300; dispenser alcool 600; Alcool em gel(sache): 12000; Alcool em gel (frasco)18000; Alcool liquido 70:24000.</t>
  </si>
  <si>
    <t>E-mail enviado pela DIE em 25/2/2022: 1º) Em razão de tratar-se de Ata de Registro de Preço Permanente não é possível inclusão de novos itens, no caso os equipamento; 2º) Em virtude de estar em  tramite pedido reequilíbrio do item Álcool líquido 70INPMe, sob número 7773-91.2022.8.24.0710, há necessidade de aguardar a decisão naqueles autos para que a detentora da ARPP 2039 se manifeste acerca da concordância ou não em anuir com o valor registrado em ARPP.</t>
  </si>
  <si>
    <t>Fornecimento de alimentação para cursos e eventos</t>
  </si>
  <si>
    <t>64/2021</t>
  </si>
  <si>
    <t>0041429-73.2021.8.24.0710</t>
  </si>
  <si>
    <t>008/2022</t>
  </si>
  <si>
    <t>Instalação de item de segurança do tipo "resgate automático" nos elevadores instalados no Fórum da Comarca de Gaspar</t>
  </si>
  <si>
    <t>039.1.1.0</t>
  </si>
  <si>
    <t>Permitir a saída de usuários de dentro de elevador, quando da falta de energia elétrica</t>
  </si>
  <si>
    <t>Serviços continuados de refeições, para execução no regime de empreitada por preço unitário, para os eventos institucionais do TJSC.</t>
  </si>
  <si>
    <t>DIE192</t>
  </si>
  <si>
    <t>A necessidade de contratação deste serviço justifica-se pela realização de reuniões de
trabalho, cursos, treinamento e eventos que ocorrem neste Tribunal. Tendo em vista a longa
duração desses eventos, deve-se prezar pelo seu bom andamento, minimizando os intervalos
para as refeições evitando dispersar os participantes, os quais, por vezes, recorrerem a
estabelecimentos externos e diversos.</t>
  </si>
  <si>
    <t>29/04/2022</t>
  </si>
  <si>
    <t>0009766-72.2022.8.24.0710</t>
  </si>
  <si>
    <t>67/2022</t>
  </si>
  <si>
    <t>28/07/2022</t>
  </si>
  <si>
    <t>Registro de Preços de carteiras de identidade funcional para magistrados e servidores do PJSC</t>
  </si>
  <si>
    <t>150788</t>
  </si>
  <si>
    <t>DDI144</t>
  </si>
  <si>
    <t>Cumprir a Resolução CNJ n. 315/2020 e a Resolução GP n. 3/2011</t>
  </si>
  <si>
    <t>700 para magistrados
300 para servidores</t>
  </si>
  <si>
    <t>Dependemos da definição de ajustes no modelo, pelo CNJ, para cumprimento da Resolução CNJ n. 285/2019</t>
  </si>
  <si>
    <t>0010351-27.2022.8.24.0710</t>
  </si>
  <si>
    <t>27/2022</t>
  </si>
  <si>
    <t>Aquisição de café em pó e açúcar refinado</t>
  </si>
  <si>
    <t>463575 e 463996</t>
  </si>
  <si>
    <t>DIE193</t>
  </si>
  <si>
    <t xml:space="preserve">Seção de Gestão de Contratos - DA </t>
  </si>
  <si>
    <t>Devido a necessidade de fornecer café às unidades que compõem este PJSC se faz necessária a aquisição dos insumos café em pó e açúcar refinado, para tal atendimento</t>
  </si>
  <si>
    <t>Café: 12.500kg e Açúcar refinado: 9.000kg</t>
  </si>
  <si>
    <t>0005935-16.2022.8.24.0710</t>
  </si>
  <si>
    <t>15/2022</t>
  </si>
  <si>
    <t>Aquisição de leite UHT</t>
  </si>
  <si>
    <t>445995</t>
  </si>
  <si>
    <t>DIE194</t>
  </si>
  <si>
    <t>Seção de Gestão de Contratos - DA</t>
  </si>
  <si>
    <t>Devido a necessidade de fornecer café e leite às unidades que compõem este PJSC se faz necessária a aquisição do produto para tal atendimento</t>
  </si>
  <si>
    <t>143.054 litros</t>
  </si>
  <si>
    <t>0006187-19.2022.8.24.0710</t>
  </si>
  <si>
    <t>Aquisição de poltronas para o Salão do Júri com garantia e assistência técnica on-site de 60 (sessenta) meses</t>
  </si>
  <si>
    <t>Meterial</t>
  </si>
  <si>
    <t>150664</t>
  </si>
  <si>
    <t>Devido às reformas ocorridas nos fóruns das comarcas de Campo Erê, Coronel Freitas e Mondaí</t>
  </si>
  <si>
    <t xml:space="preserve"> Item 1: Poltrona de Auditório – tipo NORMAL - 145 unidades; Item 2: Poltrona de Auditório – tipo P.M.R. - 3 unidades e Item 3: Poltrona de Auditório – tipo P.O - 3 unidade.</t>
  </si>
  <si>
    <t>0007989-52.2022.8.24.0710</t>
  </si>
  <si>
    <t>59/2022</t>
  </si>
  <si>
    <t>Aquisição de mobiliário padrão com garantia e assistência técnica on-site de 60 (sessenta) meses</t>
  </si>
  <si>
    <t xml:space="preserve">24562, 237129, 108227, 229148, 108227, 20591, 256767, 116700, 446437, 373609, 276717, 69191, 390178, 328749, 150328, 298513, 378279 e 458808.           </t>
  </si>
  <si>
    <t xml:space="preserve"> A contratação se faz necessária para substituição de bens que estejam obsoletos, inservíveis ou cuja vida útil esteja superada, além de possível necessidade de manutenção nas comarcas e na Secretaria do Tribunal de Justiça, haja vista a possibilidade de criação de órgãos administrativos.</t>
  </si>
  <si>
    <t>Mesa de Recepção – 100 unidades; Mesa de centro canto – 40 unidades; Mesa de audiência – 12 unidades; Mesa de apoio - 20 unidades; Mesa de reunião retangular - 10 unidades; Mesa de reunião redonda – 20 unidades; Mesa Magistrado tampo único com gota – 30 unidades; Mesa tampo único 1,40m – 200 unidades; Armário estante porta becas – 20 unidades; Armário estante para livros com portas – 40 unidades; Estante para livros sem portas – 50 unidades; Armário de madeira com prateleiras – 40 unidades; Armário guarda volume – 28 unidades; Armário guarda volume c/roupeiro – 10 unidades; Balcão c/ 2 portas – 110 unidades; Balcão Gaveteiro volante – 200 unidades; Sofá de 1 lugar – 50 unidades; Sofá de 2 lugares – 30 Unidades; Armário de aço tipo roupeiro 4 portas – 20 unidades; Armário de aço tipo roupeiro 16 portas – 20 unidades; Armário armação guarnição militar c/ cabide – 20 unidades; Fichário (arquivo) 4 gavetas – 5 unidades; Estante com 6 prateleiras – 100 unidades; Armário porta objetos 12 portas – 25 unidades; Claviculário 24 chaves – 10 unidades; Claviculário 60 chaves – 10 unidades; Claviculário 90 chaves – 10 unidades; Poltrona giratória espaldar alto (magistrado) – 50 unidades; Poltrona giratória espaldar alto (padrão) – 430 unidades; Longarina 2 lugares – 50 unidades; Longarina 3 lugares – 50 unidades; Poltrona giratória PO – 10 unidades; Cadeira giratória tipo caixa – 20 unidades; Cadeira fixa com braço – 150 unidades; Cadeira para refeitório – 100 unidades;</t>
  </si>
  <si>
    <t>Reforma parcial do acesso ao estacionamento superior (HS), do edifício Sede do Tribunal de Justiça de Santa Catarina (TJSC)</t>
  </si>
  <si>
    <t>ID 112.1.4.0</t>
  </si>
  <si>
    <t xml:space="preserve">Divisão de Fiscalização </t>
  </si>
  <si>
    <t xml:space="preserve"> A contratação é necessária para solucionar problemas na estrutura metálica, com pontos de infiltração que favorecem a corrosão da estrutura, além de apresentar placas soltas do forro.</t>
  </si>
  <si>
    <t>0006113-62.2022.8.24.0710</t>
  </si>
  <si>
    <t>35/2022</t>
  </si>
  <si>
    <t>AJU 20/2022</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</si>
  <si>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
Ademais, diante do fracasso da Pregão Eletrônico n. 8/2022 e da urgência na contratação, se fez necessário providenciar nova contratação por dispensa de licitação, nos termos do art. 75, III, da Lei n. 14.133/2021.</t>
  </si>
  <si>
    <t>40.500 refeições</t>
  </si>
  <si>
    <t>0016728-14.2022.8.24.0710</t>
  </si>
  <si>
    <t>82/2022</t>
  </si>
  <si>
    <t>Locação de veículos para atendimento aos servidores do PJSC, a partir de Chapecó</t>
  </si>
  <si>
    <t>DIE195</t>
  </si>
  <si>
    <t>Divisão de Transporte</t>
  </si>
  <si>
    <t>Devido ao término da vigência do atual contrato em 07/01/2023, faz-se necessária nova contratação. Informo que esta contratação não fora prevista no Plano de Contratações Anual - PCA de 2022, em razão de que à época da elaboração do PCA não havia sido identificada a necessidade de manutenção deste serviço, em razão da baixa demanda. No entanto, com o retorno dos voos de Florianópolis a Chapecó, a demanda pelo serviço foi retomada.</t>
  </si>
  <si>
    <t>150 diárias</t>
  </si>
  <si>
    <t>O atual contrato (200/2017) está vigente até 7/1/2023. Desta forma, como nesse ano não será necessária a contratação por RC, os valores para o próximo ano serão informados no PCA/2023. Ainda, justifica-se a contratação por RC em razão dos baixos valores gastos nos últimos anos (2018: R$5.305,22; 2019: R$ 10.532,30; 2020: R$ 2.146,62; 2021 R$ 0,00). (doc. 6379661)</t>
  </si>
  <si>
    <t>Contratação de empresa especializada na prestação de serviços continuados de infraestrutura e logística necessários à realização de cursos/eventos promovidos pela Academia Judicial</t>
  </si>
  <si>
    <t>14591</t>
  </si>
  <si>
    <t>AJU 23/2022</t>
  </si>
  <si>
    <t>AJ/DA Divisão Administrativa</t>
  </si>
  <si>
    <t>Realização de 30 cursos ou eventos</t>
  </si>
  <si>
    <t>0020352-71.2022.8.24.0710</t>
  </si>
  <si>
    <t>121/2022</t>
  </si>
  <si>
    <t>Contratação de serviços continuados de manutenção preventiva e corretiva, para execução em regime de empreitada por preço global, bem como fornecimento de peças e serviços de instalação e melhoria em equipamentos de climatização, para execução regime de empreitada por preço unitário, do sistema de climatização do Fórum da comarca de Navegantes;</t>
  </si>
  <si>
    <t>ID 200.3.62.30</t>
  </si>
  <si>
    <t>DEA/DMCO</t>
  </si>
  <si>
    <t>Garantir o funcionamento adequado dos equipamentos de climatização, por meio da manutenção preventiva periódica e manutenção corretiva com atendimento ágil, evitando desconforto aos usuários. Trata-se da contratação em razão do desinteresse de prorrogação manifestado pela empresa LHL Climatização, em relação ao contrato n.  59/2020.</t>
  </si>
  <si>
    <t>0021991-27.2022.8.24.0710</t>
  </si>
  <si>
    <t>134/2022</t>
  </si>
  <si>
    <t>Contratação de serviços continuados de apoio à execução e à fiscalização de contratos que tenham por objeto obras e serviço de engenharia, a serem executados nas dependências dos prédios do Poder Judiciário do Estado de Santa Catarina, para execução no regime de empreitada por preço global, com dedicação exclusiva da mão de obra</t>
  </si>
  <si>
    <t>22225</t>
  </si>
  <si>
    <t>Seção de Terceirizados e Estagiários e Diretoria de Engenharia e Arquitetura</t>
  </si>
  <si>
    <t>Necessidade de incremento na alocação de equipe técnica especializada junto as respectivas divisões da Diretoria de Engenharia e Arquitetura para auxílio no gerenciamento, acompanhamento e controle dos contratos vigentes de obras, projetos técnicos, serviços de manutenção predial e apoio nas atividades rotineiras de fiscalização das obras públicas. Necessidade de incremento de postos especializados para melhoria, evolução e inovação quanto as soluções tecnológicas utilizadas pelo PJSC nos projetos, obras e edificações buscando a garantia da prestação jurisdicional initerrupta, do atendimento as premissas de sustentabilidade e acessibilidade das instalações físicas e na execução do serviços de manutenção e adequação predial dentro da complexidade atualmente exigida. Necessidade de incremento de força de trabalho para atendimento integral as IN DMP 01/2021 e a nova lei de licitações Lei n.º 14.133/2021, que exigem detalhamento ostensivos dos projetos executivos, dos preços e custos para a posterior execução das obras e serviços de engenharia</t>
  </si>
  <si>
    <t>R$ 90.000,00/mês ou R$ 1.080.000,00/ano</t>
  </si>
  <si>
    <t xml:space="preserve"> Contratação emergencial de empresa especializada na prestação de serviços continuados de infraestrutura e logística necessários à realização de cursos/eventos promovidos pela Academia Judicia</t>
  </si>
  <si>
    <t xml:space="preserve"> 14591</t>
  </si>
  <si>
    <t>AJU 24/2022​</t>
  </si>
  <si>
    <t>AJ/DA - Divisão Administrativa</t>
  </si>
  <si>
    <t>Realização de 5 eventos​</t>
  </si>
  <si>
    <t>0020188-09.2022.8.24.0710</t>
  </si>
  <si>
    <t>119/2022</t>
  </si>
  <si>
    <t>Prestação de serviços continuados de mensuração de software por meio da técnica de análise de ponto de função - PF</t>
  </si>
  <si>
    <t>26034</t>
  </si>
  <si>
    <t>DTI191</t>
  </si>
  <si>
    <t>Divisão de Sistemas Administrativos</t>
  </si>
  <si>
    <t>O TJSC já contrata uma Fábrica de Métricas para validar contagens de Ponto de Função. Os serviços da fábrica de métrica já foram utilizada validar as entregas de novas funcionalidades feitos pela Softplan, e hoje é aplicado para validação de funcionalidade de outros sistemas informatizados, como é o caso do ERP. A técnica de Ponto de Função permite uma segurança na fiscalização dos contratos realizados com terceiros, já que a fábrica de métrica procederá a contagem dos serviços prestados de forma isenta e com base na documentação. Sendo assim, o fiscal técnico consegue elaborar o aceite para pagamento com base na conferência da contagem dos pontos de função realizada pela fábrica de software no momento da especificação. O contrato com a atual fábrica de métricas vence início de 2023, necessitando iniciar o processo de nova contratação ainda em 2022.</t>
  </si>
  <si>
    <t>3.350 Ponto de Função / 10 meses</t>
  </si>
  <si>
    <t>0027264-84.2022.8.24.0710</t>
  </si>
  <si>
    <t>Contratação de fábrica de software com a linguagem PHP</t>
  </si>
  <si>
    <t>25933</t>
  </si>
  <si>
    <t>DTI192</t>
  </si>
  <si>
    <t>Divisão de Sistemas Judiciais</t>
  </si>
  <si>
    <t>Hoje o volume de demandas para o eProc, seja para desenvolvimento, ajustes, configurações e correções, é muito superior a quantidade de equipe dedicada. Sendo assim, muitas demandas ficam por longos períodos aguardando atendimento, ou acabam sendo “atropeladas” por outras prioridades. Sendo assim, com a contratação de uma Fábrica de Software, espera-se aumentar a capacidade de entrega para o sistema eProc e diminuir o backlog de novas funcionalidades e operação ao longo do tempo.</t>
  </si>
  <si>
    <t>1.000 Ponto de Função/ano</t>
  </si>
  <si>
    <t>Necessidade de estruturar um modelo de desenvolvimento para o eproc antes de realizar a contratação.</t>
  </si>
  <si>
    <t>Aquisição de notebooks para as Secretarias de Foro cujos Chefes auxiliam os Juízes Diretores na realização de correições nas Serventias Extrajudiciais.</t>
  </si>
  <si>
    <t>480277</t>
  </si>
  <si>
    <t>DTI193</t>
  </si>
  <si>
    <t>116</t>
  </si>
  <si>
    <t>Aquisição de equipamentos de inteligência e contrainteligência para utilização nas atividades desenvolvidas pelo Núcleo de Inteligência e Segurança Institucional, bem como para auxílio no controle de acesso das unidades do PJSC.</t>
  </si>
  <si>
    <t>51799 e 42536</t>
  </si>
  <si>
    <t>NIS005/2022</t>
  </si>
  <si>
    <t>Divisão de Segurança Institucional</t>
  </si>
  <si>
    <t>1 Kit miniaturizado para ações táticas de inteligência - Covidence - óculus NxtGen e Audius NxtGen; 1 Analisador de espectro móvel aprimorado – Mobility Enhanced Spectrum Analyzer - MESA e 1Gerador de imagens de Raios-X restroespalhamento portátil - Videray PX1</t>
  </si>
  <si>
    <t>Contratação de serviço de manutenção para 21 (vinte e uma) unidades de escaner raio-x de bagagens instalados em algumas unidades do PJSC.</t>
  </si>
  <si>
    <t>925125</t>
  </si>
  <si>
    <t>NIS006/2022</t>
  </si>
  <si>
    <t xml:space="preserve"> contrato de manutenção para 21 (vinte e um) equipamentos</t>
  </si>
  <si>
    <t xml:space="preserve"> Serviço continuado de refeições (almoço e jantar) e lanches, incluídas as bebidas, para as sessões do Tribunal de Júri da comarca de São Francisco do Sul</t>
  </si>
  <si>
    <t>DIE197</t>
  </si>
  <si>
    <t>Seção de Controle de Custos - Divisão Administrativa</t>
  </si>
  <si>
    <t>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é realizado fornecimento de refeições e lanches aos participantes. Desta forma, preserva-se também a incomunicabilidade dos jurados que, uma vez violada, acarretaria na invalidação da sessão de júri.
Ainda, por conta do aumento de demanda deste serviço, principalmente em razão dos mutirões que estão sendo realizados, há necessidade que a nova contratação ocorra a partir de 01/11/2022</t>
  </si>
  <si>
    <t>Refeições: 2500 e Lanches: 2500</t>
  </si>
  <si>
    <t>0034348-39.2022.8.24.0710</t>
  </si>
  <si>
    <t>159/2022</t>
  </si>
  <si>
    <t>Aquisição de café e açúcar refinado</t>
  </si>
  <si>
    <t xml:space="preserve">Seção de Gestão de Contratos </t>
  </si>
  <si>
    <t>36.500 café e 27000 açúcar</t>
  </si>
  <si>
    <t>0033106-45.2022.8.24.0710</t>
  </si>
  <si>
    <t>140/2022</t>
  </si>
  <si>
    <t>Aquisição emergencial dos suprimentos de informática, decorrentes da frustração dos itens no Pregão n. 104/2021</t>
  </si>
  <si>
    <t>368517, 334998, 391904, 416423, 417279, 399147, 433927 e 399166</t>
  </si>
  <si>
    <t>DMP 052</t>
  </si>
  <si>
    <t>Tratam de itens que fracassaram no Pregão 104/2021, que, somados ao aumento da demanda destes materiais por parte dos requisitantes, decorrente do retorno das atividades presenciais no PJSC, esgotaram o saldo de abastecimento no Almoxarifado Central. Os itens deste processo contemplam 6 (seis) modelos distintos de equipamentos: Samsung 5530 (item 1), Xerox Phaser 3428 (item 2), Xerox Phaser 3435 (item 3), Lexmark X464 (item 4), Samsung ML3750 (item 5) e Samsung SCX6545/6555 (itens 6, 7 e 8).
Cabe registrar, que os quantitativos definidos neste Projeto são resultantes das projeções estabelecidas pela Divisão de Suporte e Gestão de Ativos, baseadas nas estatísticas de distribuição prévia ao início do home office e suficientes para o período em que ocorrerá novo processo licitatório para este objeto, o qual agrupará os itens que atualmente possuem Ata de Registro de Preços vigentes, contudo houve esgotamento destes itens devido à ampliação observada na impressão de documentos. Em caráter informativo, observou-se uma ampliação de 45% na distribuição de papel A4 do mês de agosto, em que foram distribuídas 2.120 resmas, em relação a julho, na qual houve a distribuição de 1.460 resmas. Este aumento no consumo derivado do retorno das atividades presenciais faz com que não seja possível aguardar o trâmite do processo licitatório competitivo.
Desta maneira, a aquisição necessita ser realizada em caráter emergencial, de modo a evitar prejuízo das atividades que necessitam da geração de documentos.</t>
  </si>
  <si>
    <t>1170</t>
  </si>
  <si>
    <t>0036554-26.2022.8.24.0710</t>
  </si>
  <si>
    <t>166/2022</t>
  </si>
  <si>
    <t>Contratação de serviços continuados de validação e emissão de certificados digitais Tipo A3.</t>
  </si>
  <si>
    <t>DTI194</t>
  </si>
  <si>
    <t>Com o descumprimento de cláusulas do Contrato n. 15/2022 por parte da CONTRATADA, o que ensejará na iminente rescisão parcial do instrumento, o fornecimento de certificados digitais do Tipo A3 ficará prejudicado. Importante ressaltar que esses certificados digitais são necessários a validação de documentos e publicações dos sistemas administrativos e judiciais utilizados pelo PJSC. Nesse sentido, a contratação urgente de serviços continuados de validação e emissão de certificados digitais é medida necessária, sob risco de inviabilizar atos administrativos e a própria jurisdição com os processos eletrônicos.</t>
  </si>
  <si>
    <t>2500</t>
  </si>
  <si>
    <t>Registro de preços permanente para aquisição de licenciamento de software DataCore Swarm, servidores de rede e racks com PDU, com garantia e assistência técnica pelo período de 60 (sessenta) meses</t>
  </si>
  <si>
    <t>27464, 451836,0477109</t>
  </si>
  <si>
    <t>DTI159</t>
  </si>
  <si>
    <t>Divisão de Infraestrutura</t>
  </si>
  <si>
    <t>A ampliação da capacidade da solução de armazenamento seguro, atualmente em uso no PJSC – Caringo Swarm, só é possível de ser realizada através da aquisição de licenças adicionais, incrementando as atuais, e a aquisição de novos servidores de rede, para aumentar a área física de armazenamento e o desempenho no acesso às informações, e assim comportar o crescimento do volume de informações geradas pela utilização do sistema eproc.
Ressalta-se que o software Swarm passou a ser denominado DataCore Swarm, em razão da aquisição da empresa Caringo pela empresa DataCore, a qual incorporou os produtos da Caringo, inclusive o Swarm, sem alterações técnicas.</t>
  </si>
  <si>
    <t>500 (licenças)
15 (servidores de rack tipo 1)
15 (servidores de rack tipo 2)
12 (servidores de rack tipo 3)
7 (servidores tipo rack padrão)</t>
  </si>
  <si>
    <t>0023354-49.2022.8.24.0710</t>
  </si>
  <si>
    <t>137/2022</t>
  </si>
  <si>
    <t xml:space="preserve">Divisão de Suporte e Gestão de Ativos de TI
</t>
  </si>
  <si>
    <t>2.500 unidades de certificados digitais Tipo A3 e 1.500 unidades de mídia de armazenagem (token USB)</t>
  </si>
  <si>
    <t>.</t>
  </si>
  <si>
    <t>Valor total da contratação</t>
  </si>
  <si>
    <t>Agua</t>
  </si>
  <si>
    <t>445485, 445484, 445479</t>
  </si>
  <si>
    <t>Aquisição de água (garrafas de 500ml e galões de 20 litros (anual)</t>
  </si>
  <si>
    <t>100 bombonas 20l; 480 garrafas 500 ml sem gás; 240 garrafas 500ml com gás</t>
  </si>
  <si>
    <t>0044853-26.2021.8.24.0710; 0044858-48.2021.8.24.0710; 0030784-52.2022.8.24.0710</t>
  </si>
  <si>
    <t>Aquisição de água (garrafas de 500ml e galões de 20 litros)</t>
  </si>
  <si>
    <t>0030687-52.2022.8.24.0710</t>
  </si>
  <si>
    <t>0011326-49.2022.8.24.0710 (maio a agosto)</t>
  </si>
  <si>
    <t>Aquisição de água (galões de 20 litros) - anual</t>
  </si>
  <si>
    <t>180</t>
  </si>
  <si>
    <t>0045532-26.2021.8.24.0710</t>
  </si>
  <si>
    <t>Aquisição de água (garrafas de 500ml e galões de 20 litros) - quadrimestral</t>
  </si>
  <si>
    <t>0001671-53.2022.8.24.0710 (1º quadrimestre); 0024584-29.2022.8.24.0710 (2º quadrimestre)</t>
  </si>
  <si>
    <t>0010920-28.2022.8.24.0710 (2º quadrimestre)</t>
  </si>
  <si>
    <t>80 bombonas 20l; 40 fardos sem gás</t>
  </si>
  <si>
    <t>0045478-60.2021.8.24.0710 (1º quadrimestre) 0015883-79.2022.8.24.0710 (2º quadrimestre)</t>
  </si>
  <si>
    <t>70 bombonas de 20l</t>
  </si>
  <si>
    <t xml:space="preserve">0003804-68.2022.8.24.0710; </t>
  </si>
  <si>
    <t>0035679-56.2022.8.24.0710 (3º quadrimestre)</t>
  </si>
  <si>
    <t>Aquisição de água (garrafas de 500ml e galões de 20 litros) - QUADRIMESTRAL</t>
  </si>
  <si>
    <t>275 bombonas 20l; 1584 garrafas sem gás; 528 garrafas com gás</t>
  </si>
  <si>
    <t>0005327-18.2022.8.24.0710 (1º quadrimestre); 0013157-35.2022.8.24.0710 (2º quadrimestre); 0029651-72.2022.8.24.0710 (3º quadrimestre)</t>
  </si>
  <si>
    <t>0037226-34.2022.8.24.0710</t>
  </si>
  <si>
    <t>0014964-90.2022.8.24.0710 (anual)</t>
  </si>
  <si>
    <t xml:space="preserve"> 0046648-67.2021.8.24.0710 (1º quadrimestre); 0029656-94.2022.8.24.0710; </t>
  </si>
  <si>
    <t>Comarca de Lebon régis</t>
  </si>
  <si>
    <t>60 bombonas 20l; 84 garrafas com gás; 120 garrafas sem gás</t>
  </si>
  <si>
    <t>0046296-12.2021.8.24.0710;  0046276-21.2021.8.24.0710 (1º quadrimestre); 0020663-62.2022.8.24.0710 (2º quadrimestre); 0020665-32.2022.8.24.0710 (2º quadrimestre)</t>
  </si>
  <si>
    <t>0012757-21.2022.8.24.0710; 0034531-10.2022.8.24.0710 (3º quadrimestre)</t>
  </si>
  <si>
    <t>0029995-53.2022.8.24.0710; 0029995-53.2022.8.24.0710</t>
  </si>
  <si>
    <t>0020360-48.2022.8.24.0710  (2º quadrimestre)</t>
  </si>
  <si>
    <t>0013347-95.2022.8.24.0710 (2º quadrimestre)</t>
  </si>
  <si>
    <t>0015238-54.2022.8.24.0710 (2º quadrimestre); 0030627-79.2022.8.24.0710</t>
  </si>
  <si>
    <t>0019665-94.2022.8.24.0710 (2º quadrimestre); 0036561-18.2022.8.24.0710 (3º quadrimestre)</t>
  </si>
  <si>
    <t>Aquisição de água (garrafas de 500ml e galões de 20 litros) - anual</t>
  </si>
  <si>
    <t>200 bombonas 20l; 70 fardos com gás; 70 fardos sem gás</t>
  </si>
  <si>
    <t>0044775-32.2021.8.24.0710</t>
  </si>
  <si>
    <t>70 bombonas de 20l; 480 garrafas sem gás</t>
  </si>
  <si>
    <t>0045534-93.2021.8.24.0710 (1º quadrimestre) ; 0015731-31.2022.8.24.0710 (2º quadrimestre); 0016460-57.2022.8.24.0710 (2º quadrimestre); 0015748-67.2022.8.24.0710 (2º quadrimestre); 0032433-52.2022.8.24.0710; 0032206-62.2022.8.24.0710 (3º quadrimestre)</t>
  </si>
  <si>
    <t>0016714-30.2022.8.24.0710; 0035256-96.2022.8.24.0710 (3º quadrimestre)</t>
  </si>
  <si>
    <t>Aquisição de água (garrafas de 500ml e galões de 20 litros</t>
  </si>
  <si>
    <t>0013045-66.2022.8.24.0710</t>
  </si>
  <si>
    <t>São Lourenço do Oeste</t>
  </si>
  <si>
    <t>0016654-57.2022.8.24.0710 (ano de 2022)</t>
  </si>
  <si>
    <t>0010543-57.2022.8.24.0710 (1º quadrimestre); 0017248-71.2022.8.24.0710 (2º quadrimestre)</t>
  </si>
  <si>
    <t>0012375-28.2022.8.24.0710 (quadrimestral)</t>
  </si>
  <si>
    <t>250 bombonas, 50 fardos sem gás; 30 fardos com gás</t>
  </si>
  <si>
    <t>0046710-10.2021.8.24.0710</t>
  </si>
  <si>
    <t>Refeição para sessões juri</t>
  </si>
  <si>
    <t>Fornecimento de alimentação aos participantes das sessões do Tribunal do Juri</t>
  </si>
  <si>
    <t>0005296-95.2022.8.24.0710; 0008742-09.2022.8.24.0710; 0034396-95.2022.8.24.0710;0035833-74.2022.8.24.0710</t>
  </si>
  <si>
    <t>0015740-90.2022.8.24.0710; 0016393-92.2022.8.24.0710; 0038883-11.2022.8.24.0710; 0039286-77.2022.8.24.0710</t>
  </si>
  <si>
    <t>0004017-74.2022.8.24.0710; 0004021-14.2022.8.24.0710; 0004040-20.2022.8.24.0710; 0008731-77.2022.8.24.0710; 0008704-94.2022.8.24.0710; 0008737-84.2022.8.24.0710; 0008719-63.2022.8.24.0710; 0008721-33.2022.8.24.0710; 0008712-71.2022.8.24.0710; 0017089-31.2022.8.24.0710; 0023845-56.2022.8.24.0710; 0023840-34.2022.8.24.0710; 0029559-94.2022.8.24.0710; 0029556-42.2022.8.24.0710; 0029562-49.2022.8.24.0710</t>
  </si>
  <si>
    <t>0030828-71.2022.8.24.0710; 0030706-58.2022.8.24.0710</t>
  </si>
  <si>
    <t>0028102-27.2022.8.24.0710; 0038765-35.2022.8.24.0710</t>
  </si>
  <si>
    <t>0010594-68.2022.8.24.0710; 0009950-28.2022.8.24.0710; 0016805-23.2022.8.24.0710; 0016808-75.2022.8.24.0710; 0021482-96.2022.8.24.0710; 0023575-32.2022.8.24.0710; ; 0026057-50.2022.8.24.0710; 0026061-87.2022.8.24.0710; 0026055-80.2022.8.24.0710. 0026751-19.2022.8.24.0710; 0026472-33.2022.8.24.0710; 0026475-85.2022.8.24.0710; 0026468-93.2022.8.24.0710; 0026750-34.2022.8.24.0710; 0026473-18.2022.8.24.0710; 0033454-63.2022.8.24.0710; 0033517-88.2022.8.24.0710; 0036851-33.2022.8.24.0710; 0036863-47.2022.8.24.0710</t>
  </si>
  <si>
    <t>0003823-74.2022.8.24.0710; 0003972-70.2022.8.24.0710; 0008436-40.2022.8.24.0710; 0008944-83.2022.8.24.0710; 0008944-83.2022.8.24.0710; 0015812-77.2022.8.24.0710; 0015808-40.2022.8.24.0710; 0016398-17.2022.8.24.0710; 0020025-29.2022.8.24.0710; 0020019-22.2022.8.24.0710; 0023512-07.2022.8.24.0710; 0023508-67.2022.8.24.0710; 0027985-36.2022.8.24.0710; 0029896-83.2022.8.24.0710; 0033357-63.2022.8.24.0710; 0033358-48.2022.8.24.0710; 0035516-76.2022.8.24.0710; 0035511-54.2022.8.24.0710; 0035513-24.2022.8.24.0710; 0035517-61.2022.8.24.0710; 0036803-74.2022.8.24.0710; 0036686-83.2022.8.24.0710; 0036807-14.2022.8.24.0710; 0035517-61.2022.8.24.0710; 0035516-76.2022.8.24.0710; 0040995-50.2022.8.24.0710; 0035511-54.2022.8.24.0710; 0035513-24.2022.8.24.0710</t>
  </si>
  <si>
    <t>0047085-11.2021.8.24.0710; 0047085-11.2021.8.24.0710; 0009143-08.2022.8.24.0710; 0019970-78.2022.8.24.0710; 0028197-57.2022.8.24.0710; 0027952-46.2022.8.24.0710</t>
  </si>
  <si>
    <t>0014613-20.2022.8.24.0710; 0014616-72.2022.8.24.0710; 0019115-02.2022.8.24.0710; 0019077-87.2022.8.24.0710; 0019111-62.2022.8.24.0710; 0023414-22.2022.8.24.0710; 0023455-86.2022.8.24.0710; 0023421-14.2022.8.24.0710; 0029125-08.2022.8.24.0710; 0029737-43.2022.8.24.0710; 0029123-38.2022.8.24.0710</t>
  </si>
  <si>
    <t>0010682-09.2022.8.24.0710;  0014272-91.2022.8.24.0710; 0015749-52.2022.8.24.0710; 0018624-92.2022.8.24.0710; 0033514-36.2022.8.24.0710; 0035028-24.2022.8.24.0710</t>
  </si>
  <si>
    <t>0009959-87.2022.8.24.0710; 0009960-72.2022.8.24.0710; 0017104-97.2022.8.24.0710; 0017103-15.2022.8.24.0710; 0024104-51.2022.8.24.0710; 0024687-36.2022.8.24.0710; 0026098-17.2022.8.24.0710; 0037030-64.2022.8.24.0710; 0037044-48.2022.8.24.0710</t>
  </si>
  <si>
    <t>0002409-41.2022.8.24.0710, 0047037-52.2021.8.24.0710, 0047091-18.2021.8.24.0710; 0002409-41.2022.8.24.0710; 0005391-28.2022.8.24.0710; 0005877-13.2022.8.24.0710; 0007687-23.2022.8.24.0710; 0008180-97.2022.8.24.0710; 0011596-73.2022.8.24.0710; 0010623-21.2022.8.24.0710; 0015461-07.2022.8.24.0710; 0016148-81.2022.8.24.0710; 0016152-21.2022.8.24.0710; 0019511-76.2022.8.24.0710; 0020856-77.2022.8.24.0710; 0022019-92.2022.8.24.0710;0022012-03.2022.8.24.0710; 0023100-76.2022.8.24.0710; 0023112-90.2022.8.24.0710;  0023112-90.2022.8.24.0710; 0024699-50.2022.8.24.0710; 0025643-52.2022.8.24.0710; 0024872-74.2022.8.24.0710; 0027545-40.2022.8.24.0710; 0027547-10.2022.8.24.0710; 0030549-85.2022.8.24.0710; 0030035-35.2022.8.24.0710; 0030028-43.2022.8.24.0710; 0030028-43.2022.8.24.0710; 0030035-35.2022.8.24.0710; 0033357-63.2022.8.24.0710;  0034917-40.2022.8.24.0710; 0036090-02.2022.8.24.0710; 0036072-78.2022.8.24.0710; 0036650-41.2022.8.24.0710</t>
  </si>
  <si>
    <t>0011858-23.2022.8.24.0710; 0019017-17.2022.8.24.0710; 0019014-62.2022.8.24.0710; 0032587-70.2022.8.24.0710</t>
  </si>
  <si>
    <t>0022670-27.2022.8.24.0710</t>
  </si>
  <si>
    <t>0005879-80.2022.8.24.0710; 0011925-85.2022.8.24.0710; 0011921-48.2022.8.24.0710; 0015717-47.2022.8.24.0710; 0015737-38.2022.8.24.0710; 0023405-60.2022.8.24.0710; 0023403-90.2022.8.24.0710; 0029884-69.2022.8.24.0710; 0029886-39.2022.8.24.0710; 0029884-69.2022.8.24.0710</t>
  </si>
  <si>
    <t xml:space="preserve">0005780-13.2022.8.24.0710; 0005775-88.2022.8.24.0710; 0008321-19.2022.8.24.0710; 0010180-70.2022.8.24.0710; 0010171-11.2022.8.24.0710; 0013647-57.2022.8.24.0710; 0013642-35.2022.8.24.0710; 0019841-73.2022.8.24.0710; 0024804-27.2022.8.24.0710; 0024805-12.2022.8.24.0710; 0024846-76.2022.8.24.0710; 0024844-09.2022.8.24.0710; 0029781-62.2022.8.24.0710; 0032374-64.2022.8.24.0710; 0032358-13.2022.8.24.0710; 0032367-72.2022.8.24.0710; 0032383-26.2022.8.24.0710; </t>
  </si>
  <si>
    <t>0001399-59.2022.8.24.0710; 0001654-17.2022.8.24.0710; 0002113-19.2022.8.24.0710; 0003314-46.2022.8.24.0710; 0003323-08.2022.8.24.0710; 0010264-71.2022.8.24.0710; 0010281-10.2022.8.24.0710; 0010440-50.2022.8.24.0710; 0015126-85.2022.8.24.0710; 0016298-62.2022.8.24.0710; 0022092-64.2022.8.24.0710; 0022059-74.2022.8.24.0710; 0027456-17.2022.8.24.0710; 0027452-77.2022.8.24.0710; 0035824-15.2022.8.24.0710; 0036086-62.2022.8.24.0710. 0041196-42.2022.8.24.0710</t>
  </si>
  <si>
    <t>0003993-46.2022.8.24.0710; 0004058-41.2022.8.24.0710; 0014919-86.2022.8.24.0710; 0014898-13.2022.8.24.0710; 0032361-65.2022.8.24.0710; 0031721-62.2022.8.24.0710</t>
  </si>
  <si>
    <t>0007395-38.2022.8.24.0710; 0007528-80.2022.8.24.0710; 0023551-04.2022.8.24.0710; 0023358-86.2022.8.24.0710; 0028178-51.2022.8.24.0710; 0028347-38.2022.8.24.0710; 0033227-73.2022.8.24.0710; 0033205-15.2022.8.24.0710; 0037618-71.2022.8.24.0710</t>
  </si>
  <si>
    <t>0027342-78.2022.8.24.0710; 0028859-21.2022.8.24.0710;0028840-15.2022.8.24.0710; 0032376-34.2022.8.24.0710; 0032365-05.2022.8.24.0710; 0036343-87.2022.8.24.0710; 0036661-70.2022.8.24.0710; 0040241-11.2022.8.24.0710; 0040250-70.2022.8.24.0710</t>
  </si>
  <si>
    <t>0000797-68.2022.8.24.0710; 0015141-54.2022.8.24.0710; 0022665-05.2022.8.24.0710; 0027913-49.2022.8.24.0710; 0033941-33.2022.8.24.0710; 0037031-49.2022.8.24.0710</t>
  </si>
  <si>
    <t>0003716-30.2022.8.24.0710; 0003677-33.2022.8.24.0710; 0003676-48.2022.8.24.0710; 0003692-02.2022.8.24.0710; 0003696-39.2022.8.24.0710; 0029626-59.2022.8.24.0710; 0029627-44.2022.8.24.0710; 0029619-67.2022.8.24.0710; 0029631-81.2022.8.24.0710; 0029647-35.2022.8.24.0710; 0029648-20.2022.8.24.0710; 0029621-37.2022.8.24.0710; 0029623-07.2022.8.24.0710</t>
  </si>
  <si>
    <t>0007412-74.2022.8.24.0710; 0011424-34.2022.8.24.0710; 0019824-37.2022.8.24.0710; 0038991-40.2022.8.24.0710</t>
  </si>
  <si>
    <t>0006409-84.2022.8.24.0710; 0006599-47.2022.8.24.0710;  0016882-32.2022.8.24.0710; 0016779-25.2022.8.24.0710; 0023097-24.2022.8.24.0710; 0023097-24.2022.8.24.0710;  0023210-75.2022.8.24.0710</t>
  </si>
  <si>
    <t>0045814-64.2021.8.24.0710, 0045751-39.2021.8.24.0710; 0007738-34.2022.8.24.0710; 0007735-79.2022.8.24.0710; 0008330-78.2022.8.24.0710</t>
  </si>
  <si>
    <t xml:space="preserve">0014263-32.2022.8.24.0710; 0014257-25.2022.8.24.0710; 0019285-71.2022.8.24.0710; 0019359-28.2022.8.24.0710; 0027638-03.2022.8.24.0710; 0027661-46.2022.8.24.0710; </t>
  </si>
  <si>
    <t>0045692-51.2021.8.24.0710; 0047303-39.2021.8.24.0710; 0004704-51.2022.8.24.0710; 0007472-47.2022.8.24.0710; 0011020-80.2022.8.24.0710; 0015585-87.2022.8.24.0710; 0027387-82.2022.8.24.0710; 0032710-68.2022.8.24.0710</t>
  </si>
  <si>
    <t>0022182-72.2022.8.24.0710; 0022788-03.2022.8.24.0710; 0022856-50.2022.8.24.0710; 0022852-13.2022.8.24.0710; 0025093-57.2022.8.24.0710; 0025627-98.2022.8.24.0710; 0025456-44.2022.8.24.0710; 0025272-88.2022.8.24.0710; 0025454-74.2022.8.24.0710; 0026191-77.2022.8.24.0710; 0025099-64.2022.8.24.0710; 0025624-46.2022.8.24.0710; 0032906-38.2022.8.24.0710; 0032785-10.2022.8.24.0710; 0036100-46.2022.8.24.0710; 0036099-61.2022.8.24.0710; 0039142-06.2022.8.24.0710; 0039091-92.2022.8.24.0710</t>
  </si>
  <si>
    <t>comarca de imarui</t>
  </si>
  <si>
    <t>0007943-63.2022.8.24.0710; 0040991-13.2022.8.24.0710; 0040994-65.2022.8.24.0710</t>
  </si>
  <si>
    <t>0010047-28.2022.8.24.0710; 0025970-94.2022.8.24.0710; 0025970-94.2022.8.24.0710</t>
  </si>
  <si>
    <t xml:space="preserve">0015753-89.2022.8.24.0710; 0016263-05.2022.8.24.0710; 0017494-67.2022.8.24.0710; 0017487-75.2022.8.24.0710; 0031688-72.2022.8.24.0710; 0031697-34.2022.8.24.0710; </t>
  </si>
  <si>
    <t>0001595-29.2022.8.24.0710; 0012778-94.2022.8.24.0710; 0012779-79.2022.8.24.0710; 0014630-56.2022.8.24.0710; 0033313-44.2022.8.24.0710</t>
  </si>
  <si>
    <t>0047423-82.2021.8.24.0710, 0001606-58.2022.8.24.0710; 0006698-17.2022.8.24.0710; 0009693-03.2022.8.24.0710; 0018468-07.2022.8.24.0710; 0018464-67.2022.8.24.0710; 0037119-87.2022.8.24.0710; 0037122-42.2022.8.24.0710</t>
  </si>
  <si>
    <t>0025385-42.2022.8.24.0710; 0025381-05.2022.8.24.0710; 0039548-27.2022.8.24.0710; 0039551-79.2022.8.24.0710</t>
  </si>
  <si>
    <t>0002029-18.2022.8.24.0710; 0002231-92.2022.8.24.0710; 0002223-18.2022.8.24.0710; 0002150-46.2022.8.24.0710; 0002476-06.2022.8.24.0710; 0002250-98.2022.8.24.0710; 0002461-37.2022.8.24.0710; 0002246-61.2022.8.24.0710; 0016385-18.2022.8.24.0710 ; 0016399-02.2022.8.24.0710; 0017169-92.2022.8.24.0710 ; 0018203-05.2022.8.24.0710;  0027018-88.2022.8.24.0710; 0027066-47.2022.8.24.0710; 0032831-96.2022.8.24.0710; 0033933-56.2022.8.24.0710</t>
  </si>
  <si>
    <t>0001591-89.2022.8.24.0710; 0001604-88.2022.8.24.0710; 0009440-15.2022.8.24.0710; 0013823-36.2022.8.24.0710; 0018163-23.2022.8.24.0710; 0029406-61.2022.8.24.0710; 0036446-94.2022.8.24.0710</t>
  </si>
  <si>
    <t>0010197-09.2022.8.24.0710; 0010199-76.2022.8.24.0710; 0019361-95.2022.8.24.0710; 0023524-21.2022.8.24.0710; 0027703-95.2022.8.24.0710; 0032248-14.2022.8.24.0710; 0036949-18.2022.8.24.0710; 0039308-38.2022.8.24.0710; 0036949-18.2022.8.24.0710</t>
  </si>
  <si>
    <t>0003054-66.2022.8.24.0710</t>
  </si>
  <si>
    <t>0002332-32.2022.8.24.0710; 0002403-34.2022.8.24.0710; 0011454-69.2022.8.24.0710; 0013098-47.2022.8.24.0710; 0013294-17.2022.8.24.0710; 0013092-40.2022.8.24.0710</t>
  </si>
  <si>
    <t>0001178-76.2022.8.24.0710; 0001161-40.2022.8.24.0710; 0001211-66.2022.8.24.0710; 0001251-48.2022.8.24.0710; 0008439-92.2022.8.24.0710; 0008442-47.2022.8.24.0710; 0008440-77.2022.8.24.0710; 0008804-49.2022.8.24.0710; 0012178-73.2022.8.24.0710; 0011447-77.2022.8.24.0710; 0012179-58.2022.8.24.0710; 0016780-10.2022.8.24.0710; 0016969-85.2022.8.24.0710; 0016786-17.2022.8.24.0710; 0021722-85.2022.8.24.0710; 0021713-26.2022.8.24.0710; 0024474-30.2022.8.24.0710; 0024486-44.2022.8.24.0710; 0024707-27.2022.8.24.0710;  0024495-06.2022.8.24.0710; 0024500-28.2022.8.24.0710; 0028255-60.2022.8.24.0710; 0028275-51.2022.8.24.0710</t>
  </si>
  <si>
    <t>0011594-06.2022.8.24.0710; 0011640-92.2022.8.24.0710; 0015710-55.2022.8.24.0710; 0015793-71.2022.8.24.0710; 0022766-42.2022.8.24.0710; 0031942-45.2022.8.24.0710; 0031965-88.2022.8.24.0710; 0039823-73.2022.8.24.0710; 0039955-33.2022.8.24.0710</t>
  </si>
  <si>
    <t>0036549-04.2022.8.24.0710; 0036475-47.2022.8.24.0710</t>
  </si>
  <si>
    <t>0015145-91.2022.8.24.0710; 0015627-39.2022.8.24.0710; 0032471-64.2022.8.24.0710</t>
  </si>
  <si>
    <t>0023683-61.2022.8.24.0710</t>
  </si>
  <si>
    <t>0008856-45.2022.8.24.0710</t>
  </si>
  <si>
    <t>0008726-55.2022.8.24.0710; 0008875-51.2022.8.24.0710; 0011041-56.2022.8.24.0710; 0016077-79.2022.8.24.0710; 0016271-79.2022.8.24.0710; 0016083-86.2022.8.24.0710; 0019098-63.2022.8.24.0710; 0019106-40.2022.8.24.0710; 0019108-10.2022.8.24.0710;0032387-63.2022.8.24.0710; 0032385-93.2022.8.24.0710; 0032932-36.2022.8.24.0710; 0035450-96.2022.8.24.0710; 0035449-14.2022.8.24.0710; 0035447-44.2022.8.24.0710; 0040763-38.2022.8.24.0710</t>
  </si>
  <si>
    <t>0026591-91.2022.8.24.0710; 0026338-06.2022.8.24.0710; 0030369-69.2022.8.24.0710; 0034956-37.2022.8.24.0710; 0036530-95.2022.8.24.0710</t>
  </si>
  <si>
    <t>0007504-52.2022.8.24.0710; 0007484-61.2022.8.24.0710; 0009437-60.2022.8.24.0710; 0024182-45.2022.8.24.0710; 0024179-90.2022.8.24.0710; 0026535-58.2022.8.24.0710; 0026561-56.2022.8.24.0710; 0026564-11.2022.8.24.0710; 0039524-96.2022.8.24.0710; 0039853-11.2022.8.24.0710</t>
  </si>
  <si>
    <t>0010189-32.2022.8.24.0710; 0010268-11.2022.8.24.0710; 0013511-60.2022.8.24.0710; 0014229-57.2022.8.24.0710; 0016487-40.2022.8.24.0710; 0016475-26.2022.8.24.0710; 0027553-17.2022.8.24.0710; 0027556-69.2022.8.24.0710; 0037168-31.2022.8.24.0710; 0037395-21.2022.8.24.0710</t>
  </si>
  <si>
    <t xml:space="preserve">0009620-31.2022.8.24.0710; 0013133-07.2022.8.24.0710; 0017495-52.2022.8.24.0710; 0017505-96.2022.8.24.0710; 0020501-67.2022.8.24.0710; 0020212-37.2022.8.24.0710; 0030139-27.2022.8.24.0710; 0032456-95.2022.8.24.0710; 0033923-12.2022.8.24.0710; </t>
  </si>
  <si>
    <t>0003090-11.2022.8.24.0710; 0011335-11.2022.8.24.0710; 0011339-48.2022.8.24.0710; 0019283-04.2022.8.24.0710; 0019279-64.2022.8.24.0710; 0027512-50.2022.8.24.0710; 0027514-20.2022.8.24.0710; 0034920-92.2022.8.24.0710; 0034924-32.2022.8.24.0710; 0034919-10.2022.8.24.0710</t>
  </si>
  <si>
    <t>0002600-86.2022.8.24.0710; 0002704-78.2022.8.24.0710;  0019526-45.2022.8.24.0710; 0019383-56.2022.8.24.0710; 0023855-03.2022.8.24.0710; 0024037-86.2022.8.24.0710; 0027972-37.2022.8.24.0710; 0027877-07.2022.8.24.0710; 0027891-88.2022.8.24.0710</t>
  </si>
  <si>
    <t>0002981-94.2022.8.24.0710</t>
  </si>
  <si>
    <t>0007376-32.2022.8.24.0710; 0015060-08.2022.8.24.0710; 0025690-26.2022.8.24.0710; 0036731-87.2022.8.24.0710</t>
  </si>
  <si>
    <t>0005829-54.2022.8.24.0710; 0012678-42.2022.8.24.0710; 0025651-29.2022.8.24.0710;0034429-85.2022.8.24.0710; 0040094-82.2022.8.24.0710;</t>
  </si>
  <si>
    <t>0005350-61.2022.8.24.0710; 0005360-08.2022.8.24.0710; 0011124-72.2022.8.24.0710; 0007244-72.2022.8.24.0710; 0011119-50.2022.8.24.0710; 0021660-45.2022.8.24.0710; 0021663-97.2022.8.24.0710; 0024275-08.2022.8.24.0710; 0024269-98.2022.8.24.0710; 0029377-11.2022.8.24.0710; 0029370-19.2022.8.24.0710; 0033797-59.2022.8.24.0710; 0033795-89.2022.8.24.0710; 0036515-29.2022.8.24.0710; 0036513-59.2022.8.24.0710; 0036513-59.2022.8.24.0710; 0039558-71.2022.8.24.0710; 0039561-26.2022.8.24.0710</t>
  </si>
  <si>
    <t>0009171-73.2022.8.24.0710; 0009173-43.2022.8.24.0710; 0016284-78.2022.8.24.0710; 0016283-93.2022.8.24.0710; 0022994-17.2022.8.24.0710; 0022997-69.2022.8.24.0710; 0024587-81.2022.8.24.0710; 0024588-66.2022.8.24.0710; 0024588-66.2022.8.24.0710; 0040240-26.2022.8.24.0710</t>
  </si>
  <si>
    <t>0015691-49.2022.8.24.0710; 0016246-66.2022.8.24.0710; 0020437-57.2022.8.24.0710; 0019920-52.2022.8.24.0710; 0020463-55.2022.8.24.0710; 0020463-55.2022.8.24.0710; 0039499-83.2022.8.24.0710; 0039404-53.2022.8.24.0710</t>
  </si>
  <si>
    <t>0047296-47.2021.8.24.0710; 0047250-58.2021.8.24.0710;  0014409-73.2022.8.24.0710; 0014412-28.2022.8.24.0710; 0014289-30.2022.8.24.0710; 0014293-67.2022.8.24.0710; 0014293-67.2022.8.24.0710; 0026385-77.2022.8.24.0710; 0026581-47.2022.8.24.0710; 0029670-78.2022.8.24.0710; 0029672-48.2022.8.24.0710; 0037682-81.2022.8.24.0710; 0037301-73.2022.8.24.0710</t>
  </si>
  <si>
    <t>0007475-02.2022.8.24.0710; 0018459-45.2022.8.24.0710; 0018459-45.2022.8.24.0710; 0021926-32.2022.8.24.0710; 0021926-32.2022.8.24.0710; 0027703-95.2022.8.24.0710; 0027839-92.2022.8.24.0710; 0027839-92.2022.8.24.0710</t>
  </si>
  <si>
    <t>0005498-72.2022.8.24.0710; 0006034-83.2022.8.24.0710; 0005393-95.2022.8.24.0710; 0006039-08.2022.8.24.0710; 0006038-23.2022.8.24.0710; 0008599-20.2022.8.24.0710; 0008709-19.2022.8.24.0710; 0008714-41.2022.8.24.0710; 0008603-57.2022.8.24.0710; 0008710-04.2022.8.24.0710; 0012414-25.2022.8.24.0710; 0012292-12.2022.8.24.0710; 0012416-92.2022.8.24.0710; 0012294-79.2022.8.24.0710; 0012537-23.2022.8.24.0710; 0020436-72.2022.8.24.0710; 0020438-42.2022.8.24.0710; 0020481-76.2022.8.24.0710; 0019915-30.2022.8.24.0710; 0023888-90.2022.8.24.0710; 0025913-76.2022.8.24.0710; 0025525-76.2022.8.24.0710; 0025530-98.2022.8.24.0710; 0025923-23.2022.8.24.0710; 0028614-10.2022.8.24.0710; 0028603-78.2022.8.24.0710; 0028600-26.2022.8.24.0710; 0028614-10.2022.8.24.0710; 0028618-47.2022.8.24.0710; 0034928-69.2022.8.24.0710; 0035101-93.2022.8.24.0710; 0035100-11.2022.8.24.0710; 0038340-08.2022.8.24.0710</t>
  </si>
  <si>
    <t>0007621-43.2022.8.24.0710; 0007609-29.2022.8.24.0710; 0027595-66.2022.8.24.0710; 0033312-59.2022.8.24.0710; 0034034-93.2022.8.24.0710</t>
  </si>
  <si>
    <t>0002730-76.2022.8.24.0710; 0002709-03.2022.8.24.0710; 0002725-54.2022.8.24.0710; 0002729-91.2022.8.24.0710; 0021209-20.2022.8.24.0710; 0022671-12.2022.8.24.0710; 0023024-52.2022.8.24.0710; 0028420-10.2022.8.24.0710; 0028427-02.2022.8.24.0710; 0035304-55.2022.8.24.0710; 0035398-03.2022.8.24.0710; 0037236-78.2022.8.24.0710; 0037232-41.2022.8.24.0710</t>
  </si>
  <si>
    <t>0015097-35.2022.8.24.0710;  0015102-57.2022.8.24.0710; 0015098-20.2022.8.24.0710; 0022581-04.2022.8.24.0710; 0030568-91.2022.8.24.0710</t>
  </si>
  <si>
    <t>0004067-03.2022.8.24.0710; 0004495-82.2022.8.24.0710 ;0007829-27.2022.8.24.0710; 0008777-66.2022.8.24.0710; 0011098-74.2022.8.24.0710; 0011116-95.2022.8.24.0710; 0015043-69.2022.8.24.0710; 0019969-93.2022.8.24.0710; 0023656-78.2022.8.24.0710; 0023645-49.2022.8.24.0710; 0026614-37.2022.8.24.0710; 0028963-13.2022.8.24.0710</t>
  </si>
  <si>
    <t>0004228-13.2022.8.24.0710; 0004230-80.2022.8.24.0710; 0005551-53.2022.8.24.0710; 0005553-23.2022.8.24.0710; 0024098-44.2022.8.24.0710; 0024099-29.2022.8.24.0710; 0028301-49.2022.8.24.0710; 0028276-36.2022.8.24.0710; 0028301-49.2022.8.24.0710; 0028276-36.2022.8.24.0710; 0034662-82.2022.8.24.0710; 0034657-60.2022.8.24.0710</t>
  </si>
  <si>
    <t>0017076-32.2022.8.24.0710</t>
  </si>
  <si>
    <t>0001502-66.2022.8.24.0710; 0001493-07.2022.8.24.0710; 0014895-58.2022.8.24.0710; 0014885-14.2022.8.24.0710; 0014901-65.2022.8.24.0710; 0014888-66.2022.8.24.0710; 0014899-95.2022.8.24.0710; 0027685-74.2022.8.24.0710; 0028459-07.2022.8.24.0710; 0028460-89.2022.8.24.0710; 0037174-38.2022.8.24.0710; 0037203-88.2022.8.24.0710; 0037209-95.2022.8.24.0710; 0037181-30.2022.8.24.0710</t>
  </si>
  <si>
    <t>0000774-25.2022.8.24.0710</t>
  </si>
  <si>
    <t>0006387-26.2022.8.24.0710; 0007070-63.2022.8.24.0710; 0015738-23.2022.8.24.0710; 0036525-73.2022.8.24.0710</t>
  </si>
  <si>
    <t>0009369-13.2022.8.24.0710; 0009939-96.2022.8.24.0710; 0011491-96.2022.8.24.0710; 0018294-95.2022.8.24.0710; 0018560-82.2022.8.24.0710; 0018608-41.2022.8.24.0710; 0018776-43.2022.8.24.0710; 0028771-80.2022.8.24.0710</t>
  </si>
  <si>
    <t>0033407-89.2022.8.24.0710; 0033386-16.2022.8.24.0710</t>
  </si>
  <si>
    <t>0046917-09.2021.8.24.0710, 0046774-20.2021.8.24.0710; 0021967-96.2022.8.24.0710; 0022399-18.2022.8.24.0710; 0022399-18.2022.8.24.0710; 0025940-59.2022.8.24.0710; 0025949-21.2022.8.24.0710; 0029237-74.2022.8.24.0710; 0029685-47.2022.8.24.0710; 0032746-13.2022.8.24.0710; 0032980-92.2022.8.24.0710</t>
  </si>
  <si>
    <t>0003754-42.2022.8.24.0710; 0003775-18.2022.8.24.0710; 0004429-05.2022.8.24.0710; 0006229-68.2022.8.24.0710; 0006232-23.2022.8.24.0710; 0006235-75.2022.8.24.0710; 0009659-28.2022.8.24.0710; 0009661-95.2022.8.24.0710; 0009657-58.2022.8.24.0710; 0009664-50.2022.8.24.0710; 0009665-35.2022.8.24.0710 ; 0009663-65.2022.8.24.0710; 0016873-70.2022.8.24.0710; 0016892-76.2022.8.24.0710; 0016889-24.2022.8.24.0710; 0016874-55.2022.8.24.0710; 0016871-03.2022.8.24.0710; 0016886-69.2022.8.24.0710; 0022622-68.2022.8.24.0710; 0022621-83.2022.8.24.0710; 0027609-50.2022.8.24.0710; 0027615-57.2022.8.24.0710; 0027694-36.2022.8.24.0710; 0027607-80.2022.8.24.0710; 0027618-12.2022.8.24.0710; 0031908-70.2022.8.24.0710; 0031944-15.2022.8.24.0710</t>
  </si>
  <si>
    <t>0002105-42.2022.8.24.0710; 0002371-29.2022.8.24.0710; 0003326-60.2022.8.24.0710; 0003310-09.2022.8.24.0710; 0003315-31.2022.8.24.0710; 0013780-02.2022.8.24.0710; 0013735-95.2022.8.24.0710; 0013784-39.2022.8.24.0710; 0013638-95.2022.8.24.0710; 0014622-79.2022.8.24.0710; 0014431-34.2022.8.24.0710; 0014252-03.2022.8.24.0710; 0014246-93.2022.8.24.0710;  0014423-57.2022.8.24.0710; 0014260-77.2022.8.24.0710; 0014601-06.2022.8.24.0710; 0024139-11.2022.8.24.0710; 0024058-62.2022.8.24.0710; 0024175-53.2022.8.24.0710; 0024183-30.2022.8.24.0710; 0026036-74.2022.8.24.0710; 0026052-28.2022.8.24.0710; 0026241-06.2022.8.24.0710; 0026285-25.2022.8.24.0710; 0026532-06.2022.8.24.0710; 0026522-59.2022.8.24.0710;  0026245-43.2022.8.24.0710; 0029753-94.2022.8.24.0710; 0029845-72.2022.8.24.0710; 0029765-11.2022.8.24.0710; 0037820-48.2022.8.24.0710;  0037834-32.2022.8.24.0710; 0037861-15.2022.8.24.0710; 0037857-75.2022.8.24.0710</t>
  </si>
  <si>
    <t>Imunização - dedetização</t>
  </si>
  <si>
    <t>3417</t>
  </si>
  <si>
    <t>Manutenção da salubridade das instalações quanto às pragas</t>
  </si>
  <si>
    <t>0024077-68.2022.8.24.0710</t>
  </si>
  <si>
    <t>0019412-09.2022.8.24.0710 (junho a dezembro)</t>
  </si>
  <si>
    <t>0008848-68.2022.8.24.0710</t>
  </si>
  <si>
    <t>0004582-38.2022.8.24.0710 (Anual)</t>
  </si>
  <si>
    <t>0035247-37.2022.8.24.0710</t>
  </si>
  <si>
    <t>0018745-23.2022.8.24.0710 (anual)</t>
  </si>
  <si>
    <t>0016119-31.2022.8.24.0710 (para 6 meses)</t>
  </si>
  <si>
    <t>0010985-23.2022.8.24.0710</t>
  </si>
  <si>
    <t>0024406-80.2022.8.24.0710</t>
  </si>
  <si>
    <t>0013978-39.2022.8.24.0710 (semestral)</t>
  </si>
  <si>
    <t>0012643-82.2022.8.24.0710 (anual)</t>
  </si>
  <si>
    <t>0015456-82.2022.8.24.0710</t>
  </si>
  <si>
    <t>0009865-42.2022.8.24.0710</t>
  </si>
  <si>
    <t>Manutenção da salubridade das instalações quanto às pragas - anual</t>
  </si>
  <si>
    <t>3</t>
  </si>
  <si>
    <t>0004496-67.2022.8.24.0710</t>
  </si>
  <si>
    <t>Manutenção da salubridade das instalações quanto às pragas (semestral)</t>
  </si>
  <si>
    <t>0045754-91.2021.8.24.0710 (1º semestre)</t>
  </si>
  <si>
    <t>0006861-94.2022.8.24.0710;</t>
  </si>
  <si>
    <t>0006864-49.2022.8.24.0710</t>
  </si>
  <si>
    <t>0045528-86.2021.8.24.0710</t>
  </si>
  <si>
    <t>0011365-46.2022.8.24.0710 (terceiro quadrimestre); 0016964-63.2022.8.24.0710 (semestral) 0027283-90.2022.8.24.0710 (2º semestre)</t>
  </si>
  <si>
    <t>Imunização - dedetização - desratização</t>
  </si>
  <si>
    <t>0008185-22.2022.8.24.0710</t>
  </si>
  <si>
    <t>0016592-17.2022.8.24.0710 (2º quadrimestre)</t>
  </si>
  <si>
    <t>0046031-10.2021.8.24.0710</t>
  </si>
  <si>
    <t>0020217-59.2022.8.24.0710</t>
  </si>
  <si>
    <t>2</t>
  </si>
  <si>
    <t xml:space="preserve">0033364-55.2022.8.24.0710 (2º Semestre) 0033366-25.2022.8.24.0710 </t>
  </si>
  <si>
    <t>0012207-26.2022.8.24.0710 (Mês de Abril); 0036690-23.2022.8.24.0710 (Mês de outubro)</t>
  </si>
  <si>
    <t>Manutenção da salubridade das instalações quanto às pragas - QUADRIMESTRAL</t>
  </si>
  <si>
    <t>0005985-42.2022.8.24.0710 (1] quadrimestre); 0027320-20.2022.8.24.0710 (2º quadrimestre)</t>
  </si>
  <si>
    <t>0029420-45.2022.8.24.0710</t>
  </si>
  <si>
    <t>0011291-89.2022.8.24.0710</t>
  </si>
  <si>
    <t>Imunização - desratização</t>
  </si>
  <si>
    <t>0032484-63.2022.8.24.0710</t>
  </si>
  <si>
    <t xml:space="preserve">0024406-80.2022.8.24.0710 </t>
  </si>
  <si>
    <t>0011365-46.2022.8.24.0710 (terceiro quadrimestre); 0016964-63.2022.8.24.0710 (semestral); 0027283-90.2022.8.24.0710 (2º semestre)</t>
  </si>
  <si>
    <t>0044633-28.2021.8.24.0710</t>
  </si>
  <si>
    <t>0012015-93.2022.8.24.0710 (Mês de Abril); 0036693-75.2022.8.24.0710 (Mês de outubro)</t>
  </si>
  <si>
    <t>Manutenção de Jardim</t>
  </si>
  <si>
    <t>24287</t>
  </si>
  <si>
    <t>Manutenção e limpeza do jardim - ANUAL</t>
  </si>
  <si>
    <t>0005089-96.2022.8.24.0710</t>
  </si>
  <si>
    <t>Manutenção e limpeza do jardim (anual)</t>
  </si>
  <si>
    <t>12</t>
  </si>
  <si>
    <t>0047095-55.2021.8.24.0710</t>
  </si>
  <si>
    <t>Manutenção e limpeza do jardim</t>
  </si>
  <si>
    <t>0002011-94.2022.8.24.0710</t>
  </si>
  <si>
    <t>Manutenção e limpeza do jardim - anual</t>
  </si>
  <si>
    <t>0044872-32.2021.8.24.0710</t>
  </si>
  <si>
    <t>0011899-87.2022.8.24.0710</t>
  </si>
  <si>
    <t>9</t>
  </si>
  <si>
    <t>0013000-62.2022.8.24.0710</t>
  </si>
  <si>
    <t>0044545-87.2021.8.24.0710</t>
  </si>
  <si>
    <t>Manutenção e limpeza do jardim - quadrimestral</t>
  </si>
  <si>
    <t>0002257-90.2022.8.24.0710 (1º quadrimestre) 0018566-89.2022.8.24.0710 (2º quadrimestre)</t>
  </si>
  <si>
    <t>0045360-84.2021.8.24.0710</t>
  </si>
  <si>
    <t>Manutenção e limpeza do jardim - QUADRIMESTRAL</t>
  </si>
  <si>
    <t>8</t>
  </si>
  <si>
    <t>0005250-09.2022.8.24.0710 (1º quadrimestre); 0014947-54.2022.8.24.0710 (2º quadrimestre)</t>
  </si>
  <si>
    <t>0006557-95.2022.8.24.0710 (terra adubada); 0034877-58.2022.8.24.0710 (1.200 kg de terra adubada)</t>
  </si>
  <si>
    <t>Manutenção e limpeza do jardim - semestral</t>
  </si>
  <si>
    <t>0001928-78.2022.8.24.0710 (telhado verde - 1º semestre); 0003323-08.2022.8.24.0710 (1º semestre) 0024957-60.2022.8.24.0710 (2 semestre); 0024899-57.2022.8.24.0710</t>
  </si>
  <si>
    <t>0047232-37.2021.8.24.0710</t>
  </si>
  <si>
    <t>0008878-06.2022.8.24.0710; (semestral); 0011829-70.2022.8.24.0710</t>
  </si>
  <si>
    <t>0014026-95.2022.8.24.0710</t>
  </si>
  <si>
    <t>0019083-94.2022.8.24.0710 (2º semestre); 0022171-43.2022.8.24.0710; 0031741-53.2022.8.24.0710 (3º quadrimestre)</t>
  </si>
  <si>
    <t>Manutenção e limpeza do jardim (semestral)</t>
  </si>
  <si>
    <t>11</t>
  </si>
  <si>
    <t xml:space="preserve">0047450-65.2021.8.24.0710 (1º semestre); 0033766-39.2022.8.24.0710 (2º semestre); </t>
  </si>
  <si>
    <t>0046993-33.2021.8.24.0710</t>
  </si>
  <si>
    <t>0044473-03.2021.8.24.0710</t>
  </si>
  <si>
    <t>Joinville - Fórum Fazendário</t>
  </si>
  <si>
    <t>Manutenção de elevatório de esgoto</t>
  </si>
  <si>
    <t>Manutenção de elevatório de esgoto (anual)</t>
  </si>
  <si>
    <t>6</t>
  </si>
  <si>
    <t>0045868-30.2021.8.24.0710</t>
  </si>
  <si>
    <t>Manutenção e limpeza do jardim (1º semestre)</t>
  </si>
  <si>
    <t>0044611-67.2021.8.24.0710 (1º semestre) 0023481-84.2022.8.24.0710 (2º senestre)</t>
  </si>
  <si>
    <t>Manutenção e limpeza do jardim - SEMESTRAL</t>
  </si>
  <si>
    <t>0004868-16.2022.8.24.0710 (1º semestre); 0027757-61.2022.8.24.0710 (2º semestre)</t>
  </si>
  <si>
    <t>0003123-98.2022.8.24.0710</t>
  </si>
  <si>
    <t>0044039-14.2021.8.24.0710</t>
  </si>
  <si>
    <t>0009888-85.2022.8.24.0710 (anual)</t>
  </si>
  <si>
    <t>0014030-35.2022.8.24.0710 (maio a dezembro 22)</t>
  </si>
  <si>
    <t>0001040-12.2022.8.24.0710</t>
  </si>
  <si>
    <t>0047414-23.2021.8.24.0710</t>
  </si>
  <si>
    <t>0044894-90.2021.8.24.0710</t>
  </si>
  <si>
    <t>0017498-07.2022.8.24.0710 (2º quadrimestre)</t>
  </si>
  <si>
    <t>0014363-84.2022.8.24.0710</t>
  </si>
  <si>
    <t>0047067-87.2021.8.24.0710</t>
  </si>
  <si>
    <t>0030093-38.2022.8.24.0710 (3º quadrimestre)</t>
  </si>
  <si>
    <t>0046305-71.2021.8.24.0710</t>
  </si>
  <si>
    <t>0003302-32.2022.8.24.0710; 0032606-76.2022.8.24.0710</t>
  </si>
  <si>
    <t>0046272-81.2021.8.24.0710 ( 1º semestre) 0024434-48.2022.8.24.0710 (2º semestre)</t>
  </si>
  <si>
    <t>0002684-87.2022.8.24.0710</t>
  </si>
  <si>
    <t>0021450-91.2022.8.24.0710 (2º semestre)</t>
  </si>
  <si>
    <t>0044411-60.2021.8.24.0710 (junho); 0044416-82.2021.8.24.0710 (abril a novembro); 0044420-22.2021.8.24.0710 (bimestral); 0044411-60.2021.8.24.0710</t>
  </si>
  <si>
    <t>0019140-15.2022.8.24.0710 (6 meses)</t>
  </si>
  <si>
    <t>0046206-04.2021.8.24.0710</t>
  </si>
  <si>
    <t>4</t>
  </si>
  <si>
    <t>0044322-37.2021.8.24.0710 - 1º quadrimestre; 0020403-82.2022.8.24.0710 (2º semestre)</t>
  </si>
  <si>
    <t>0020055-64.2022.8.24.0710 (2º quadrimestre)</t>
  </si>
  <si>
    <t>0012239-31.2022.8.24.0710 (quadrimestral)</t>
  </si>
  <si>
    <t>0044600-38.2021.8.24.0710</t>
  </si>
  <si>
    <t>0039839-27.2022.8.24.0710</t>
  </si>
  <si>
    <t>0044163-94.2021.8.24.0710</t>
  </si>
  <si>
    <t>0047179-56.2021.8.24.0710; 0020741-56.2022.8.24.0710</t>
  </si>
  <si>
    <t>0046309-11.2021.8.24.0710; 0046315-18.2021.8.24.0710</t>
  </si>
  <si>
    <t xml:space="preserve">0015722-69.2022.8.24.0710 (2º quadrimestre); 0032195-33.2022.8.24.0710; </t>
  </si>
  <si>
    <t>0015537-31.2022.8.24.0710 (anual)</t>
  </si>
  <si>
    <t>0046481-50.2021.8.24.0710</t>
  </si>
  <si>
    <t>0005986-27.2022.8.24.0710 (1º quadrimestre); 0037450-69.2022.8.24.0710 (3 ultimos meses)</t>
  </si>
  <si>
    <t>0046278-88.2021.8.24.0710</t>
  </si>
  <si>
    <t>0016518-60.2022.8.24.0710 (2º quadrimestre); 0040078-31.2022.8.24.0710 (3ºquadrimestre)</t>
  </si>
  <si>
    <t>0043498-78.2021.8.24.0710</t>
  </si>
  <si>
    <t>0003404-54.2022.8.24.0710 (1º semestre); 0028371-66.2022.8.24.0710 (2º semestre)</t>
  </si>
  <si>
    <t>Manutenção e limpeza do jardim (poda seletiva, poda de limpeza nas árvores e remoção de pinheiro)</t>
  </si>
  <si>
    <t>0046314-33.2021.8.24.0710; 0026811-89.2022.8.24.0710</t>
  </si>
  <si>
    <t>0046468-51.2021.8.24.0710</t>
  </si>
  <si>
    <t>Serviço de instalação de rufos nos guarda-corpos no ático e sacadas T2</t>
  </si>
  <si>
    <t>Melhoria nos sistemas de vedação dos parapeitos para redução de gastos com manutenções e infiltrações</t>
  </si>
  <si>
    <t>Serviço de instalação de melhorias nas cisternas (com adequação às normas vigentes) e implementação de aproveitamento da água da chuva na T1</t>
  </si>
  <si>
    <t>Atendimento às normas vigentes e sustentabilidade com reaproveitamento das aguas pluviais para reuso em instalações sanitárias</t>
  </si>
  <si>
    <t>Serviço correção na impermeabilização da laje do ático da Torre 2</t>
  </si>
  <si>
    <t>Solucionar problema de infiltração</t>
  </si>
  <si>
    <t>Substituição das esquadrias dos shafts da Torre II</t>
  </si>
  <si>
    <t>Substituição de elementos para melhorias nos acessos e de manutenção predial - elementos resistentes a umidade</t>
  </si>
  <si>
    <t>Manutenção das esquadrias da guarita do Arquivo Central</t>
  </si>
  <si>
    <t>Manutenção predial necessárias a contenção de infiltrações</t>
  </si>
  <si>
    <t>Instalação de divisória da sala de videomonitoramento Torre I</t>
  </si>
  <si>
    <t>Substituição de elementos de parede para adequação do espaço da central de videomonitoramento para o novo modelo de contratação centralizado - processo  0023117-83.2020.8.24.0710 - material não disponivel em contratos</t>
  </si>
  <si>
    <t>Manutenção das portas automáticas da UPC</t>
  </si>
  <si>
    <t>Manutenção preventiva e corretiva anual de equipamentos eletromecânicos</t>
  </si>
  <si>
    <t>Manutenção das clarabóias Almoxarifado</t>
  </si>
  <si>
    <t>Substituição de elementos da cobertura do Almoxarifado central para conteção de infiltrações e consequente redução de custos de manutenção predial</t>
  </si>
  <si>
    <t xml:space="preserve">Serviço de instalação de ACJ em esquadria de alumínio </t>
  </si>
  <si>
    <t>Serviços para instalação de equipamentos de ACJ quando da substituição por novos equipamentos</t>
  </si>
  <si>
    <t>Serviço de remoção de ACJ de esquadria de aluminio e confecção de nova esquadria sem o equipamento</t>
  </si>
  <si>
    <t>Serviços para fechamento de vãos de esquadrias quando da retirada destes das esquadrias da fachada da Torre I</t>
  </si>
  <si>
    <t>Serviço de adequação de esquadria de aluminio para instalação de novo equipamento em esquadria que já possui um equipamento</t>
  </si>
  <si>
    <t>Serviços para fechamento de vãos de esquadrias quando da instalação de novos equipamentos nas esquadrias da fachada da Torre I</t>
  </si>
  <si>
    <t>Serviço de instalação de equipamento de ar condicionado do tipo split TJSC - 2º Grau</t>
  </si>
  <si>
    <t>Serviços de desintalação e instalação de equipamentos de ar-condicionado para melhoria das instalações prediais de climatização</t>
  </si>
  <si>
    <t xml:space="preserve">0047358-87.2021.8.24.0710; 0003528-37.2022.8.24.0710; 0006684-33.2022.8.24.0710; </t>
  </si>
  <si>
    <t>Serviço de instalação de coifa para forno ático torre 2 TJSC</t>
  </si>
  <si>
    <t>Melhorias no sistema de exaustão da copa do ático da Torre II em razão da instalação de novos fornos (geradores de calor)</t>
  </si>
  <si>
    <t>Serviço de retrofit em quadros elétricos do PJSC - 2º Grau</t>
  </si>
  <si>
    <t xml:space="preserve">Melhorias nas instalações elétricas prediais dos quadros de energia dos prédios vinculados ao 2º grau - Incremento de segurança e para a modernização das instalações </t>
  </si>
  <si>
    <t>Serviço de refrofit nos equipamentos hoof top do pleno da torre I</t>
  </si>
  <si>
    <t>Melhorias para modernização dos sistemas de climatização do Tribunal Pleno do TJSC</t>
  </si>
  <si>
    <t>Contratação de projeto para um novo sistema de AC para o Almoxarifado do TJSC</t>
  </si>
  <si>
    <t>Contratação de empresa especializada para elaboração de projeto executivo de novo sistema de climatização do Almoxarifado Central</t>
  </si>
  <si>
    <t>Serviço de instalação de um novo sistema de AC para a Biblioteca do TJSC</t>
  </si>
  <si>
    <t>Substituição do sistema de climatização da Biblioteca do TJSC em razão da obsolescência do atual sistema.</t>
  </si>
  <si>
    <t>Serviços de melhoria nas instalações preventivas do Arquivo Central</t>
  </si>
  <si>
    <t>Melhorias para modernização dos sistemas de prevenção contra incêndio do Arquivo Central - incremento na segurança e combate a incêndio</t>
  </si>
  <si>
    <t>Aquisição de nova porta automática para a presidência do TJSC</t>
  </si>
  <si>
    <t>Instalação de novas portas automáticas no gabinete da Presidência</t>
  </si>
  <si>
    <t xml:space="preserve">Alteração fechamento de esquadrias </t>
  </si>
  <si>
    <t>Melhoria do sistema de renovação de ar</t>
  </si>
  <si>
    <t>Disponibilização de dispositivo eletrônico (etiqueta TAG) em veículos oficiais</t>
  </si>
  <si>
    <t xml:space="preserve">Atender a recomendação constante no processo n. 8071/2018, visando não permanência de autoridades do PJSC em veículos oficiais parados por longo tempo em praças de pedágio </t>
  </si>
  <si>
    <t>25 dispositivos</t>
  </si>
  <si>
    <t xml:space="preserve">Aquisição de 20 licenças do PHPStorm </t>
  </si>
  <si>
    <t>O PHPStorm é a ferramenta de dsenvolvimento principal do eproc, e,portanto, é importante que a equpe tenha a disposição licenças de versão atualizada</t>
  </si>
  <si>
    <t>20</t>
  </si>
  <si>
    <t xml:space="preserve">Renovação da licença para utilização do software Volare
</t>
  </si>
  <si>
    <t>27502</t>
  </si>
  <si>
    <t xml:space="preserve">Necessidade de continuar utilizando o software Volare para orçamentação de obras
</t>
  </si>
  <si>
    <t>Renovação de 8 licenças atuais + 4 licenças novas</t>
  </si>
  <si>
    <t xml:space="preserve">Renovação do Diário de Obras Digital 
</t>
  </si>
  <si>
    <t>Necessidade de continuar utilizando o software Diário de Obras Digital para trabalhos  específicos da Diretoria de Engenharia</t>
  </si>
  <si>
    <t xml:space="preserve">Aquisição serviço manutenção e suporte pro sistema ProDent </t>
  </si>
  <si>
    <t>A contratação de serviço de manutenção e suporte do sistema gera segurança e também permite que o sistema esteja sempre estável</t>
  </si>
  <si>
    <t>180 minutos por ano</t>
  </si>
  <si>
    <t>0003627-07.2022.8.24.0710</t>
  </si>
  <si>
    <t xml:space="preserve">Aquisição de protetores solares destinados aos servidores que exercem as funções/atividades de oficial de justiça, oficial de justiça e avaliador, comissário da infância e juventude e oficial da infância e juventude. </t>
  </si>
  <si>
    <t>405875</t>
  </si>
  <si>
    <t xml:space="preserve">Seguir a recomendação dos Programas de Prevenção de Riscos Ambientais- PPRA, visando à prevenção da saúde dos colaboradores durante as atividades externas e redução das doenças relacionadas ao trabalho. </t>
  </si>
  <si>
    <t>2500 unidades</t>
  </si>
  <si>
    <t>01/02/20222</t>
  </si>
  <si>
    <t>Aquisição de apoios de pés que serão fornecidos aos colaboradores do Poder Judiciário de Santa Catarina – PJSC .</t>
  </si>
  <si>
    <t>246335</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</si>
  <si>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</si>
  <si>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400 unidades</t>
  </si>
  <si>
    <t>Aquisição de medicamentos e insumos para procedimento médicos e de enfermagem - Seção de Pronto Atendimento/DAS</t>
  </si>
  <si>
    <t>Manutenção pronto-atendimento ambulatorial da Diretoria de Saúde</t>
  </si>
  <si>
    <t>0014921-56.2022.8.24.0710; 0033633-94.2022.8.24.0710; 0038397-26.2022.8.24.0710; 0038125-32.2022.8.24.0710</t>
  </si>
  <si>
    <t>Manutenção de equipamentos para procedimento médicos e de enfermagem - Seção de Pronto Atendimento/DAS</t>
  </si>
  <si>
    <t>5428</t>
  </si>
  <si>
    <t>0035909-98.2022.8.24.0710</t>
  </si>
  <si>
    <t>Aquisição de material permanente para procedimento médicos e de enfermagem - Seção de Pronto Atendimento/DAS</t>
  </si>
  <si>
    <t>Aquisição de material de consumo e insumos para procedimentos odontológico - Seção Odontológica/DAS</t>
  </si>
  <si>
    <t>Manutenção dos consultórios odontológicos da Diretoria de Saúde</t>
  </si>
  <si>
    <t>0004637-86.2022.8.24.0710 (resina); 0005235-40.2022.8.24.0710; 0032054-14.2022.8.24.0710; 0033488-38.2022.8.24.0710; 0037317-27.2022.8.24.0710; 0037316-42.2022.8.24.0710; 0039309-23.2022.8.24.0710</t>
  </si>
  <si>
    <t>Aquisição de material permanente para procedimentos odontológico - Seção Odontológica/DAS</t>
  </si>
  <si>
    <t>450465</t>
  </si>
  <si>
    <t>Aquisição de peças não previstas no contrato de manutenção dos consultórios odontológicos - Seção Odontológica/DAS</t>
  </si>
  <si>
    <t>0031860-14.2022.8.24.0710; 0034557-08.2022.8.24.0710; 0039797-75.2022.8.24.0710</t>
  </si>
  <si>
    <t>Aquisição de testes psicológicos e materiais para avaliação psicológica</t>
  </si>
  <si>
    <t>108022</t>
  </si>
  <si>
    <t>10</t>
  </si>
  <si>
    <t>Prestação de serviços de eliminação de processos findos da Divisão de Arquivo e Memória do Judiciário compreendendo a coleta, a pesagem, o transporte, a trituração</t>
  </si>
  <si>
    <t>Eliminação de processos findos por meios seguros de fragmentação e destinação ambientalmente adequada dos resíduos gerados</t>
  </si>
  <si>
    <t>Aquisição de etiquetas diversas</t>
  </si>
  <si>
    <t>Etiquetas diversas utilizadas pelas unidades do PJSC</t>
  </si>
  <si>
    <t>150 pacotes</t>
  </si>
  <si>
    <t>0040612-72.2022.8.24.0710</t>
  </si>
  <si>
    <t>Aquisição de fitas adesivas diversas</t>
  </si>
  <si>
    <t>351728, 278983</t>
  </si>
  <si>
    <t>Materiais necessários para utilização na expedição de materiais em caixas e outras atividades administrativas nas Comarcas</t>
  </si>
  <si>
    <t>1300 rolos</t>
  </si>
  <si>
    <t xml:space="preserve">0015449-90.2022.8.24.0710; 0028278-06.2022.8.24.0710 </t>
  </si>
  <si>
    <t>Material Bélico de consumo para treinamento de tiro</t>
  </si>
  <si>
    <t xml:space="preserve">Utilizado nos cursos de tiro tático defensivo para magistrados e servidores, bem como no treinamento do efetivo do NIS. </t>
  </si>
  <si>
    <t>Sob demanda</t>
  </si>
  <si>
    <t>0007361-63.2022.8.24.0710</t>
  </si>
  <si>
    <t>Convênio com a PMSC</t>
  </si>
  <si>
    <t>Convenio com a SSP</t>
  </si>
  <si>
    <t xml:space="preserve">Ações de compartilhamento de informações, apoio e cooperação. </t>
  </si>
  <si>
    <t>Convênio com a SSP</t>
  </si>
  <si>
    <t>Instrução e treinamento</t>
  </si>
  <si>
    <t>Utilizado nos cursos oferecidos pelo NIS aos magistrados e servidores, bem como no treinamento do efetivo do NIS</t>
  </si>
  <si>
    <t>Cursos e capacitações</t>
  </si>
  <si>
    <t xml:space="preserve">Capacitações e atualizações dos Membros do NIS </t>
  </si>
  <si>
    <t xml:space="preserve">Câmeras de ação </t>
  </si>
  <si>
    <t>A DEFNIR</t>
  </si>
  <si>
    <t>Melhorar as atividades da Divisão de Inteligência do NIS</t>
  </si>
  <si>
    <t>Rastreadores veiculares</t>
  </si>
  <si>
    <t>Aquisição de pilhas alcalinas</t>
  </si>
  <si>
    <t>419860, 21806</t>
  </si>
  <si>
    <t>Materiais necessários utlizados pelas Unidades do PJSC em diversos utensílios</t>
  </si>
  <si>
    <t>4.600 cartelas</t>
  </si>
  <si>
    <t xml:space="preserve">0014984-81.2022.8.24.0710; 0026410-90.2022.8.24.0710 </t>
  </si>
  <si>
    <t>Aquisição de esponjas para limpeza</t>
  </si>
  <si>
    <t>450423</t>
  </si>
  <si>
    <t>Materiais necessários para utilização na limpeza em geral</t>
  </si>
  <si>
    <t>18.000 unidades</t>
  </si>
  <si>
    <t>Aquisição de cera líquida</t>
  </si>
  <si>
    <t>351157</t>
  </si>
  <si>
    <t>Materiais utilizados na limpeza e manuntenção nas Comarcas</t>
  </si>
  <si>
    <t>3000 frascos</t>
  </si>
  <si>
    <t>0011178-38.2022.8.24.0710</t>
  </si>
  <si>
    <t>Aquisição de detergente</t>
  </si>
  <si>
    <t>226698</t>
  </si>
  <si>
    <t>600 caixas</t>
  </si>
  <si>
    <t>0012989-33.2022.8.24.0710</t>
  </si>
  <si>
    <t>Aquisição de canetas</t>
  </si>
  <si>
    <t>405278</t>
  </si>
  <si>
    <t>Materiais para realização das atividades de expediente</t>
  </si>
  <si>
    <t>700 caixas</t>
  </si>
  <si>
    <t xml:space="preserve">0035702-02.2022.8.24.0710 </t>
  </si>
  <si>
    <t>Aquisição de pastas registradoras A/Z</t>
  </si>
  <si>
    <t>900 unidades</t>
  </si>
  <si>
    <t>Aquisição de grampeadores</t>
  </si>
  <si>
    <t>405489, 422424, 365838</t>
  </si>
  <si>
    <t>200</t>
  </si>
  <si>
    <t xml:space="preserve">0008431-18.2022.8.24.0710; </t>
  </si>
  <si>
    <t>Aquisição de perfuradores de papel</t>
  </si>
  <si>
    <t>414987, 324894, 319220</t>
  </si>
  <si>
    <t>150 unidades, dentre tamanhos médio e de grande porte</t>
  </si>
  <si>
    <t>Aquisição de telefones analógicos com fio</t>
  </si>
  <si>
    <t>258087</t>
  </si>
  <si>
    <t>Utensílios necessários para comunicação via ramais internos</t>
  </si>
  <si>
    <t>500 unidades</t>
  </si>
  <si>
    <t>Aquisição de limpa vidros</t>
  </si>
  <si>
    <t>300935</t>
  </si>
  <si>
    <t xml:space="preserve">360 caixas </t>
  </si>
  <si>
    <t>0011215-65.2022.8.24.0710; 0023732-05.2022.8.24.0710</t>
  </si>
  <si>
    <t>Assinatura das revistas da Editora Fórum</t>
  </si>
  <si>
    <t>4243</t>
  </si>
  <si>
    <t>Manter a continuidade e a atualização da coleção para os usuários da Biblioteca Desembargador Marcílio Medeiros</t>
  </si>
  <si>
    <t>1 renovação de assinatura</t>
  </si>
  <si>
    <t>Assinatura das revistas da Editora Lex Magister</t>
  </si>
  <si>
    <t>Assinatura das revistas da Editora RT/Thomson Reuters</t>
  </si>
  <si>
    <t>0001891-51.2022.8.24.0710</t>
  </si>
  <si>
    <t>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</si>
  <si>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</si>
  <si>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</si>
  <si>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500 potes</t>
  </si>
  <si>
    <t>Carrinhos de transporte de processos e caixas</t>
  </si>
  <si>
    <t>246455</t>
  </si>
  <si>
    <t>Auxiliar na logística de arquivamento e desarquivamento de processos judiciais físicos findos arquivados da Divisão de Arquivo</t>
  </si>
  <si>
    <t>Insumos para impressão de etiquetas de processos</t>
  </si>
  <si>
    <t>472810</t>
  </si>
  <si>
    <t>Auxiliar a localização de processos judiciais físicos findos arquivados na Divisão de Arquivo</t>
  </si>
  <si>
    <t>500.000</t>
  </si>
  <si>
    <t>Etiquetas para caixas de arquivo em papelão</t>
  </si>
  <si>
    <t>150387</t>
  </si>
  <si>
    <t>50.000</t>
  </si>
  <si>
    <t>Serviço de manutenção em empilhadeiras elétricas e paleteiras manuais</t>
  </si>
  <si>
    <t>19402</t>
  </si>
  <si>
    <t>Auxiliar na logística de arquivamento e desarquivamento de processos judiciais físicos findos arquivados na Divisão de Arquivo</t>
  </si>
  <si>
    <t>7</t>
  </si>
  <si>
    <t>0017775-23.2022.8.24.0710</t>
  </si>
  <si>
    <t>Serviço de restauração de móveis pertencentes ao Museu do Judiciário Catarinense e de objetos utilizados em exposições</t>
  </si>
  <si>
    <t>22969</t>
  </si>
  <si>
    <t>Preservar a memória do PJSC</t>
  </si>
  <si>
    <t>sim</t>
  </si>
  <si>
    <t>Etiquetas adesivas de identificação</t>
  </si>
  <si>
    <t>Controlar o acesso aos prédios do PJSC que não possuem catracas</t>
  </si>
  <si>
    <t>600.000</t>
  </si>
  <si>
    <t>Aluguel de vaga de estacionamento para utilização pelo magistrado titular da Vara de Execuções fiscais Municipais e Estaduais da Comarca da Capital</t>
  </si>
  <si>
    <t>A Vara de Execuções fiscais Municipais e Estaduais da Comarca da Capital se encontra instalada na rua Tenente Silveira, n. 60, 1 andar - Centro - FlorianópolisSC, e não possui vaga de estacionamento, sendo necessária a contratação de vaga em estacionamento para atender a necessidade do magistrado.</t>
  </si>
  <si>
    <t>12 meses</t>
  </si>
  <si>
    <t>0046281-43.2021.8.24.0710</t>
  </si>
  <si>
    <t>Renovação da Assinatura do sistema Banco de Preços (24 meses)</t>
  </si>
  <si>
    <t>A contratação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requisitantes nas contratações do TJSC. A ferramenta já vem sendo utilizada pela Diretoria de Material e Patrimônio, pela Diretoria de Infraestrutura, pela Diretoria de Tecnologia da Informação e pela Diretoria de Engenharia e Arquitetura, com um volume grande de pesquisas realizadas ao longo da contratação vigente cujo prazo se encerra em 09 de dezembro de 2022</t>
  </si>
  <si>
    <t>13 licenças para 24 meses</t>
  </si>
  <si>
    <t>1) Zênite Fácil - assinatura de serviço de consultoria em licitações e contratos denominado Zênite Fácil
com direito a 5 (cinco) acessos/usuários simultâneos pelo período de 12 (doze) meses e 2) Orientação por escrito - assinatura de serviço de consultoria em licitações e contratos com até 6
(seis) orientações por escrito pelo período de 12 (doze) meses</t>
  </si>
  <si>
    <t xml:space="preserve">Renovação de assinatura anual do Zênite Fácil e Orientação por Escrito em Licitações e Contratos, para a Diretoria de Material e Patrimônio e Diretoria-Geral
Administrativa, cuja vigência se encerrará em 12/01/2022.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n. 73/2020 do Ministério da Economia. </t>
  </si>
  <si>
    <t>5 acessos para o item 1 
6 orientações para o item 2</t>
  </si>
  <si>
    <t>0044218-45.2021.8.24.0710</t>
  </si>
  <si>
    <t>Renovação da licença ao SOLLICITA, incluindo 8 orientações jurídicas; 1 plataforma digital
(orientação jurídica); plataforma digital (usuários padrão) com acesso ilimitado de usuários.</t>
  </si>
  <si>
    <t xml:space="preserve">A plataforma objeto da proposta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  </t>
  </si>
  <si>
    <t>0006270-35.2022.8.24.0710</t>
  </si>
  <si>
    <t>Resina e refil para carimbo automático (diversos) carimbos completos automáticos</t>
  </si>
  <si>
    <t xml:space="preserve">Aquisições de bases de carimbo - resinas para carimbos a serem instaladas nos estojos de carimbos disponíveis na Seção, reaproveitados.
Justifica-se a necessidade de confecção de carimbos funcionais contendo nome, matrícula e cargo para servidores e magistrados, de forma efetiva ao
desenvolvimento dos serviços prestados, visando identificar de quem é a assinatura constante nos documentos por estes assinados, assim como a necessidade
dos carimbos padronizados para as varas judiciais e órgãos administratvos do PJSC utilizarem carimbo em documentos judiciais e administrativos.
A aquisição é destinada a atender aos pedidos de carimbos para o ano de 2022. </t>
  </si>
  <si>
    <t>781</t>
  </si>
  <si>
    <t>31/04/2022</t>
  </si>
  <si>
    <t>0046287-50.2021.8.24.0710; 0025479-87.2022.8.24.0710; 0029080-04.2022.8.24.0710 ;</t>
  </si>
  <si>
    <t>SUPORTE DE CANETAS PARA BALCÃO - COM REFIL</t>
  </si>
  <si>
    <t>Suporte para caneta - com a caneta refil, necessário nas salas onde o público em geral frequentará, evitando que esqueçam de devolver as canetas</t>
  </si>
  <si>
    <t>0045574-75.2021.8.24.0710</t>
  </si>
  <si>
    <t>Conserto de máquina de lavar roupas</t>
  </si>
  <si>
    <t>Material e serviço necessário para o conserto da máquina de lavar roupas patrimônio nr 404711, pois a mesma não está mais centrifugando as roupas e nem
eliminando a água da lavagem. _x000D_</t>
  </si>
  <si>
    <t>0046116-93.2021.8.24.0710</t>
  </si>
  <si>
    <t>GALÃO DE CLORO ATIVO DE 5 LITROS</t>
  </si>
  <si>
    <t xml:space="preserve">CLORO ATIVO PARA LIMPEZA DE CALÇADAS QUE FICAM NO ENTORNO DO PRÉDIO DO FORUM E QUE APRESENTAM LIMO EM SUA SUPERFÍCIE.
</t>
  </si>
  <si>
    <t>0045732-33.2021.8.24.0710</t>
  </si>
  <si>
    <t>Plantio de grama tapete em 80 metros quadrados do pátio do Fórum</t>
  </si>
  <si>
    <t>Manutenção em jardim - Plantio de grama tapete em locais que a grama morreu, no pátio do Fórum.</t>
  </si>
  <si>
    <t>80</t>
  </si>
  <si>
    <t>0046313-48.2021.8.24.0710</t>
  </si>
  <si>
    <t>0044601-23.2021.8.24.0710</t>
  </si>
  <si>
    <t>Grampeador com capacidade para até 25 fls. Compatível com grampo 26/6</t>
  </si>
  <si>
    <t>resposição material de expediente</t>
  </si>
  <si>
    <t>55</t>
  </si>
  <si>
    <t>0003069-35.2022.8.24.0710</t>
  </si>
  <si>
    <t>água sanitária, caixa contendo 6 frascos (com biso dosador) com 2 litros, validade minima de 5
meses no ato da entrega. Totalizando 12 litros por caixa</t>
  </si>
  <si>
    <t>310507</t>
  </si>
  <si>
    <t xml:space="preserve">Aquisição para distribuição a todas Unidades do PJSC, para realização das atividades de limpeza e higienização. </t>
  </si>
  <si>
    <t>1100</t>
  </si>
  <si>
    <t>0002010-12.2022.8.24.0710; 0011524-86.2022.8.24.0710</t>
  </si>
  <si>
    <t>Serviço de manutenção de climatização do galpão do setor do patrimônio – ano de 2022</t>
  </si>
  <si>
    <t>Realizar a manutenção do ar-condicionado para garantir a melhor eficiência energética do aparelho, evitar riscos à saúde, estender o tempo de vida útil e evitar
reparos imprevistos — pois a manutenção desta unidade não está prevista no contrato.</t>
  </si>
  <si>
    <t>0047046-14.2021.8.24.0710</t>
  </si>
  <si>
    <t>Imunização - dedetização e desratização</t>
  </si>
  <si>
    <t>Hospedagem - Tribunal do Júri</t>
  </si>
  <si>
    <t>Acomodação dos jurados e Oficias de Jusitiça, para garantia da incomunicabilidade</t>
  </si>
  <si>
    <t>27</t>
  </si>
  <si>
    <t>0046729-16.2021.8.24.0710; 0011914-56.2022.8.24.0710; 0039792-53.2022.8.24.0710</t>
  </si>
  <si>
    <t xml:space="preserve">Aquisição de materiais para manutenção do jardim do prédio </t>
  </si>
  <si>
    <t xml:space="preserve">Aquisição de matérias para manutenção do jardim do prédio. </t>
  </si>
  <si>
    <t>120 sacas 20kg de terra adubada; 3 Adubo B Azophoskia 25 KG; 3 Turfa condicionador de solo 25 KG; 50 Fertilizante serragem 50 lts</t>
  </si>
  <si>
    <t>0047172-64.2021.8.24.0710</t>
  </si>
  <si>
    <t>0000419-15.2022.8.24.0710</t>
  </si>
  <si>
    <t>10 Alvo Silhueta 3D e 5 colas reparadoras</t>
  </si>
  <si>
    <t xml:space="preserve">Alvos necessáros para a aplicação dos testes de aptidão técnica para manuseio de arma de fogo dos Magistrados ativos do PJSC. Ademais, serviram para
atualizar e mordenizar o Curso de Tiro Tático Defensivo, oferecido aos magistrados. </t>
  </si>
  <si>
    <t>10 alvos e 5 colas reparadoras</t>
  </si>
  <si>
    <t>0043637-30.2021.8.24.0710</t>
  </si>
  <si>
    <t>aquisição de capachos sob medida</t>
  </si>
  <si>
    <t>A presente requisição tem a finalidade de medição e confecção de tapetes tipo capachos sob medida localizados nas portas de entrada e saída
dos prédios do TJSC e da Unidade Presidente Coutinho. Os tapetes atualmente utilizados se encontram danificados e desgastados pelo grande
fluxo de pessoas, ação do tempo e uso. Os valores estão de acordo com os preços praticados no mercado</t>
  </si>
  <si>
    <t>0044164-79.2021.8.24.0710; 0023469-70.2022.8.24.0710</t>
  </si>
  <si>
    <t>Contratação de serviço de TV a cabo com transmissão de canais de notícias locais e nacionais para o Gabinete do Presidente do Tribunal de Justiça
de Santa Catarina.</t>
  </si>
  <si>
    <t>0047210-76.2021.8.24.0710</t>
  </si>
  <si>
    <t>17</t>
  </si>
  <si>
    <t xml:space="preserve">0047267-94.2021.8.24.0710; 0004856-02.2022.8.24.0710; </t>
  </si>
  <si>
    <t>6 vaselinas líquidas 500ml; 30 Pacotes de Saco de Aspirador de pó Eletrolux A-10/FLEX c/ 3 unidades - original CSE10; 30 Disco limpador verde 350mm; 5 Rodo de vidro combinado 35cm s/ cabo; 10 Luva de lã p/ rodo de vidro 35cm; 10 Lâmina de borracha para rodo combinado</t>
  </si>
  <si>
    <t>Todos os materiais acima relacionados, são para uso na limpeza das salas, corredores e vidros localizadas nas torres I e II do TJSC (Sede). O preço está de
acordo com o valor de mercado, conforme pesquisa anexa no processo. _x000D_</t>
  </si>
  <si>
    <t>0047128-45.2021.8.24.0710</t>
  </si>
  <si>
    <t>1 Kit Suporte de disco com flange de ferro 35cm; 4 Flange fe ferro para conservadora de piso 35cm</t>
  </si>
  <si>
    <t>Necessidade da compra do kit suporte de disco e dos flanges avulsos de ferro, pois são acessórios para uso nas enceradeiras industriais (patr. 356492 e
435854), usados para a fixação do disco e escova. Os acessórios acima são para substituição dos que estão desgastados e danificados devido a frequência do
uso na lavação dos pisos nos corredores dos andares das torres I e II do TJSC. O preço está de acordo com o valor de mercado, conforme pesquisa a
empresas do ramo conforme orçamento anexo no processo. _x000D_</t>
  </si>
  <si>
    <t>0046982-04.2021.8.24.0710</t>
  </si>
  <si>
    <t>Aquisição de clips n 6/0, com tratamento antiferrugem (caixa com 50 unidades)</t>
  </si>
  <si>
    <t>1700</t>
  </si>
  <si>
    <t>0005176-52.2022.8.24.0710; 0022521-31.2022.8.24.0710; 0033213-89.2022.8.24.0710</t>
  </si>
  <si>
    <t>pasta catálogo cor preta, 24x35cm, com no minimo 10 plasticos transparentes</t>
  </si>
  <si>
    <t>130</t>
  </si>
  <si>
    <t>0005176-52.2022.8.24.0710; 0040612-72.2022.8.24.0710</t>
  </si>
  <si>
    <t>Fita durex pequena transparente cristal, 12mm x 30m</t>
  </si>
  <si>
    <t>1600</t>
  </si>
  <si>
    <t>0005176-52.2022.8.24.0710; 0024420-64.2022.8.24.0710</t>
  </si>
  <si>
    <t>sabão em pó, sachê com fragrância e embalagem de no mínimo 800 gramas. Validade mínima de 12 meses no ato da entrega</t>
  </si>
  <si>
    <t>resposição material de limpeza</t>
  </si>
  <si>
    <t>1200</t>
  </si>
  <si>
    <t>0002739-38.2022.8.24.0710;  0015151-98.2022.8.24.0710</t>
  </si>
  <si>
    <t>Troca da placa do portão da garagem dos Magistrados - CENTRAL TRIFLEX CONNECT ORIGINAL PPA</t>
  </si>
  <si>
    <t>Conserto do portão danificado</t>
  </si>
  <si>
    <t>0004671-61.2022.8.24.0710</t>
  </si>
  <si>
    <t>Baterias estacionárias 63AH Free Moura</t>
  </si>
  <si>
    <t>Aquisição de oito (8) baterias estacionárias para substituição na central do sistema de iluminação de emergência do Fórum da Comarca de Canoinhas. Informo
que as baterias são a base de troca. As atuais baterias buram apenas 30 minutos quando o acionamento das luzes de emergência. Infoprmo ainda que teremos
vistoria pelo Corpo de Bombeiros no mês de junho/2022. _x000D_</t>
  </si>
  <si>
    <t>0005158-31.2022.8.24.0710</t>
  </si>
  <si>
    <t>0044862-85.2021.8.24.0710</t>
  </si>
  <si>
    <t>0002003-20.2022.8.24.0710; 0019662-42.2022.8.24.0710; 0024317-57.2022.8.24.0710; 0025489-34.2022.8.24.0710; 0033716-13.2022.8.24.0710</t>
  </si>
  <si>
    <t xml:space="preserve">Torneira Elétrica Lumen De Parede Branca - Hydra Voltagem: 220V </t>
  </si>
  <si>
    <t>Substituição de torneira quebrada.</t>
  </si>
  <si>
    <t>0041152-57.2021.8.24.0710</t>
  </si>
  <si>
    <t>Balde plástico</t>
  </si>
  <si>
    <t>Material de limpeza.</t>
  </si>
  <si>
    <t>4 de 11 litros; 4 de 16 litros</t>
  </si>
  <si>
    <t>0045307-06.2021.8.24.0710</t>
  </si>
  <si>
    <t>Fusor para impressora Samsung 6545/6555 original do fabricante part number JC91-00973A. Rendimento Aprox. 250.000 pág. 110V</t>
  </si>
  <si>
    <t>Manutenção de impressoras.</t>
  </si>
  <si>
    <t>0038758-77.2021.8.24.0710</t>
  </si>
  <si>
    <t xml:space="preserve">VENTILADOR OSCILANTE DE PAREDE 60 CM </t>
  </si>
  <si>
    <t>Amenizar o calor.</t>
  </si>
  <si>
    <t>0002112-34.2022.8.24.0710</t>
  </si>
  <si>
    <t>Vassoura multiuso nylon com cabo metálico, em caixa contendo 12 unidades. Cabo e vassoura na mesma caixa</t>
  </si>
  <si>
    <t>852</t>
  </si>
  <si>
    <t>0003052-96.2022.8.24.0710; 0013403-31.2022.8.24.0710</t>
  </si>
  <si>
    <t>Serviço de instalação de sistema de exaustão</t>
  </si>
  <si>
    <t>Serviço de instalação de um sistema de exaustão para as salas de utilidade e de esterilização, no
5° andar da torre I do TJSC.</t>
  </si>
  <si>
    <t>0003528-37.2022.8.24.0710</t>
  </si>
  <si>
    <t>Fenix - Phoenix roebelini com 150 cm</t>
  </si>
  <si>
    <t>O Presidente do Tribunal de Justiça do Estado de Santa Catarina pretende realizar uma solenidade em homenagem às vítimas da COVID, e no ato será plantada
uma palmeira.</t>
  </si>
  <si>
    <t>0003228-75.2022.8.24.0710</t>
  </si>
  <si>
    <t>Bateria não-recarregável para desfibrilador</t>
  </si>
  <si>
    <t>A Seção de Pronto Atendimento/DAS/DS possui desfibrilador para atendimento de emergências no local (torre I) e funciona com bateria, que venceu e não
funciona mais, por isso necessidade desta aquisição</t>
  </si>
  <si>
    <t>0003360-35.2022.8.24.0710</t>
  </si>
  <si>
    <t>“Inscrição no 17 Congresso Brasileiro de Pregoeiros”</t>
  </si>
  <si>
    <t>As atividades de capacitação desenvolvidas pela Academia Judicial propiciam, por meio do presente curso, o alinhamento de sua missão de “Desenvolver permanentemente conhecimentos, habilidades e atitudes de magistrados, servidores e colaboradores do Poder Judiciário de Santa Catarina” com o objetivo estratégico institucional do Poder Judiciário de Santa Catarina.</t>
  </si>
  <si>
    <t>13</t>
  </si>
  <si>
    <t>0045613-72.2021.8.24.0710</t>
  </si>
  <si>
    <t>Curso Projeto de vida e escolha profissional dos adolescentes em situação de acolhimento - Programa Novos Caminhos</t>
  </si>
  <si>
    <t>0045781-74.2021.8.24.0710</t>
  </si>
  <si>
    <t>Contratação de instrutor para o Curso de Contratações Sustentáveis em Visão Sistêmica</t>
  </si>
  <si>
    <t>Contratação da formadora Suzana da Rosa Tolfo para realização do Workshop sobre Assédio Moral, Assédio Sexual e toda e qualquer forma de discriminação no trabalho</t>
  </si>
  <si>
    <t>0002108-94.2022.8.24.0710</t>
  </si>
  <si>
    <t xml:space="preserve">Vassoura sanitária de nylon </t>
  </si>
  <si>
    <t>0002031-85.2022.8.24.0710; 0015151-98.2022.8.24.0710</t>
  </si>
  <si>
    <t>Esponja para limpeza multiuso</t>
  </si>
  <si>
    <t>6000</t>
  </si>
  <si>
    <t>0002031-85.2022.8.24.0710</t>
  </si>
  <si>
    <t>Manutenção de Jardim - Divisão de Almoxarifado</t>
  </si>
  <si>
    <t>0004077-47.2022.8.24.0710 (1º semestre); 0029415-23.2022.8.24.0710 (2º semestre)</t>
  </si>
  <si>
    <t>18</t>
  </si>
  <si>
    <t>0046729-16.2021.8.24.0710; 0003885-17.2022.8.24.0710; 0026191-77.2022.8.24.0710</t>
  </si>
  <si>
    <t>36</t>
  </si>
  <si>
    <t>0004104-30.2022.8.24.0710; 0006317-09.2022.8.24.0710;</t>
  </si>
  <si>
    <t>Transporte dos participantes de júri</t>
  </si>
  <si>
    <t>Transporte dos participantes saindo do Fórum de Navegantes, em direção ao hotel em que ficarão hospedados os jurados.</t>
  </si>
  <si>
    <t xml:space="preserve">0004264-55.2022.8.24.0710; 0004266-25.2022.8.24.0710; </t>
  </si>
  <si>
    <t>Serviço de retirada de equipamento do tipo "janeleiro" e fechamento de esquadria de aluminio no
11° andar da torre I do TJSC</t>
  </si>
  <si>
    <t>A presente requisição de compras se justifica na medida em que a estrutra que sustenta o condicionador de ar do tipo janeleiro, na sala do Juiz Corregedor, no 11
andar da torre I, já se encontra com alguma correção e vem sendo foco de constantes infiltrações, sendo necessária uma nova instalação na sala em questão e
assim, serviços na esquadria da sala.</t>
  </si>
  <si>
    <t>0003904-23.2022.8.24.0710; 0024862-30.2022.8.24.0710</t>
  </si>
  <si>
    <t>Cortador de Grama e Aparador de Grama</t>
  </si>
  <si>
    <t>Manutenção e limpeza da área externa do Fórum da Comarca de Curitibanos.</t>
  </si>
  <si>
    <t>0003088-41.2022.8.24.0710</t>
  </si>
  <si>
    <t>Espanador de penas</t>
  </si>
  <si>
    <t>161</t>
  </si>
  <si>
    <t>0004205-67.2022.8.24.0710</t>
  </si>
  <si>
    <t>Pedestal cromado organizador de fila com fita retrátil</t>
  </si>
  <si>
    <t xml:space="preserve">Separar ambientes (área da tribuna do júri e área da platéia) do salão do júri do fórum da Comarca de Coronel Freitas, conforme necessidade apurada no processo de reforma SEI N. 0014374-21.2019.8.24.0710. </t>
  </si>
  <si>
    <t>0001687-07.2022.8.24.0710</t>
  </si>
  <si>
    <t>BATERIA 12V 45AH</t>
  </si>
  <si>
    <t>Bateria utilizada na porta giratória. Conforme relatóro da empresa que faz a manutenção nas portas, é necessária a troca da bateria que faz o controle do nobreak. A porta n. 1 já foi trocada recentemente, no SEI 0028567-70.2021.8.24.0710, agora se faz necessária substituição da porta n.2, uma vez que ambas já possuem 5 anos de uso aproximadamente</t>
  </si>
  <si>
    <t>0004459-40.2022.8.24.0710; 0029864-78.2022.8.24.0710</t>
  </si>
  <si>
    <t>Conserto de cadeiras</t>
  </si>
  <si>
    <t>Esta requisição de compra se justifica pela necessidade de conserto de cadeiras, correspondendo-se aos seguintes serviços: troca de tecido de assento
(399131, 419259, 421110), troca de pistão (399131, 419259, 341603, 421104), conserto de sicrow (345727, 357140, 341592, 341603), troca de rodízios
(399131,341603), troca de apoio de braços (341592, 341603) e conserto de base de cadeira (254256). Obs. Esta RC já tramitou através do SEI 0039236-
85.2021.8.24.0710, contudo, conforme despacho n. 6010002 daquele processo, haja vista o fim do exercício 2021, orientou-se a Comarca para elaboração de
nova requsição neste 2022._x000D_</t>
  </si>
  <si>
    <t>0000250-28.2022.8.24.0710</t>
  </si>
  <si>
    <t>Balastros para persianas</t>
  </si>
  <si>
    <t>Conserto das persianas</t>
  </si>
  <si>
    <t>583</t>
  </si>
  <si>
    <t>0044746-79.2021.8.24.0710</t>
  </si>
  <si>
    <t>0005384-36.2022.8.24.0710; 0026690-61.2022.8.24.0710; 0026689-76.2022.8.24.0710; 0031723-32.2022.8.24.0710; 0031709-48.2022.8.24.0710; 0036980-38.2022.8.24.0710</t>
  </si>
  <si>
    <t>0005339-32.2022.8.24.0710; 0006501-62.2022.8.24.0710; 0017224-43.2022.8.24.0710;0017013-07.2022.8.24.0710; 0031323-18.2022.8.24.0710</t>
  </si>
  <si>
    <t>0005527-25.2022.8.24.0710</t>
  </si>
  <si>
    <t>Micro-ondas de 31 litros branco</t>
  </si>
  <si>
    <t>Para aquecimento das refeições do tribunal do júri</t>
  </si>
  <si>
    <t>0005388-73.2022.8.24.0710</t>
  </si>
  <si>
    <t>Serviços de armadilhamento e Instalação e Manutenção de Repelentes Químicos + limpeza geral de calhas e relatório mensal (infestação de pombos)</t>
  </si>
  <si>
    <t>controle de pombos</t>
  </si>
  <si>
    <t>0004659-47.2022.8.24.0710; 0004662-02.2022.8.24.0710</t>
  </si>
  <si>
    <t>Cera líquida incolor, frasco com 750ml</t>
  </si>
  <si>
    <t>478</t>
  </si>
  <si>
    <t>TAMPA FERRO ARTICULADA 60CM "CASAN" 40 TON. 73251000</t>
  </si>
  <si>
    <t>Trata-se de solicitação para substituição de tampa danificada de ferro fundido no padrão CASAN localizada no estacionamento, especificamente na vaga de
idoso, que pode vir a causar acidente tanto para os carros quanto para os pedestres que passam por ali. Considerando-se que não possuímos item especifico
no atual contrato de manutenção para instalação deste tipo de tampa, a Secretaria de Foro foi orientada pela DEA a providenciar a aquisição via Requisição de
Compras.</t>
  </si>
  <si>
    <t>0004941-85.2022.8.24.0710</t>
  </si>
  <si>
    <t>Tanque de fibra lavador frontal, Válvula lavatória plástica cromada e Sifão flexivel branco 40mm - 66cm</t>
  </si>
  <si>
    <t>Substituição do tanque danificado.</t>
  </si>
  <si>
    <t>0005159-16.2022.8.24.0710</t>
  </si>
  <si>
    <t xml:space="preserve">Assentos sanitários, marca Astra
</t>
  </si>
  <si>
    <t>Substituição do item danificado.</t>
  </si>
  <si>
    <t>0004524-35.2022.8.24.0710</t>
  </si>
  <si>
    <t xml:space="preserve">Caixas de descarga, marca Cipla
</t>
  </si>
  <si>
    <t xml:space="preserve">Grelhas quadradas 15x15 9abre e fecha), marca Astra
</t>
  </si>
  <si>
    <t>Máquina de Lavar Roupas 11 kg (inclui frete)</t>
  </si>
  <si>
    <t>Na relação de bens patrimoniais deste Fórum Norte da Ilha há 01 (uma) máquina de lavar roupas de n. de patrimônio 431696, a qual era utilizada para a lavagem
dos panos de limpeza da unidade principal do Fórum do Norte da Ilha (SC-401). A máquina encontra-se danificada, apresentando inviabilidade econômica para
conserto. Desse modo, foi autorizado pela Seção de Gestão de Contratos - Divisão Administrativa - Diretoria de Infraestrutura, a aquisição de uma nova máquina
de lavar roupas via RC (conforme e-mail anexado ao presente processo)._x000D_</t>
  </si>
  <si>
    <t>0004709-73.2022.8.24.0710</t>
  </si>
  <si>
    <t>Desinfetante para uso geral</t>
  </si>
  <si>
    <t>900</t>
  </si>
  <si>
    <t>0004675-98.2022.8.24.0710; 0012989-33.2022.8.24.0710</t>
  </si>
  <si>
    <t>capacho</t>
  </si>
  <si>
    <t xml:space="preserve">Tapetes para as duas entradas do prédio do Fórum, para substituição dos atuais, que estão danificados. </t>
  </si>
  <si>
    <t>1 2m x 1,20m; 1 0,80m x 1,20m</t>
  </si>
  <si>
    <t>0004705-36.2022.8.24.0710</t>
  </si>
  <si>
    <t>Material de limpeza</t>
  </si>
  <si>
    <t>4 de 20 litros; 4 de 8 litros; 1 cabo extensor de 6m; 1 limpa vidros com fibra</t>
  </si>
  <si>
    <t>0005627-77.2022.8.24.0710; 0032548-73.2022.8.24.0710;</t>
  </si>
  <si>
    <t>SACO PLASTICO 40 X 60 X 0,10 KILO</t>
  </si>
  <si>
    <t>5</t>
  </si>
  <si>
    <t>0005657-15.2022.8.24.0710</t>
  </si>
  <si>
    <t>Serviço de retrofit (modernização) nos dois equipamentos de climatização do tipo splitão, que atendem a edificação que hoje abriga a Divisão de Patrimônio do TJSC (com material incluido)</t>
  </si>
  <si>
    <t>O presente processo se justifica na medida em que no inico de janeiro deste ano de 2022, foi identificado um vazamento nas tubulações do sistema de ar condicionado que hoje atende a área de galpão da Divisão de Patrimônio do TJSC e este vazamento deflagrou a necessidade uma modernização nas instalações de ar condicionado da Divisão de Patrimônio do TJSC, sendo que a não execução de tais serviços pode em ao longo dos próximos meses representar maiores despesas com o sistema de ar condicionado em questão._x000D_</t>
  </si>
  <si>
    <t>0006246-07.2022.8.24.0710</t>
  </si>
  <si>
    <t>Placa em latão dourado invertido de 15x4cm, gravado em baixo relevo, texto personalizado, pintura automotiva e fita dupla face para fixação</t>
  </si>
  <si>
    <t>A Galeria de Ex-Presidentes do TJSC precisa ser atualizada de dois em dois anos. Com o fim da gestão 2020-2022, sob a presidência do Des. Ricardo Roesler, será
necessário completar a referida galeria com a devida fotografia, moldura e placa do ex-presidente.</t>
  </si>
  <si>
    <t>0006655-80.2022.8.24.0710</t>
  </si>
  <si>
    <t>MANG.JARDIM N.5145-08 1/2 AMARELO – POR METRO</t>
  </si>
  <si>
    <t>Para auxiliar na limpeza.</t>
  </si>
  <si>
    <t>50</t>
  </si>
  <si>
    <t>0006215-84.2022.8.24.0710</t>
  </si>
  <si>
    <t>Faqueiro tramontina 30 peças</t>
  </si>
  <si>
    <t>As refeições do júri são servidas em marmitas individualizadas e acompanhadas de talheres de plástico. O Faqueiro de talheres em metal viria a facilitar o corte
dos alimentos. Percebeu-se, por exemplo, que a carne não está sendo consumida devido à dificuldade em cortá-la com a faca de plástico e o alimento acaba
sendo descartado. Objetiva-se reduzir o número de objetos plásticos, o desperdício de alimentos e a redução do valor individual de cada marmita (não será
necessário enviar mais os talheres de plástico). Os talheres de metal podem ser lavados e reaproveitados.</t>
  </si>
  <si>
    <t>0005477-96.2022.8.24.0710</t>
  </si>
  <si>
    <t>Bandeiras</t>
  </si>
  <si>
    <t xml:space="preserve">A aquisição de bandeira oficial do Brasil e do Estado de Santa Catarina faz-se necessária para a reposição do estoque que supre as necessidades das unidades
do Poder Judiciário de Santa Catarina. As bandeiras deverão ser fabricadas de acordo com a legislação pertinente. </t>
  </si>
  <si>
    <t>70 nacionais; 70 estaduais</t>
  </si>
  <si>
    <t>0004038-50.2022.8.24.0710</t>
  </si>
  <si>
    <t>Pasta suspensa p/ arquivo</t>
  </si>
  <si>
    <t>Material de expediente</t>
  </si>
  <si>
    <t>300</t>
  </si>
  <si>
    <t>0006770-04.2022.8.24.0710; 0013466-56.2022.8.24.0710</t>
  </si>
  <si>
    <t>Clips n. 2, ALTURA DE 24 A 30MM, TRATAMENTO ANTIFERRUGEM, CAIXA COM 100 UNIDADES</t>
  </si>
  <si>
    <t>1900</t>
  </si>
  <si>
    <t>0006770-04.2022.8.24.0710; 0022521-31.2022.8.24.0710; 0033213-89.2022.8.24.0710</t>
  </si>
  <si>
    <t>CLIPS N. 2/0 ALTURA DE 31 A 34MM, TRATAMENTO ANTIFERRUGEM, CAIXA COM 100 UNIDADES</t>
  </si>
  <si>
    <t>0006770-04.2022.8.24.0710</t>
  </si>
  <si>
    <t>PAPEL KRAFT P/EMBRULHO 80 GR 66X96CM</t>
  </si>
  <si>
    <t>600</t>
  </si>
  <si>
    <t>Ventilador de Coluna 40 cm</t>
  </si>
  <si>
    <t xml:space="preserve">Confecciona-se esta requisição de compra devido à necessidade de aquisição de ventiladores de coluna para uso nos corredores do Fórum, uma vez que não
há sistema de climatização nas áreas comuns do prédio e durante o verão o calor é muito intenso, causando desconforto aos usuários e funcionários que aqui
transitam. </t>
  </si>
  <si>
    <t>0004784-15.2022.8.24.0710</t>
  </si>
  <si>
    <t>Mão de obra com fornecimento de materiais para conserto da Fragmentdora patrimônio nr 343975.</t>
  </si>
  <si>
    <t>A fragmentadora está apresentando defeito de funcionamento (não está ligando), sendo necessária a troca de um Capacitor AC 30UF/400V, limpeza e revisão do
equipamento.</t>
  </si>
  <si>
    <t>0004902-88.2022.8.24.0710</t>
  </si>
  <si>
    <t>Termômetro digital laser infravermelho</t>
  </si>
  <si>
    <t>Controle de temperatura para acesso ao fórum</t>
  </si>
  <si>
    <t>0005390-43.2022.8.24.0710</t>
  </si>
  <si>
    <t>Operação de equipamentos da Câmara de Vereadores para a realização de júri</t>
  </si>
  <si>
    <t xml:space="preserve">Contratação de técnico operacional de equipamentos para o júri que ia 17 de fevereiro de 2022, às 09:00 horas e 19 de maio de 2022, nos autos nº 0000621-23.2018.8.8.24.0066, 0015058-38.2022.8.24.0710 em que é réu Osmar da Silva Campanha. Os júris são realizados na Câmara de Vereadores desta cidade de São Lourenço do Oeste, por não haver espaço físico no edifício do Fórum. Os serviços operacionais dos equipamentos de aúdio para as sessões da Câmara de Vereadores são realizados por empresa especializada. Ressalto, que a instalação dos equipamentos dos júris anteriores era efetuada pelo TSI da Comarca com o auxílio de funcionário da Câmara, porém este servidor não trabalha mais no órgão, sendo contratada empresa para realizar o serviço. A empresa vencedora da proposta atualmente presta serviço na Câmara de Vereadores, o que facilitará o trabalho sendo que é conhecedora dos equipamentos existentes no local. </t>
  </si>
  <si>
    <t>0005769-81.2022.8.24.0710; 0015058-38.2022.8.24.0710; 0019960-34.2022.8.24.0710; 0023647-19.2022.8.24.0710</t>
  </si>
  <si>
    <t xml:space="preserve">Rotuladora eletronica Dymo </t>
  </si>
  <si>
    <t>Aquisição de 01 rotuladora eletrônica, visando a identificação de cadernos, pastas, armários, livros, ferramentas, quadro de força, pontos de rede. Será bastante utilizada pelo zelador na manutenção predial, pelo TSI na organização dos equipamentos de informática e pela própria Secretaria na organização do almoxarifado.</t>
  </si>
  <si>
    <t>0006892-17.2022.8.24.0710</t>
  </si>
  <si>
    <t>72 Limpeza de poltronas utilizadas pelo público externo do Fórum</t>
  </si>
  <si>
    <t>As poltronas de uso do público externo estão manchadas, bem como a Comarca não dispõe de máquina de limpeza pesada, então faz-se necessário fazer uma limpeza com máquina extratora. A Comarca buscou fornecedores da referida máquina para que a limpeza fosse realizada pelas ASG's terceirizadas,mas não há em Santa Cecília. Diante disso, opta-se por contratar por meio de RC um prestador do serviço. Houve contato com o seguinte fornecedor: LavaCar Coyote (CNPJ 41.001.936/0001-14), e o mesmo informou que não tem interesse em contratar com o Poder Judiciário.</t>
  </si>
  <si>
    <t>72</t>
  </si>
  <si>
    <t>0006673-04.2022.8.24.0710</t>
  </si>
  <si>
    <t>Tela aromatizante para mictório</t>
  </si>
  <si>
    <t>100</t>
  </si>
  <si>
    <t>0006678-26.2022.8.24.0710</t>
  </si>
  <si>
    <t>RODO ESPUMA BRANCA SEM FIBRA, PARA LIMPEZA VIDROS, MARCA SENDOR</t>
  </si>
  <si>
    <t>MATERIAIS DE LIMPEZA PARA O ANO DE 2022</t>
  </si>
  <si>
    <t>30 RODO ESPUMA 15 BALDE PRETO  15 BALDE TRANSPARENTE,    30 PACOTES DE FIBRA DE LIMPEZA COM 5 UNID,          30 ROLOS DE ESPUMA COM FIBRA DE LIMPEZA</t>
  </si>
  <si>
    <t>0006682-63.2022.8.24.0710 0007131-21.2022.8.24.0710</t>
  </si>
  <si>
    <t>Baldes para limpeza em plástico reforçado</t>
  </si>
  <si>
    <t>0005351-46.2022.8.24.0710</t>
  </si>
  <si>
    <t>Lavadora Extratora IPC Lavaclean; Limpador Soteco 5 litros</t>
  </si>
  <si>
    <t>Para facilitar a limpeza das cadeiras da Comarca.</t>
  </si>
  <si>
    <t>1 Lavadora Extratora IPC Lavaclean; 1 Limpador Soteco 5 litros</t>
  </si>
  <si>
    <t>0005162-68.2022.8.24.0710</t>
  </si>
  <si>
    <t>Vistoria técnica para avaliação do aparelho de Raio X de Bagagem SPECTRUM 5030 M, Série: 03706101001</t>
  </si>
  <si>
    <t>Conserto do aparelho defeituoso.</t>
  </si>
  <si>
    <t>0003017-39.2022.8.24.0710</t>
  </si>
  <si>
    <t>Varal de chão pequeno</t>
  </si>
  <si>
    <t>A nessessidade da compra de um varal pequeno de chão para pano de copa d de chão, visto que o que tinha na comarca foi danificado na ultima enchurrada na cidade</t>
  </si>
  <si>
    <t>0006432-30.2022.8.24.0710</t>
  </si>
  <si>
    <t>Levantamento topográfico, retificação, amembramento e desmembramento dos lotes das matriculas 40.000 e 39.379 do Registro de Imovel de São José</t>
  </si>
  <si>
    <t>Com a finalidade de obter-se documentação técnica de levantamento planimétrico topográfico dos lotes de propriedade deste e. Tribunal de Justiça sito à Rua Domingos André Zanini Centro / São José, assim como para obter-se informações gerais do terreno destinadas a retificação dos limites e áreas dos imóveis junto aos órgãos competentes.</t>
  </si>
  <si>
    <t>0005004-13.2022.8.24.0710</t>
  </si>
  <si>
    <t>Aquisição de propé descartável TNT / pacote com 100</t>
  </si>
  <si>
    <t>Reposição dos EPIs obrigatórios para atendimentos odontológicos realizados pela Seção Odontológica</t>
  </si>
  <si>
    <t>25</t>
  </si>
  <si>
    <t>0006481-71.2022.8.24.0710</t>
  </si>
  <si>
    <t>Máscara cirúrgica descartável de tiras / pacote com 50</t>
  </si>
  <si>
    <t>7 Luva látex com talco / tamanho PP / 16 Luva látex com talco / tamanho  P/ 40 Luva látex com talco / tamanho  M / caixa com 100 e 8 Luva nitrilica / tamanho M / caixa com 100</t>
  </si>
  <si>
    <t>131</t>
  </si>
  <si>
    <t>0006481-71.2022.8.24.0710; 0006463-50.2022.8.24.0710</t>
  </si>
  <si>
    <t>Aquisição de protetor face Shield modelo Apollo</t>
  </si>
  <si>
    <t>Aquisição de pá de lixo coletora com cabo alto</t>
  </si>
  <si>
    <t>Confecciona-se esta requisição de compra devido à necessidade de aquisição de utensílios para a limpeza (pás para coleta de lixo) do Fórum da Comarca de Balneário Camboriú, uma vez que as existentes encontram-se deterioradas pelo uso.</t>
  </si>
  <si>
    <t>0006948-50.2022.8.24.0710</t>
  </si>
  <si>
    <t>0007718-43.2022.8.24.0710; 0007794-67.2022.8.24.0710; 0008205-13.2022.8.24.0710; 0008338-55.2022.8.24.0710; 0022379-27.2022.8.24.0710; 0022362-88.2022.8.24.0710</t>
  </si>
  <si>
    <t>Serviço de instalação de um equipamento do tipo split, tipo hi-wall de 18.000 BTU/h, na sala de recepção da Corregedoria do TSJC, no 11° andar da torre I (com material incluso)</t>
  </si>
  <si>
    <t>A contratação dos serviços de instalação em questão se faz necessária na medida em que o equipamento splti que atualmente atende a recepção em questão está necessitando de substitição em razão da idade do mesmo e das frequentes panes e problemas de operação.</t>
  </si>
  <si>
    <t>0006684-33.2022.8.24.0710</t>
  </si>
  <si>
    <t>Aquisição deTermometro Digital Testa Bioland</t>
  </si>
  <si>
    <t>A presente requisição tem carater emergencial de outro termometro para suprir imediatamente o que foi fornecido pela Diretoria de Saúde que está apresentando defeito e poderá comprometer as atividades judiciais da Comarca</t>
  </si>
  <si>
    <t>0007631-87.2022.8.24.0710</t>
  </si>
  <si>
    <t>Kit de manutenção para espremedor KT 112 - carrinhos de limpeza</t>
  </si>
  <si>
    <t>Confecciona-se esta requisição de compra devido à necessidade de aquisição de utensílios para o conserto de carrinhos de limpeza usados no Fórum da Comarca de Balneário Camboriú, uma vez que encontram-se avariados.</t>
  </si>
  <si>
    <t>0007453-41.2022.8.24.0710</t>
  </si>
  <si>
    <t>Fechos de janela maxim-ar (fec-25) e instalação</t>
  </si>
  <si>
    <t>Necessária troca e manutenção dos fechos das janelas que estão quebradas e desgastadas com o tempo de uso, impossibilitando a abertura e pleno funcionamento das mesmas.</t>
  </si>
  <si>
    <t>23</t>
  </si>
  <si>
    <t>0007948-85.2022.8.24.0710</t>
  </si>
  <si>
    <t>Demolição da cobertura do anexo ao prédio do Fórum da Comarca de Porto União -demolição da cobertura e remoção de entulhos</t>
  </si>
  <si>
    <t xml:space="preserve">Necessidade de remoção do telhado do anexo (depósito de materiais/ bens móveis) ao prédio do Fórum de Porto União, que veio a desabar em 6.1.2022,
conforme já informado à DEA, cuja estrutura está apresentado perigo e encontra-se interditada, sem possibildade de acesso, inclusive para a retirada dos bens
móveis. </t>
  </si>
  <si>
    <t>0007332-13.2022.8.24.0710</t>
  </si>
  <si>
    <t>0007203-08.2022.8.24.0710; 0010452-64.2022.8.24.0710; 0013549-72.2022.8.24.0710</t>
  </si>
  <si>
    <t>Bandeiras do Município de Florianópolis</t>
  </si>
  <si>
    <t>A compra se faz necessaria, uma vez que a bandeira em uso necessita de reposição, pois está danificada por ficar esposta ao tempo, e também em razão do
almoxerifado central não fornecer bandeiras municipais para as comarcas._x000D_</t>
  </si>
  <si>
    <t>0007464-70.2022.8.24.0710</t>
  </si>
  <si>
    <t>Aquisiçao de Metros de tapete sob medida de 4,30x3,50mts</t>
  </si>
  <si>
    <t>A aquisição do tapete será para colocação na sala do depoimento especial onde acontecem as audiências de, na maioria das vezes, oitiva de crianças. Como a sala deve ser com poucos objetos, ela produz eco dificultando muito a gravação da audiência e a oitiva da criança. O tapete a ser comprado será de cor neutra e seu objetivo é melhorar a acústica da sala. OBSERVAÇÃO: Não foi possível 3 orçamentos de tapete sob medida, razão pela qual foi feita a pesquisa no painel de preço e anexado orçamento adicional. Ante a expensa pauta de audiência, é solicitado URGÊNCIA da análise do pedido.</t>
  </si>
  <si>
    <t>15mts</t>
  </si>
  <si>
    <t>0006203-70.2022.8.24.0710</t>
  </si>
  <si>
    <t>9680 SACO LISO PEBD TRANSP SLS 31x100x0,100; 16.130 SACO LISO PEBD TRANSP SLS 31x60x0,100</t>
  </si>
  <si>
    <t>Necessidade de continuidade dos serviços de recolhimento, translado e destruição de armas e munições, para manutenção da segurança nos fóruns. Em conformidade com o SEI nº 0086165-50.2019.8.24.0710, que trata da desvinculação de armas para destruição, visando a diminuição do acervo de armas contido em nossas unidades, e apoio ao IGP no período de transição para nova cadeia de custódia entre Poder Judiciário e Executivo de acordo com SEI N 0031332- 48.2020.8.24.0710, atendendo a Resolução conjunta 09/2021.</t>
  </si>
  <si>
    <t>25.810</t>
  </si>
  <si>
    <t>0007154-64.2022.8.24.0710</t>
  </si>
  <si>
    <t>Aquisição de Quadros de cortiça com a imagem do Estado de Santa Catarina 120 X 90cm</t>
  </si>
  <si>
    <t>A pedido da Corregedora-Geral da Justiça Desa. Denise Volpato, foi solicitado a aquisição especial dos quadros de cortiças com a imagem do estado de Santa Catarina e as respectivas comarcas. A solicitação decorre da necessidade organizacional da Corregedoria, a fim de viabilizar uma dinâmica visual dos locais de inspeção, bem como delimitar os campos de atuação</t>
  </si>
  <si>
    <t>0008176-60.2022.8.24.0710; 0014633-11.2022.8.24.0710</t>
  </si>
  <si>
    <t>0008531-70.2022.8.24.0710; 0035842-36.2022.8.24.0710</t>
  </si>
  <si>
    <t>Operação de equipamentos da Câmara de Vereadores para a realização de júr</t>
  </si>
  <si>
    <t>0007833-64.2022.8.24.0710</t>
  </si>
  <si>
    <t>Ribbon 110mmx74m - CERA PRETO</t>
  </si>
  <si>
    <t>A partir da descontinuidade do Sistema SajArq, fornecido pela empresa Softplan, em face da rescisão contratual e a sua substituição pelo Sistema Pergamum, é necessária a inserção do código do exemplar utilizado pelo atual sistema para que seja viável a identificação dos processos judiciais arquivados no Arquivo Central. A empresa com menor preço não apresentou a documentação necessária para o processo de compra, por essa razão foi escolhida a 2ª empresa para adquirir o material.</t>
  </si>
  <si>
    <t>40</t>
  </si>
  <si>
    <t>0004465-47.2022.8.24.0710</t>
  </si>
  <si>
    <t>Etiqueta adesiva papel couchê branco rolo 100x30mm - 45metros c/ 1360 etiquetas por rolo - Para impressora térmica Argox OS 214 Plus</t>
  </si>
  <si>
    <t>60</t>
  </si>
  <si>
    <t>Curso "Plano de Contratações Anual e Estudo Técnico Preliminar: Teoria e Prática"</t>
  </si>
  <si>
    <t>0005747-23.2022.8.24.0710</t>
  </si>
  <si>
    <t>Desmontagem e remontagem dos móveis do antigo auditório do Tribunal Pleno. A remontagem desses móveis, no mesmo espaço, deve levar em conta a necessidade de repintura de partes que venham a sofrer algum dano durante a desmontagem e acondicionamento.</t>
  </si>
  <si>
    <t xml:space="preserve">A contratação de serviço de desmontagem, montagem e possível conserto na pintura de partes do mobiliário do antigo auditório do Tribunal Pleno justifica-se pela
necessidade de desmontagem da exposição "Um palácio de memórias" para que o espaço ocupado pelo Museu do Judiciário Catarinense acomode as atividades
relativas à cerimônia de posse da nova Presidência do Tribunal de Justiça de Santa Catarina. Esta contratação NÃO consta no Plano de Contratação Anual (art.
4º, inciso II, da Resolução GP n. 29/2021) pois não havia previsão para retirada de mobiliário das dependências do Museu e ocupação desse espaço para a
cerimônia de posse do novo Presidente deste Tribunal de Justiça. O pedido para desmontagem da exposição, e retirada de todo o mobiliário do Museu do
Judiciário Catarinense, ocorreu apenas no dia 13 de janeiro de 2022. </t>
  </si>
  <si>
    <t>nao se aplica</t>
  </si>
  <si>
    <t>0008460-68.2022.8.24.0710; 0013802-60.2022.8.24.0710</t>
  </si>
  <si>
    <t>Serviço de desenvolvimento de projeto de ventilação mecância (renovação de ar) para o Almoxarifado do TJSC, em São José</t>
  </si>
  <si>
    <t>A contratação dos serviços de projetos para instalação de um sistema de ventilação mecânica do Almoxarifado do TJSC, se justifica na medida em que é urgente a necessidade de uma melhor ventilação no Galpão de Armazenamento do Almoxarido do TJSC, sendo que no periodo de verão as condições térmicas do local, dificultam bastante o trabalho dos servidores lotados na Divisão de Almoxarifado. Neste contexto, e para viabilizar a instalalação da ventilação em questão é necessário a elaboraçõo de um projeto, que posteriomente será utilizado como base para a elaboração de um futuro procedimento licitatório, que então viabilizará a instalação de um sistema de ventilação adequado para o Almoxarifado do TJSC.</t>
  </si>
  <si>
    <t>0008585-36.2022.8.24.0710</t>
  </si>
  <si>
    <t>Recorte de granito em buraco já existente para instalação de fogão elétrico</t>
  </si>
  <si>
    <t>Necessário o corte do granito no balcão da cozinha para encaixe do fogão corretamente, está apoiado de forma precária podendo causar algum acidente.</t>
  </si>
  <si>
    <t>0007905-51.2022.8.24.0710</t>
  </si>
  <si>
    <t>40 Baterias CR2016</t>
  </si>
  <si>
    <t>Item necessário para manutenção, pela Seção de Gerenciamento e Manutenção de Equipamentos de TI, em notebooks marca Positivo que estão fora de garantia.</t>
  </si>
  <si>
    <t>0008394-88.2022.8.24.0710</t>
  </si>
  <si>
    <t>Conserto/manutenção persianas</t>
  </si>
  <si>
    <t>Manutenção em diversas persianas do Fórum, que apresentam muitos problemas como, pino de carrinho quebrado, cabides precisam ser trocados, entre outros problemas.</t>
  </si>
  <si>
    <t>0008488-36.2022.8.24.0710</t>
  </si>
  <si>
    <t>Assinatura anual da versão impressa, com direito à versão digital, do jornal Notícias do Dia, de publicação diária, de segunda-feira a sábado</t>
  </si>
  <si>
    <t>A contratação da assinatura descrita no item 2 objetiva atender interesses institucionais, uma vez que é fonte para atualização sobre notícias e informações que
são importantes para as atividades empreendidas pela Presidência, 1ª Vice-Presidência, Corregedoria-Geral da Justiça e Assessoria de Imprensa do Tribunal de
Justiça de Santa Catarina, que são as unidades para as quais as assinaturas serão destinadas.</t>
  </si>
  <si>
    <t>0008382-74.2022.8.24.0710</t>
  </si>
  <si>
    <t>Serviço de Desinsetização do prédio do fórum de Santa Cecília, com área total de 1009,15 m²</t>
  </si>
  <si>
    <t>Necessário fazer o serviço de desinsetização na área do Fórum a fim de evitar o aparecimento de insetos. O serviço de limpeza de caixa d' água foi ofertado equivocamente e não foi incluído no orçamento total da presente RC.</t>
  </si>
  <si>
    <t>0007244-72.2022.8.24.0710</t>
  </si>
  <si>
    <t>1 Papeleira / Porta Papel Higiênico;</t>
  </si>
  <si>
    <t>Considerando a necessita de troca do Assento sanitário e da papeleira (porta papel higiênico) que se encontram danificados no banheiro da Assessoria de Gabinete desta Comarca, bem como a solicitação feita pelo TSI (em documento anexo a este processo) de 50 cantoneiras para que o mesmo organize a fiação dos computadores e acessórios nas mesas dos servidores, que se encontram no chão e/ou próximo a eles</t>
  </si>
  <si>
    <t>0008623-48.2022.8.24.0710</t>
  </si>
  <si>
    <t>50 cantoneiras em L; 1 assento sanitário na cor cinza</t>
  </si>
  <si>
    <t>50 Cantoneiras; 1 Assento sanitário</t>
  </si>
  <si>
    <t>1 Buffet térmico 8 cubas em aço inoxidável. Cubas inclusas. Voltagem 220V</t>
  </si>
  <si>
    <t>Necessidade de substituição do buffet térmico, patrimônio 300893 - que atende às sessões do Tribunal do Júri deste Fórum</t>
  </si>
  <si>
    <t>0006717-23.2022.8.24.0710</t>
  </si>
  <si>
    <t>1 Torneira Elétrica, 220 V, 5500W</t>
  </si>
  <si>
    <t>Aquisição de Torneira Elétrica para instalação na Copa/Cozinha do Fórum da Comarca de Curitibanos para atendimento dos serviços internos.</t>
  </si>
  <si>
    <t>0008591-43.2022.8.24.0710</t>
  </si>
  <si>
    <t>Revitalização das áreas e jardins, localizados na parte frontal do prédio do Tribunal de Justiça de Santa Catarina</t>
  </si>
  <si>
    <t xml:space="preserve">Dentre as diretrizes traçadas pela Administração do Tribunal de Justiça para o biênio 2002-2024, está a previsão de revitalização do jardim da sede do Tribunal de Justiça.
O serviço de revitalização se faz necessário para adequação das plantas e gramas, principalmente daquelas em áreas de sombra, que com o crescimento da copa das árvores deixaram de receber incidência solar direta, levando ao enfraquecimento da vegetação existente.
Outro ponto de destaque é que em dias chuvosos, devido a ausência de grama em grande parte do jardim, a terra é arrastada para as calçadas formando várias poças de lama.
 </t>
  </si>
  <si>
    <t>0009259-14.2022.8.24.0710</t>
  </si>
  <si>
    <t>450 Garrafa térmica rosqueável - capacidade 1 litro</t>
  </si>
  <si>
    <t>Necessidade de aquisição de garrafas térmicas rosqueáveis para fornecer café e leite UHT, quentes. A distribuição destina-se ao Tribunal de Justiça (prédio
sede), unidades administrativas e Comarcas deste PJSC.</t>
  </si>
  <si>
    <t>1050</t>
  </si>
  <si>
    <t>0006970-11.2022.8.24.0710; 0028495-49.2022.8.24.0710 (dispensa eletrônica)</t>
  </si>
  <si>
    <t>Coldre velato de Kydex para PT 940 destro; Coldre velato de Kydex para PT 940 Canhoto</t>
  </si>
  <si>
    <t>Coldre velado de Kydex para Pistola Taurus 940 necessáros para a aplicação dos testes de aptidão técnica para manuseio de arma de fogo dos Magistrados
ativos do PJSC. Ademais, servirão para atualizar e mordenizar o Curso de Tiro Tático Defensivo, oferecido aos magistrados._x000D_</t>
  </si>
  <si>
    <t>16</t>
  </si>
  <si>
    <t>0007390-16.2022.8.24.0710</t>
  </si>
  <si>
    <t>Lavador Lava jato turbo</t>
  </si>
  <si>
    <t>Considerando que a lavadora de alta pressão (lava jato)que possuíamos foi danificado pela enxurrada ocorrida em dezembro de 2020, onde foi para processo de baixa/doação, necessitamos com urgência de uma lavadora de alta pressão para limpeza no prédio do fórum de Presidente Getúlio.</t>
  </si>
  <si>
    <t>0010049-95.2022.8.24.0710</t>
  </si>
  <si>
    <t>ESPAGUETE/TUBO TERMO RETRÁTIL ISOLAMENTO 5MM e 25 MM PRETO 5 METROS</t>
  </si>
  <si>
    <t>Item necessário para manutenção, pela Seção de Gerenciamento e Manutenção de Equipamentos de TI, em equipamentos de informática em geral.</t>
  </si>
  <si>
    <t>0009041-83.2022.8.24.0710</t>
  </si>
  <si>
    <t>Visita para confecção de laudo técnico sobre o problema apresentado pelo aparelho de Raio X de Bagagem</t>
  </si>
  <si>
    <t>Trata-se de visita técnica para confecção de laudo sobre qual o problema apresentado pelo aparelho de raio-x da comarca, patrimônio n. 451906, que não está funcionando.</t>
  </si>
  <si>
    <t>0007053-27.2022.8.24.0710</t>
  </si>
  <si>
    <t>Carpete Capacho cor grafite sem personalização retangular 2,60m x 1,2m e 1 m x 0,80m</t>
  </si>
  <si>
    <t>Troca do tapete capacho das portas de entrada do fórum por já estarem danificados. Os atuais estão inservíveis.</t>
  </si>
  <si>
    <t>0009496-48.2022.8.24.0710</t>
  </si>
  <si>
    <t>Kit combo - teclado + mouse sem fio Logitec MK270</t>
  </si>
  <si>
    <t>Justifica-se a necessidade de teclado e mouse sem fio para equipar as salas de reuniões localizadas nas torres I e II do TJ. Há demandas represadas por conta da pandemia, que tem sido reiteradas com o gradual retorno presencial, notadamente do corpo diretivo. Ainda, há pedido formalizado da CGJ para equipar as salas de acompanhamento de BI e utilização pela Corregedora-Geral de Justiça.</t>
  </si>
  <si>
    <t>0010099-24.2022.8.24.0710</t>
  </si>
  <si>
    <t>Conjunto de lixeiras para coleta seletiva em áreas externas para fixação no chão, completo, montado, contendo 05 coletores</t>
  </si>
  <si>
    <t>Necessidade de substituição das lixeiras instaladas no fórum que foram danificadas pela ferrugem e vento. Atende orientação do Sei n. 0043989- 85.2021.8.24.0710. Descrição detalhada: Conjunto de lixeiras para coleta seletiva em áreas externas para fixação no chão, completo, montado, contendo 05 coletores nas cores cinza para rejeitos, amarelo para metais, azul para papéis, vermelho para plásticos, e verde para vidros, contendo adesivos na frente (triângulo) e na tampa (retângulo), com capacidade individual mínima de 50 litros, com chave, tampa com abertura frontal</t>
  </si>
  <si>
    <t>1 conjunto</t>
  </si>
  <si>
    <t>0005522-03.2022.8.24.0710</t>
  </si>
  <si>
    <t xml:space="preserve"> FILME PARA PLASTIFICACAO (STRETCH) - FILME PARA EMBALAR PALETES. LARGURA 50 CM. ROLO COM APROXIMADAMENTE 3 QUILOS (PESO LIQUIDO)</t>
  </si>
  <si>
    <t>Aquisição para utilização na amarração dos materiais enviados para o TJSC e Unidades da Grande Fpolis através dos veículos da frota do TJ, uma vez evitar o
tombamento dos mesmos no trajeto e consequente danos aos materiais transportados</t>
  </si>
  <si>
    <t>30</t>
  </si>
  <si>
    <t>0011557-76.2022.8.24.0710</t>
  </si>
  <si>
    <t>INTERFONE + MÃO DE OBRA DE INSTALAÇÃO (INSTALADOR + AJUDANTE)</t>
  </si>
  <si>
    <t>Aquisição de 01 interfone para ser instalado no portão do térreo, acesso principal ao Fórum, em substituição ao interfone de patrimônio n. 446224 que está danificado</t>
  </si>
  <si>
    <t>0009296-41.2022.8.24.0710</t>
  </si>
  <si>
    <t>Transporte dos participantes da sessão do tribunal do júr</t>
  </si>
  <si>
    <t xml:space="preserve">0011811-49.2022.8.24.0710; 0015703-63.2022.8.24.0710; 0022751-73.2022.8.24.0710; 0032532-22.2022.8.24.0710; </t>
  </si>
  <si>
    <t>0011636-55.2022.8.24.0710 (Semestral)</t>
  </si>
  <si>
    <t>33</t>
  </si>
  <si>
    <t>0012150-08.2022.8.24.0710; 0011968-22.2022.8.24.0710; 0011969-07.2022.8.24.0710; 0026320-82.2022.8.24.0710; 0026321-67.2022.8.24.0710; 0026309-53.2022.8.24.0710</t>
  </si>
  <si>
    <t>0012123-25.2022.8.24.0710</t>
  </si>
  <si>
    <t xml:space="preserve">Várias persianas necessitam de troca do trilho, pois estão emperradas e algumas persianas estão lâminas com lâminas faltando.OBSERVAÇÃO: Não foi possível
obter 3 orçamentos, razão pela qual foi feita a pesquisa no painel de preço e anexado orçamento adicional. </t>
  </si>
  <si>
    <t>0012005-49.2022.8.24.0710</t>
  </si>
  <si>
    <t>CARTÃO DE MEMÓRIA MICRO SD 16 GB CLASS10 MC162 + PEN DRIVE ADAPTADOR MICRO SD MULTILASER</t>
  </si>
  <si>
    <t>Considerando que constam apenas 12 (doze) unidades de cartão Micro SD em estoque, o pedido, urgente, justifica-se porque o parque do TJSC possui 973 (novecentas e setenta e três) impressoras do modelo supramencionado e trata-se de componente necessário para o funcionamento dos referidos equipamentos</t>
  </si>
  <si>
    <t>0011281-45.2022.8.24.0710</t>
  </si>
  <si>
    <t>Máquina extratora</t>
  </si>
  <si>
    <t>Necessidade de higienização profunda nas cadeiras estofadas do Fórum de Içara. O prédio possui 251 cadeiras, 3 sofás e 1 cadeira de rodas. As cadeiras são bastante utilizadas, devido ao grande fluxo de pessoas</t>
  </si>
  <si>
    <t>0010829-35.2022.8.24.0710</t>
  </si>
  <si>
    <t>hospedagens (Júri)</t>
  </si>
  <si>
    <t>Hospedagem 7 jurados e 2 oficiais de justiça, sendo que cada jurado ficará em um quarto, bem assim cada oficial de justiça.</t>
  </si>
  <si>
    <t>0012526-91.2022.8.24.0710; 0018402-27.2022.8.24.0710</t>
  </si>
  <si>
    <t>Aquisição de materiais para a utilização geral, (manutenção), parte interna e externa, do prédio do Fórum</t>
  </si>
  <si>
    <t>Aquisição de materiais para a utilização geral, (manutenção),parte interna e externa, do prédio do Fórum.</t>
  </si>
  <si>
    <t>0009863-72.2022.8.24.0710</t>
  </si>
  <si>
    <t>Software Wirecast Pro; Software VMix Pro</t>
  </si>
  <si>
    <t>Justifica-se o presente pedido para fins de atendiemtno de demandas relacionadas ao evento Enastic JE (9ª edição), que será realizado no Auditório da Sala de Sessões Ministro Teori Zavaski (Tribunal Pleno) nos dias 26, 27 e 28/04/2022, sendo este um evento ligado diretamente à Presidência deste egrégio Tribunal de Justiça de santa Catarina</t>
  </si>
  <si>
    <t>0011146-33.2022.8.24.0710</t>
  </si>
  <si>
    <t>Aquisição de materiais específicos para atendimento dos chamados de manutenção nas Torres I e II do TJSC.</t>
  </si>
  <si>
    <t>0010774-84.2022.8.24.0710</t>
  </si>
  <si>
    <t>6 LIMPA PISO LAMINADO E MADEIRA - 5 LITROS; 1 ESFREGADEIRA MÉDIA.</t>
  </si>
  <si>
    <t>Item 1 - Compra de cera própria para piso laminado. Salienta-se que a cera fornecida pelo almoxarifado do TJSC não é adequada para esse tipo de piso, conforme documentos anexos. Item 2 - Necessário para esfregar panos de limpeza.</t>
  </si>
  <si>
    <t>0010562-63.2022.8.24.0710</t>
  </si>
  <si>
    <t>Curso Pós Graduação em Gestão da Inovação e Inteligência Comportamental no Poder Judiciário
de Santa Catarina - Disciplina: Psicologia Positiva e o Impacto na produtividade profissional.</t>
  </si>
  <si>
    <t>O Curso de Pós-Graduação lato sensu – EaD - Gestão da Inovação e Inteligência Comportamental no Poder Judiciário de Santa Catarina – Turma 2021/2022 – está alinhado com a missão da Academia Judicial e com o objetivo estratégico institucional do Poder Judiciário de Santa Catarina de “Desenvolver permanentemente conhecimentos, habilidades e atitudes”. Diante dos desafios aos quais o Judiciário está submetido, qualificar o quadro de colaboradores e desenvolver as competências para o exercício das atividades de gestão na Administração Pública é cada vez mais necessário.
Acredita-se que ao dispor de gestores bem preparados, possa-se superar os desafios por meio da proposição e execução de soluções efetivas no âmbito das Justiças de Primeiro e Segundo Graus. Outrossim, há de se considerar os excelentes resultados obtidos com os cursos de especialização anteriormente ofertados: 1. Gestão Pública (2 turmas), realizado em convênio com a UDESC; 2. Gestão Organizacional e Administração de Recursos Humanos (2 turmas), executado em convênio com a UFSC; 3. Gestão Estratégica no Poder Judiciário de Santa Catarina (3 turmas), sob a coordenação da própria Academia Judicial. Todas as edições foram custeadas pelo Tribunal de Justiça de Santa Catarina, no período de 2006 a 2018, capacitando um quantitativo aproximado de 240 servidores, que se destacam nas funções que exercem nas unidades onde estão lotados.
A realização da disciplina “Psicologia Positiva na Gestão Pública: servidores emocionalmente saudáveis” possibilitará:
- Aprender habilidades para construir e manter emoções positivas.
- Engajar positivo em tarefas da vida, como paternidade ou trabalho, que é chamado de "flow". Uma pessoa com alto fluxo será desafiada por suas tarefas, mas não sobrecarregada.
- Usar os pontos fortes individuais para algo maior do que você mesmo.
- Extrair significado e valor da vida.
- Construir emoções positivas através da inserção de hábitos no dia a dia.
A razão da escolha da formadora Ana Paula Ribeiro Kobarg, deve-se aos seguintes motivos, com base no art. 74, III, "f", e § 3º da Lei n 14.133/2021:
A referida professora é Pós-doc em Educação pela FCU (Flórida Christian University, 2019); Doutora em Psicologia pela Universidade Federal de Santa Catarina (2011). Mestre em Psicologia pela Universidade Federal de Santa Catarina (2006). Pedagoga e Historiadora pela Universidade do Vale do Itajaí (1993, 1998). Tem experiência profissional e de pesquisa na área de Psicologia do Desenvolvimento e sua interface com a Educação tanto escolar como ambientes empresariais. Colaboradora do NEPEDi (Núcleo de Estudos e Pesquisas em Desenvolvimento |Infantil-UFSC). Professora de pós-graduação a nível de especialização e capacitação (13 anos) e a nível de graduação(13 anos) atualmente com o grupo UNIASSELVI- FAMEBLU, atuando principalmente nas disciplinas: Métodos de Pesquisa Qualitativa e Quantitativa e Metodologia Científica (orientações de projetos de pesquisa e estágio de várias áreas); Psicologia Inclusiva; Psicologia do Desenvolvimento Humano, Psicopedagogia, Neurocoaching, Gestão de competências e talentos (consultora da ferramenta DISC), Remuneração estratégica. Instrutora em MINDFULNESS pelo Instituto de Psiquiatria da USP- nos protocolos T8SM e T8SM-crise. Atualmente coordena a pós-graduação da Faculdade Febracis; é professora e orientadora de mestrado da Florida Christian University (Orlando- USA). Mais informações acesse: anakobarg.com.br. (Texto informado pelo autor)” (Fonte: Currículo Lattes).
Depreende-se que a formadora preenche os atributos e as aptidões necessários ao cumprimento das obrigações que se propõe a assumir, uma vez que possui experiência anterior e características específicas, como currículo na área, conhecimento do assunto, além de elevado nível técnico e formação acadêmica, características que permitem inferir que o trabalho será adequado à plena satisfação do objeto do contrato.
Assim, demonstra-se que se trata de prestação de serviço singular, intelectual, destacando-se a notória especialização para ministrar o conteúdo para o curso ora postulado, no qual fatores como currículo, especialização, notoriedade, experiência e desempenho anterior do formador influenciam diretamente na contratação.</t>
  </si>
  <si>
    <t>0007175-40.2022.8.24.0710</t>
  </si>
  <si>
    <t>5 RIBBON COLORIDO (YMCKT) 534700-004-R002 PARA IMPRESSORA DATACARD MODELO SD360 - 500 IMPRESSÕES</t>
  </si>
  <si>
    <t>Material destinado à impressão de crachás de identificação para magistrados, servidores, estagiários, voluntários, terceirizados, advogados, entre outros colaboradores e parceiros que acessam as unidades do PJSC.</t>
  </si>
  <si>
    <t>0011106-51.2022.8.24.0710; 0014063-25.2022.8.24.0710</t>
  </si>
  <si>
    <t>CONSERTO DO CIRCUITO DE ALTA TENSÃO MICRO-ONDAS LG - patrimônio 445556</t>
  </si>
  <si>
    <t>O conserto é necessário para amparar as atividades na copa, principalmente nas sessões do Tribunal do Júri.</t>
  </si>
  <si>
    <t>0012452-37.2022.8.24.0710</t>
  </si>
  <si>
    <t>1 par de placas Mercosul</t>
  </si>
  <si>
    <t>Necessidade de troca de placas do veículo Renault Logan (MIL-3526) de propriedade do Poder Judiciário de Santa Catarina, lotado no Fórum de Otacílio Costa</t>
  </si>
  <si>
    <t>0012146-68.2022.8.24.0710</t>
  </si>
  <si>
    <t>10 Refeições sem bebida alcólica</t>
  </si>
  <si>
    <t>Almoço institucional da Administração do TJSC com autoridades do Conselho Nacional de Justiça, que estão em Inspeção pelo CNJ, entre os dias 7 e 11 de março.</t>
  </si>
  <si>
    <t>0010734-05.2022.8.24.0710</t>
  </si>
  <si>
    <t>Conserto do carregador de baterias tombamento da empilhadeira elétrica, o qual é essencial para o funcionamento da máquina empilhadeira elétrica tombamento
257790 e 444890, a qual é necessária para movimentação de materiais no porta pallets deste Almoxarifado.</t>
  </si>
  <si>
    <t>0010388-54.2022.8.24.0710; 0020920-87.2022.8.24.0710</t>
  </si>
  <si>
    <t>Aquisição pedestais cromados para separar ambiente do Salão do Júri, previsto necessidade conforme SEI n. 0068902-05.2019.8.24.0710 de novo leiaute.</t>
  </si>
  <si>
    <t>0010013-53.2022.8.24.0710</t>
  </si>
  <si>
    <t>Resma de papel A3</t>
  </si>
  <si>
    <t>Material necessário para impressão dos projetos de Engenharia</t>
  </si>
  <si>
    <t>15</t>
  </si>
  <si>
    <t>0010893-45.2022.8.24.0710</t>
  </si>
  <si>
    <t>Manutenção, troca de tecidos e limpeza de 10 cortinas rolo motorizadas</t>
  </si>
  <si>
    <t>Em razão do estado danificado, é necessária a contratação de serviço de manutenção, troca de tecidos e limpeza de 10 cortinas de rolo motorizadas instaladas no Auditório do Tribunal Pleno. Trata-se de material com tecnologia diferenciada, cujas particularidades da instalação e manuseio demandam conhecimento específico para confecção e manutenção, bem como para análise de possíveis reparos. Considerando, portanto, a especificidade dos serviços, os orçamentos foram elaborados pelas empresas após vistoria minuciosa realizada in loco. Desta forma, por se tratar de serviço técnico especializado, onde a vistoria prévia é determinante para a elaboração dos preços, bem como por se tratar de serviço que será desenvolvido no prédio sede, entende-se que a cotação eletrônica deverá ser afastada e a contratação deverá ser realizado com empresa da região.</t>
  </si>
  <si>
    <t>0010333-06.2022.8.24.0710</t>
  </si>
  <si>
    <t>ENROLADOR DE MANGUEIRA MÓVEL COM RODA 5 SUPORTE FIXO  DE MANGUEIRA P/PAREDE</t>
  </si>
  <si>
    <t>O fórum de Gaspar possui áreas externas abertas que necessitam de limpeza periódica com o uso de mangueiras. Atualmente, para que as mangueiras não fiquem jogadas no chão quando não estão em uso, são transportadas manualmente aos locais todas as vezes que serão utilizadas, já que não há suportes de mangueira nessas áreas. Por isso é necessária a aquisição dos suportes fixos para parede. Quanto ao enrolador móvel, é necessário pois a limpeza da garagem no subsolo do prédio também necessita do uso de mangueiras, porém não há local adequado para colocar um suporte fixo.</t>
  </si>
  <si>
    <t>1 enrolador    e         5 suporte de parede</t>
  </si>
  <si>
    <t>0009336-23.2022.8.24.0710</t>
  </si>
  <si>
    <t>2 (duas) diárias em quarto de hotel single com café da manhã e estacionamento p/ 9 pessoas</t>
  </si>
  <si>
    <t>Contratação de hospedagem para 7 jurados e 2 oficiais de justiça que irão participar do júri previsto para os dias 27, 28 e 29/04/2022 - autos nº 5006807-
92.2020.8.24.0005</t>
  </si>
  <si>
    <t xml:space="preserve">0011032-94.2022.8.24.0710; 0023505-15.2022.8.24.0710; 0023505-15.2022.8.24.0710; </t>
  </si>
  <si>
    <t>Diária Apartamento Quádruplo</t>
  </si>
  <si>
    <t>Trata-se de diárias para o dia 31/03/2022 de 2 apartametos triplos e 1 quádruplo, para acomodação dos 7 jurados, bem como para os três oficias de justiça que os acompanharão, um para cada quarto, em função da sessão do Tribunal do Juri que se extenderá por dois dias seguidos (31/3 à 01/04/2022).</t>
  </si>
  <si>
    <t>0011222-57.2022.8.24.0710; 0014467-76.2022.8.24.0710;  0014467-76.2022.8.24.0710</t>
  </si>
  <si>
    <t>CAIXA DE ACRÍLICO CRISTAL DE 5 MM</t>
  </si>
  <si>
    <t>CAIXA PARA COLETA DE OBJETOS NA ENTRADA DO FÓRUM DE PINHALZINHO, AO LADO DA PORTA GIRATÓRIA COM DETECTOR DE METAIS. ATUAL CAIXA ESTÁ COM FUNDO TRINCADO. MEDIDAS DA NOVA CAIXA: 39 COMPRIMENTO X 15,5 PROFUNDIDADE X 39 ALTURA - CM. NO VALOR DO PRODUTO ESTÁ INCLUSO O VALOR DO FRETE PARA PINHALZINHO - SC, A/C FÓRUM DE PINHALZINHO.</t>
  </si>
  <si>
    <t>0009337-08.2022.8.24.0710</t>
  </si>
  <si>
    <t>Assentos para vaso sanitário</t>
  </si>
  <si>
    <t>Troca de assentos p/manutenção, os que estão em uso estão rachados.</t>
  </si>
  <si>
    <t>0010905-59.2022.8.24.0710</t>
  </si>
  <si>
    <t>Baterias Estacionária</t>
  </si>
  <si>
    <t>Aquisição de baterias estacionárias para utilização no sistema de iluminação de emergência do prédio do fórum de Gaspar, com vistas a substituir as atuais, pois estão no fim de sua vida útil. O prédio foi inaugurado em 2017, de desde então não houve troca das baterias. Possui mais de 100 lâmpadas de emergência, e as baterias as mantinham acessas por cerca de 1:30h quando novas. Atualmente, esse período é de menos de 20 minutos. A troca das baterias é essencial para a segurança das pessoas, visto que o prédio possui 7 andares, e, havendo queda de energia, a evacuação se dá por escadas.</t>
  </si>
  <si>
    <t>0010447-42.2022.8.24.0710</t>
  </si>
  <si>
    <t>0009983-18.2022.8.24.0710</t>
  </si>
  <si>
    <t>Necessidade de troca de placas do veículo Renault Logan (MJG-3817) de propriedade do Poder Judiciário de Santa Catarina, lotado no Fórum de Balneário Piçarras.</t>
  </si>
  <si>
    <t>0009315-47.2022.8.24.0710</t>
  </si>
  <si>
    <t>Manutenção de Purificador de agua, troca de cmara pre purificação e purificação</t>
  </si>
  <si>
    <t>Trata-se da manutenção dos purificadores de água. Números dos Patrimônios: 348238 - 342949 - 295274 - 348237 -374917 - 374916. O orçamento vencedor
detalhou o conjunto em pré purificação e purificação, enquanto os demais participantes orçaram de forma agrupada/conjunto.</t>
  </si>
  <si>
    <t>0010480-32.2022.8.24.0710</t>
  </si>
  <si>
    <t>Contratação de técnico operacional de equipamentos para o júri do dia 22 de abril de 2022, com início às 09:00 horas, nos autos nº 0001899-59.2018.8.24.0066. Os júris são realizados na Câmara de Vereadores desta cidade de São Lourenço do Oeste.</t>
  </si>
  <si>
    <t>0011125-57.2022.8.24.0710; 0037266-16.2022.8.24.0710</t>
  </si>
  <si>
    <t>Serviço de Transporte de 09 (nove) pessoas, do Fórum de Tubarão até o restaurante e retorno, num raio de 05 (cinco) quilômetros de distância, no dia 29/03/2022- 07/04 - 05/05 - 02/06 - 07-07 - 04/08 - 01/09 e 10/11/2022.</t>
  </si>
  <si>
    <t>105</t>
  </si>
  <si>
    <t>0010563-48.2022.8.24.0710; 0019330-75.2022.8.24.0710; 0018851-82.2022.8.24.0710; 0025323-02.2022.8.24.0710; 0027321-05.2022.8.24.0710; 0030415-58.2022.8.24.0710; 0032643-06.2022.8.24.0710; 0033720-50.2022.8.24.0710</t>
  </si>
  <si>
    <t>Gravadores de voz SONY ICD-PX240</t>
  </si>
  <si>
    <t>Os gravadores atenderão necessidade dos depoimentos especiais realizados pelos psicólogos do Poder Judiciário de Santa Catarina em todas as comarcas do Estado. Pretende-se com a aquisição a possibilidade de ter um backup para os atos praticados no espaço destinado às oitivas de menores</t>
  </si>
  <si>
    <t>115</t>
  </si>
  <si>
    <t>0007404-97.2022.8.24.0710</t>
  </si>
  <si>
    <t>Necessidade de troca de placas do veículo Renault Logan (MIL-4406) de propriedade do Poder Judiciário de Santa Catarina, lotado no Fórum de Ascurra.</t>
  </si>
  <si>
    <t>0009586-56.2022.8.24.0710</t>
  </si>
  <si>
    <t>CAMERA BULLET IP IR 30M LENTE 2,8MM 4 MP HIKVISION + PROGRAMAÇÃO DE CFTV + MÃO DE OBRA DE INSTALAÇÃO (INSTALADOR + AJUDANTE)</t>
  </si>
  <si>
    <t xml:space="preserve"> aquisição de 01 câmera de segurança nova, em substituição as câmeras danificadas, conforme laudo anexo. O prédio do
Fórum de Gaspar possui atualmente 74 câmeras de vigilância, o qual melhoraram sobremaneira a segurança de todos</t>
  </si>
  <si>
    <t>0005003-28.2022.8.24.0710</t>
  </si>
  <si>
    <t>200 Silicone em gel incolor, frasco com 200 gramas</t>
  </si>
  <si>
    <t>Aquisição para distribuição a todas Unidades do PJSC, uma vez tratar de material utilizado na limpeza e conservação em geral._x000D_</t>
  </si>
  <si>
    <t>0011542-10.2022.8.24.0710</t>
  </si>
  <si>
    <t>Lavadora alta pressão HD 6/15c, tensão mono, Potencia 3,3Kw, vazão 600L/h, peso 28Kg, mangueira alta pressão 7,5Mts, 220V</t>
  </si>
  <si>
    <t>Considerando que a Comarca possui pátio extenso, com calçadas e área de acesso ao Tribunal do Júri, com escada, além de uma garagem grande, com
aproximadamente 1.700 metros quarados, o que dificulta a manutenção da limpeza, somente com mangueira e vassoura.</t>
  </si>
  <si>
    <t>0012109-41.2022.8.24.0710</t>
  </si>
  <si>
    <t>10 ECO LIMPADOR RENOVADOR DE BRILHO 5 L - 12 HIPOCLORITO - 20 BALDE PLÁSTICO DE 15 LT - 30 RODO LIMPA AZULEJO COM CABO -  10 REFIL ZIG ZAG ESFREBOM</t>
  </si>
  <si>
    <t>0013031-82.2022.8.24.0710; 0032895-09.2022.8.24.0710 (3º quadrimestre)</t>
  </si>
  <si>
    <t>porta documento de acrílico, fumê, com duas bandejas articuláveis</t>
  </si>
  <si>
    <t>20 unidades</t>
  </si>
  <si>
    <t>0013466-56.2022.8.24.0710</t>
  </si>
  <si>
    <t>pasta de papelão com elástico</t>
  </si>
  <si>
    <t>TAPETE CAPACHO</t>
  </si>
  <si>
    <t>TAPETES PARA DUAS ENTRADAS DO FÓRUM DE PINHALZINHO: ENTRADA PRINCIPAL/RECEPÇÃO O TAPETE MAIOR E ENTRADA LATERAL O
TAPETE MENOR. PARA SUBSTITUIR TAPETES EM USO RASGADOS</t>
  </si>
  <si>
    <t>0012415-10.2022.8.24.0710</t>
  </si>
  <si>
    <t>Aquisição da Assinatura anual da edição impressa do jornal Estadão entregue de segunda a domingo + digital completo</t>
  </si>
  <si>
    <t>A contratação da assinatura objetiva atender interesses institucionais, uma vez que é fonte para atualização sobre notícias e informações que são importantes
para as atividades empreendidas pela 3ª Vice-Presidência, Corregedoria-Geral da Justiça e à Assessoria de Imprensa do Tribunal de Justiça de Santa Catarina
para as quais as assinaturas serão destinadas.</t>
  </si>
  <si>
    <t>1 assinatura anual</t>
  </si>
  <si>
    <t>0011163-69.2022.8.24.0710</t>
  </si>
  <si>
    <t>2 quadros institucionais, com a plotagem de 1 foto em cada e os respectivos pistões (parafusos)</t>
  </si>
  <si>
    <t>A pedido da Corregedoria Geral de Justiça, é necessário adquirir o serviço de plotagem para 2 fotografias e os respectivos pitões a fim de instalá-los na Galeria
de Corregedores deste Tribunal de Justiça.para as atividades empreendidas pela 3ª Vice-Presidência, Corregedoria-Geral da Justiça e à Assessoria de Imprensa do Tribunal de Justiça de Santa Catarina
para as quais as assinaturas serão destinadas.</t>
  </si>
  <si>
    <t>0013816-44.2022.8.24.0710</t>
  </si>
  <si>
    <t>Insumos e produtos a serem utilizados pela zeladoria do edifício para pequenos reparos e manutenção da estrutura, quando não há a necessidade de acionar o contrato com a CEPENGE</t>
  </si>
  <si>
    <t>Trata-se de insumos e produtos a seren utilizados pela zeladoria do edifício para pequenso reparos e manutenção da estrutura, quando não há a necessidade de
acionar o contrato com a CEPENGE</t>
  </si>
  <si>
    <t>0010830-20.2022.8.24.0710; 0031976-20.2022.8.24.0710</t>
  </si>
  <si>
    <t>Manutenção sem fornecimento de peças do aparelho de Raio X de Bagagem SPECTRUM 5333. Patrimônio 451906</t>
  </si>
  <si>
    <t xml:space="preserve">Trata-se da manutenção sem fornecimento de peças do aparelho de raio-x da comarca, que está apresentando problemas técnicos impedindo seu
funcionamento. </t>
  </si>
  <si>
    <t xml:space="preserve">Manutenção e limpeza do jardim </t>
  </si>
  <si>
    <t>0013785-24.2022.8.24.0710</t>
  </si>
  <si>
    <t>NECESSIDADE DE TROCA DAS BATERIAS DA CENTRAL DE ILUMINAÇÃO DE EMERGÊNCIA</t>
  </si>
  <si>
    <t>0013156-50.2022.8.24.0710</t>
  </si>
  <si>
    <t>Produtos necessários para a limpeza e conservação do Fórum, referentes ao 2º quadrimestre de 2022</t>
  </si>
  <si>
    <t>Os produtos são necessários para a limpeza e conservação do Fórum, referentes ao 2º quadrimestre de 2022. O removedor será utilizado para a limpeza e o
aumento de aderência e resistência do piso das salas e dos corredores do prédio</t>
  </si>
  <si>
    <t>0014010-44.2022.8.24.0710</t>
  </si>
  <si>
    <t>Instrumentos de trabalho (serviço de limpeza)</t>
  </si>
  <si>
    <t>Estão faltando instrumentos de trabalho para o pessoal da limpeza, o que acaba por dificultar e atrasar o trabalho. Em alguns casos até impossiblita a utilização de
equipamentos como a enceradeira e o aspirador de pó, por faltarem os discos da enceradeira e sacos para aspirador de pó. A quantidade solicitada se justifica em
razão de serem muitos funcionários na limpeza e também porque a comarca possui dois prédios</t>
  </si>
  <si>
    <t>0012486-12.2022.8.24.0710</t>
  </si>
  <si>
    <t>Aquisição de Porta fita adesiva para durex 12x30m, cor preta</t>
  </si>
  <si>
    <t>0014095-30.2022.8.24.0710</t>
  </si>
  <si>
    <t>Aquisição de Lápis preto .n 2, apontado, em caixa ou saco plástico, contendo 12 unidades.</t>
  </si>
  <si>
    <t>400</t>
  </si>
  <si>
    <t>Aquisição de Cola em bastão, atóxica, com no mínimo 9 gramas</t>
  </si>
  <si>
    <t>720</t>
  </si>
  <si>
    <t>0012383-05.2022.8.24.0710 (2º quadrimestre); 0030611-28.2022.8.24.0710 (3º quadrimestre)</t>
  </si>
  <si>
    <t>Serviço de manutenção em lavadora de alta pressão (WAP)</t>
  </si>
  <si>
    <t>A lavadora de alta pressão do fórum de Gaspar apresentou problema, deixando de funcionar. Patrimoônio 460764. O equipamento será/é muito utilizado pelo
zelador na limpeza geral, tendo em vista o grande uso nos 7.801,91 m2 do Fórum</t>
  </si>
  <si>
    <t>0014058-03.2022.8.24.0710</t>
  </si>
  <si>
    <t>Aquisição de Filtro de papel (celulose) p/ café n. 103. Caixa com 30 unidades com código de barradas e validade mínima de 20 meses no ato da entrega</t>
  </si>
  <si>
    <t>0009466-13.2022.8.24.0710</t>
  </si>
  <si>
    <t>Aquisição de Guardanapo de papel branco grande, folha dupla, medidas mínimas de 30x31cm e máximas de 33x33cm. Em pacote com 50 folhas</t>
  </si>
  <si>
    <t>1500</t>
  </si>
  <si>
    <t>Aquisição de Pano de prato felpudo com 43x65cm cor branca e/ou cores discretas, com ou sem estampa. Peso unitário mínimo de 67 gramas</t>
  </si>
  <si>
    <t>4000</t>
  </si>
  <si>
    <t>0009466-13.2022.8.24.0710; 0031138-77.2022.8.24.0710</t>
  </si>
  <si>
    <t>Aquisição vasos que serão montados com folhagens para uso no Gabinete da Presidência</t>
  </si>
  <si>
    <t>A pedido do Gabinete da Presidência, trata-se de aquisição vasos que serão montados com folhagens para uso no referido local. Em que pese outra empresa
apresentar orçamento menor, está com pendência na Receita Federal, com certidão de débitos federais positiva</t>
  </si>
  <si>
    <t>0012558-96.2022.8.24.0710</t>
  </si>
  <si>
    <t>Aquisição de  Dispenser para papel toalha interfolhado</t>
  </si>
  <si>
    <t>Necessidade de aquisição visa proporcionar o bem-estar dos servidores e do público por meio do asseio dos ambientes e da higiene dos locais com maior eficiência. Com os dispensers, em especial, visa-se dar continuidade à distribuição, bem como garantir a sua reposição em casos de quebras ou danos. A distribuição destina-se ao Tribunal de Justiça (prédio sede), unidades administrativas e Comarcas deste PJSC.</t>
  </si>
  <si>
    <t>192</t>
  </si>
  <si>
    <t>0010484-69.2022.8.24.0710</t>
  </si>
  <si>
    <t>Aquisição de  Refil para embalador quadrado de guarda-chuvas (caixa contendo 1000 unidades)</t>
  </si>
  <si>
    <t>24</t>
  </si>
  <si>
    <t>Aquisição de  Chaleira em alumínio, com capacidade para 3 litros</t>
  </si>
  <si>
    <t>Aquisição para distribuição a todas Unidades do PJSC, para retomada da distribuição de produtos relacionados ao café, consoante definição da Administração .</t>
  </si>
  <si>
    <t>0014270-24.2022.8.24.0710</t>
  </si>
  <si>
    <t>Aquisição de Leiteira/fervedor em alumínio, com capacidade entre 3 e 3,25L</t>
  </si>
  <si>
    <t>85</t>
  </si>
  <si>
    <t>Aquisição de Pasta para limpeza de equipamentos e plásticos, em frasco com 500 gramas. Validade min de 12 meses no ato da entrega</t>
  </si>
  <si>
    <t>Aquisição para distribuição a todas Unidades do PJSC, para utilização na limpeza em geral em materiais plásticos e de outros tipos, tendo sido sinalizado como de grande utilidade pela Divisão de Serviços Gerais.</t>
  </si>
  <si>
    <t>320</t>
  </si>
  <si>
    <t>0013423-22.2022.8.24.0710</t>
  </si>
  <si>
    <t>Aquisição de Adesivo instantâneo</t>
  </si>
  <si>
    <t>Manutenção predial realizada pelo zelador._x000D_</t>
  </si>
  <si>
    <t>0014187-08.2022.8.24.0710</t>
  </si>
  <si>
    <t>Revitalização do acesso de autoridades no Hall Superiro da Torre II do Tribunal de Justiça de Santa Catarina</t>
  </si>
  <si>
    <t>Serviços não estavam previstos. Trata-se de demanda solicitada pela Presidência do TJSC.</t>
  </si>
  <si>
    <t>Não se Aplica</t>
  </si>
  <si>
    <t>0006898-24.2022.8.24.0710</t>
  </si>
  <si>
    <t>Contratação de Arthur João de Brites Lara 07802947189 para a docente Elise Eleonore de Brites
atuar como orientadora de trabalho de conclusão no "Curso de Pós-Graduação lato sensu – EaD -
Gestão da Inovação e Inteligência Comportamental no Poder Judiciário de Santa Catarina – Turma
2021/2022"</t>
  </si>
  <si>
    <t>A justificativa pormenorizada encontra-se no Projeto Básico para Contratação - AJU 0/2022.
Diante da possibilidade de duplo enquadramento, conforme Resolução GP 29/2021, encaminha-se por requisição de compra.</t>
  </si>
  <si>
    <t>0011357-69.2022.8.24.0710</t>
  </si>
  <si>
    <t>Aquisição de Flexível Mictório</t>
  </si>
  <si>
    <t>Troca de flexíveis dos mictórios p/ manutenção, os que estão em uso estão com defeito.</t>
  </si>
  <si>
    <t>0014706-80.2022.8.24.0710</t>
  </si>
  <si>
    <t>troca de placa fonte aparelho de tv (patrimonio 436949)</t>
  </si>
  <si>
    <t xml:space="preserve">necessidade de conserto do referido material para controle, fiscalização e segurança do perímetro do tribunal de
justiça de santa catarina. equipamento destinado ao cftv do tjsc, aparelho de tv (patrimonio 436949) utilizado para as
cameras de monitoramento </t>
  </si>
  <si>
    <t>0012701-85.2022.8.24.0710</t>
  </si>
  <si>
    <t>Conserto de Persianas - Double BK com acessórios marrom - 03 peças - Persianas Horizontais 25 mm em PVC - 06 peças</t>
  </si>
  <si>
    <t>Em razão do estado danificado, é necessária a contratação do serviço de troca e instalação das persianas da sala da Desembargadora Corredegora e do
Secretário Jurídico. Por se tratar de serviço técnico especializado, onde a vistoria prévia é determinante para a elaboração dos preços, bem como por se tratar de
serviço que será desenvolvido no prédio sede, entende-se que a cotação eletrônica deverá ser afastada.
Ressalta-se que, embora a Diretoria de Infraestrutura mantenha contrato com empresa especializada em serviço de fornecimento e instalação de persianas, os
tipos de materiais solicitados não fazem parte do rol dos produtos gerenciados pela DIE. O valor do serviço é compatível com o valor praticado no mercado,
conforme orçamentos anexos ao processo.</t>
  </si>
  <si>
    <t>0014829-78.2022.8.24.0710</t>
  </si>
  <si>
    <t>Aquisição de cadeira reforçada p/ uso corporativo c/ encosto de madeira e pés em madeira, tonalidade da madeira a definir, c/ assento estofado em couro sintético náutico.</t>
  </si>
  <si>
    <t>Em face do estado precário das cadeiras atualmente existentes no Ático da Torre II do Tribunal de Justiça, inclusive com infestação por cupins, há necessidade
urgente de substituição por móveis novos, tendo em vista que o espaço é bastante utilizado para reuniões institucionais, eventos e outras solenidades promovidas
pela Presidência do TJSC. As cadeiras a serem adquiridas são para uso corporativo, possuem estrutura reforçada e material diferenciado para suportar a
utilização prolongada sem que haja necessidade de manutenções periódicas ou até mesmo nova compra. Assim, houve a necessidade de conferir a qualidade
dos materiais utilizados nas cadeiras in loco, em lojas da região da Grande Florianópolis, a fim de evitar a aquisição de móveis com qualidade inferior, com
materiais frágeis que pudessem ocasionar quebra ou outras avarias. Desta forma, por se tratar de produto diferenciado em que a inspeção prévia acerca da
qualidade dos materiais utilizados nas cadeiras é fundamental para garantir êxito na compra, solicita-se que a cotação eletrônica seja afastada e que a
contratação seja realizada com empresas da região. Ressalta-se que o novo leiaute do espaço do Ático da Torre II foi providenciado pela Diretoria de
Engenharia e Arquitetura no SEI 0012168-29.2022.8.24.0710.</t>
  </si>
  <si>
    <t>0015190-95.2022.8.24.0710</t>
  </si>
  <si>
    <t>Contratação de Tainá Fernanda Pedrini para atuar como Orientadora de trabalho de conclusão do Curso "Curso de Pós-Graduação em Gestão da Inovação e Inteligência Comportamental no Poder Judiciário de Santa Catarina - turma 2021/2022"</t>
  </si>
  <si>
    <t>A justificativa pormenorizada encontra-se no Projeto Básico para Contratação - AJU 15/2022.
Diante da possibilidade de duplo enquadramento, conforme Resolução GP 29/2021, encaminha-se por requisição de compra.</t>
  </si>
  <si>
    <t>0014129-05.2022.8.24.0710</t>
  </si>
  <si>
    <t>Contratação do docente Gerson Ziebarth Camargo para atuar como orientador de trabalho de conclusão no "Curso de Pós-Graduação lato sensu – EaD - Gestão da Inovação e Inteligência Comportamental no Poder Judiciário de Santa Catarina – Turma 2021/2022"</t>
  </si>
  <si>
    <t>A justificativa pormenorizada encontra-se no Projeto Básico para Contratação - AJU 13/2022.
Diante da possibilidade de duplo enquadramento, conforme Resolução GP 29/2021, encaminha-se por requisição de compra.</t>
  </si>
  <si>
    <t>0014351-70.2022.8.24.0710</t>
  </si>
  <si>
    <t>3 Contratação da docente Simone Barbisan Fortes para atuar como orientadora de trabalho de conclusão no "Curso de Pós-Graduação lato sensu – EaD - Gestão da Inovação e Inteligência Comportamental no Poder Judiciário de Santa Catarina – Turma 2021/2022"</t>
  </si>
  <si>
    <t>A justificativa pormenorizada encontra-se no Projeto Básico para Contratação - AJU 08/2022.
Diante da possibilidade de duplo enquadramento, conforme Resolução GP 29/2021, encaminha-se por requisição de compra.</t>
  </si>
  <si>
    <t>0013850-19.2022.8.24.0710</t>
  </si>
  <si>
    <t>Contratação de Renata R.F. Fonteles Treinamentos para a docente Renata Rezende Ferreira Fonteles
ministrar a disciplina "Negociação e Tomada de Decisão" no "Curso de Pós-Graduação lato sensu – EaD -
Gestão da Inovação e Inteligência Comportamental no Poder Judiciário de Santa Catarina – Turma 2021/2022</t>
  </si>
  <si>
    <t>A justificativa pormenorizada encontra-se no Projeto Básico para Contratação - AJU 14/2022.
Diante da possibilidade de duplo enquadramento, conforme Resolução GP 29/2021, encaminha-se por requisição de compra.</t>
  </si>
  <si>
    <t>0014243-41.2022.8.24.0710</t>
  </si>
  <si>
    <t xml:space="preserve">Contratação de Renata R.F. Fonteles Treinamentos para a docente Renata Rezende Ferreira Fonteles atuar
como orientadora de trabalho de conclusão no "Curso de Pós-Graduação lato sensu – EaD - Gestão da
Inovação e Inteligência Comportamental no Poder Judiciário de Santa Catarina – Turma 2021/2022" </t>
  </si>
  <si>
    <t>Serviço de Marcenaria – revestimento em MDF e colocação de roda-pé</t>
  </si>
  <si>
    <t>Trata-se de aquisição para atender ao processo SEI 0006898-24.2022.8.24.0710.
Revitalizar o acesso de autoridades no Tribunal de Justiça.
Aquisição previamente autorizada pela DGA conforme doc 6144749.
Solicita-se o afastamento de cotação eletrônica uma vez que a aquisição necessita visita in loco para orçamentação e conferência de medidas visando o
executivo.</t>
  </si>
  <si>
    <t>0015589-27.2022.8.24.0710</t>
  </si>
  <si>
    <t>Mesa quadrada p/ uso corporativo c/ base em aço carbono ou aço inox c/ pintura eletrostática, preto fosco, sapatas niveladoras, tampo em melanina, amadeirado louro.</t>
  </si>
  <si>
    <t>Em face do estado precário das mesas atualmente existentes no Ático da Torre II do Tribunal de Justiça, inclusive com infestação por cupins, há necessidade
urgente de substituição por móveis novos, tendo em vista que o espaço é bastante utilizado para reuniões institucionais, eventos e outras solenidades promovidas
pela Presidência do TJSC. As mesas a serem adquiridas são para uso corporativo, possuem estrutura reforçada e material diferenciado para suportar a utilização
prolongada sem que haja necessidade de manutenções periódicas ou até mesmo nova compra. Assim, houve a necessidade de conferir a qualidade dos materiais
utilizados nas mesas in loco, em lojas da região da Grande Florianópolis, a fim de evitar a aquisição de móveis com qualidade inferior, com materiais frágeis que
pudessem ocasionar quebra ou outras avarias. Desta forma, por se tratar de produto diferenciado em que a inspeção prévia acerca da qualidade dos
materiais utilizados nas mesas é fundamental para garantir êxito na compra, solicita-se que a cotação eletrônica seja afastada e que a contratação seja
realizada com empresas da região. Ressalta-se que o novo leiaute do espaço do Ático da Torre II foi providenciado pela Diretoria de Engenharia e Arquitetura
no SEI 0012168-29.2022.8.24.0710</t>
  </si>
  <si>
    <t>0015191-80.2022.8.24.0710</t>
  </si>
  <si>
    <t>Aquisição de Bateria CR2032</t>
  </si>
  <si>
    <t>Justifica-se porque, com o Upgrade de memória e SSD do parque do TJSC, restam apenas 60 unidades em estoque e há uma grande demanda de pedidos, pelos TSIs das comarcas, para substituição de baterias nas CPUs.</t>
  </si>
  <si>
    <t>0011602-80.2022.8.24.0710</t>
  </si>
  <si>
    <t>Aquisição de Adoçante dietético líquido à base de ciclamato de sódio e sacarina, frasco com 100ml</t>
  </si>
  <si>
    <t>Aquisição para distribuição a todas Unidades do PJSC, para retomada da distribuição de produtos relacionados ao café, consoante definição da Administração</t>
  </si>
  <si>
    <t>1080</t>
  </si>
  <si>
    <t>0012175-21.2022.8.24.0710</t>
  </si>
  <si>
    <t>Aquisição de  Adoçante dietético líquido Aspartame, frasco com 100ml</t>
  </si>
  <si>
    <t>Aquisição de  bandeja plástica na cor branca, medidas aproximadas de 480x335x20mm</t>
  </si>
  <si>
    <t>Aquisição de  Bule industrial em alumínio, capacidade de 3 litros</t>
  </si>
  <si>
    <t>Aquisição de Utensilios para cozinha:  30 pratos - 30 copos - 30 colheres para sobremesa - 30 facas inox -30 garfos inox - 1 assadeira oval com tampa - 5 assadeira retangular co tampa - 2 assadeiras redondas - 02 assadeiras com suporte</t>
  </si>
  <si>
    <t>Com o término da obra que possibilita a realização das sessões de Júri nas dependências no fórum, necessário a compra de louças e talheres para melhor servir a alimentação àqueles que participam da sessão. Informo que, os estabelecimentos que comumente fornecem a alimentação não possuem louças suficientes - entregando nas sessões já realizadas, marmitas de isopor.</t>
  </si>
  <si>
    <t>0014916-34.2022.8.24.0710</t>
  </si>
  <si>
    <t>Aquisição de Camera hilook bullet 720 hp 4 em 1 ir20 lente 2.8mm - com fonte e instalação</t>
  </si>
  <si>
    <t>NECESSIDADE SUBSTITUIÇÃO DO REFERIDO MATERIAL PARA CONTROLE, FISCALIZAÇÃO E SEGURANÇA DO PERÍMETRO DO TRIBUNAL DE
JUSTIÇA DE SANTA CATARINA. EQUIPAMENTO DESTINADO AO CFTV DO TJSC</t>
  </si>
  <si>
    <t>0012669-80.2022.8.24.0710</t>
  </si>
  <si>
    <t>0014273-76.2022.8.24.0710; 0026499-16.2022.8.24.0710</t>
  </si>
  <si>
    <t>Aquisição e instalação de lestras sob medidas -  GABINETE DA CORREGEDORIA GERAL DA JUSTIÇA - CORREGEDORIA GERAL DA JUSTIÇA - ELEVADOR PRIVATIVO - SAIDA DE EMERGÊNCIA</t>
  </si>
  <si>
    <t>Necessidade de contratação de prestação de serviço de confecção sob medida e instação de letra caixa em aço inox no hall de entrada de autoridades, na Torre
II e na Corregedoria-Geral da Justiça, localizada na Torre I, prédio sede do TJSC, conforme projetos arquitetonicos de reforma dos ambientes, elaborados pela
Diretoria de Engenharia e Arquitetura. Os leiautes e aprovação dos projetos constam no sei n. 0006898-24.2022.8.24.0710 que trata da reforma no HS da torre II
e no sei 0010520-14.2022.8.24.0710 que trata da reforma na Corregedoria-Geral da Justiça. Solicita-se que a cotação eletrônica seja afastada, por se tratar de
serviço que contempla contratação que demanda de visita de medição, confecção de material sob medida, além de visita de entrega com instalação, que será
dará em duas etapas, em razão das reformas que ocorrerão nos locais de instalção. O Empenho deverá ser estimativo por se tratar de entrega parcelada.</t>
  </si>
  <si>
    <t>113</t>
  </si>
  <si>
    <t>0015468-96.2022.8.24.0710</t>
  </si>
  <si>
    <t>Manutenção Corretiva em equipamento de Raio-X</t>
  </si>
  <si>
    <t>O aparelho de Raio-X encontra-se travando a esteira, sendo necessária uma manutenção, para que não venha a parar definitivamente. Não conhecemos
outra empresa que realiza esse tipo de serviço. As que ofereceram orçamentos foram a empresa da marca do próprio equipamento, que ofereceu orçamento
maior, e a presente empresa, que também presta serviços no equipamento existente no aeroporto de Chapecó.</t>
  </si>
  <si>
    <t>0013566-11.2022.8.24.0710</t>
  </si>
  <si>
    <t>Aquisição de Colher em inox para cafezinho. Medida máxima de 10cm. Em embalagem plastica ou caixa contendo 12 unidades</t>
  </si>
  <si>
    <t>0013580-92.2022.8.24.0710</t>
  </si>
  <si>
    <t>Aquisiçao de Pastilha adesiva sanitária, acondicionada em caixa contendo 3 (três) unidades, fragrância Citrus ou Lavanda</t>
  </si>
  <si>
    <t>0013403-31.2022.8.24.0710</t>
  </si>
  <si>
    <t>Conserto de Geladeira - placa controle eletronico - termostato - mão de obra</t>
  </si>
  <si>
    <t>Trata-se de conserto de dois refrigeradores. O primeiro refrigerador Consul (CRB36ABBNA00) utilizado para o armazenamento dos alimentos do Tribunal do
Juri está com a placa de controle danificada, por tal razão necessita sua troca, uma vez que não mais refrigera os alimentos. O segundo refrigerador
(CRC08ABBNA) é um frigobar Consul, que se encontra no Cartório da 2° Vara Crime, está com defeito no termostato</t>
  </si>
  <si>
    <t>0014278-98.2022.8.24.0710</t>
  </si>
  <si>
    <t>Necessidade de troca das placas, haja vista que a placa atual está totalmente apagada, como mostram as fotos que serão juntadas no Processo Administrativo
SEI.</t>
  </si>
  <si>
    <t>0013737-65.2022.8.24.0710</t>
  </si>
  <si>
    <t>Conserto de Cadeiras - troca de tecido - 421341 e 277179 - troca de pistão a gas - 421345 e 277179</t>
  </si>
  <si>
    <t>Necessidade de conserto de cadeiras que são utilizadas neste fórum: central de atendimento, recepção e secretaria do foro, no total são 03 (três) cadeiras, sendo
que uma necessita de troca do revestimento do tecido, outra da troca do pistão a gás e a terceira, troca do revestimento do tecído e também do pistão gás.
Justifico a existência de somente 02 (dois) orçamentos em razão da existência de um único prestador de serviço neste município, e a disponibilidade de uma
segunda oferta conseguida em cidade vizinha, com distância aproximada de 80KM</t>
  </si>
  <si>
    <t>0014388-97.2022.8.24.0710</t>
  </si>
  <si>
    <t>Coleta, transporte e a destinação final adequada à legislação ambiental de resíduos recicláveis – classe II – região litoral Norte</t>
  </si>
  <si>
    <t>Todos têm direito ao meio ambiente ecologicamente equilibrado, bem de uso comum do povo e essencial à sadia qualidade de vida, impondo-se ao Poder Público
e à coletividade o dever de defendê-lo e preservá-lo para a presente e futuras gerações.</t>
  </si>
  <si>
    <t>0012137-09.2022.8.24.0710</t>
  </si>
  <si>
    <t>Aquisição e instalação de Moveis sob medida em MDF com tampo de granito</t>
  </si>
  <si>
    <t>Trata-se de aquisição para atender ao processo SEI 0006898-24.2022.8.24.0710. Revitalizar o acesso de autoridades no Tribunal de Justiça. Aquisição
previamente autorizada pela DGA conforme doc. 6144749. Solicita-se o afastamento de cotação eletrônica por se tratar de serviços de móveis sob medida e
uma vez que a aquisição necessita visita in loco para orçamentação e conferência de medidas visando o executivo.</t>
  </si>
  <si>
    <t>0015655-07.2022.8.24.0710</t>
  </si>
  <si>
    <t>Imunização - descupinização</t>
  </si>
  <si>
    <t>Aquisição de Forno Microondas Consul 32 Litros CM545AB</t>
  </si>
  <si>
    <t>Tendo em vista que o Microondas da Comarca utilizado para aquecer os lanches dos júris foi considerado irrecuperável pela viabilidade econômica, conforme
orientação da DIE</t>
  </si>
  <si>
    <t>0015020-26.2022.8.24.0710</t>
  </si>
  <si>
    <t>FIBRA DE LIMPEZA USO GERAL VERDE 100 X 260 BRITISH</t>
  </si>
  <si>
    <t>O MATERIAL REQUISITADO É DESTINADO A ATENDER O SERVIÇO DE LIMPEZA DO TRIBUNAL DE JUSTIÇA DE SANTA CATARINA, QUE
DESENVOLVE TODA A LIMPEZA INTERNA DO TRIBUNAL, NECESSITANDO DE MATERIAIS ADEQUADOS A CONTINUIDADE DO SERVIÇO PRESTADO,
O MATERIAL É ESSENCIAL PARA LIMPEZA DO CHÃO, PISOS, SALAS E CORREDORES DAS TORRES I E II DO RESPECTIVO TRIBUNAL E A NÃO
AQUISIÇÃO IMPLICARÁ PREJUÍZO PARA O SERVIÇO DE LIMPEZA</t>
  </si>
  <si>
    <t>1.000</t>
  </si>
  <si>
    <t>0015147-61.2022.8.24.0710</t>
  </si>
  <si>
    <t>aquisição de material de limpeza e higiene</t>
  </si>
  <si>
    <t xml:space="preserve">AQUISIÇÃO DE MATERIAL QUADRIMESTRAL (MAIO A AGOSTO) PARA O SETOR DE LIMPEZA DO FÓRUM DE CRICIÚMA. TRATA-SE DE PRODUTOS
NÃO CONTEMPLADOS PELO ALMOXARIFADO CENTRAL. </t>
  </si>
  <si>
    <t>48 telas mictorio 10 detergente limpa carpete. 10 escova de roupa</t>
  </si>
  <si>
    <t>0015092-13.2022.8.24.0710;  0015094-80.2022.8.24.0710 (maio a agosto); 0028880-94.2022.8.24.0710 (agosto a dezembro)</t>
  </si>
  <si>
    <t>Aquisição de Lavadora de Alta pressão HD 585 Profissional</t>
  </si>
  <si>
    <t>A emissão da presente RC faz necessária tendo em vista a manutenção periodicamente de calçadas, escadas, rampas, muros e vidros externos, para que não
ocorra acúmulo de água e criação de limo o que pode ocasionar queda, ainda a economia de água e produtos químicos de limpeza._x000D_</t>
  </si>
  <si>
    <t>0016125-38.2022.8.24.0710</t>
  </si>
  <si>
    <t>Aquisiçao de materiais para Manutenção predial.</t>
  </si>
  <si>
    <t>Manutenção predial realizada pelo zelador.</t>
  </si>
  <si>
    <t>3 desingripante - 4 lixa 100 - 3 graxa</t>
  </si>
  <si>
    <t>0013827-73.2022.8.24.0710</t>
  </si>
  <si>
    <t>É imprescindível a aquisição dos materiais descritos na RC, que serão destinados para a manutenção do prédio, realizada pelo zelador (terceirizado)</t>
  </si>
  <si>
    <t>1 torneira 1/4 pia da cozinha - 1 torneira para banheiro - 20 parafusos - 3 silicones para vedação.</t>
  </si>
  <si>
    <t>0014516-20.2022.8.24.0710</t>
  </si>
  <si>
    <t>Inscrições para o curso Gestão de Riscos nas Contratações Públicas de Acordo com a Nova Lei de Licitações nº 14.133/2021</t>
  </si>
  <si>
    <t>Conforme requerimento (doc. 6099945) do processso 0006830-74.2022.8.24.0710, trata-se de necessidade de capacitação em virtude da Nova Lei de Licitações
nº 14.133/2021 e em cumprimento ao artigo 72, da Resolução 309/20-CNJ. Ainda, a solicitação da capacitação foi autorizada pela Presidência, conforme doc.
6099947, e autorizada pelo Diretor-Executivo da Academia Judicial (doc.6125780).</t>
  </si>
  <si>
    <t>0010267-26.2022.8.24.0710</t>
  </si>
  <si>
    <t>Contratação da professora Suzana da Rosa Tolfo para elaborar conteudo do Curso Prevenção e
enfrentamento ao Assédio Moral, Sexual e outras formas de discriminação.</t>
  </si>
  <si>
    <t>A justificativa pormenorizada encontra-se no Projeto Básico para Contratação AJU 18/2022. Diante da possibilidade de duplo enquadramento, conforme
Resolução GP 29/2021, encaminha-se por requisição de compra.</t>
  </si>
  <si>
    <t>0016428-52.2022.8.24.0710</t>
  </si>
  <si>
    <t>aquisição de sacos de lixo 15L (detalhamento da especificação no arquivo anexado)</t>
  </si>
  <si>
    <t>Aquisição para distribuição a todas Unidades do PJSC, para viabilizar as atividades diárias de limpeza das edificações do PJSC.</t>
  </si>
  <si>
    <t>800</t>
  </si>
  <si>
    <t>2625 Contratação de pessoa jurídica especializada na prestação de serviços de seguro coletivo contra acidentes pessoais, morte acidental, invalidez permanente total ou parcial por acidente, despesas médico-hospitalares e odontológicas, para residentes judiciais do Poder Judiciário de Santa Catarina. Vigência a partir do dia 01 de maio e término às 24 (vinte e quatro) horas do dia 31 de dezembro de 2022</t>
  </si>
  <si>
    <t>O Programa de Residência Judicial é realizado por meio do Acordo de Cooperação n. 102/2015, conforme Termo Aditivo de 07/04/2020, celebrado entre a Escola
Superior da Magistratura de Santa Catarina (Esmesc) e o Tribunal de Justiça do Estado de Santa Catarina. O Acordo de Cooperação n. 102/2015, em sua
cláusula sétima, prevê que "o Poder Judiciário contratará seguro de acidentes pessoais para os residentes, com recursos provenientes do orçamento da Conta
Única." No mesmo sentido, a Resolução GP n. 42/2020, regulamenta o Programa de Residência Judicial e estabelece em seu artigo 22 a necessidade de
cobertura de seguro por acidentes pessoais, in verbis: "Compete ao Tribunal de Justiça a contratação e o pagamento de indenização de seguro de acidentes
pessoais para o residente judicial."</t>
  </si>
  <si>
    <t>2625</t>
  </si>
  <si>
    <t>0016910-97.2022.8.24.0710</t>
  </si>
  <si>
    <t>7,5 TELHA ALUZINCO / ISOPOR / ALUZINCO. Total de 03 folhas ( pedaços)</t>
  </si>
  <si>
    <t>A AQUISIÇÃO DE (03) TRÊS FOLHAS DE TELHAS METÁLICAS DO TIPO SANDUÍCHE PARA SER RECOLOCADAS NA ENTRADA DO FÓRUM, NA
ENTRADA À DIREITA DE QUEM ENTRA, TENDO EM VISTA FORTE TEMPORAL OCORRIDO NA COMARCA NO DIA 14/10/2021. AS TELHAS ALI FORAM
TODAS DANIFICADAS DESCOBRINDO AQUELE LOCAL. A VENTANIA LANÇOU PEDAÇOS DE TELHA NO GRAMADO. O CONTRATO COM A EMPRESA
PROJEPOWER NÃO PREVÊ DISPONIBILIZAÇÃO DESSE TIPO DE MATERIAL, JUSTIFICANDO A AQUISIÇÃO POR REQUISIÇÃO DE COMPRA. NA
ÉPOCA, FOI FEITO SOLICITAÇÃO À ENGENHARIA GERANDO O SEI N. 0038643-56.2021.8.24.0710 PARA OS REPAROS PROVISÓRIOS COM AS
TELHAS REAPROVEITADAS</t>
  </si>
  <si>
    <t>7,5</t>
  </si>
  <si>
    <t>0014608-95.2022.8.24.0710</t>
  </si>
  <si>
    <t>Teleprompter profissional HDMI 19"</t>
  </si>
  <si>
    <t xml:space="preserve">Justifica-se o presente pedido para fins de apoio técnico aos usuários em gravações de programas e eventos instituticionais realizados no Auditório da Sala de
Sessões Ministro Teori Zavaski (Tribunal Pleno) pela Presidência deste TJSC. O valor orçado encontra-se condizente com o valor de mercado, consoante
pesquisas realizadas através de orçamentos junto a emrpesas do ramo e pesquisa no banco de preços. </t>
  </si>
  <si>
    <t>0013830-28.2022.8.24.0710</t>
  </si>
  <si>
    <t>Escova para lavar garrafa térmica</t>
  </si>
  <si>
    <t>aquisição para distribuição a todas Unidades do PJSC, para retomada da distribuição de produtos relacionados ao café, consoante definição
da Administração .</t>
  </si>
  <si>
    <t>0015166-67.2022.8.24.0710</t>
  </si>
  <si>
    <t>Fósforode madeira. Maço contendo 10 caixas com 40 palitos cada</t>
  </si>
  <si>
    <t>aquisição para distribuição a todas Unidades do PJSC, para retomada da distribuição de produtos relacionados ao café, consoante definição
da Administração ."</t>
  </si>
  <si>
    <t>Inseticida em aerosol, para todos os insetos. Frasco com no mínimo 300ml. Validade mínima de 12
meses no ato da entrega</t>
  </si>
  <si>
    <t>incorre em aquisição para distribuição às Unidades da Grande Florianópolis, para auxílio no combate a insetos.</t>
  </si>
  <si>
    <t>120</t>
  </si>
  <si>
    <t>Colher de café/arroz em inox, comprimento entre 33 e 34cm</t>
  </si>
  <si>
    <t>0012656-81.2022.8.24.0710</t>
  </si>
  <si>
    <t>0015323-40.2022.8.24.0710; 0015350-23.2022.8.24.0710</t>
  </si>
  <si>
    <t>Tapete liso de vinil GOLD 1,85 x 1,15</t>
  </si>
  <si>
    <t>Necessária a troca do tapete de entrada do Fórum por conta do desgaste causado pelo tempo de uso</t>
  </si>
  <si>
    <t>0016326-30.2022.8.24.0710</t>
  </si>
  <si>
    <t>Inscrições para o Evento xTech Legal 2022, a ser realizado no período de 03 a 05 de maio de 2022, conforme requerimento e autorizaçãoes constantes no Processo n. 0014802-95.2022.8.24.0710 (relacionado)</t>
  </si>
  <si>
    <t>A justificativa encontra-se no requerimento - (doc. 6232254) do Processo n. 0014802-95.2022.8.24.0710 (relacionado). A solicitação da capacitação foi autorizada
pelo superior hierárquico (6232256), pelo Diretor-Geral Administrativo (6234521), pela Corregedoria-Geral da Justiça (6245386), pelo Diretor-Executivo da
Academia Judicial (6255763) e pela Presidência ().</t>
  </si>
  <si>
    <t>0016517-75.2022.8.24.0710</t>
  </si>
  <si>
    <t>(2) KIT sinalizador automotivo descaracterizado; (2) Instalação do Kit sinalizador automotivo</t>
  </si>
  <si>
    <t>Kit de sistema luminoso de veículos descaracterizados para os dois novos veículos da frota do NIS, necessários para o serviço de escolta e segurança
aproximada dos magistrados - veículo de segurança.</t>
  </si>
  <si>
    <t>0014101-37.2022.8.24.0710</t>
  </si>
  <si>
    <t>Aquisição de Telefone IP - 2 contas SIP - Grandstream GXP 1628</t>
  </si>
  <si>
    <t>A presente aquisição é necessária para atender novas demandas nas unidades deste poder Judiciário, com instalação imediata de 16 aparelhos destinados aos
magistrados lotados nas turmas de recursos, além da necessidade de reposição de 24 aparelhos com defeito. Hoje temos um parque de aproximadamente 1.600
aparelhos instalados, alguns já com mais de 10 anos de utilização. É comum que nesse universo de 1.600 equipamentos telefônicos, ocorram falhas pelo
constante uso nas rotinas de trabalho, em especial nos gabinetes de juízes e desembargadores. Por consequência, não se pode prescindir de um número mínimo
para prontas substituições, ou seja, reforça-se a necessidade do quantitativo sobressalente</t>
  </si>
  <si>
    <t>90</t>
  </si>
  <si>
    <t>0011547-32.2022.8.24.0710</t>
  </si>
  <si>
    <t>Aquisição de Tripé profissional de vídeo 10kg</t>
  </si>
  <si>
    <t>Justifica-se a aquisição para fins de apoio técnico aos usuários em gravações de programas e eventos institucionais realizados no Auditório da Sala de Sessões
Ministro Teori Zavascki (Tribunal Pleno) . O valor orçado encontra-se compatível com os praticados no mercado, conforme pesquisa em banco de preços e
orçamentos de empresas físicas anexos.</t>
  </si>
  <si>
    <t>0013967-10.2022.8.24.0710</t>
  </si>
  <si>
    <t>Manutenção de eletrocardiograma - mod.Cardiocare</t>
  </si>
  <si>
    <t>O aparelho de ECG realiza exame de avaliação da atividade elétrica do coração através de eletrodos fixados na pele. A partir disso, é possível detectar o ritmo do
coração e o número de batimentos por minuto. Algumas funções do ECG da Diretoria de saúde não estão funiconado, por isso a necessidade de manutenção.</t>
  </si>
  <si>
    <t>0014946-69.2022.8.24.0710</t>
  </si>
  <si>
    <t>CONSERTO E MANUTENÇÃO DE LAVA JATO</t>
  </si>
  <si>
    <t>CONSERTO E MANUTENÇÃO DE LAVA JATO PARA LAVAÇÃO DE CALÇADAS , PISOS EXTERNOS E ESTACIONAMENTO, NECESSÁRIO AO BOM
ANDAMENTO DO SERVIÇO DE LIMPEZA DO TRIBUNAL.</t>
  </si>
  <si>
    <t>0015901-03.2022.8.24.0710; 0023071-26.2022.8.24.0710</t>
  </si>
  <si>
    <t>0014031-20.2022.8.24.0710</t>
  </si>
  <si>
    <t xml:space="preserve">(12) terra adubada 20kg
(2) Ureia 25kg
(3) adubo 25kg
</t>
  </si>
  <si>
    <t>Aquisição de insumos para tratar a grama e os boldos que compõe nosso ecotelhado, deixando-os sempre bem verdes. Os produtos são utilizados sempre que o
boldo começa a ficar amarelado. Quantidade necessária para 06 meses de manutenção. Área 360,63 m2 de grama e 439,76 m2 de boldo do ecotelhado._x000D_</t>
  </si>
  <si>
    <t>0015669-88.2022.8.24.0710</t>
  </si>
  <si>
    <t>Instalação de central de alarme, com material incluso</t>
  </si>
  <si>
    <t>A central de alarme da sala onde são armazenados bens apreendidos apresentou defeito e precisou ser desativada. Solicitou-se então a visita de empesa
espacializada que disse ser necessária a troca da central de alarme. Tendo em vista que será necessária a troca, a empresa sugeriu a instalação de central de
alarme com acionamento via teclado ao invés de controle (atualmente é com controle). A situação foi analisada e levada a chefia, que considerou mais efeciente a
utilização do sistema via teclado. De qualquer modo, juntamos ambos os orçamentos, para análise.Ressalta-se que o funcionamento do alarme é de suma
importancia e trata-se de medida urgente</t>
  </si>
  <si>
    <t>0015083-51.2022.8.24.0710</t>
  </si>
  <si>
    <t xml:space="preserve">(400) Serviço de fornecimento e instalação de limitador feito de chapa de alumínio nas dimensões de 15x70x5 mm para limitar abertura de janela;
(1) Serviço de fornecimento e instalação de pingadeira para porta de abrir externa. Perfil de alumínio, 200 x 3,5 cm, acabamento na cor alumínio; 
</t>
  </si>
  <si>
    <t>O item 1 é necessário devido a necessidade de limitar a abertura da janela da fachada leste (virada para o prédio do Pleno) para diminuir a carga exercida
nos braços e puxador/fecho das janelas e assim, evitar danos ou quedas do quadro da janela em dias de vento forte. O item 2, é necessário para evitar
infiltração em dias de chuva com vento, onde atualmnte, ocorre entrada de água de chuva na esquadria/porta que dá acesso ao HS - área externa - da
Torre I.</t>
  </si>
  <si>
    <t>0016257-95.2022.8.24.0710</t>
  </si>
  <si>
    <t>Aquisição de material para , manutenção predial</t>
  </si>
  <si>
    <t>0013961-03.2022.8.24.0710</t>
  </si>
  <si>
    <t>Comarca de Santa Ceciclia</t>
  </si>
  <si>
    <t>(119) Limpeza de cadeiras utilizadas pelo público interno e externo do Fórum; (1) Limpeza de 01 sofá de dois lugares usados do gabinete do magistrado; (2) Limpeza de 02 poltronas utilizadas na sala de depoimento especial.</t>
  </si>
  <si>
    <t>As poltronas de uso do público externo estão manchadas, bem como a Comarca não dispõe de máquina de limpeza pesada, então faz-se necessário fazer uma
limpeza com máquina extratora: cadeiras de uso do público interno e externo; sofá do gabinete do magistrado e poltronas da sala de depoimento especial. A
Comarca buscou fornecedores da referida máquina para que a limpeza fosse realizada pelas ASG's terceirizadas,mas não há em Santa Cecília. Diante disso,
opta-se por contratar por meio de RC um prestador do serviço.</t>
  </si>
  <si>
    <t>0014867-90.2022.8.24.0710</t>
  </si>
  <si>
    <t>(1) ACAB ACRIL 5LT BRILHO HS (18%) RENKO; (5) DISCO 350MM LIMPADOR VERDE SCOTCH-BRITE</t>
  </si>
  <si>
    <t>Compra de disco de limpeza para a enceradeira, patrimônio 435068, bem como cera para piso de cimento polido. Materiais de limpeza para uso interno e externo
do Fórum de Gaspar. Contamos com uma equipe de apenas 6 serventes para efetuar a limpeza de nosso prédio, cuja área é de 7.801,91 m2. Assim, a aquisição
dos produtos supramencionados justifica-se pelas seguintes vantagens: ergonomia, praticidade e redução do tempo de limpeza; Além de serem ideais para quem
sofre de alergias à poeira. Por fim, maior segurança nas áreas comuns, pois a cera que será utilizada é antiderrapante específica para o nosso piso, produto
indisponível no almoxarifado. _x000D_</t>
  </si>
  <si>
    <t>0015624-84.2022.8.24.0710</t>
  </si>
  <si>
    <t>Coleta, transporte e a destinação final adequada à legislação ambiental de resíduos recicláveis – classe II – região Grande Florianópolis</t>
  </si>
  <si>
    <t>Incluída nos documentos com informações complementares</t>
  </si>
  <si>
    <t>88</t>
  </si>
  <si>
    <t>0016081-19.2022.8.24.0710</t>
  </si>
  <si>
    <t>Serviço de fornecimento de materiais e instalação do sistema de controle de acesso para as portas do 11º andar da Torre I, onde ficam localizadas as salas dos Juízes Corregedores e o Gabinete da Corregedoria</t>
  </si>
  <si>
    <t>O equipamento, cuja instalação se requer formalizar, é necessário para viabilizar a estrutura de segurança que se pretende obter com a reforma do andar da
Corregedoria-Geral da Justiça do TJSC. Consiste em solução que, quando implementada, imprimirá maior segurança ao ambiente, o que se mostra
imprescindível, haja vista tratar-se de local sensível da Instituição. Importante destacar, também, a urgência no pedido, uma vez que as reformas já estão em
processo de implementação, mostrando-se oportuno o momento para que os equipamentos sejam instalados.</t>
  </si>
  <si>
    <t>0013235-29.2022.8.24.0710</t>
  </si>
  <si>
    <t>ASPIRADOR DE PO E ÁGUA SMART A10N1 1250W 220V ELETROLUX</t>
  </si>
  <si>
    <t>NECESSIDADE DA COMPRA DOS ASPIRADORES DE PÓ PARA USO DAS COLABORADORAS PARA UTILIZAÇÃO NA LIMPEZA DIÁRIA DE SALAS ,
ESTOFADOS E CORREDORES DAS TORRES I E II._x000D_</t>
  </si>
  <si>
    <t>0014799-43.2022.8.24.0710 (dispensa eletrônica)</t>
  </si>
  <si>
    <t>CAPACETE NORISK FF 345 ROUTE MONOCOLOR ESCAMOT. C/OCULOS BRAN.</t>
  </si>
  <si>
    <t>Devido a aquisição de duas motocicletas por esta Casa Militar e a precariedade dos capacetes existentes (desgaste pelo tempo e fora da validade estipulada pelo
CONTRAN), se faz necessario a aquisição de novos capacetes para realização do policiamento de acordo com as demandas deste Tribunal de Justiça._x000D_</t>
  </si>
  <si>
    <t>0013541-95.2022.8.24.0710 (dispensa eletrônica)</t>
  </si>
  <si>
    <t>LAVADORA ELECTROLUX ESSENCIAL CARE 11KG, BRANCA, AUTOMATICA,680RPM, ABERTURA SUPERIOR, CESTO POLIPROPILENO, CLASSIFICAÇÃO A</t>
  </si>
  <si>
    <t>Substituição máquina lavadora antiga danificada, conforme autorizado pela DIE, (e-mail em anexo)._x000D_</t>
  </si>
  <si>
    <t>0016828-66.2022.8.24.0710</t>
  </si>
  <si>
    <t>aquisição de litros de leite integral</t>
  </si>
  <si>
    <t>Para consumo na comarca nos meses de maio a agosto/2022. Justifico a inexistência de outros dois orçamentos da cidade, anexando somente a consulta no
painel de preços, por se tratar de comarca pequena, há pouquissímos fornecedores, as empresas não querem preencher o orçamento, pois não pretendem
vender para o Fórum._x000D_</t>
  </si>
  <si>
    <t>0017298-97.2022.8.24.0710 (2º quadrimestre)</t>
  </si>
  <si>
    <t>0016774-03.2022.8.24.0710</t>
  </si>
  <si>
    <t>Serviço de readequação do painel elétrico das bombas de sucção do esgoto</t>
  </si>
  <si>
    <t xml:space="preserve">Emissão da Rc se faz necessário tendo em vista defeito no painel elétrico da elevatória de esgoto, o qual não está acionando de maneira automática as bombas
de sucção do esgoto, podendo causando transbordamento do sistema. </t>
  </si>
  <si>
    <t>0015772-95.2022.8.24.0710</t>
  </si>
  <si>
    <t>Refeições sem bebida alcoólica</t>
  </si>
  <si>
    <t>Almoço institucional da Administração do TJSC com autoridades do Supremo Tribunal Federal, Ministro Luiz Fux.</t>
  </si>
  <si>
    <t>0018085-29.2022.8.24.0710</t>
  </si>
  <si>
    <t>Porta recado em acrílico fumê, medidas aproximadas de 11 x 10 x 2,5 cm, em caixa unitária do fabricante com cód. de barras</t>
  </si>
  <si>
    <t>Aquisição para distribuição a todas Unidades do PJSC, para utilização em diversas atividades de expediente.</t>
  </si>
  <si>
    <t>0016171-27.2022.8.24.0710</t>
  </si>
  <si>
    <t>Porta clips em acrílico fumê, reservatório redondo, com aproximadamente 4,5cm de diâmetro e 7cm de altura, com tampa imantada, em caixa unitária do fabricante com cod de barras</t>
  </si>
  <si>
    <t>96</t>
  </si>
  <si>
    <t>Porta lápis em acrílico fumê, reservatório com base quadrada de aproximadamente 5cm e 9cm de altura, em caixa unitária do fabricante com cod de barras</t>
  </si>
  <si>
    <t>Brasão da Polícia Militar Santa Catarina em Aço Inoxcom de 60 cm de diâmetro e letreiro de aço inox com corte a laser composto por 27 letras com 5 cm de altura com acrílico preto com 8,mm de espessura para formar caixa e afastar o brasão e as letras, material instalados.</t>
  </si>
  <si>
    <t>De cordo com SEI n. 0009266-06.2022.8.24.0710.</t>
  </si>
  <si>
    <t xml:space="preserve">0012593-56.2022.8.24.0710 </t>
  </si>
  <si>
    <t>Serviço de fornecimento e instalação de porta de vidro temperado 10mm, nas dimensões de 59x100cm, com dobradiças em aço inox e trava.</t>
  </si>
  <si>
    <t>Visando atender ao Plano de Regularização de Edificações (PRE) junto ao corpo de bombeiros, no prédio do TJSC - Torres I e II, foram instalados dois novos
hidrantes de recalque na área fachada do prédio (cercamento), sendo necessário a instalação de portas para estes hidrante.</t>
  </si>
  <si>
    <t>0016252-73.2022.8.24.0710</t>
  </si>
  <si>
    <t>(1) TAPETE DE VINIL NA COR CINZA GRAFITE, SEM PERSONALIZAÇÃO MEDIDAS 1m,50cm x 1m,90cm; (1) TAPETE DE VINIL NA COR CINZA GRAFITE, SEM PERSONALIZAÇÃO MEDIDAS 1m,90cm x 90cm</t>
  </si>
  <si>
    <t>A necessidade de compra dos referidos tapetes justifica-se pelo fato de que os atuais tapetes utilizados no Fórum encontram-se desgastados e em situação
precária. Ademais, informo que a RC está de acordo com a Resolução GP n. 29/2021._x000D_</t>
  </si>
  <si>
    <t>0017294-60.2022.8.24.0710</t>
  </si>
  <si>
    <t>Aquisição de Lavadora Electrolux 11kg</t>
  </si>
  <si>
    <t>Há pedido de baixa do patrimônio 367245 (máquina de lavar), já formalizado nos autos 0046903-25.2021.8.24.0710._x000D_</t>
  </si>
  <si>
    <t>0017707-73.2022.8.24.0710</t>
  </si>
  <si>
    <t>Nobreak PDV SENOIDAL 1000VA - com 03 baterias</t>
  </si>
  <si>
    <t xml:space="preserve">Troca de Nobreak queimado. A substituição é necessária para o funcionamento do Scanner Raio-x do Hall do TJSC. O modelo é o recomendado pela gfabricante
do scanner Raio-X e acompanhou todos quando adquiridos e instalados no PJSC. </t>
  </si>
  <si>
    <t>0014444-33.2022.8.24.0710</t>
  </si>
  <si>
    <t>Aquisição de Baterias CR2032</t>
  </si>
  <si>
    <t>Item necessário para manutenção, pela Seção de Gerenciamento e Manutenção de Equipamentos de TI, em computadores que estão fora de garantia.
Em que pese, recentemente, ter sido aprovada a aquisição de 200 baterias (SEI 0011602-80.2022.8.24.0710) para substituição em notebooks, em 18/04/2022 a
Comarca de Balneário Camboriú, solicitou 100 (cem) unidades, aumentando a demanda acima do previsto inicialmente.
Adicionalmente, considerando que mais de 9.000 computadores foram adquiridos entre os anos de 2012 e 2015, se faz necessária a aquisição deste insumo para
substituição em equipamentos cujas baterias gradualmente expirem sua vida útil._x000D_</t>
  </si>
  <si>
    <t>2000</t>
  </si>
  <si>
    <t>0017488-60.2022.8.24.0710</t>
  </si>
  <si>
    <t>Placa Veículo Automotivo</t>
  </si>
  <si>
    <t>Prezados, é a presente para que as placas do veículo à disposição desta Comarca sejam trocada imediatamente, visto que, a placa trazeira está particamente
apagada, conforme faz prova as fotos anexas. Justifico, ainda, que só foram possíveis a juntada de dois orçamentos, haja vista um dos orçamentos ser extraído
do painel de preços e o outro disponibilizado pelo único estabelecimento que faz a troca de placas nos municípios da Comarca. Anota-se que em conversa com o
funcionário da PS Placas Veículares, este nos informou que o valor cobrado segue uma padronagem na região.</t>
  </si>
  <si>
    <t>0015917-54.2022.8.24.0710</t>
  </si>
  <si>
    <t>Elaboração do levantamento topográfico planialtimétrico cadastral do lote sito na Rua Minas Gerais, 586, Cel. Freitas, um terreno que totaliza 3.000,15m², com matrícula n° 60.611 do Registro de Imóveis da Comarca de Chapecó, em imóvel de propriedade deste e. Tribunal de Justiça, localizado no bairro de Centro – Coronel Freitas/SC</t>
  </si>
  <si>
    <t>Com finalidade de obter-se documentação técnica de levantamento planialtimétrico topográfico do lote onde está localizado o prédio que abriga o Fórum de
Coronel Freitas, assim como para obter-se conhecimento geral do terreno: relevo, limites, confrontantes, área, localização, amarração e posicionamento;
informações sobre o terreno destinadas a estudos preliminares de projetos, anteprojetos, projetos básicos e a projetos executivos</t>
  </si>
  <si>
    <t>0013532-36.2022.8.24.0710</t>
  </si>
  <si>
    <t>Serviço de revisão e limpeza nas câmeras IPS de vigilância e troca de conector</t>
  </si>
  <si>
    <t>A presente requisição destina-se ao serviço de manutenção ( limpeza das 16 câmeras,lentes, ajuste de imagens e travamento de duas câmeras )do sistema de
vigilancia instalado no predio com 16 câmeras IPS._x000D_</t>
  </si>
  <si>
    <t>0012730-38.2022.8.24.0710</t>
  </si>
  <si>
    <t>CONSERTO DE PLACA PRINCIPAL CFTV - tomb 342798</t>
  </si>
  <si>
    <t xml:space="preserve">NECESSIDADE DE CONSERTO DO REFERIDO MATERIAL PARA CONTROLE, FISCALIZAÇÃO E SEGURANÇA DO PERÍMETRO DO TRIBUNAL DE
JUSTIÇA DE SANTA CATARINA. EQUIPAMENTO DESTINADO AO CFTV DO TJSC, APARELHO DE TV (PATRIMONIO 342798) UTILIZADO PARA AS
CAMERAS DE MONITORAMENTO </t>
  </si>
  <si>
    <t>0013040-44.2022.8.24.0710</t>
  </si>
  <si>
    <t>(2) Serviço de remanejamento de condicionadores de ar do tipo split, modelo k-7 no 11° andar da torre I do TJSC (com material incluso)</t>
  </si>
  <si>
    <t>As instalações em questão se fazem necessárias na medida em que serão realizadas modificações em salas do 11° da torre I do TJSC e tais modificações
tornaram necessários os remanejamentos dos equipamentos em questão. Sem os remanejamentos em questão os ambientes ser tornarão inadequados para uso,
no que se refere a climatização dos mesmos.</t>
  </si>
  <si>
    <t>0016770-63.2022.8.24.0710</t>
  </si>
  <si>
    <t>(1) PANELA DE PRESSÃO ETERNA 20LTS PROF. REF. 097168; (2) CAÇAROLA HOTEL 36, 17,2 LTS; (4) COLHER DE ARROZ INOX REF. UT 101-001</t>
  </si>
  <si>
    <t>A pedido da presidência do tribunal de justiça de santa catarina solicita a aquisição dos materias descritos com objetivo de melhorar e dar andamento aos
serviços de copa e cozinha, eventos e repor material antigo e em falta no ático ._x000D_</t>
  </si>
  <si>
    <t>0018190-06.2022.8.24.0710</t>
  </si>
  <si>
    <t>Pasta classificadora com grampo e trilho</t>
  </si>
  <si>
    <t>150</t>
  </si>
  <si>
    <t>0015341-61.2022.8.24.0710</t>
  </si>
  <si>
    <t>(Pincel atômico cor vermelha e preta, em caixa com 12 unidades</t>
  </si>
  <si>
    <t>540</t>
  </si>
  <si>
    <t>0015341-61.2022.8.24.0710; 0022521-31.2022.8.24.0710</t>
  </si>
  <si>
    <t>Plástico para proteção de folhas, espessura min de 100 microns, med 24x32,5cm, cintados em dúzia</t>
  </si>
  <si>
    <t>360</t>
  </si>
  <si>
    <t xml:space="preserve"> Elástico para prender processo, em latex soliconado, medidas 210x10x1,8mm. Em pacote com 1kg</t>
  </si>
  <si>
    <t>Contratação de Piccoli Consultoria Eireli para o docente Ademir Milton Piccoli apresentar o tema "O Papel dos Ecossistemas na Transformação da Justiça" no Workshop "O Diferencial Inovação na Gestão Estratégica do PJSC" do "Curso de Pós-Graduação lato sensu – EaD - Gestão da Inovação e Inteligência Comportamental no Poder Judiciário de Santa Catarina – Turma 2021/2022"</t>
  </si>
  <si>
    <t>A justificativa pormenorizada encontra-se no Projeto Básico para Contratação - AJU 16/2022.
Diante da possibilidade de duplo enquadramento, conforme Resolução GP 29/2021, encaminha-se por requisição de compra</t>
  </si>
  <si>
    <t>624,,75</t>
  </si>
  <si>
    <t>0016183-41.2022.8.24.0710</t>
  </si>
  <si>
    <t>ISBN para publicação da obra "Caderno Reflexões Acadêmicas: Constituição, Meio ambiente e sustentabilidade"</t>
  </si>
  <si>
    <t>Aquisição de 1 (um) ISBN para a obra "Caderno Reflexões Acadêmicas: Constituição, Meio Ambiente e Sustentabilidade", conforme processo administrativo n.
0040352-29.2021.8.24.0710.
O pagamento ocorrerá mediante boleto, conforme casos anteriores.
Informa-se que não há outra instituição que forneça o registro em questão.
Tema orçamentário n. 6781.</t>
  </si>
  <si>
    <t>0014530-04.2022.8.24.0710</t>
  </si>
  <si>
    <t>(1) CALDEIRÃO HOTEL PLUS N 36 - 30,5 L; (1) ESCORREDOR DE MACARRÃO N 30 - 4,6 L; (1) FRIGIDEIRA HT ANTIADERENTE 34</t>
  </si>
  <si>
    <t>0018202-20.2022.8.24.0710</t>
  </si>
  <si>
    <t>Serviço de jardinagem, com aquisição de materiais</t>
  </si>
  <si>
    <t>A pedido do Gabinete da Presidência, trata-se de requisição para serviço de jardinagem com confecção de vasos com plantas para uso no TJSC. Ressalta-se que
são plantas com resistência para ambientes externos / ao vento, uma vez que serão instaladas no andar ático do TJSC, conforme pedido realizado pela
Presidêncai, de revitalização do espaço (SEI 0017115-29.2022.8.24.0710). Cabe informar o que segue: as empresas Ribeironense e Garden Via Natureza
apresentam pendências para emissão da CND Federal (doc complementar); as empresas Imagem e Flora e Primavera Garden não possuem todos os itens
necessários para a aquisição do serviço; foi negociado valor com a empresa vencedora - Silvana Machado Pereira de Oliveira – com êxito em alguns itens, tendo
redução total de R$1.082,00 (doc complementar).</t>
  </si>
  <si>
    <t xml:space="preserve">0018680-28.2022.8.24.0710; 0022727-45.2022.8.24.0710; 0032389-33.2022.8.24.0710; </t>
  </si>
  <si>
    <t>Aquisição de Bandeja retangular em aço inoxidável, medidas 40 X 28 cm</t>
  </si>
  <si>
    <t>70</t>
  </si>
  <si>
    <t>0014642-70.2022.8.24.0710 (dispensa eletrônica)</t>
  </si>
  <si>
    <t>(1) Motor 220v Destroyer; (1) Serviço de troca do motor e lubrificação das lâminas</t>
  </si>
  <si>
    <t>A emissão da RC se faz necessária para conserto da fragmentadora de papel patrimônio 347880 a qual encontrasse totalmente travada._x000D_</t>
  </si>
  <si>
    <t>0017337-94.2022.8.24.0710</t>
  </si>
  <si>
    <t>(1) Reforço de vedação e selagem de vidros; (8) Fechos (alavancas) p/ pele de vidro</t>
  </si>
  <si>
    <t>Trata-se de contratação para reforçar a vedação e selagem dos vidros das seguintes salas: gabinete e antessala do Juizado Cível; gabinete da 05ª Promotoria
de Justiça; banheiro térreo masculino e banheiro cartório da 2° Vara Crime, uma vez que, durante uma tempestade com ventania, mesmo com as janelas
fechadas, houve vazamento interno. Aproveita-se o ensejo para substituição de 8 fechos (alavancas) que estão danificadas.</t>
  </si>
  <si>
    <t>0017577-83.2022.8.24.0710</t>
  </si>
  <si>
    <t>(10) Torneira para bebedouro; (2) cola PVC; (2) Fita dupla face; (2) veda rosca</t>
  </si>
  <si>
    <t xml:space="preserve">Considerando que as torneiras dos bebedouros estão danificadas, e com o retorno do trabalho presencial é necessario fornecer água para o público
interno/ externo, é preciso fazer a substituição das peças danificadas. Os itens 2, 3 e 4 serão utilizados pela zeladoria do fórum, para pequenos reparos,
sem a necessidade de acionar o contrato de manutenção predial oque é mais oneroso para o Poder Público. </t>
  </si>
  <si>
    <t>0016897-98.2022.8.24.0710</t>
  </si>
  <si>
    <t>(Assinatura anual aplicativo diário de obra (plano 4)</t>
  </si>
  <si>
    <t>Substituir diários de obra off-line e preenchidos de forma manual por solução on-line.
Melhoria da comunicação entre TJSC e suas contratadas para execução de obras.
Geração de relatórios simples e padronizados para todas as obras.
Documentação e histórico da obra que pode ser utilizado para acompanhamento das tarefas executadas, condição climática, mão de obra, ocorrências, fotos e
esclarecimento de dúvidas.
Aplicativo foi testado pelo período de 30 dias e atende as necessidades da fiscalização da obras, com acesso pelo computador ou pelo telefone celular.
Atendimento de demanda da Auditoria Interna, que no processo administrativo nº 12431/2015 cita que "a utilização de Diário de Obras Virtual favorece o acesso
às informações para todos os envolvidos, gerando maior transparência e controle".
Não foram consultados outros fornecedores porque este é o sistema usado atualmente e atende adequadamente as necessidades da fiscalização de obras.
Sistema é de baixo custo e não seria razoável alterá-lo nas obras que já estão em andamento._x000D_</t>
  </si>
  <si>
    <t>0016516-90.2022.8.24.0710</t>
  </si>
  <si>
    <t>Tampa em chapa piso, galvanizada e com pintura epóxi</t>
  </si>
  <si>
    <t>A tampa em chapa piso da cisterna enferrujou e precisa ser trocada. As 3 empresas que tiveram interesse em apresentar orçamento são MEI, contudo àquela com
melhor valor (CNPJ 35.164.493/0001-80) está com restrições na Receita Federal e não conseguiu regularizar a situação até o presente momento. Desta forma, foi
indicada a segunda melhor proposta (CNPJ 13.457.034/0001-51)._x000D_</t>
  </si>
  <si>
    <t>0016366-12.2022.8.24.0710</t>
  </si>
  <si>
    <t>(30) Refil MOP pó acrílico 60cm; (10) Suporte s/cabo MOP pó 60cm</t>
  </si>
  <si>
    <t xml:space="preserve"> Os itens compõem um único kit e a aquisição individual de cada peça pode apresentar incompatibilidade entre os equipamentos na utilização.</t>
  </si>
  <si>
    <t>0017096-23.2022.8.24.0710</t>
  </si>
  <si>
    <t>Substituição máquina lavadora antiga danificada, conforme autorizado pela DIE, (e-mail em anexo).</t>
  </si>
  <si>
    <t>Locação de diária de auditório</t>
  </si>
  <si>
    <t xml:space="preserve">Locação de sala (auditório) para a sessão do Tribunal do Júri, datada de 10-06-2022, nos autos da ação penal 5002924-83.2021.8.24.0141, conforme previsão
legal, contida no art. 2º, Inc. I e § 1º da Resolução GP 27/2014. Justifica-se o aluguel do espaço particular, haja vista que na Comarca não existem espaços
públicos passiveis de aparelhar julgamento pelo Tribunal do Júri, por se tratarem de locais sem adequação de espaço (sendo eles na grande maioria pequenos,
como o exemplo da câmera de vereadores local e auditório da Prefeitura); além de não propiciarem segurança suficiente aos trabalhos. </t>
  </si>
  <si>
    <t>0018146-84.2022.8.24.0710; 0019755-05.2022.8.24.0710; 0022089-12.2022.8.24.0710; 0029098-25.2022.8.24.0710; 0031345-76.2022.8.24.0710</t>
  </si>
  <si>
    <t xml:space="preserve">0017949-32.2022.8.24.0710; 0019749-95.2022.8.24.0710; 0022081-35.2022.8.24.0710; 0029094-85.2022.8.24.0710;0029094-85.2022.8.24.0710; 0031344-91.2022.8.24.0710; </t>
  </si>
  <si>
    <t>LOCAÇÃO DAS DEPENDÊNCIAS DO CLUBE CRUZEIRO (incluso Internet e Faxina para antes e depois do evento)</t>
  </si>
  <si>
    <t>SESSÃO DE JULGAMENTO DO TRIBUNAL DO JÚRI DESIGNADO PARA O DIA 15/12/2022 (quinze de dezembro de dois mil e vinte e dois), A PARTIR DAS 09
horas da manhã. Processo 50017121520208240124, réu Jeová Iran Leiser. NECESSIDADE DE LOCAÇÃO DE TODO O CLUBE E SUSPENSÃO DAS
ATIVIDADES COTIDIANAS DO
LOCAL NO DIA DO JULGAMENTO. SEGUE, EM SEPARADO, JUSTIFICATIVAS DETALHADAS DO PRESENTE PEDIDO.</t>
  </si>
  <si>
    <t>0015159-75.2022.8.24.0710; 0033025-96.2022.8.24.0710</t>
  </si>
  <si>
    <t>Serviço de remanejamento de um equipamento split do tipo cassete, na nova sala de reuniões do NIS (com material incluído - Serviços de instalação de dois equipamentos splits de 9.000 BTU/h/12.000 BTU/h, na nova recepção do NIS (com material incluido)</t>
  </si>
  <si>
    <t>A contratação em questão se faz necessária, visto que as instalações atuais de ar condicionado do 8° andar da torre I não conseguem atender adequadamente as
novas salas criadas para o NIS, sendo necessaria a contratação dos serviços previstos na presente requisição de compras.</t>
  </si>
  <si>
    <t>0016315-98.2022.8.24.0710</t>
  </si>
  <si>
    <t>em estudo</t>
  </si>
  <si>
    <t>REFORMA COMPLETA DE CADEIRAS ESTILO COLÔNIAL COM TAXAS E COURÍSSIMO MARROM , JÁ INCLUIDA APLICAÇÃO DE CERA DE CARNAÚBA</t>
  </si>
  <si>
    <t>Trata- se de contratação a pedido do gabinete da presidência do tribunal de Justiça de Santa Catarina para reforma e manutenção de cadeiras de estilo
colonial de valor histórico e cultural devido ao desgaste causado pelo tempo</t>
  </si>
  <si>
    <t>34</t>
  </si>
  <si>
    <t>0018197-95.2022.8.24.0710</t>
  </si>
  <si>
    <t>CARREGADOR DE PILHAS AA/AAA C/2 PILHAS AA E 2 AAA</t>
  </si>
  <si>
    <t>Item necessário para utilização nas pilhas recarregáveis de etiquedadoras utilizadas pela Seção de Gerenciamento e Manutenção de Equipamentos de TI que
estão sendo adquiridas através do SEI 0017939-85.2022.8.24.0710.</t>
  </si>
  <si>
    <t>0017952-84.2022.8.24.0710</t>
  </si>
  <si>
    <t>Pilhas recarregáveis AA 1,2V 2.500 mAh; (30) pilhas recarregáveis AAA 1,2V 1.000 mAh</t>
  </si>
  <si>
    <t>Itens necessários para substituição nas etiquetadoras utilizadas pela Seção de Gerenciamento e Manutenção de Equipamentos de TI (50 pilhas AA) e nos
aparelhos telefônicos sem fio da Corregedoria Geral de Justiça (30 pilhas AAA), em virtude do fim da vida útil das atualmente utilizadas._x000D_</t>
  </si>
  <si>
    <t>0017939-85.2022.8.24.0710</t>
  </si>
  <si>
    <t>Serviço de isolamento de clarabóias com fornecimento de 52,80m2 de placas de madeira compensada revestida com manta térmica e substituição de 400m2 de fitas de fixação</t>
  </si>
  <si>
    <t>Serviço de adequações das clarabóias da Divisão de Patrimonio no complexo do Almoxarifado do TJSC - BR 101, que se apresentam pouco firmes, com risco de
queda e causar acidentes, incluindo fornecimento de material. Os serviços são necessário para o restabelecimento da funcionalidade, da segurança e para a
conservação funcional das instalações prediais</t>
  </si>
  <si>
    <t>0018679-43.2022.8.24.0710</t>
  </si>
  <si>
    <t>Necessária troca dos fechos das janelas do gabinete da Vara da Família. Não estavam apresentando problemas na última troca, com base em pesquisa de
preço a mesma empresa da última manutenção foi selecionada. _x000D_</t>
  </si>
  <si>
    <t>0018520-03.2022.8.24.0710</t>
  </si>
  <si>
    <t>(1) Cabo SDI 50m Transmissão full HD 4K dupla blindagem; (1) Cabo SDI 30m Transmissão full HD 4K dupla blindagem; (10) cabo SDI 2m Transmissão full HD 4K dupla blindagem</t>
  </si>
  <si>
    <t>Justifica-se a aquisição para fins de composição de sistema audiovisual móvel em gravações de programas e eventos institucionais realizados no
Auditório da Sala de Sessões Ministro Teori Zavascki (Tribunal Pleno) . O valor orçado encontra-se compatível com os praticados no mercado, conforme
pesquisa no banco de preços. Somente uma das empresas consultadas apresentou orçamento, conforme e-mails anexos.</t>
  </si>
  <si>
    <t>0014238-19.2022.8.24.0710</t>
  </si>
  <si>
    <t>fonte 5VDC 2A chaveada</t>
  </si>
  <si>
    <t>A presente aquisição é necessária para atender novas demandas nas unidades deste poder Judiciário, com a substituição imediata de 40 fontes com defeito. A
fonte a ser adquirida serve tanto para utilização em telefone IP quanto em ATA (adaptador de telefonia analógica ). Hoje temos um parque de aproximadamente
1.600 aparelhos telefônicos IP instalados, bem como 400 ATAS, alguns já com mais de 10 anos de utilização. É comum que nesse universo de 1.600
equipamentos telefônicos, ocorram falhas pelo constante uso nas rotinas de trabalho, em especial nos gabinetes de juízes e desembargadores. Por consequência,
não se pode prescindir de um número mínimo para prontas substituições, ou seja, reforça-se a necessidade do quantitativo sobressalent</t>
  </si>
  <si>
    <t>0013757-56.2022.8.24.0710</t>
  </si>
  <si>
    <t>0019064-88.2022.8.24.0710; 0019073-50.2022.8.24.0710</t>
  </si>
  <si>
    <t>Serviços de instalação, configuração e treinamento do sistema audiovisual no Salão do Júri da Comarca de Tangará, autos SEI 20055/2016</t>
  </si>
  <si>
    <t>Informo que a presente Requisição de Compra refere-se a instalação e configuração do sistema audiovisual, conforme projeto constante nos autos SEI 20055/2016, que trata da modernização do sistema de audiovisual do Salão do Júri da Comarca de Tangará, sendo que os equipamentos e demais materiais já foram recebidos da DMP.</t>
  </si>
  <si>
    <t>0018920-17.2022.8.24.0710</t>
  </si>
  <si>
    <t>Urna de acrílico para votação, com dobradiça e fecho, com 25cm de largura, 17cm de profundidade e 11cm de altura. Uma na cor preta e outra na cor azul.</t>
  </si>
  <si>
    <t>0018816-25.2022.8.24.0710</t>
  </si>
  <si>
    <t>Serviço de Desinsetização do prédio do fórum de Santa Cecília, com área total de 1.534,24m²</t>
  </si>
  <si>
    <t>0016196-40.2022.8.24.0710</t>
  </si>
  <si>
    <t>Serviço de Desratização do prédio do fórum de Santa Cecília, com área total de 1.534,24m²</t>
  </si>
  <si>
    <t>Conserto de máquina de lavar roupas patrimônio 399117</t>
  </si>
  <si>
    <t>Requisição de compras para conserto da máquina de lavar roupas do fórum de Gaspar, que apresentou defeito. O equipamento é utilizado para lavar os diversos
panos de limpeza do prédio, bem como toalhas de mesa utilizadas nas refeições das sessões do tribunal do júri, sendo essencial à higienização dos utensílios. _x000D_</t>
  </si>
  <si>
    <t>0019291-78.2022.8.24.0710</t>
  </si>
  <si>
    <t>Necessidade de diária em hotel devido júri a ser realizado no dia 02/06/2022 - 08:30, autos: 0005648-96.2014.8.24.0075. Entramos em contato com 03 (três)
hotéis, apenas o Art Hotel correspondeu as medidas de segurança exigidas. O Hotel Inn não respondeu a solicitação e o Hotel Oscar não foi cogitado, pois não
ofecerecia segurança.</t>
  </si>
  <si>
    <t>0018850-97.2022.8.24.0710; 0029093-03.2022.8.24.0710</t>
  </si>
  <si>
    <t>Emissão da Rc se faz necessário tendo em vista defeito no painel elétrico da elevatória de esgoto, o qual não está acionando de maneira automática as bombas
de sucção do esgoto, podendo causando transbordamento do sistema</t>
  </si>
  <si>
    <t>nã se aplica</t>
  </si>
  <si>
    <t xml:space="preserve">0015772-95.2022.8.24.0710                                                                                                                                                                                                                                                                                                                                                                                                                                                                                                                                                                                                                                                                                                                                                                                                                                                                                                                                                                                                                                                                                                                                                                                                                                                                                                                                                                                                                                                                                                                                                                                                                                                                                                                                                                                                                                                                                                                                                                                                                                                                                                                                                                                                                                                                                                                                                                                                                                                                                                                                                                                                                                                                                                                                                                                                                                                                  </t>
  </si>
  <si>
    <t>INTERFONE IPR 8010-INTELBRAS; (50m) CABO LAN CAT 5E UTP AZUL; (1) MÃO DE OBRA DE INSTALAÇÃO (INSTALADOR + AJUDANTE)</t>
  </si>
  <si>
    <t>Aquisição de 01 interfone para ser instalado no portão eletrônico do 2º pavimento, em substituição ao videoporteiro de patrimônio n. 435457 que está danificado e
não há mais conserto, conforme laudo anexo</t>
  </si>
  <si>
    <t>0017077-17.2022.8.24.0710</t>
  </si>
  <si>
    <t>7 JANELAS MAXIM AR 180’’680 VIDRO 4MM FUME / 82 JANELAS MAXIM AR 280’’1360 VIDRO 4MM FUME / 2 JANELAS MAXIM AR 370’’680 VIDRO 4MM FUME *</t>
  </si>
  <si>
    <t>Em razão de variadas falhas apresentadas nas esquadrias (janelas) do prédio do Fórum da comarca de São Carlos,
com a intensificação dos problemas nos últimos tempos (decorridos predominantemente da ação do tempo), deterioração dos materiais e dos componentes
empregados (janelas instaladas há mais de 40 anos)</t>
  </si>
  <si>
    <t>0016028-38.2022.8.24.0710</t>
  </si>
  <si>
    <t>Serviços de manutenção preventiva, com atendimento de chamados, nas 12 portas automáticas instaladas nas edificações do TJSC na Grande Florianópolis (UAL, UPC, Arquivo Central e Torres I e II do TJSC)</t>
  </si>
  <si>
    <t>A contratação de serviços de manutenção preventiva nas portas automáticas das edificações do 2° Grau do TJSC se faz necessária pois atualmente não temos
este tipo de serviço sob contrato e são frequentes os chamados para serviços corretivos e preventivos nas portas automáticas em questão._x000D_</t>
  </si>
  <si>
    <t>0019487-48.2022.8.24.0710</t>
  </si>
  <si>
    <t>(1) MB SUBMERCÓIVEL AGUA TURVA QDX1.5-15-0,37LA 0,5 HP MAN 220V P; (2) BC-21 R 1 ¼ 3CV SCHNEIDER 220/380V</t>
  </si>
  <si>
    <t>Necessária a aquisição de 2 motobombas e 1 bomba submersível fixa para finalização das obras na caixa de água e cisterna em conformidade com o SEI
0021502-92.2019.8.24.0710._x000D_</t>
  </si>
  <si>
    <t>0019127-16.2022.8.24.0710</t>
  </si>
  <si>
    <t>Prancheta, em duratex, com aprox 24cm x 33cm, com ptrendedor de metal ou plástico</t>
  </si>
  <si>
    <t>0019723-97.2022.8.24.0710</t>
  </si>
  <si>
    <t>Pasta AZ lombo largo, cor preta, revestida em PVC interno e externo, com cantoneira na parte inferior</t>
  </si>
  <si>
    <t>pasta de papelão com grampo trilho de plástico, medidas aprox de 24x35cm na cor VERDE, com gramatura min de 250gr/m²</t>
  </si>
  <si>
    <t>250</t>
  </si>
  <si>
    <t>TELA DE PROJEÇÃO ELÉTRICA - MWHITE 120" - 220V (cod. 31076);  suporte de projetor - cabo hdmi - 20 metros</t>
  </si>
  <si>
    <t>Tendo em vista a falta de espaço no Plenário do Tribunal do Júri, estes equipamentos, por serem versáteis, podendo ser recolhido no caso da tela e do cabo
HDMI, não ocuparão tanto espaço e servirão para o propósito de reprodução de provas. O suporte e a tela ficarão fixos no teto do Tribunal do Júri.
De acordo com as empresas, os produtos constantes nos orçamentos são de mesma marca e modelo</t>
  </si>
  <si>
    <t>1-tela projeção         1 suporte projetor     1 cabo hdmi 20 mts</t>
  </si>
  <si>
    <t>0015985-04.2022.8.24.0710</t>
  </si>
  <si>
    <t>0019821-82.2022.8.24.0710</t>
  </si>
  <si>
    <t>ASPIRADOR DE PÓ 1300W 15LT NT585 KARCHER</t>
  </si>
  <si>
    <t>A aquisição se faz necessário porque precisamos de um aspirador de pó para permanecer no Prédio do Juizado Especial, para limpeza de equipamentos de
informática. Atualmente dispomos de um aspirador (patrímônio 115072) no prédio do Fórum, mas há necessidade de outro aspirador, tendo em vista que o
Juizado Especial não fica no mesmo prédio do fórum. Ressalto ainda que a RC está de acordo com a Resolução GP n. 29/2021.</t>
  </si>
  <si>
    <t>0019961-19.2022.8.24.0710</t>
  </si>
  <si>
    <t>Mola aérea prata A530-32</t>
  </si>
  <si>
    <t>Aquisição de 01 mola aérea para instalação na porta de aluminio externa, localizada no terraço do 7º andar. Essa porta não pode ficar aberta pois localiza-se ao
lado do elevador de serviço, onde já aconteceu de entrear água e molhar o elevador. Assim, o produto novo irá previnir maiores prejuízos, pois irá garantir que a
porta fique sempre fechada._x000D_</t>
  </si>
  <si>
    <t>0020585-68.2022.8.24.0710</t>
  </si>
  <si>
    <t>Conserto de 2 nobreaks utilizados no sistema de vigilância do prédio do fórum de Gaspar, patrimônios 466500 e 466537.</t>
  </si>
  <si>
    <t xml:space="preserve">Requisição de compra para conserto de 2 nobreaks utilizados no sistema de vigilância do prédio do fórum de Gaspar, patrimônios 466500 e 466537. Os
aparelhos são essenciais ao sistema de vigilância quando há queda de energia elétrica da rede, possibilitando que o sistema se mantenha ativo até o
restabelecimento da energia. </t>
  </si>
  <si>
    <t>0015154-53.2022.8.24.0710</t>
  </si>
  <si>
    <t>Baterias para alarme de incêndio, com instalação</t>
  </si>
  <si>
    <t>A central do sistema de alarme contra incêndio está com as baterias descarregadas. Pedido URGENTE em razão do relatório de indeferimento de
funcionamento pelo CBMSC no Relatório Vistoria último efetuado.</t>
  </si>
  <si>
    <t>0019923-07.2022.8.24.0710</t>
  </si>
  <si>
    <t>Serviços de instalação, configuração e treinamento do sistema audiovisual, conforme projeto e memorial descritivo, no salão de júri</t>
  </si>
  <si>
    <t>Conforme solicitado pela servidora Karine Gonçalves Dutra da DTI, transcrito abaixo:
"Informo que foi realizada no sistema ERP a solicitação dos equipamentos de audiovisual para a modernização do Salão do Tribunal do Juri, requisição n. 4940,
conforme termo em anexo.
As caixas contendo os demais materiais de sonorização e informática (cabos, conectores, adaptadores, plugues, bandeja fixa, tela retrátil, suporte para projetor,
caixa acústica, etc ) estão armazenados no prédio-sede do tribunal de Justiça, serão separados e posteriormente encaminhados à comarca.
Assim, solicito ao Chefe da Secretaria do Foro providenciar Requisição de Compra referente aos serviços de instalação do Sistema."_x000D_</t>
  </si>
  <si>
    <t>0019466-72.2022.8.24.0710</t>
  </si>
  <si>
    <t>LEITE, UHT, CAIXA C/ 12 UNID</t>
  </si>
  <si>
    <t>Justifica-se esta requisicao de compras a fim de oportunizar aos servidores o produto leite. A forma de contratação por RC foi a mais adequada e a escolha do
fornecedor deu-se pelo menor preco. Justifica-se que tentou-se negociar os preços, mas as empresas disseram que é um produto que oscila muito e não podem
faze-la. Justifica-se ainda, que o valor dos materais estao dentro do valor de mercado e está de acordo com a Resolução GP n. 29/2021. Esta RC refere-se ao
primeiro quadrimestre de 2022.</t>
  </si>
  <si>
    <t>12 caixa</t>
  </si>
  <si>
    <t>0018735-76.2022.8.24.0710</t>
  </si>
  <si>
    <t>Corda polipropileno trançada branca 3 mm; Corda polipropileno trançada branca 6 mm</t>
  </si>
  <si>
    <t xml:space="preserve">Cordas para substituição das atuais danificadas para hasteamento de bandeira deste Tribunal. </t>
  </si>
  <si>
    <t>0020145-72.2022.8.24.0710</t>
  </si>
  <si>
    <t>Forno micro-ondas</t>
  </si>
  <si>
    <t>O micro-ondas de patrimônio 345419 foi considerado irrecuperável, conforme orientação da DIE (anexa), estando em processo de baixa por inservibilidade. Há
necessidade de substituição do bem, uma vez que o forno é utilizado para aquecer as refeições e lanches servidos em dias de sessão do júri.</t>
  </si>
  <si>
    <t>0020262-63.2022.8.24.0710</t>
  </si>
  <si>
    <t>0021007-43.2022.8.24.0710; 0020499-97.2022.8.24.0710</t>
  </si>
  <si>
    <t>Mangueira jardim amarela 3300 rolo c/ 300m Mantac</t>
  </si>
  <si>
    <t xml:space="preserve">Aquisição de mangueira. Com a instalação de novas torneiras externas, SEI 0037042-15.2021.8.24.0710 e 0012097-27.2022.8.24.0710, é necessária mais
mangueira e utensilios para a manutenção predial. O prédio possui 7.801,91 m2, que contém 9 pavimentos, 3 ambientes de grandes de garagens, pátio, calçadas,
hall, telhado e diversos terraços. É essencial neste momento para que a limpeza e manutenção predial não seja afetada. </t>
  </si>
  <si>
    <t>0020586-53.2022.8.24.0710</t>
  </si>
  <si>
    <t>(250m2) Serviços de tiragem de cópias de projetos de engenharia (plotagem colorida); (250m2) Serviços de tiragem de cópias de projetos de engenharia (plotagem preto e branco)</t>
  </si>
  <si>
    <t>Atendimento às necessidades inerentes à Engenharia, como por exemplo, encaminhamento de projetos em meio físico à licitação, impressões para
apresentação em reuniões e para protocolo em órgãos públicos para aprovação.</t>
  </si>
  <si>
    <t>0020435-87.2022.8.24.0710</t>
  </si>
  <si>
    <t>16,35m de trilhos para persiana</t>
  </si>
  <si>
    <t>NECESSIDADE DE TROCAR TRILHOS ANTIGOS, POR NOVAS PEÇAS NAS PERSIANAS DAS SEGUINTES SALAS: 01 PERSIANA DO ALMOXARIFADO;
03 PERSIANAS NO CARTÓRIO DA VARA ÚNICA; 02 PERSIANAS DO OFICIALATO DE JUSTIÇA; 01 PERSIANA DO OFICIALATO DA INFÂNCIA E
JUVENTUDE; 01 PERSIANA DA COZINHA; 01 PERSIANA DO SERVIÇO SOCIAL; 01 PERSIANA DA ASSESSORIA. AS PERSIANAS ESTÃO EM BOM
ESTADO, SÓ NECESSITA DESSA MANUTENÇÃO. OS TRILHOS ATUAIS NÃO TÊM MAIS PEÇA IGUAL. POR ISSO, SERÃO TROCADAS POR TRILHOS
NOVOS.</t>
  </si>
  <si>
    <t>16,35m</t>
  </si>
  <si>
    <t>0020409-89.2022.8.24.0710</t>
  </si>
  <si>
    <t>Serviço de reforma de poltronas, sofás patrimônio ns. 311468, 311467, 311701, 311700, 311696, 207973, 425684 e 425685, com troca do tecido (linho impermeabilizado).</t>
  </si>
  <si>
    <t>A pedido do Gabinete da Presidência, trata-se de requisição de compras para reforma de sofás e poltronas localizadas no TJSC (pedido de revitalização do espaço
- SEI 0017115-29.2022.8.24.0710). Ressalta-se que os preços estão de acordo com o valor de mercado, conforme orçamentos anexos</t>
  </si>
  <si>
    <t>0020099-83.2022.8.24.0710</t>
  </si>
  <si>
    <t>MIRO ENTERPRISE -30 USERS</t>
  </si>
  <si>
    <t>Trata-se de aquisição de 30 licenças da ferramenta Miro, para uso anual, no projeto a ser desenvolvido pelo Laboratório dealinhado ao planejamento estratégico do TJSC. Justifica-se que a empresa a ser contratada possui autorização legal para fpelo fabricante estrangeiro, cujo preço é baseado em dólar, com variação diária e, conforme negociação concedeu um desempresa ainda informou que ficará á disposição em caso de suporte nível 1, para instalação e ativação.</t>
  </si>
  <si>
    <t>0020052-12.2022.8.24.0710</t>
  </si>
  <si>
    <t xml:space="preserve">Serviços de mão de obra para substituição do ventilador da sub estação do TJSC - Conjunto de ventilação BERLINER LUFT - Modelo BSS 450-3 -
Serviço de limpeza e revisão no atenuador de ruido instalado no ventilador
</t>
  </si>
  <si>
    <t>A contratação dos serviços em questão se faz necessária na medida em que o exaustor da sub estação do TJSC necessita ser substituido na medida em que o
mesmo vem apresentado constantes problemas de operação e considerando que o mesmo já possui mais de 10 anos de uso.</t>
  </si>
  <si>
    <t>0019660-72.2022.8.24.0710</t>
  </si>
  <si>
    <t>(7) fechaduras para armário; (2) tarjetas trinco (pequena)</t>
  </si>
  <si>
    <t>Considerando orientação recebida dos autos Sei 0016777-55.2022.8.24.0710, a comarca providenciou os orçamentos para adquirir os itens por meio de RC.
Necessário fazer a troca de fechaduras de armários que se encontram no refeitório e recepção, visto que foram danificadas</t>
  </si>
  <si>
    <t>0019663-27.2022.8.24.0710</t>
  </si>
  <si>
    <t>Aquisição de roda de borracha 4"</t>
  </si>
  <si>
    <t>Justifica-se a necessidade das rodas de borracha para utilização do carrinho de movimentação de cargas lotado na Seção de Suporte à Microinformática.</t>
  </si>
  <si>
    <t>0015935-75.2022.8.24.0710</t>
  </si>
  <si>
    <t xml:space="preserve">Serviços de instalação de split 24.000 BTU/h na sala do nobreak ao lado do CPD (torre I do TJSC)
Serviços de instalação de split 24.000 BTU/h na sala do nobreak no HS da torre II do TJSC
</t>
  </si>
  <si>
    <t>A contratação dos serviços em questão se faz necessária na medida em que se mostrou necessaria a instalação de equipamentos de ar condicionado reservas
nas salas que atendem aos nobreaks da torre I e da torre II do TJSC. Atualmente estes dois ambientes são atendidos por apenas um único equipamento de
climatização, sendo necessária uma redundância de máquinas, de maneira a garantir confiabilidade em relação a manutenção da temperatura nos ambientes</t>
  </si>
  <si>
    <t>0020014-97.2022.8.24.0710</t>
  </si>
  <si>
    <t>Aquisição de mangueira de 40m; (2) engates</t>
  </si>
  <si>
    <t>Aquisição de mangueira de jardim para limpeza das calçadas, escadas e do pátio externo, com cerca de 1.700 metros quadrados de extensão, considerando que
a mangueira que a Comarca possui já não tem mais condições de uso pelo desgaste do tempo, pois foi adquirida em 2009</t>
  </si>
  <si>
    <t>1 mangueira 2 engates</t>
  </si>
  <si>
    <t>0021160-76.2022.8.24.0710</t>
  </si>
  <si>
    <t>Serviços de montagem e instalação de quadro de comando para os equipamentos de ar condicionado instalados no HS da torre II do TJSC (sala do nobreak da torre II)</t>
  </si>
  <si>
    <t>A contratação dos serviços em questão se faz necessária na medida em que temos instalados dois equipamentos de ar condicionado para atender a sala de
nobreak no HS da torre II do TJSC, sendo necessária a instalação de um controlador para monitorar e controlar a operação de tais equipamentos para que os
mesmos não entrem em operação simultaneamente.</t>
  </si>
  <si>
    <t>0020592-60.2022.8.24.0710</t>
  </si>
  <si>
    <t>(15) Adaptador 78502/000 Tramontina; (15) Engate rápido c/ stop 78508/000 Tramontina</t>
  </si>
  <si>
    <t>Aquisição de engate e adaptador para mangueira. Com a instalação de novas torneiras externas, SEI 0037042-15.2021.8.24.0710 e 0012097-27.2022.8.24.0710, é
necessária mais mangueira e utensilios para a manutenção predial.</t>
  </si>
  <si>
    <t>15 adaptador  15 engate rapído</t>
  </si>
  <si>
    <t>0020787-45.2022.8.24.0710</t>
  </si>
  <si>
    <t>Aquisição de caixas de leite semidesnatado Aurora ou Piracanjuba (OBS: totalizando 45 fardos de 12 caixas de leite)</t>
  </si>
  <si>
    <t>Tendo em vista a retomada dos serviços de preparo e fornecimento de café às unidades deste PJSC, informamos que foi autorizada a aquisição de LEITE UHT
por meio de requisição de compra às Comarcas que não serão atendidas pela Ata de Registro de Preço.</t>
  </si>
  <si>
    <t>0020545-86.2022.8.24.0710</t>
  </si>
  <si>
    <t>Serviço de limpeza, lubrificação e regulagem do sistema de divisórias deslizantes do Pleno</t>
  </si>
  <si>
    <t>As atuais divisórias deslizantes (parede divisória alta) situadas no Tribunal Pleno apresentam painéis e roldanas desregulados, impossibilitando o
fechamento adequado e requerem manutenção. Estas divisórias não receberam manutenção importante nos últimos anos, necessitando revisão para
garantia da segurança dos usuários (evitar queda de painéis e garantir deslizamento adequado)._x000D_</t>
  </si>
  <si>
    <t>0020151-79.2022.8.24.0710</t>
  </si>
  <si>
    <t>Aquisição de MICRO-ONDAS - Marca ELECTROLUX. Modelo MB37R. 27 LITROS. 220V.</t>
  </si>
  <si>
    <t>Necessidade de aquisição de aparelhos micro-ondas para fornecimento ao TJSC. Os equipamentos a serem adquiridos visam atender troca de equipamentos
danificados, sem condições de reparos e ainda aos locais onde houver necessidade de um equipamento novo. A distribuição destina-se ao Tribunal de Justiça
(prédio sede), unidades administrativas e comarcas do Estado.</t>
  </si>
  <si>
    <t>0019376-64.2022.8.24.0710</t>
  </si>
  <si>
    <t>Fornecimento e instalação de cancela (barreira automática para acesso de veículos) no estacionamento do TJSC.</t>
  </si>
  <si>
    <t>O serviço em questão se faz necessário na medida em que as cancelas (barreiras automáticas de veiculos) instaladas na entrada e saída do estacionamento de
veiculos do TJSC já possuem mais de 10 anos de uso e encontram-se bastante danificadas pelo uso continuo e mesmo pela ação do tempo, sendo necessária a
substituição das mesmas</t>
  </si>
  <si>
    <t>0020604-74.2022.8.24.0710</t>
  </si>
  <si>
    <t>Levantamento topográfico planialtimétrico cadastral georreferenciado; Projeto de retificação da matrícula n. 4.614</t>
  </si>
  <si>
    <t>Com a finalidade de obter-se documentação técnica de levantamento planialtimétrico topográfico do lote onde está localizado o prédio que abriga o Fórum
de São João Batista, assim como para obter-se conhecimento geral do terreno: relevo, limites, confrontantes, área, localização, amarração e
posicionamento; informações sobre o terreno destinadas a estudos preliminares de projetos, anteprojetos, projetos básicos e a projetos executivos._x000D_</t>
  </si>
  <si>
    <t>0017638-41.2022.8.24.0710</t>
  </si>
  <si>
    <t>Aquisição de BANDEIRA DO MUNICÍPIO DE CAÇADOR - 100% POLIÉSTER, SUBLIMADA DUPLA, ILHOSES NA LATERAL PARA HASTEAMENTO. MEDIDAS: 0,90 x 1,28m</t>
  </si>
  <si>
    <t>Necessária a compra da Bandeira do Município de Caçador, para a troca da que está hasteada na frente do Fórum desta Comarca. A atual se encontra suja e
desgastada.</t>
  </si>
  <si>
    <t>0021486-36.2022.8.24.0710</t>
  </si>
  <si>
    <t>Aquisição de sinalizadores slimled4 VM, com instalação e (2) chicote elétrico</t>
  </si>
  <si>
    <t>0020783-08.2022.8.24.0710</t>
  </si>
  <si>
    <t>Aquisição de Leite, marca Tirol, 1 litro</t>
  </si>
  <si>
    <t>Orçamento de leite para consumo no Fórum da Comarca de Papanduva no 2º quadrimestre de 2022.</t>
  </si>
  <si>
    <t>0021205-80.2022.8.24.0710 (2º quadrimestre)</t>
  </si>
  <si>
    <t>Reparo da caixa d'água do Fórum que apresenta vazamentos, e cuja parte do material necessário para conserto não tem fornecimento previsto em contrato de manutenção.</t>
  </si>
  <si>
    <t>Confecciona-se esta RC a pedido da engenharia do TJSC, no âmbito do SEI 0026556-68.2021.8.24.0710, que trata de intervenção para reparo da caixa d'água
do Fórum que apresenta vazamentos, e cuja parte do material necessário para conserto não tem fornecimento previsto em contrato de manutenção.</t>
  </si>
  <si>
    <t>0007856-10.2022.8.24.0710</t>
  </si>
  <si>
    <t>Aquisição de materiais para a manutenção predial</t>
  </si>
  <si>
    <t>Aquisição de materiais para a manutenção predial. O prédio possui 7.801,91 m2, que contém 9 pavimentos, 3 ambientes de grandes de garagens, pátio, calçadas,
hall, telhado e diversos terraços</t>
  </si>
  <si>
    <t>0020596-97.2022.8.24.0710</t>
  </si>
  <si>
    <t>Aquisição Par de Placas Veículo Automotivo</t>
  </si>
  <si>
    <t>Trata-se da substituição do par de Placa de Identificação Veicular (PIV) do veículo oficial lotado no Fórum de Ponte Serrada, Renault/LOGAN (2011/2012), placas
MIY-4895, em razão da fixada na parte traseira danificada estar danificada (apagada);</t>
  </si>
  <si>
    <t>1par</t>
  </si>
  <si>
    <t>0020553-63.2022.8.24.0710</t>
  </si>
  <si>
    <t>Placa eletrônica de comando central (reposição) para cadeira Kavo Amadeus 1070</t>
  </si>
  <si>
    <t>A placa eletrônica de comando é a peça central de funcionamento da cadeira odontológica. No caso de pane da placa, não há meios não-eletrônicos para ajustar
as posições da cadeira, o que impede o adequado posicionamento do paciente para realização do atendimento. Neste caso, o não funcionamento da cadeira
interrompe o atendimento no consultório onde a cadeira não está funcionando</t>
  </si>
  <si>
    <t>0020394-23.2022.8.24.0710</t>
  </si>
  <si>
    <t>Aquisição de CHAVEIROS IDENTIFICADORES</t>
  </si>
  <si>
    <t>Aquisição de identificadores de chaves, visando a praticidade e funcionalidade na hora de localizar as chaves. Os identificadores atuais estão desgastados. O
prédio conta com 9 pavimentos, diversas salas com chaves, necessitando deste material para auxiliar na organização. Quantidade necessária para suprir a
demanda do Fórum durante este ano.</t>
  </si>
  <si>
    <t>0019900-61.2022.8.24.0710</t>
  </si>
  <si>
    <t>Conserto placa de sinal TV 37 LG – tombamento 334470</t>
  </si>
  <si>
    <t>Defeito na placa de metal da TV LED 37 LG, tombamento n. 334470, sendo que ela não liga. Dificuldade em obter orçamento nesta cidade Só foi possível obter
um orçamento aqui em Campos Novos e outro em Joaçaba.</t>
  </si>
  <si>
    <t>0011907-64.2022.8.24.0710</t>
  </si>
  <si>
    <t>Aquisição de materiais diversos imprescindíveis aos serviços de manutenção no Fórum Principal de Balneário Camboriú, a serem executados pelos zeladores terceirizados contratados pelo Tribunal de Justiça de Santa Catarina</t>
  </si>
  <si>
    <t>Aquisição de materiais diversos imprescindíveis aos serviços de manutenção no Fórum Principal de Balneário Camboriú, a serem executados pelos zeladores
terceirizados contratados pelo Tribunal de Justiça de Santa Catarina. Pequenos reparos elétricos e hidráulicos podem ser efetuados de forma mais rápida e com
custo bem inferior ao necessário para acionar empresa contratadas ou contratar empresa especializada._x000D_</t>
  </si>
  <si>
    <t>0019399-10.2022.8.24.0710; 0019971-63.2022.8.24.0710</t>
  </si>
  <si>
    <t xml:space="preserve"> fonte Colmeia 12v 10a 120w Bivolt Estabilizada e serviços de instalação</t>
  </si>
  <si>
    <t>Necessidade de substituição da fonte do circuito interno de câmeras. O sistema de câmeras parou de funcionar, tendo e vista que a fonte queimou. O fórum de
Itapoá não possui cercamento e o sistema de câmeras auxilia muito no monitoramento da movimentação externa, ajudando a manter segurança do prédio.
Justifico a aquisição com o fornecedor escolhido tendo em vista que apresentou o menor valor do produto e realiza a substituição do equipamento.</t>
  </si>
  <si>
    <t>0017881-82.2022.8.24.0710</t>
  </si>
  <si>
    <t>Aquisição de Fita antiderrapante 50mmx5m preta</t>
  </si>
  <si>
    <t>Justifica-se esta requisicao de compras devido a necessidade de deixarmos a escada de acesso frontal ao prédio mais segura para as pessoas. A forma de
contratação por RC foi a mais adequada e a escolha do fornecedor deu-se pelo menor preco e por ser empresa local. Tentou-se negociar o preço, mas a
empresa disse que o orcamento esta adequado. Por fim, esta RC está de acordo com a Resolução GP n. 29/2021, e refere-se ao segundo quadrimestre de 2022.</t>
  </si>
  <si>
    <t>0021329-63.2022.8.24.0710</t>
  </si>
  <si>
    <t>Conserto máquina de lavar roupas (patrimônio 426176)</t>
  </si>
  <si>
    <t>A máquina de lavar roupas (patrimônio 426176), utilizada para a lavação de panos de limpeza, está apresentando vazamento, para tanto necessitamos de
manutenção. O orçamento de menor valor da empresa Maycon Alex Becker 05261956946 , não pode ser utilizado haja vista apresentar pendências de débitos na
receita federal, conforme documento que se junta neste SE</t>
  </si>
  <si>
    <t>0020766-69.2022.8.24.0710</t>
  </si>
  <si>
    <t>(1) PORTINHA PARA ABRIGO DE HIDRÔMETRO EM FERRO GALVANIZADO, MEDINDO APROXIMADAMENTE 63.5CM DE ALTURA E 64,5CM DE LARGURA. INCLUI INSTALAÇÃO.</t>
  </si>
  <si>
    <t>Aquisição de porta de hidrômetro em decorrência de reforma ocorrida no cercamento do prédio do Fórum de Criciúma. O requerimento está em consonânica com
a solicitação efetuada no SEI 38364/2018. Ressalto que trata-se de item não contemplado no Contrato Predial nº 107/2017.</t>
  </si>
  <si>
    <t>0021901-19.2022.8.24.0710</t>
  </si>
  <si>
    <t>Aquisição de LITROS DE LEITE INTEGRAL LONGA VIDA, MARCA AURORA (2º semestre)</t>
  </si>
  <si>
    <t>LEITE LONGA VIDA PARA SER SERVIDOR COM CAFÉ COM LEITE. PARA SERVIDORES E COLABORADORES DO TJSC E JUIZ DE DIREITO (33
PESSOAS EM TRABALHO PRESENCIAL E HOME OFFICE PARCIAL), PROMOTORES DE JUSTIÇA E SERVIDORES DO MPSC (10 PESSOAS). PARA OS
MESES DE JUNHO A DEZEMBRO DE 2022</t>
  </si>
  <si>
    <t xml:space="preserve">0021912-48.2022.8.24.0710 (2º semestre); 0021912-48.2022.8.24.0710; </t>
  </si>
  <si>
    <t>(1) PRATO REDONDO LISO POLIETILENO BRANCO 32 CM; (1) PRATO REDONDO LISO POLIETILENO PRETO CARVÃO 29 CM; (1) PRATO REDONDO LISO POLIETILENO BRANCO 29 CM; (1) PRATO REDONDO LISO POLIETILENO PRETO CARVÃO 22 CM</t>
  </si>
  <si>
    <t>A pedido do Gabinete da Presidência, trata-se de compra de pratos para serem colocados embaixo dos vasos de folhagens que foram adquiridos para o referido
local, através do SEI n. 0012558-96.2022.8.24.0710</t>
  </si>
  <si>
    <t>0022380-12.2022.8.24.0710</t>
  </si>
  <si>
    <t>Liquid Studio v20 - XML Editor Edition (Installed User License) - 1 Installed User License - Includes 1 Year Upgrade Support Protection Plan</t>
  </si>
  <si>
    <t>Trata-se de uma ferramenta para a modelagem de schemas e estruturas XML e JSON (https://www.liquid-technologies.com/xml-studio)
Atualmente é utilizado para gerar a documentação online da modelagem de arquivos de transmissão de atos do Projeto do Selo Digital
https://selo.tjsc.jus.br/XMLSchema/v3.0/Docs/index.html?url=atoselado.html
Até então se a versão TRIAL, de forma livre. Porém, já não é mais possível gerar licenças desse tipo pela equipe que mantém o projeto, de modo que a aquisição
é a alternativa viável para manter a documentação no mesmo formato em que todos estão habituados.
Após pesquisa extensa sobre alterantivas disponíveis, verificou-se que e as versões FREE existentes não possuem a qualidade e facilidade de leitura que a
ferramenta atual apresenta, de modo que se faz necessária a aquisição da licença "XML Editor Edition"</t>
  </si>
  <si>
    <t>0021190-14.2022.8.24.0710</t>
  </si>
  <si>
    <t>CONSERTO DE MICROONDAS ELECTROLUX, MODELO MEF41, SÉRIE 21508025, PATRIMÔNIO N. 345958 - SUBSTITUIÃO PEÇA "MEMBRANA" COM MÃO OBRA INCLUSA</t>
  </si>
  <si>
    <t>O MICROONDAS DA COMARCA DE SÃO CARLOS, UTILIZADO PARA AQUECIMENTO DE REFEIÇÕES DE JURI, ENTRE OUTRAS, APRESENTOU
PROBLEMAS (PAINEL NÃO FUNCIONAVA). SOLICITOU-SE LAUDO TÉCNICO E ORÇAMENTO DE CONSERTO PARA SUBSTITUIÇÃO DA PEÇA, COM
MÃO DE OBRA INCLUSA</t>
  </si>
  <si>
    <t>0021768-74.2022.8.24.0710</t>
  </si>
  <si>
    <t>Levantamento planialtimétrico topográfico do lote cadastrado no Registro de Imóveis de Imbituba, sob a Matrícula n. 18.841 (terreno do novo Fórum da comarca de Imbituba; Material técnico para Retificação da Matrícula n. 18.841 (terreno do novo Fórum da comarca de Imbituba)</t>
  </si>
  <si>
    <t>Obter documentação técnica necessária para um novo levantamento planialtimétrico topográfico cadastral de um terreno urbano onde está sendo
construído o prédio que abrigará o novo Fórum da Comarca de Imbituba, cuja execução de obra está sendo retomada por este Poder Judiciário (PJSC). O
imóvel, descrito na Matrícula n. 18.841, possui 4.325,55m² e está localizado ao lado da Rodoviária local e do Fórum atual, delimitado entre as esquinas da
R. Ernâni Cotrim com a Av. Nicolau B. da Rosa Matos e com a R. Ayrton Senna - Village, Imbituba/SC.</t>
  </si>
  <si>
    <t>0015167-52.2022.8.24.0710</t>
  </si>
  <si>
    <t>(80) antimofo; (2) refis MOP pó (Bruxinha = 40cm, azul; (3) Rodos limpa azulejo/piso (verde/amarelo)</t>
  </si>
  <si>
    <t>É imprescindível a aquisição dos materiais descritos, pois não estão disponíveis no almoxarifado. São utilizados pelas serventes na limpeza, diariamente:
1. [Antimofo]: não é para odorizar ambiente, mas para evitar acúmulo de umidade (princip. arquivo, almoxarifado, sala de armas e outros ambientes com pouco
sol e ventilação), principalmente nesse período de pouco sol e mais umidade;
2. [refil Mop - bruxinha]: refil p/ tirar pó (bruxinha).
3. [rodo limpa azulejo/piso] com revestimento na parte inferior que permite esfregar pisos/paredes encardidos (mais barato, usado diariamente).
RC relativa ao 2º quadrimestre.</t>
  </si>
  <si>
    <t>0022720-53.2022.8.24.0710 (2º quadrimestre)</t>
  </si>
  <si>
    <t>0021266-38.2022.8.24.0710; 0022923-15.2022.8.24.0710; 0023525-06.2022.8.24.0710; 0023734-72.2022.8.24.0710; 0025317-92.2022.8.24.0710; 0025322-17.2022.8.24.0710; 0025281-50.2022.8.24.0710; 0034942-53.2022.8.24.0710; 0034941-68.2022.8.24.0710</t>
  </si>
  <si>
    <t>Aquisição de Leite UTH semidesnatado, marca Aurora (2º quadrimestre)</t>
  </si>
  <si>
    <t>Aquisição de Leite para preparo de bebida quente (café c/leite) para consumo dos servidores (MP e TJ), magistrado, promotores de justiça e participantes das
sessões do Tribunal do Júri, no 2º quadrimestre de 2022 (maio a agosto), na comarca de São Domingos._x000D_</t>
  </si>
  <si>
    <t>0022620-98.2022.8.24.0710 (2ºquadrimestre)</t>
  </si>
  <si>
    <t>(9) hospedagens; (2) vagas de estacionamento (jurados)</t>
  </si>
  <si>
    <t>Esta Secretaria recebeu solicitação do magistrado da Vara do Tribunal do Júri de que a sessão do Júri do dia 28/06/2022 referente aos autos 5028785-
71.2020.8.24.0023, devido às peculiaridades do processo</t>
  </si>
  <si>
    <t>0022651-21.2022.8.24.0710</t>
  </si>
  <si>
    <t>conserto do portão eletrônico da garagem dos magistrados, no fórum de Xanxerê</t>
  </si>
  <si>
    <t>Faz-se necessário o conserto do portão eletrônico da garagem dos magistrados, no fórum de Xanxerê, eis que frequentemente tem apresentado travamentos e
mau funcionamento. Os controles dos quais dispomos atualmente estão velhos e pouco funcionais, razão pela qual incluimos na presente RC controles novos.
Em contato com o fornecedor, obtive a informação de que o orçamento vale por mais de 10 dias. Apenas uma empresa, além da pretensa contratada,
apresentou orçamento solicitado.</t>
  </si>
  <si>
    <t>0022618-31.2022.8.24.0710</t>
  </si>
  <si>
    <t>Levantamento planialtimétrico topográfico do lote objeto da Matrícula n. 5.155 do Registro de Imóveis da Comarca de Tangará e Material para Retificação de Área da Matrícula n. 5.155 do Registro de Imóveis da Comarca de Tangará</t>
  </si>
  <si>
    <t>Obter-se documentação técnica de levantamento topográfico do lote de propriedade deste e. Tribunal de Justiça, no qual consta edificado o Fórum da comarca de
Tangará (frente (oeste) para a Rua Luís Menoncin, n. 10, e fundos (leste), para a Rua General Osório), assim como para obter-se conhecimento geral do terreno:
relevo, limites, confrontantes, área, localização, amarração e posicionamento; informações sobre o terreno destinadas a estudos preliminares de projetos,
anteprojetos, projetos básicos e a projetos executivos, por meio da execução do LEVANTAMENTO TOPOGRÁFICO PLANIALTIMÉTRICO CADASTRAL do
terreno sob a matrícula n. 5.155 do R.I. da Comarca de Tangará</t>
  </si>
  <si>
    <t>0015735-68.2022.8.24.0710</t>
  </si>
  <si>
    <t xml:space="preserve">Construção de Guarita no prédio do Fórum da Comarca de Itajaí. </t>
  </si>
  <si>
    <t>A Guarita vem apresentando problemas na cobertura, além de estar mal localizada, o que compromete a segurança, conforme já tratado no processo SEI N.
001432662.2019.8.24.0710). No referido processo foi autorizada a construção de nova Guarita via RC e para tanto foi fornecido pela Diretoria de Engenharia e
Arquitetura o projeto da obra bem como planilha quantitativa para solictiação de orçamento, os quais seguem anexos._x000D_</t>
  </si>
  <si>
    <t>0022846-06.2022.8.24.0710</t>
  </si>
  <si>
    <t>Aquisição de sabão em barras, glicerinado, pacote contendo 5 unidades com 200 gramas cada</t>
  </si>
  <si>
    <t>0023611-74.2022.8.24.0710</t>
  </si>
  <si>
    <t>Instalação de interfone e fechadura com eletroímã na porta de acesso da carceragem do prédio que o abriga o Fórum da Comarca de Joinville.</t>
  </si>
  <si>
    <t>Confecciona-se esta requisição de compra pela necessidade de melhoria da segurança do prédio. Conforme consta em documento complementar, incluso neste
SEI, a instalação deste controle de acesso adicional se faz indispensável para eliminação de vulnerabilidade._x000D_</t>
  </si>
  <si>
    <t>0020835-04.2022.8.24.0710</t>
  </si>
  <si>
    <t>(8) Cópia de Pranchas de 115cm x 72cm - Folha A0 e (6) Cópia de Pranchas de 128cm x 67cm - Folha A0 estendida</t>
  </si>
  <si>
    <t>Cópias do projeto hidrossanitário do Fórum de Jaraguá do Sul (para acompanhamento de vistoria e elaboração de laudo sobre o sistema hidrossanitário do
prédio da comarca, tendo em vista notificação emitida pelo órgão municipal).
Cópia do projeto estrutural de Balneário Piçarras (para disponibilizar as cópias para a Prefeitura Municipal)</t>
  </si>
  <si>
    <t>14</t>
  </si>
  <si>
    <t>0023819-58.2022.8.24.0710; 0041020-63.2022.8.24.0710</t>
  </si>
  <si>
    <t>(2) Portas pra cisterna com caxilho de aço, cantoneiras 316 x 11/2 pl e chapas de aço antiderrapante 4 mm com dobras nas bordas acompanhadas de dobradiças fechos pra cadeado com furos de 10 mm e com alças para abrir e fecha, com chumbamento em argamassa vedado com borrachas, medidas aproximadas de 70 x70 c material todo galvanizado eletrolítico e com pintura em preto</t>
  </si>
  <si>
    <t>Necessária a aquisição por requisição de compra de duas tampas de acesso a cisterna confeccionadas em aço e com acabamento para abertura e cadeamento,
tendo em vista que esse tipo de material não se contempla no contrato com a empresa projepower._x000D_</t>
  </si>
  <si>
    <t>0023704-37.2022.8.24.0710</t>
  </si>
  <si>
    <t>aquisição de  Refil MOP 60cm x 15cm e  Limpa Carpete- 5 Litros</t>
  </si>
  <si>
    <t>Trata-se de aquisição de refil Mop para limpeza do Fórum, bem como produto específico de limpeza de carpete para a Sala do Juri._x000D_</t>
  </si>
  <si>
    <t>7 refil mop 3 limpa carpete</t>
  </si>
  <si>
    <t>0020464-40.2022.8.24.0710</t>
  </si>
  <si>
    <t>Aquisição de Cabo HDMI 3m e Cabo USB 3M</t>
  </si>
  <si>
    <t>Cabos necessários para adequação dos equipamentos de 15 salas de audiências da Comarca de Chapecó, para garantir a realização das audiências híbridas,
sem interrupções ou problemas técnicos. A DTI foi consultada a respeito e não possui o material, sugerindo/orientando a aquisição por meio de RC. A empresa
Eletrônica Moroni não possui o cabo USB. Uma quarta empresa contatada não apresentou orçamento._x000D_</t>
  </si>
  <si>
    <t>15 cabo hdmi e 15 cabo usb</t>
  </si>
  <si>
    <t>0023059-12.2022.8.24.0710</t>
  </si>
  <si>
    <t>Aquisição de MICRO ÓLEO DESENGRIPANTE 300ML</t>
  </si>
  <si>
    <t>O pedido justifica-se porque se trata de item necessário para recuperar várias peças de impressoras, micros e periféricos, que seriam descartadas. Com o tempo
e desgaste, as engrenagens destes equipamentos passam e emitir ruídos elevados que também interferem no ambiente de trabalho dos servidores._x000D_</t>
  </si>
  <si>
    <t>0011336-93.2022.8.24.0710</t>
  </si>
  <si>
    <t>1 Levantamento planialtimétrico topográfico do lote cadastrado no Registro de Imóveis de Armazém sob a Matrícula n. 3.814 (terreno do Fórum da Comarca de Armazém) (1) Material técnico para Retificação da Matrícula n. 3.814 (terreno do Fórum da Comarca de Armazém)</t>
  </si>
  <si>
    <t>Obter documentação técnica necessária para retificação da matrícula do terreno onde se localiza o Fórum da comarca de Armazém, conforme demanda
constante nos autos n. 0008274-79.2021.8.24.0710.</t>
  </si>
  <si>
    <t>0016347-06.2022.8.24.0710</t>
  </si>
  <si>
    <t>Organizador de chave und c/100 - Fita Empacotadora transp 45x45m</t>
  </si>
  <si>
    <t>O orçamento de menor valor da empresa Livraria e Papelaria CopiNet, não pode ser utilizado haja vista apresentar pendências de débitos na receita federal,
conforme documento que se junta neste SEI.</t>
  </si>
  <si>
    <t>1 organizador 5 fita empacotadora</t>
  </si>
  <si>
    <t>0021904-71.2022.8.24.0710</t>
  </si>
  <si>
    <t>PA DE LIXO COLETORA PLASTICA BETANIN ARTICULADA CABO E RODAS - PA DE LIXO COLETORA PLASTICA BETANIN ARTICULADA CABO E RODAS - COMBINADO 35CM C/CABO 70CM ODIM - REFIL MOP UMIDO P/ CJ BALDE ESPREMEDOR BETTANIN - FIBRA LIMP PESADA VERDE 110X225MM 3M SCOTCH BRITE - LIMPADOR 5LT LIMPA CARPETE LAVANDA ECOVILLE - (1)	SUPORTE P/FIBRA ABRASIVA C/CABO BRALIMPIA SE301C - (1)	CABO ALUMINIO 1,40 NOBRE S/ROSCA.</t>
  </si>
  <si>
    <t>Materias de limpeza que não são fornecidos pelo Tribunal e são para uso no decorrer do ano.</t>
  </si>
  <si>
    <t>1- pa de lixo - 2 combinado c/cabo - 5 refil mop - 20 fibra limpeza - 8 limpador - 1 suporte p/ fibra - 1 cabo aluminio.</t>
  </si>
  <si>
    <t>0023482-69.2022.8.24.0710</t>
  </si>
  <si>
    <t>Tapete tipo CAPACHO (120 x 200 cm e espessura mínima de 1cm)</t>
  </si>
  <si>
    <t>É imprescindível a aquisição de tapete do tipo capacho para a entrada do nosso prédio. O que temos foi entregue pela DIE em 2019 e está totalmente
deteriorado. Conforme contato da DIE, o item não é mais fornecido e faz-se necessária a compra por RC._x000D_</t>
  </si>
  <si>
    <t>0022718-83.2022.8.24.0710</t>
  </si>
  <si>
    <t xml:space="preserve">(8) Cartucho de Tonner HP original 414X Ciano - W2021XC
(8) Cartucho de Tonner HP original 414X Yellow - W2022XC
(8) Cartucho de Tonner HP original 414X Magenta - W2023XC
(8) Cartucho de Tonner HP original 414X Black - W2020XC
</t>
  </si>
  <si>
    <t xml:space="preserve">Item de consumo necessário para utilização em duas impressoras HP Color LaserJet Pro M454dw lotadas no Gabinete da Presidência para utilização no
exercício 2022. </t>
  </si>
  <si>
    <t>32</t>
  </si>
  <si>
    <t xml:space="preserve">0020734-64.2022.8.24.0710 </t>
  </si>
  <si>
    <t>0023113-75.2022.8.24.0710</t>
  </si>
  <si>
    <t>0024030-94.2022.8.24.0710; 0030178-24.2022.8.24.0710; 0036014-75.2022.8.24.0710</t>
  </si>
  <si>
    <t>Serviço de sondagem mista à percussão SPT e rotativa, no terreno onde será construído o novo prédio do Fórum da Comarca de São José do Cedro.</t>
  </si>
  <si>
    <t>Necessidade de realizar exploração adicional do tipo rotativa para o reconhecimento do subsolo onde será edificado o novo prédio do Fórum da Comarca de São
José do Cedro, de forma a proporcionar subsídios que irão definir o tipo e o dimensionamento das fundações que servirão de base para nova da edificação. A
sondagem realizada anteriormente não obteve dados suficientes para embasar o projeto de fundações do prédio, pois existe uma camada impenetrável em baixa
profundidade de solo sob um solo de pouca estabilidade, sendo necessária a confirmação da estabilidade do solo abaixo do impenetrável ao ensaio de SPT já
realizado.Deve-se frisar que poderemos ter acréscimo no quantitativo do item 2 (Execução de 07 furos de sondagem de simples reconhecimento de solo -
Rotativa), já que a profundidade mínima da sondagem rotativa deverá seguir os critérios normativos, sendo necessária a ocorrência de 70% de recuperação em 3
metros consecutivos para o término dos furos</t>
  </si>
  <si>
    <t>0016713-45.2022.8.24.0710</t>
  </si>
  <si>
    <t>Claraboias em fibra náutica na cor natural medindo 1.30x1.30</t>
  </si>
  <si>
    <t>Necessária a instalação de novas claraboias na laje do Fórum pois o material das já instaladas encontra-se ressecado e desgastado pelo tempo, uma delas
quebrou, chovendo dentro do prédio em dias de chuva. Os orçamentos realizados são todos de empresas de Florianópolis pelo motivo de não ter sido
encontrado nenhuma empresa na região que realizasse esse serviço, em contato com o Eng. João Paulo Silveira nos foi aconselhado captar os orçamentos de
empresas de Florianópolis._x000D_</t>
  </si>
  <si>
    <t>0023990-15.2022.8.24.0710</t>
  </si>
  <si>
    <t>Nobreak NHS modelo Premium PDV Senoidal GII 1000VA</t>
  </si>
  <si>
    <t>Para ser usado no Scanner de Raio X, da marca VMI, que atende a entrada principal do Fórum Des. Rid Silva, a fim de preservar a segurança das pessoas e das
instalações.</t>
  </si>
  <si>
    <t>0015554-67.2022.8.24.0710</t>
  </si>
  <si>
    <t>Aquisição de Capachos sem personalização, medindo 1,00m x 1,30m</t>
  </si>
  <si>
    <t>Produto necessário para colocação no hall do prédio, tanto do lado de fora quanto de dentro, tendo em vista que os capachos atuais estão deteriorados pelo uso.</t>
  </si>
  <si>
    <t>0024126-12.2022.8.24.0710</t>
  </si>
  <si>
    <t>Aquisição de caneta marca texto com ponta chanfrada, pacote contendo 3 unidades (2 amarela e 1 verde)</t>
  </si>
  <si>
    <t>Aquisição para distribuição a todas Unidades do PJSC, para utilização na organização de documentos físicos e outras atividades de expediente.</t>
  </si>
  <si>
    <t>0024420-64.2022.8.24.0710</t>
  </si>
  <si>
    <t>Aquisição de Extrator de grampos em aço inox(polido), cromado ou niquelado. Medida aproximada de 15cm, em embalagem individual.</t>
  </si>
  <si>
    <t>Aquisição de Pasta cristal em L em plástico incolor, med 23 x 32cm, espessura min de 140 microns, pacote com 10 unidades</t>
  </si>
  <si>
    <t>Conserto de cadeiras (bens permanentes)</t>
  </si>
  <si>
    <t>Esta requisição de compra se justifica pela necessidade de conserto de cadeiras, correspondendo-se aos seguintes serviços: Troca de rodízios( 351858,
351859,345712,283715), Solda na base da cadeira (351858), Troca de tecido de assento de cadeira(351858), Troca de pistão (351858, 351859,337211,
337204,329056, 283715,329459), Troca do tecido do encosto da cadeira(432684), Conserto do sicrown(mecanismo que faz o movimento de inclinação do
encosto)(432684, 337204,337211)._x000D_</t>
  </si>
  <si>
    <t>0023453-19.2022.8.24.0710</t>
  </si>
  <si>
    <t>Aquisição de litros de Leite integral</t>
  </si>
  <si>
    <t>Necessidade de fornecimento de café com leite nas Sessões do Tribunal do Júri desta Comarca, para o segundo semestre. Apesar de inúmeras empresas terem sido
contatadas, apenas a presente que forneceu orçamento, e ainda com prazo de 5 dias. Tratando-se de produto sazonal, há enorme variação de preço no produto, dentro de
poucos dias, não sendo possível garantir um orçamento sem previsão na conclusão dos trâmites burocráticos. Isso nos foi informado tanto por empresas grandes, contatadas,
como pelos pequenos mercados instados.</t>
  </si>
  <si>
    <t>0024485-59.2022.8.24.0710 (2º semestre)</t>
  </si>
  <si>
    <t>Aquisição de Inseticida aerosol e  pá de limpeza com cabo longo</t>
  </si>
  <si>
    <t>Necessidade de compra de pá de limpeza e inseticida por não serem disponibilizados pelo almoxarifado central._x000D_</t>
  </si>
  <si>
    <t>10 inseticida - 10 pá de limpeza</t>
  </si>
  <si>
    <t>0023331-06.2022.8.24.0710</t>
  </si>
  <si>
    <t>Aquisição de BATERIA VEICULAR 45A x 12v - tipo selada</t>
  </si>
  <si>
    <t>NECESSIDADE DE TROCAR A BATERIA DA PORTA GIRATÓRIA DE ACESSO AO FÓRUM - CONFORME ORIENTAÇÕES DA EMPRESA QUE PRESTA
MANUTENÇAÕ SAFE BANK E TAMBÉM POR ORIENTAÇÃO DA DIRETORIA DE ENGENHARIA E ARQUITETURA, SEÇÃO DE MANUTENÇÃO DE 1ª
GRAU.</t>
  </si>
  <si>
    <t>0024409-35.2022.8.24.0710</t>
  </si>
  <si>
    <t>Aquisição de Baterias 45AH</t>
  </si>
  <si>
    <t>Aquisição de duas (2) baterias 45 amperes para substituição no-break das Portas Giratórias do Fórum da Comarca de Canoinhas. Informo que as baterias são a
base de troca. JUSTIFICATIVAS: Justifico a escolha da empresa ARI DREHER ESCAPAMENTOS LTDA EPP, em virtude que a empresa com orçamentos menor
a Jéssica Vieira encontra-se com a CND Federal Positiva, não podendo ser contratada.</t>
  </si>
  <si>
    <t>0016010-17.2022.8.24.0710</t>
  </si>
  <si>
    <t>0025283-20.2022.8.24.0710</t>
  </si>
  <si>
    <t>0026107-76.2022.8.24.0710</t>
  </si>
  <si>
    <t>Aquisição de sofa de um lugar e de dois lugares</t>
  </si>
  <si>
    <t>A contratação se deve para o atendimento das comarcas e Secretaria do TJSC. Importante registrar que foram recebidos apenas dois orçamentos, embora tenha
sido requisitado para 15 empresas, conforme anexo ao pedido. Importante ainda registrar que o preço um pouco mais elevado se dá em razão de nossa
especificações exigir o tecido em lã pura com caracteristicas de não propagação da chama, fogo-retardante, visando à segurança institucional. Por fim, registra-se
a necessidade de contratação em razão da frustração da licitação no processo n° 0003303-51.2021.8.24.0710._x000D_</t>
  </si>
  <si>
    <t>10 Sofas de um lugar - 3 Sofas de dois lugares</t>
  </si>
  <si>
    <t xml:space="preserve">0021951-45.2022.8.24.0710 </t>
  </si>
  <si>
    <t>Serviço de retirada de Coifa</t>
  </si>
  <si>
    <t>Necessidade de retirada da coifa da lanchonete para dar início a reforma do ambiente para ser usado como refeitorio do júri. Entramos em contato com várias
empresas e somente conseguimos orçamento com duas e o painel de preços. A empresa Calhas Bom Pastor prometeu fazer uma visita no fórum para orçar o
serviço e não apareceu._x000D_</t>
  </si>
  <si>
    <t>0024519-34.2022.8.24.0710</t>
  </si>
  <si>
    <t>limpa telha 5l</t>
  </si>
  <si>
    <t>Aquisição de produto para auxiliar na lavação das calçadas (Área: 241,30 m²) e telhado do Fórum, que estão precisando de uma limpeza pesada. Produto
suficiente para suprir 6 meses de uso.</t>
  </si>
  <si>
    <t>0024811-19.2022.8.24.0710</t>
  </si>
  <si>
    <t>(1) Substituição de 01 condicionador de ar tipo Split 24.000btu/h (parte superior da torre I) -  (1) instalação de 01 condicionador de ar tipo Split 9.000btu/h (térreo da torre I - sala 17) -  (3) Instalação de 03 condicionadores de ar tipo Split 9.000btu/h (térreo da torre I - sala 05).</t>
  </si>
  <si>
    <t>Os serviços em questão se fazem necessários visto que diversos equipamentos de ar condicionado do tipo split na torre I necessitam de substituição por
estarem comprometivos pela ação do tempo e necessitam ser substituidos por novos equipamentos.</t>
  </si>
  <si>
    <t>serviço</t>
  </si>
  <si>
    <t>0024869-22.2022.8.24.0710</t>
  </si>
  <si>
    <t>(Aquisição de Fonte para Microcomputador Modelo Slim – AOpen FSP300-60LD: 300W</t>
  </si>
  <si>
    <t>Item necessário em manutenções realizadas pela Seção de Gerenciamento e Manutenção de Equipamentos de TI em computadores do parque do TJSC.</t>
  </si>
  <si>
    <t xml:space="preserve">0022192-19.2022.8.24.0710 </t>
  </si>
  <si>
    <t xml:space="preserve">Auisição de Medalha fundida em liga de zamac medindo 4,0 cm de diâmetro, gravação frete e verso em alto e baixo relevo, sem pintura, e PIN em metal fundido arte em alto e baixo relevo com pintura em resina epoxi, acabamento dourado, fecho com pino e tarraxa, diâmetro de 2cm.
</t>
  </si>
  <si>
    <t>Faz-se necessária a compra de medalhas e pins, objetos da Resolução n.05/07-TJ. Atualmente a Assessoria de Cerimonial dispoõe de poucas unidades. Foi
negociado o valor dos pins com a empresa Arte Máxima, por isso foi necessária a realização de nova Requisição de compras._x000D_</t>
  </si>
  <si>
    <t>50 medalhas e 100 PIN em metal</t>
  </si>
  <si>
    <t>0022730-97.2022.8.24.0710</t>
  </si>
  <si>
    <t>Aquisição de  Impressora Multifuncional Colorida Canon Mega Tank Maxify GX 7010</t>
  </si>
  <si>
    <t>A justificativa para aquisição das duas impressoras coloridas decorre da necessidade de substituir as impressoras de patrimônio 397441e 400450 que atendem a
estrutura do gabinete da Presidência. As manutenções corretivas já foram realizadas com trocas de peças e componentes, de maneira que os equipamentos não
atendem mais a necessidade das unidades que utilizam os recursos de impressos coloridos, necessários para os destaques textuais submetidos ao Presidente</t>
  </si>
  <si>
    <t>0021247-32.2022.8.24.0710</t>
  </si>
  <si>
    <t xml:space="preserve">(4) Cartucho GI16bk (preto). Marca Canon Original
(4) Cartucho GI16c (ciano). Marca Canon Original
(4) Cartucho GI16m (magenta). Marca Canon Original
(4) Cartucho GI16y (yellow). Marca Canon Original
</t>
  </si>
  <si>
    <t>Aquisição de kits completos para MOP</t>
  </si>
  <si>
    <t>Compra de cabo e suporte para fixação do mop fornecido pela seção de almoxarifado, conforme mensagens eletrônicas anexadas ao pedido de compra. A seção
possui apenas o kit completo para fornecimento, acontece que o cabo e o suporte para fixação do mop são fragéis e acabam quebrando. Desse modo a presente
RC é para compra do kit (cabo e fixador).</t>
  </si>
  <si>
    <t>0024351-32.2022.8.24.0710</t>
  </si>
  <si>
    <t>Manutenção dos bebedouros que apresentaram problemas no funcionamento (patrimônios 296368, 444198 e 436065)</t>
  </si>
  <si>
    <t>Manutenção dos bebedouros que apresentaram problemas no funcionamento. Cabe destacar que, referente ao item 1, o orçamento da pretensa
contratada traz a informação de patrimônio do equipamento equivocada. O sequencial numérico correto é 296368._x000D_</t>
  </si>
  <si>
    <t>0024984-43.2022.8.24.0710</t>
  </si>
  <si>
    <t>Serviço de lavação de toalhas de mesas e buffet.</t>
  </si>
  <si>
    <t>A pedido do Gabinete da Presidência, trata-se de requisição para serviço de lavação das toalhas de mesa do ático da torre II, que serão adquiridas por meio do
SEI 0025477-20.2022.8.24.0710. O pedido atenderá o processo de revitalização do espaço (SEI 0017115-29.2022.8.24.0710). Os valores estão de acordo com o
preço de mercado, conforme orçamentos anexos. Ressalta-se que trata de EMPENHO ESTIMATIVO._x000D_</t>
  </si>
  <si>
    <t>252</t>
  </si>
  <si>
    <t>0025617-54.2022.8.24.0710; 0025477-20.2022.8.24.0710;</t>
  </si>
  <si>
    <t>Serviço de balanceamento do sistema de ar condicionado instalado no setor de Patrimônio do TJSC. com material para execução.</t>
  </si>
  <si>
    <t>Os serviços em questão se fazem necessários visto que diversos equipamentos de ar condicionado do tipo split na torre I necessitam de substituição por estarem
comprometivos pela ação do tempo e necessitam ser substituidos por novos equipamentos.</t>
  </si>
  <si>
    <t>0025610-62.2022.8.24.0710</t>
  </si>
  <si>
    <t xml:space="preserve">(1) INSTALAÇÃO DO PORTÃO BASCULANTE
(1) MOTOR COM 4 CONTROLES
</t>
  </si>
  <si>
    <t>Em atenção à Orientação 6392474 do Processo SEI 41790/2018, deu-se prosseguimento na emissão da presente RC, à qual se destina a contratação do serviço
de instalação do Portão Basculante da Vara da Família, tal compra justifica-se pela necessidade de maior segurança na mesma.
Considerar no valor do orçamento o fornecimento do portão, bem como sua instalação e a motorização do mesmo, e a entrega de 4 controles._x000D_</t>
  </si>
  <si>
    <t>0024196-29.2022.8.24.0710</t>
  </si>
  <si>
    <t>Manutenção do sistema de monitoramento (serviço e material)</t>
  </si>
  <si>
    <t>Necessidade de substituição de 3 mini-câmeras existentes atualmente, bem antigas, que encontram-se em frente ao Salão do Júri, na entrada do 2º andar e na
frente da Sala de Armas. Duas estão queimadas e a terceira está falhando, sem condições de reparo, tendo em vista que a tecnologia é totalmente ultrapassada</t>
  </si>
  <si>
    <t>0023238-43.2022.8.24.0710</t>
  </si>
  <si>
    <t xml:space="preserve">(1) Realizar duas aberturas em esquadria de vidro para passagem da tubulação de ar condicionado (material + mão de obra)
(1) Realizar nova abertura em janela de alumínio em banheiro, visando passagem de tubulações de ar condicionado (material + mão de obra)
</t>
  </si>
  <si>
    <t>Os serviços em questão se fazem necessários visando viabilizar a passagem de tubulações de ar condicionado e tubulações de água, por meio das esquadrias,
no térreo da torre I do TJSC. Sem a execução de tais serviços as novas instalações de ar condicioando se torna inviáveis._x000D_</t>
  </si>
  <si>
    <t>0025596-78.2022.8.24.0710</t>
  </si>
  <si>
    <t>Manutenção corretiva e preventiva do sistema audiovisual do salão do júri da Comarca</t>
  </si>
  <si>
    <t>Confecciona-se esta requisição de compras para manutenção corretiva e preventiva do sistema audiovisual do salão do júri da Comarca. A necessidade de tal
manutenção adveio de problemas ocorridos com o equipamento e foi indicada pela Diretoria de Infraestrutura (SEI 0042911-90.2020.8.24.0710). A manutenção foi
recomendada ao final de 2020, porém, apesar do esforço da Secretaria, durante todo esse tempo, em busca de prestadores de serviços que aceitassem os
parâmetros de contratação do PJSC, tão somente agora obtiveram-se os orçamentos e proposta selecionada para a devida contratação._x000D_</t>
  </si>
  <si>
    <t>serv</t>
  </si>
  <si>
    <t>0011499-73.2022.8.24.0710</t>
  </si>
  <si>
    <t xml:space="preserve"> FRIGOBAR - Marca ELECTROLUX. Modelo RE120. Branco. 220V</t>
  </si>
  <si>
    <t>Necessidade de aquisição de frigobares para fornecimento ao TJSC. Os equipamentos a serem adquiridos visam atender troca de equipamentos danificados, sem
condições de reparos e ainda aos locais onde houver necessidade de um equipamento novo. A distribuição destina-se ao Tribunal de Justiça (prédio sede) e
comarcas do Estado._x000D_</t>
  </si>
  <si>
    <t xml:space="preserve">0023705-22.2022.8.24.0710 </t>
  </si>
  <si>
    <t>Mesa de centro para área externa para uso corporativo, estrutura em corda náutica e alumínio, com pintura eletrostática, tampo com diâmetro de um metro em madeira resistente a intempérie (cor a definir)</t>
  </si>
  <si>
    <t>Necessidade de aquisição de mesa de centro para uso corporativo na área externa do Ático da Torre II do Tribunal de Justiça, tendo em vista que o espaço é bastante utilizado para reuniões institucionais, eventos e outras solenidades promovidas pela Presidência do TJSC. A mesa a ser adquirida é para uso corporativo, possui estrutura reforçada e material diferenciado para suportar a utilização prolongada sem que haja necessidade de manutenções periódicas ou até mesmo nova compra. Assim, houve a necessidade de conferir a qualidade dos materiais utilizados na mesa in loco, em lojas da região da Grande Florianópolis, a fim de evitar a aquisição de móvel com qualidade inferior, com materiais frágeis que pudessem ocasionar quebra ou outras avarias. Desta forma, por se tratar de produto diferenciado, fabricado sob encomenda pela empresa, em que a inspeção prévia acerca da qualidade dos materiais utilizados na mesa de centro é fundamental para garantir êxito na compra, solicita-se que a cotação eletrônica seja afastada e que a contratação seja realizada com empresas da região. Ressalta-se que o novo leiaute do espaço externo do Ático da Torre II foi providenciado pela Diretoria de Engenharia e Arquitetura no SEI 0020789-15.2022.8.24.0710.</t>
  </si>
  <si>
    <t>0026327-74.2022.8.24.0710</t>
  </si>
  <si>
    <t xml:space="preserve">Post-it adesivo cor amarela,med 76x102mm, pacote com 1 bloco de 100 unidades
 Post-it adesivo cor amarela,med 38x50 mm, pacote com 4 blocos de 100 unidades
</t>
  </si>
  <si>
    <t>0025577-72.2022.8.24.0710</t>
  </si>
  <si>
    <t xml:space="preserve">(51) Ribbon 110x450m 100% cera G50 premium
(31) Ribbon 110x74m 100% cera G50 premium
(100) Etiqueta adesiva papel couchê branca rolo 100x150mm - 1 col. com 1000 - 153M tubete 3"
(50) Etiqueta adesiva papel couchê vermelha rolo 100x150mm - 1 col. com 1000 - 153M tubete 3"
(50) Etiqueta adesiva papel couchê vermelha rolo 100x30mm - 1 col. c/ 1363 - 45M c/ picot
</t>
  </si>
  <si>
    <t xml:space="preserve">A partir da descontinuidade do Sistema SajArq, fornecido pela empresa Softplan, em face da rescisão contratual e a sua substituição pelo Sistema Pergamum, fezse necessária a inserção do código do exemplar utilizado pelo atual sistema para que seja viável a identificação dos processos judiciais arquivados e sua
localização no Arquivo Central. Da mesma forma, parte das etiquetas será utilizada para a identificação e endereçamento das caixas. </t>
  </si>
  <si>
    <t>0022285-79.2022.8.24.0710</t>
  </si>
  <si>
    <t>(4) Oleo lubrificante, WD-40 de 300ml</t>
  </si>
  <si>
    <t>A presente requisição do material destina-se para uso no setor de informática, portões eletrônicos, fechadura das portas, cadeiras etc.</t>
  </si>
  <si>
    <t>0025920-68.2022.8.24.0710</t>
  </si>
  <si>
    <t>Central de alarme (serviço e material)</t>
  </si>
  <si>
    <t>De conformidade com Laudo Técnico do sistema de Alarme de Incêndio emitido pela a empresa que presta manutenção nesta comarca através do contrato
056/2020, bem como despacho acostados nos autos SEI n° 0012583-46.2021.8.24.0710, após rigorosa inspensão em todo o sistema, referido laudo recebeu o
staus de INDEFERIMENTO. Consisderando as informações prestadas pela empresa Severo &amp; Tenfen, no laudo técnico, informou a Diretoria de engenharia e
Arquitetura/Divisão de Projetos que nos contratatos de manutenção vifgentes não há previsão para execução dos serviços de reparos ou substituição de
peças/equipamentos para esta instalação. Diante do exposto e havendo necessidade de substituição da central de alarme de incêndio,marca ENGESUL estar
com defeito no display, não sendo possível leitura total em sua tela, sendo que a atual estrutura não é eficiente para a proteção de todo o prédio. Segundo
informações prestadas pelas empresas que estiveram "in loco" para orçar os serviços a serem executados, nos comunicou que não há mais no
comércio/mercado este modelo (desatualizado) de central de alarme e suas peças para venda. Desta forma foram coletados orçamentos com empresas da
cidade para a referida manutenção do sistema de alarme e detecção de incêndio do prédio.</t>
  </si>
  <si>
    <t>0023559-78.2022.8.24.0710</t>
  </si>
  <si>
    <t>Apesar de estar sendo enviada como uma requisição de compra de câmeras, trata-se na verdade, de manutenção do sistema de monitoramento já instalado no
Fórum de Capinzal. Este sistema funciona perfeitamente há mais de 8 anos, reforçando e vigilância do Fórum e auxiliando a equipe de segurança. Conta com 16
câmeras, instaladas em pontos estratégicos, incluindo área interna e externa do prédio. Essas 8 (oito) câmeras que estão sendo solicitadas vão substituir as
antigas instaladas ainda no início do sistema, que ainda não foram trocadas, as quais vêm apresentando desgaste e defeito na imagem por causa do tempo de
uso. Apesar do Tribunal de Justiça já ter em andamento processo de instalação de sistema de monitoramente, a não manutenção no nosso atual sistema seria
um desperdício de dinheiro público, pois nos restariam somente a metade das câmeras em seu pleno funcionamento. Inclusive, manutenções semelhantes já
foram autorizadas através dos processos 0003057-89.2020.8.24.0170 e 0033164-82.2021.8.24.0710. Isto posto, pede deferimento do referido pedido. Segue
foto em anexo para comprovar a diferença de imagem das câmeras que vão ser trocadas, que são as de nr 01, 02, 03, 04, 05, 12, 13 e 16, com aquelas que já
foram trocadas.</t>
  </si>
  <si>
    <t>0024759-23.2022.8.24.0710</t>
  </si>
  <si>
    <t>Aquisição de  Cones de sinalização</t>
  </si>
  <si>
    <t>Necessidade de compra de cones de sinalização por não serem disponibilizados pelo almoxarifado central. Os cones são necessários para serem colocados no
portão principal, que é grande, para evitar a entrada de motos e carros, pois a seção de projetos ainda não enviou projeto para colocação de barreiras. Entramos
em contato com várias empresas e somente conseguimos orçamento com a Delupoe e painel de preços._x000D_</t>
  </si>
  <si>
    <t>0025352-52.2022.8.24.0710</t>
  </si>
  <si>
    <t>conserto de três câmeras de segurança</t>
  </si>
  <si>
    <t>Justifica-se a necessidade de contratação dos serviços diante do fato de, em meados do mês de março, termos sofrido uma forte chuva, com trovoada e
ventanias, o que gerou a queima dos equipamentos acima orçados. Importante frisar que juntamos orçamentos de três empresas locais, e que a empresa Ecosol
Comercio e Serviços Ltda apresentou o melhor preço global.</t>
  </si>
  <si>
    <t>0019499-62.2022.8.24.0710</t>
  </si>
  <si>
    <t>(6) Kg Sacos plásticos tamanho 35X45X0,10 gramatura</t>
  </si>
  <si>
    <t>A presente requisição destina-se a compra de embalagens plásticas para armazenar bens apreendidos , facilitando o manuseio e a conferencia sem a
necessidade de abrir a embalagem</t>
  </si>
  <si>
    <t>6kg</t>
  </si>
  <si>
    <t>0026097-32.2022.8.24.0710</t>
  </si>
  <si>
    <t>Projetor 4k</t>
  </si>
  <si>
    <t>Justifica-se o presente pedido para fins de atendimento urgente de demanda da Secretaria Executiva da Academia Judicial, tecnicamente justificadas em e-mail
enviado por aquela unidade. Os valores orçados encontram-se condizentes com o valor de mercado, consoante pesquisas realizadas através de orçamentos
junto a empresas do ramo e pesquisa em Banco de Preços. A aquisição dos dois projetores atenderá as demandas da Academia Judicial. deste Tribunal de
Justiça.</t>
  </si>
  <si>
    <t>0023369-18.2022.8.24.0710</t>
  </si>
  <si>
    <t>Lavadora de alta pressão 2.100 W 42554/C</t>
  </si>
  <si>
    <t xml:space="preserve">Diante da construção de calçada (acessibilidade), de acesso as dependências do fórum necessário com urgência aquisição de um lava-jato, para proceder a
limpeza. Conforme as fotos anexas. O fórum tem calçadas em seu entorno e muitas vezes ficam na sombra, em virtude disso, elas acumulam limo. </t>
  </si>
  <si>
    <t>0026269-71.2022.8.24.0710</t>
  </si>
  <si>
    <t>Aquisição de materiais específicos para atendimento dos chamados de manutenção nas Torres I e II do TJSC._x000D_</t>
  </si>
  <si>
    <t>0025743-07.2022.8.24.0710</t>
  </si>
  <si>
    <t>Comarca de Criciuma</t>
  </si>
  <si>
    <t>Aquisição de Bateria de 30Ah</t>
  </si>
  <si>
    <t>Em visita recente da Seção de Fiscalização de Eng. Elétrica e Mecânica/TJSC, observou-se que a bateria que permite a vazão de água do sistema contra incêndio
do prédio do Fórum de Criciúma não está funcionando e, diante disso, solicita-se urgência na aquisição de uma bateria de 30Ah para substituição._x000D_</t>
  </si>
  <si>
    <t>0030722-12.2022.8.24.0710</t>
  </si>
  <si>
    <t xml:space="preserve">(4) Mesa bistrô Hayman uso outdoor / toda em Alumínio
(3) Mesas Lateral, redonda, Indianapolis, toda em alumínio, Ø45 x 50H
</t>
  </si>
  <si>
    <t>Necessidade de aquisição de mesas bistrô para uso corporativo na área externa do Ático da Torre II do Tribunal de Justiça, tendo em vista que o espaço é
bastante utilizado para reuniões institucionais, eventos e outras solenidades promovidas pela Presidência do TJSC. As mesas laterais a serem adquiridas são
para uso corporativo, possuem estrutura reforçada e material diferenciado para suportar a utilização prolongada sem que haja necessidade de manutenções
periódicas ou até mesmo nova compra. Assim, houve a necessidade de conferir a qualidade dos materiais utilizados nas mesas laterais in loco, em lojas da
região da Grande Florianópolis, a fim de evitar a aquisição de móveis com qualidade inferior, com materiais frágeis que pudessem ocasionar quebra ou outras
avarias. Desta forma, por se tratar de produto diferenciado, fabricado sob encomenda pela empresa, em que a inspeção prévia acerca da qualidade
dos materiais utilizados nas mesas laterais é fundamental para garantir êxito na compra, solicita-se que a cotação eletrônica seja afastada e que a
contratação seja realizada com empresas da região. Ressalta-se que o novo leiaute do espaço externo do Ático da Torre II foi providenciado pela Diretoria de
Engenharia e Arquitetura no SEI 0020789-15.2022.8.24.0710_x000D_</t>
  </si>
  <si>
    <t>0026696-68.2022.8.24.0710; 0026697-53.2022.8.24.0710</t>
  </si>
  <si>
    <t>(1) Locação auditório para o Juri do dia 28/07/2022, processo n. 50019411720218240034; (1) Limpeza auditório para o Juri do dia 28/07/2022, processo n. 50019411720218240034</t>
  </si>
  <si>
    <t>Locação de Auditório para realização da sessão do Júri do dia 28/07/2022, processo n. 50019411720218240034 com início às 08h30min. CATEGORIA DE
PARTICIPANTES (previstos na Resolução GP n. 27/2014, Art. 6º): 01 Juiz de direito; 01 Promotor; 01 Chefe de Cartório; 01 Secretário do Foro; 02 Oficial de
justiça; 02 Defensor; 07 jurados; 04 Policiais militares e 01 Assistente de promotoria, 03 TJA, 01 TSI, 01 Zelador, 05 Testemunhas. Apresenta-se somente um
orçamento tendo em vista que é o único local disponível para a realiação do Júri. O auditório possui toda infraestrutura necessária (acessibilidade, acesso à
internet e climatização). e o preço praticado é perfeitamente compatível com os valores de mercado.A RC está de acordo com a Resolução GP n. 27/2014.</t>
  </si>
  <si>
    <t>0025387-12.2022.8.24.0710; 0039552-64.2022.8.24.0710</t>
  </si>
  <si>
    <t>Serviço de limpeza do leitreiro/fachada do predio da Comarca de Xaxim</t>
  </si>
  <si>
    <t>Justifica-se esta requisicao de compras devido a necessidade de fazer uma limpeza na fachada/letreiros do predio da comarca de Xaxim.Justifica-se que o
contrato de limpeza com a empresa Lideranca não comtempla este servico. A forma de contratação por RC foi a mais adequada . Justifica-se também que
não há fornecedores na cidade de Xaxim e vizinhas que executem este tipo de serviço. Resalta-se que o contratado detem conhecimento técnico para
trabalhar em alturas. Tentou-se negociar o preço, mas o contratado disse que o orcamento esta adequado. Por fim, o valor orcado engloba materiais e
equipamentos para a realização dos servicos e esta RC está de acordo com a Resolução GP n. 29/2021. Esta RC refere-se ao segundo quadrimestre de
2022.</t>
  </si>
  <si>
    <t>0042576-37.2021.8.24.0710</t>
  </si>
  <si>
    <t>Bobina de plástico bolha (1,20m x 100m)</t>
  </si>
  <si>
    <t>Esta requisição de compras se justifica pela necessidade de aquisição de plástico bolha para acondicionamento de bens apreendidos, especialmente
monitores e televisores cujas telas são bastante sensíveis e frágeis._x000D_</t>
  </si>
  <si>
    <t>0026007-24.2022.8.24.0710</t>
  </si>
  <si>
    <t>(Poltronas para área externa para uso corporativo, estrutura em alumínio com pintura eletrostática e corda náutica e almofadas com tecido impermeável (cores da estrutura e da almofada a definir)</t>
  </si>
  <si>
    <t>Necessidade de aquisição de poltronas para uso corporativo na área externa do Ático da Torre II do Tribunal de Justiça, tendo em vista que o espaço é bastante
utilizado para reuniões institucionais, eventos e outras solenidades promovidas pela Presidência do TJSC. As poltronas a serem adquiridas são para uso
corporativo, possuem estrutura reforçada e material diferenciado para suportar a utilização prolongada sem que haja necessidade de manutenções periódicas ou
até mesmo nova compra. Assim, houve a necessidade de conferir a qualidade dos materiais utilizados nas poltronas in loco, em lojas da região da Grande
Florianópolis, a fim de evitar a aquisição de móveis com qualidade inferior, com materiais frágeis que pudessem ocasionar quebra ou outras avarias. Desta
forma, por se tratar de produto diferenciado, fabricado sob encomenda pela empresa, em que a inspeção prévia acerca da qualidade dos materiais
utilizados nas poltronas é fundamental para garantir êxito na compra, solicita-se que a cotação eletrônica seja afastada e que a contratação seja
realizada com empresas da região. Ressalta-se que o novo leiaute do espaço externo do Ático da Torre II foi providenciado pela Diretoria de Engenharia e
Arquitetura no SEI 0020789-15.2022.8.24.0710_x000D_</t>
  </si>
  <si>
    <t>0026322-52.2022.8.24.0710</t>
  </si>
  <si>
    <t xml:space="preserve">Contratação do docente André Luiz Silva Davim para ministrar a disciplina "Tópicos Especiais em Neurociências e Alta Performance no Poder Judiciário" no "Curso de Pós-Graduação lato sensu – EaD - Gestão da Inovação e Inteligência Comportamental no Poder Judiciário de Santa Catarina – Turma 2021/2022"
1 Contratação do docente André Luiz Silva Davim para ministrar Workshop "Neurociência e Alta Performance" no "Curso de Pós-Graduação lato sensu – EaD - Gestão da Inovação e Inteligência Comportamental no Poder Judiciário de Santa Catarina – Turma 2021/2022"
</t>
  </si>
  <si>
    <t>A justificativa pormenorizada encontra-se no Projeto Básico para Contratação - AJU 25/2022
Diante da possibilidade de duplo enquadramento, conforme Resolução GP 29/2021, encaminha-se por requisição de compra.</t>
  </si>
  <si>
    <t>0026826-58.2022.8.24.0710</t>
  </si>
  <si>
    <t>Controle de mosquitos com aplicação de atomização (UBV) ou termonebulização de inseticidas, em especial para controle do aedes aegypti e albopictos, nas áreas totais do Fórum principal e do Fórum Universitário</t>
  </si>
  <si>
    <t>Foi identificado o mosquito transmissor da dengue, que é bastante comum no município de Itajaí-SC, no interior do ambiente do Fórum, gerando riscos à saúde
das pessoas que trabalham / frequentam o local._x000D_</t>
  </si>
  <si>
    <t>0025741-37.2022.8.24.0710</t>
  </si>
  <si>
    <t>(6) Contra ângulo de baixa rotação, push button De formato anatômico, baixo peso e acoplável ao micromotor através de sistema intra, onde o torque e a rotação são transmitidos a broca por um conjunto de eixos e engrenagens com relação de transmissão 1:1. Possui corpo em alumínio, giro livre de 360° sobre o micro motor, tamanho reduzido da cabeça, fixação da broca em trava de aço temperada com sistema lateral de acoplamento, eixo principal para brocas normais de contra ângulo com tração por encaixe e canal para trava, eixo principal do suporte de brocas apoiado sobre 6 rolamentos com esferas de aço, esterilizável em autoclave até 135°C. O equipamento deverá permitir troca rápida de brocas, dispensando o uso do saca-broca, e apresentar spray externo. Push Button - Resistente à tração que assegura o travamento da broca. Peso líquido inferior a 49g. Sistema de encaixe intra giratório</t>
  </si>
  <si>
    <t>Com as restrições sanitárias impostas pela pandemia de Covid-19 e o aumento no rigor da biossegurança nos consultórios odontológicos, as profilaxias passaram
a ser feitas com outros instrumentais. As profilaxias feitas com jato de bicarbonato foram suspensas devido à alta dispersão de aerossóis e passaram a ser feitas
com pasta polidora aplicada por canetas odontológicas de baixa rotação chamadas de contra-ângulos. Com o aumento das atividades presenciais no PJSC e a
chegada de uma nova dentista na Seção Odontológica, temos previsão de aumento dos atendimentos odontológicos (já observado na prática),
consequentemente temos necessidade de um número maior de contra-ângulos para garantir a biossegurança do atendimento aos pacientes. Toda caneta
odontológica deve ser esterilizada após cada atendimento</t>
  </si>
  <si>
    <t>0022747-36.2022.8.24.0710</t>
  </si>
  <si>
    <t>Forno Microondas Cônsul 32 L</t>
  </si>
  <si>
    <t>Necessária substituição do Microondas da cozinha do fórum, que encontra-se em situação de bem irrecuperável, cuja aquisição foi autorizada pela Seção de
Gestão de Contratos.</t>
  </si>
  <si>
    <t>0027058-70.2022.8.24.0710</t>
  </si>
  <si>
    <t>CONSERTO DA COBERTURA NA ENTRADA PRINCIPAL DO FÓRUM</t>
  </si>
  <si>
    <t>CONSERTO DA COBERTURA NA ENTRADA PRINCIPAL DO FÓRUM. A SOLICITAÇÃO ESTÁ SENDO FEITA POR RC SEGUINDO ORIENTAÇÃO DA DEA.
A MÁ CONDIÇÃO DA COBERTURA É DE CONHECIMENTO DA SEÇÃO DE MANUTENÇÃO CIVIL DE 1º GRAU.
POR FAZER PARTE DA FACHADA DA COMARCA, A COBERTURA TRAZ UM ASPECTO DE ABANDONO,COM FORTE INFILTRAÇÃO E GOTEIRAS.
O FORRO DA COBERTURA ESTÁ APODRECIDO COM RISCO DE QUEDA, PODENDO INCLUSIVE MACHUCAR ALGUÉM.
A OBRA SE FAZ NECESSÁRIA E URGENTE POIS ALÉM DO RISCO QUE OFERECE, DEVEREMOS RECEBER A VISITA DE VARIOS
DESEMBARGADORES EM NOSSA COMARCA NO INICIO DO MÊS DE AGOSTO, QUANDO NOSSO MUNICIPIO SE TORNA CAPITAL DO ESTADO POR UM
DIA._x000D_</t>
  </si>
  <si>
    <t>0025314-40.2022.8.24.0710</t>
  </si>
  <si>
    <t>0026104-24.2022.8.24.0710</t>
  </si>
  <si>
    <t>Substituição câmeras circuito interno de TV</t>
  </si>
  <si>
    <t>Necessidade de substituição de 3 mini-câmeras existentes atualmente, bem antigas, que encontram-se em frente ao Salão do Júri, na entrada do 2º andar e na
frente da Sala de Armas. Duas estão queimadas e a terceira está falhando, sem condições de reparo, tendo em vista que a tecnologia é totalmente ultrapassada.</t>
  </si>
  <si>
    <t xml:space="preserve"> dobradiças curva caneco 35mm</t>
  </si>
  <si>
    <t>A presente requisição do material destina-se a substituição das dobradiças do armários aéreos da cozinha, os quais não foram feitos novos.</t>
  </si>
  <si>
    <t>28</t>
  </si>
  <si>
    <t>0026966-92.2022.8.24.0710</t>
  </si>
  <si>
    <t xml:space="preserve">(1) PRATELEIRA PARA PORTA DE GELADEIRA ELETROLUX;
(1) TAMPA PARA GAVETA DE VERDURAS PARA GELADEIRA ELETROLUX;
(1) TAMPA PARA COMPARTIMENTO CHILL PARA GELADEIRA ELETROLUX
</t>
  </si>
  <si>
    <t xml:space="preserve">PEÇAS PARA SUBSTITUIR TAMPAS QUEBRADAS E PRATELEIRA FALTANTE DA GELADEIRA ELETROLUX, MODELO DC46, PATRIMÔNIO 266203.
CONVITE ENVIADO PARA REFRIGERAÇÃO MARGEL (AUTORIZADA BRASTEMP EM CHAPECÓ) E CALZA (AUTORIZADA EM SÃO MIGUEL DO OESTESC), SOMENTE ESTA RESPONDEU AO CONVITE. NÃO HÁ REGRIGERAÇÕES AUTORIZADAS DA MARCA EM PINHALZINHO E MARAVILHA-SC. EM
PESQUISA AO PAINEL DE PREÇOS, SOMENTE FOI ENCONTRADO ORÇAMENTO PARA PEÇA TAMPA PARA GAVETA. </t>
  </si>
  <si>
    <t>0023797-97.2022.8.24.0710</t>
  </si>
  <si>
    <t>Cavalete móvel em alumínio altura 1,50 metros para quadro branco 90x120</t>
  </si>
  <si>
    <t>Necessária aquisição de cavalete para suporte de quadro branco destinado às sessões do juri conforme ofício anexado nos autos, aberta a requisição de
compra pelo motivo de o cavalete não estar contemplado em contrato, apenas o quadro magnético branco. Realizada a pesquisa de preço na cidade e em
regiões próximas não foi encontrado outros orçamentos para aquisição, fizemos uma busca em plataformas online de venda desse tipo de material onde
verificamos que o preço oferecido pela empresa Floriani equipamentos para escritório está abaixo da média do mercado, em contato com Isabel Lehmkuhl nos
foi orientado a realizar a requisição de compra apresentando os valores encontrados online e da pretensa contratada._x000D_</t>
  </si>
  <si>
    <t>0024829-40.2022.8.24.0710</t>
  </si>
  <si>
    <t>Carrinho Multiuso Inox 3 Bandejas</t>
  </si>
  <si>
    <t>Devido à necessidade de transporte de bebidas e congêneres entre a cozinha e o tribunal do júri, como também entre os diversos setores do prédio da
Comarca de Jaraguá do Sul; e visando a segurança dos servidores que cumprem esta função, é de extrema necessidade ter um carrinho de bandejas nesta
repartição.</t>
  </si>
  <si>
    <t>0027130-57.2022.8.24.0710</t>
  </si>
  <si>
    <t xml:space="preserve">(1) Tapete Modelo Gunta Belluga, Medidas 2,70 x 5,50 (1) Tapete Efrat de medidas 1,50 x 2,00
(1) Tapete Pacific de medidas 2,00 x 3,00
(1) Tapete Mix Blue de medidas 2,00 x 3,00
(1) Tapete Barcelona de medidas 2,00 x 2,50
(1) Tapete Galeria de medidas 2,00 x 2,50
(1) Tapete Donatella de medidas 2,00 x 2,50
(1) Tapete Eros de medidas 2,00 x 3,00
</t>
  </si>
  <si>
    <t>Necessidade de aquisição de tapetes para espaços de representação deste Tribunal (Ático da Torre II, Corregedoria-Geral da Justiça, Tribunal Pleno), tendo em
vista que referidos espaços são bastante utilizados para reuniões institucionais, eventos e outras solenidades promovidas pela Presidência do TJSC. Os tapetes a
serem adquiridos foram testados nos ambientes para que, além da composição estética com cada espaço, fosse possível avaliar a durabilidade dos materiais
com os quais eles foram produzidos, a fim de evitar aquisição de produtos com qualidade inferior, com materiais frágeis que pudessem ocasionar desgaste
rápido. Assim, houve a necessidade de conferir a qualidade dos materiais utilizados nos tapetes in loco, em lojas da região da Grande Florianópolis. Desta forma,
por se tratar de produto diferenciado, fabricado sob encomenda pela empresa, em que a inspeção prévia acerca da qualidade dos materiais utilizados
foi fundamental para garantir êxito na compra, solicita-se que a cotação eletrônica seja afastada e que a contratação seja realizada com empresas da
região.</t>
  </si>
  <si>
    <t>0027202-44.2022.8.24.0710; 0027312-43.2022.8.24.0710</t>
  </si>
  <si>
    <t>Aquisição de Rastraeador TK915</t>
  </si>
  <si>
    <t>Aquisição de dois rastreadores GPS com imã Tkstar TK915 para a Divisão de inteligência do NIS. Equipamento necessário para diligências. Obs. Informamos que
foi enviado solicitação para algumas empresas com equipamentos confiáveis, contudo apneas essas duas empresas retornaram a solicitação de orçamento.</t>
  </si>
  <si>
    <t>0024040-41.2022.8.24.0710</t>
  </si>
  <si>
    <t>Rodízio em poliuretano PU com rolamento individual (jogo) com 5 rodízios</t>
  </si>
  <si>
    <t>Considerando que as cadeiras para reaproveitamento encontram-se com os rodízios danificados, para reaproveitamento é necessário efetuar a substituiçãos dos
rodízios danificados por novas rodinhas._x000D_</t>
  </si>
  <si>
    <t>0026907-07.2022.8.24.0710</t>
  </si>
  <si>
    <t xml:space="preserve">(50) m mangueira;
(2) engates rápidos sem bico;
(2) emenda para mangueira de jardim;
(1) engate rápido com bico
</t>
  </si>
  <si>
    <t>É necessário adquirir mangueira, engate e bicos para lavagem das calçadas e plantas.</t>
  </si>
  <si>
    <t>0026451-57.2022.8.24.0710</t>
  </si>
  <si>
    <t>Aquisição de  Lavadora Extratora IPC Lavaclean</t>
  </si>
  <si>
    <t>Confecciona-se esta requisição de compra devido a necessidade de higienização profunda nas cadeiras estofadas do Fórum de Tubarão. O prédio possui a
metragem de 5.298,96m², contando com grande quantidade de cadeiras, haja vista o porte e dimensões da construção. Em caso de contratação de empresa
especializada para realização de tais serviços, os custos seriam superiores ao valor de aquisição de equipamento, cuja higienização será realizada habitualmente
pelas serventes, ao contrário de contratuação pontual</t>
  </si>
  <si>
    <t>0026874-17.2022.8.24.0710</t>
  </si>
  <si>
    <t>Manutenção em estrutura metálica de cobertura de garagem:</t>
  </si>
  <si>
    <t>Trata-se de RC, conforme despacho da DEA/DMCO/SMCCO no processo SEI! 0007664-77.2022.8.24.0710, para reparo nas corrosões ao nível de
degradação da estrutura ou redução da espessura dos perfiz da cobertura da garagem, uma vez que o Tribunal não possui contrato vigente para realização
desse serviço específico</t>
  </si>
  <si>
    <t>0019628-67.2022.8.24.0710</t>
  </si>
  <si>
    <t xml:space="preserve">(1) Central Portão Automático Triflex Brushless 24v Bivolt PPA
(1) Serviço de instalação, configuração e ajustes
</t>
  </si>
  <si>
    <t>Na relação de bens patrimoniais deste Fórum Norte da Ilha há 02 (duas) cancelas de estacionamento de ns. de patrimônio 456664 e 456665, as quais se
localizam na unidade anexa (UFSC). As cancelas estão apresentando mau funcionamento, afetando a segurança e acesso dos servidores e colaboradores do
TJSC, bem como do Diretor, professores e servidores do CCJ/UFSC que também utilizam o estacionamento em conjunto com Fórum. Muitos usuários estranhos
ao local estão tendo acesso ao estacionamento, o qual não conta com funcionário responsável pelo controle de acesso (tanto do TJSC como do CCJ/UFSC),
havendo apenas uma câmera de vigilância no local.</t>
  </si>
  <si>
    <t>0027093-30.2022.8.24.0710</t>
  </si>
  <si>
    <t>Par de placas veículo automotivo</t>
  </si>
  <si>
    <t>Trata-se da substituição do par de Placa de Identificação Veicular (PIV) do veículo oficial lotado no Fórum de Porto União, Renault/LOGAN (2011/2012), placas
MIL-4236, em razão da fixada na parte traseira danificada estar danificada (apagada);
Salienta-se que a utilização do veículo oficial com a PIV no atual estado de conservação poderá ocasionar autuação de multa de trânsito e apreensão do veículo e
medida administrativa de remoção dele (Art. 230, Inc. VI do CTB);
Com relação aos orçamentos, foram consultadas as duas empresas estampadoras de PIV credenciadas ao DETRAN na localidade, sendo que uma delas não
demonstrou interesse. Diante de apenas um orçamento, junta-se orçamento em localidade diversa da lotação do veículo._x000D_</t>
  </si>
  <si>
    <t>1 par</t>
  </si>
  <si>
    <t>0027503-88.2022.8.24.0710</t>
  </si>
  <si>
    <t xml:space="preserve">(150) Película adesiva transparente 54x86x76
(50) Cartão em PVC branco Mifare 1k
</t>
  </si>
  <si>
    <t>Material destinado à impressão de crachás de identificação para magistrados, servidores, estagiários, voluntários, terceirizados, advogados, entre outros
colaboradores e parceiros que acessam as unidades do PJSC.</t>
  </si>
  <si>
    <t>150 pelicula e 50 cartão</t>
  </si>
  <si>
    <t>0019605-24.2022.8.24.0710</t>
  </si>
  <si>
    <t>Aquisição de nova mangueira para a lavadora de alta pressão e acessórios</t>
  </si>
  <si>
    <t>Aquisição de nova mangueira para a lavadora de alta pressão, Patrimoônio 460764, do fórum de Gaspar. A mangueira atual apresentou problema, deixando de funcionar,
sendo necessária sua substituição por uma nova, com capa e proteção espiral. O equipamento será/é muito utilizado pelo zelador na limpeza geral, tendo em vista o grande
uso nos 7.801,91 m2 do Fórum, que contém 9 pavimentos, 3 ambientes de grandes de garagens, pátio, calçadas, hall, telhado e diversos terraços. É essencial neste
momento para que a manutenção e limpeza predial não seja afetada. Em contato com a outra empresa especializada, a mesma informou não trabalhar com esse modelo
específico, razão pela qual juntamos um segundo orçamento da internet._x000D_</t>
  </si>
  <si>
    <t>0027645-92.2022.8.24.0710</t>
  </si>
  <si>
    <t xml:space="preserve">(1) Serviço de instalação de infraestrutura elétrica na ala norte do Ático da torre II, baseado em perfilados 38x38mm pintura na cor preta (fosca).
(1) Serviço de instalação de infraestrutura elétrica na ala oeste do Ático da torre II, baseado em perfilados 38x38mm pintura na cor preta (fosca)
(40) Fornecimento e instalação de 40 spots de iluminação na cor preta, com lâmpadas bulbo LED 6W (temperatura da cor 3000k)
</t>
  </si>
  <si>
    <t>A presente requisição de compras se justifica na medida em que se faz necessaria uma modernização no sistema de iluminação, em algumas áreas, no Ático
da torre II do TJSC, e o TJSC não possui contrato voltado para execução dos serviços pretendidos.</t>
  </si>
  <si>
    <t>0027295-07.2022.8.24.0710</t>
  </si>
  <si>
    <t>Placa em aço inox fotogravado com pintura automotiva medindo 32x43cm sobreposta em moldura de acrilico preto 5mm medindo 40x51cm com furos e parafusos cromados pra fixação</t>
  </si>
  <si>
    <t>Em razão da criação da nova comarca do município de Penha, conforme Resolução TJ n.18 de 6 de julho de 2022. A instalação da Comrca será realizada no dia
12 de agosto do presente, e por isso requer tal placa de instalação.</t>
  </si>
  <si>
    <t>0028135-17.2022.8.24.0710</t>
  </si>
  <si>
    <t>Esta requisição de compra se justifica pela necessidade de conserto de cadeiras, correspondendo-se aos seguintes serviços: troca de tecido de assento (329442,
421114), troca de pistão (329420, 329440, 399132, 314500, 341573, 354043, 345734, 345711, 345745), conserto de sicrow (305799, 329420, 341573, 354043,
410240), troca de 5 rodízios - conjunto (345734, 345719, 345705, 345711, 345745, 410240) e conserto de assento (329278).</t>
  </si>
  <si>
    <t>SERVIÇO</t>
  </si>
  <si>
    <t>0027324-57.2022.8.24.0710</t>
  </si>
  <si>
    <t>Pastas com bolso e Blocos de anotações</t>
  </si>
  <si>
    <t>Conforme SEI 0011635-70.2022.8.24.0710 não foi possível fazer aditivo para produção dos materiais solicitados (pastas e blocos) pela gráfica contratada. A demanda de pastas e blocos é para atender o Gabinete da Presidência,  servirá de apoio para as reuniões realizadas pelo Presidente (caso dos blocos de anotações), além de promover a divulgação do Poder Judiciário catarinense  e organizar o expediente remetido em meio físico aos demais órgãos públicos (pastas)</t>
  </si>
  <si>
    <t>0027740-25.2022.8.24.0710</t>
  </si>
  <si>
    <t>Compor a Comissão de Avaliação com vistas à Renovação de Credenciamento da Academia Judicial do Poder Judiciário de Santa Catarina, mantida pelo Tribunal de Justiça de Santa Catarina, para a oferta de Cursos de Pós-Graduação lato sensu ; Cursos Superiores de Tecnologia e Programas de Educação Continuada para Magistrados e Servidores da Justiça Estadual, com sede no município de Florianópolis, conforme Processo n. 0020281-69.2022.8.24.0710 (relacionado)</t>
  </si>
  <si>
    <t>Constituir Comissão Avaliadora com vistas à renovação do Credenciamento da Academia Judicial do Poder Judiciário de Santa Catarina, mantida pelo Tribunal de
Justiça de Santa Catarina, para a oferta de Cursos de Pós-Graduação lato sensu; Cursos Superiores de Tecnologia e Programas de Educação Continuada para
Magistrados e Servidores da Justiça Estadual, com sede no município de Florianópolis, conforme Processo n. 0020281-69.2022.8.24.0710 (relacionado)._x000D_</t>
  </si>
  <si>
    <t>0027128-87.2022.8.24.0710</t>
  </si>
  <si>
    <t>INSTALAÇÃO E CONFIGURAÇÃO DE AMPLIFICADOR E CAIXAS DE SOM</t>
  </si>
  <si>
    <t>Serviço de intalação especilizada em sistema de áudio para o salão do Júri, conforme orientação da DTI - Apoio Audiovisual._x000D_</t>
  </si>
  <si>
    <t>0026965-10.2022.8.24.0710</t>
  </si>
  <si>
    <t>Fornecimento e instalação de cortinas modelo romana, coma varetas horizontais e tracionamento lateral</t>
  </si>
  <si>
    <t xml:space="preserve">Serviço de fornecimento e instalação de cortinas para o andar ático da torre II do TJSC, a pedido da Presidência. Embora a Diretoria de Infraestrutura mantenha
contrato com empresa especializada em serviço de fornecimento e instalação de persianas, os tipos de materiais solicitados não fazem parte do rol dos produtos
gerenciados pela DIE. </t>
  </si>
  <si>
    <t>SERVI</t>
  </si>
  <si>
    <t>0027587-89.2022.8.24.0710</t>
  </si>
  <si>
    <t>Transporte dos jurados e oficiais de justiça</t>
  </si>
  <si>
    <t>Transporte dos jurados e oficiais de justiça da sessão do Tribual do Júri que ocorrerá nos dias 04 e 05 de agosto - Autos nº 5007988-60.2022.8.24.0005</t>
  </si>
  <si>
    <t>0028269-44.2022.8.24.0710</t>
  </si>
  <si>
    <t>Hospedagens (pernoites)</t>
  </si>
  <si>
    <t>Necessidade de fornecer hospedagem aos jurados que participarão na sessão do júri do dia 9/8/2022, com ínicio às 8h30, com previsão de duração de 4 dias,
referente ao julgamento do processo 5000811-75.2019.8.24.0126. Necessidade de hospedagem para os dias 9/8/2022, 10/8/2022, 11/8/2022 e 12/8/2022.
Necessidade, também, de fornecer hospedagem ao Oficial de Justiça que manterá a incomunicabilida dos jurados durante as pernoites. O Hotel Pousada Mar
Azul, razão social Sandra Mara Lima Faria, apresentou valor da diária inferior à proposta selecionada, entretanto, não foi possível emitir a CND do referido hotel.
A RC foi elaborada de acordo com a Resolução 27/2014.</t>
  </si>
  <si>
    <t>0027049-11.2022.8.24.0710</t>
  </si>
  <si>
    <t>Mesa Soundcraft Signature 16</t>
  </si>
  <si>
    <t>Aquisição de mesa de som para o Tribunal do Júri, em substituição à mesa NP 411766, que apresentou problema e foi constatado que o valor do conserto
ultrapassa 60% do bem, sendo assim, conforme orientação da Divisão de Redes de Comunicação do TJSC (anexa) o presente equipamento deverá ser adquirido
via RC. A mesa de som é amplamente utilizada e indispensável para a realização das sessões do Tribunal do Júri. Justifico que nesta cidade não encontramos
fornecedor para o equipamento recomendado, motivo pelo qual optamos por comprar na cidade de Florianópolis. O bem será entregue nesta comarca sem custo
adicional.</t>
  </si>
  <si>
    <t>0027277-83.2022.8.24.0710</t>
  </si>
  <si>
    <t>10 Glifosatos e 1 Adubo</t>
  </si>
  <si>
    <t>JUSTIFICO A NECESSIDADE DE AQUISIÇÃO DO PRODUTO GLIFOSATO E ADUBO, REFERENTE AO SEGUNDO SEMESTRE 2022, A FIM DE SEREM
UTILIZADOS NO JARDIM/PÁTIO DO PRÉDIO FÓRUM DA COMARCA DE IMARUÍ/SC.</t>
  </si>
  <si>
    <t>10 glifostaos e 1 Adubo</t>
  </si>
  <si>
    <t>0028114-41.2022.8.24.0710</t>
  </si>
  <si>
    <t>Transporte para os 07 jurados e 02 oficiais de Justiça</t>
  </si>
  <si>
    <t>Data : 22/07/2022; Sessão de Juri - Processo : 0002321-11.2019.8.24.0030; Justificativa de contratação: transportar os 07 jurados e os 02 oficiais de justiça até
o local de hospedagem ( pernoite), com retorno no dia seguinte para continuidade da sessão de juri._x000D_</t>
  </si>
  <si>
    <t>0029244-66.2022.8.24.0710; 0030415-58.2022.8.24.0710</t>
  </si>
  <si>
    <t>Refletor LED 200W 6500K BIVOLT</t>
  </si>
  <si>
    <t>A necessidade do item em questão se faz necessária pois não consta no contrato de manutenção predial.</t>
  </si>
  <si>
    <t>0026983-31.2022.8.24.0710</t>
  </si>
  <si>
    <t>TELEFONES S/FIO DECT6.0 PANASONIC KX-TGC350LBB 110/220V PT</t>
  </si>
  <si>
    <t>Os equipamentos em questão serão utilizados para otimizar o atendimento ao público em algumas áreas de trabalho da Corregedoria, nas quais a disposição das
mesas se encontra em formato de ilha. Referida adoção, além de beneficiar a dinâmica de atendimento, irá diminuir os custos decorrentes da instalação de uma
linha telefônica para cada servidor. Acrescentamos, ainda, que o modelo de aparelho telefônico orçado foi uma determinação do gestor orçamentário (Seção de
Telecomunicações da Diretoria de Tecnologia da Informação) após informação negativa exarada no SEI nº 0016979-32.2022.8.24.0710.</t>
  </si>
  <si>
    <t>0018482-88.2022.8.24.0710</t>
  </si>
  <si>
    <t>Hospedagens em quarto single</t>
  </si>
  <si>
    <t xml:space="preserve">Dia 22/07/2022 às 08:00 horas. Processo:
0002321-11.2019.8.24.0030 Categoria de
participantes e número de participantes que farão uso da hospedagem: 07 jurados e 02 oficiais de justiça. Justificativas
relacionadas à necessidade de hospedagem: Garantir o incomunicabilidade dos jurados.
Orçamentos: Dentre os orçamentos apresentados, a empresa que dispunha do menor valor de mercado para a região, não está regularizada junto a Receita
federal, para atender ao art. 195, § 3º, da Constituição Federal e art. 4º, § 1º, da Resolução GP n. 29/2021, conforme consta no anexo complementar, no
processo. </t>
  </si>
  <si>
    <t>0028834-08.2022.8.24.0710</t>
  </si>
  <si>
    <t>REFRIGERADOR CONSUL CRB36A FROST FREE 300L BRANCO 220V</t>
  </si>
  <si>
    <t>Informo o número do patrimônio da refrigerador: 145730. Geladeira que já está bem antiga (aquisição em 1996). Ela está em funcionamento ainda, mas como é
bem antiga forma bastante gelo no congelador, e já não gela os alimentos tão bem, também é de conhecimento comum que geladeiras muito antigas consomem
bastante energia.</t>
  </si>
  <si>
    <t>0028396-79.2022.8.24.0710</t>
  </si>
  <si>
    <t>Mesa de Reunião 6 metros e Balcão com portas de correr</t>
  </si>
  <si>
    <t>Necessidade de aquisição de mesa de reuniões e balcão, ambos sob medida, para uso corporativo na nova sala de reuniões da Corregedoria-Geral da Justiça,
em obediência à decisão exarada no documento n. 6462090 do SEI n. 0010520-14.2022.8.24.0710, tendo em vista que o espaço será bastante utilizado para
reuniões institucionais, eventos e outras solenidades promovidas pela Corregedoria-Geral da Justiça. Informa-se que apesar o objeto da presente contratação ser
o mesmo do objeto a ser licitado por meio do SEI n. 0018303-57.2022.8.24.0710, serviço de contratação de fornecimento de móveis sob medida, as
especificações dos materiais da presente RC são diferentes daquele a ser contratado, sendo necessária a aquisição por meio desta requisição. Por se tratar de
aquisição de móveis sob medida há necessidade de visita in loco para conferência de medidas e inspeção prévia da estrutura física das paredes onde os móveis
serão instalados. Desta forma, solicita-se que a cotação eletrônica seja afastada e que a contratação seja realizada com empresas da região.</t>
  </si>
  <si>
    <t>1 mesa 01 balcão</t>
  </si>
  <si>
    <t>0028812-47.2022.8.24.0710</t>
  </si>
  <si>
    <t>Contratação da professora Luana Bayestorff para ministrar a disciplina "Inteligência Artificial na Administração Pública e Políticas Públicas de Inovação" no Curso de Pós-Graduação em Gestão da Inovação e Inteligência Comportamental no Poder Judiciário de Santa Catarina - Turma 2021/2022.</t>
  </si>
  <si>
    <t>A justificativa pormenorizada encontra-se no Projeto Básico para Contratação - AJU 26/2022.
Diante da possibilidade de duplo enquadramento, conforme Resolução GP 29/2021, encaminha-se por requisição de compra</t>
  </si>
  <si>
    <t>0028251-23.2022.8.24.0710</t>
  </si>
  <si>
    <t>Hospedagens quarto com cama de casal</t>
  </si>
  <si>
    <t xml:space="preserve">Hospedagem aos participantes da sessão do Tribunal de Júri de 27/07/2022 . Autos n. 5000867-61.2021.8.24.0119. Início da sessão: 9 horas. Sessão de
grande porte que deverá ser prolongada para o dia seguinte. Serão 10 quartos, para os 7 jurados, 2 oficiais de justiça e 1 PM, para garantia do princípio da
incomunicabilidade e segurança. Único Hotel de padrão mediano da cidade de Garuva/SC, que apresenta boas condições de higiene, preço adequado, boa
localização e segurança, razão pela qual não foi possível juntar outros 2 orçamentos. </t>
  </si>
  <si>
    <t>0027949-91.2022.8.24.0710</t>
  </si>
  <si>
    <t xml:space="preserve">Persiana rolo caixa box, com guias laterais e armação superior e inferior de metal para fixação da persiana, medindo 2,40X 1,40 mts- patrimônio 826967
Persiana rolo caixa box, com guias laterais e armação superior e inferior de metal para fixação dapersiana, medindo 2,35X 1,40 mts - patrimônio 826975
Persina rolo caixa box, com guias laterais e armação superior e inferior de metal para fixação dapersiana, medindo 2,20X 1,40 mts. - patrimônio 652554
</t>
  </si>
  <si>
    <t>A presente Requisição e para troca das persianas/blackout instaladas na sala de audiência da 1ª Vara Cível e sala de reconhecimento, conforme orientação
da DIE/DA, tendo em vista o contrato 151/2014 ter sido encerrado no dia 19/10/2018 documento anexo, _x000D_</t>
  </si>
  <si>
    <t>0028247-83.2022.8.24.0710</t>
  </si>
  <si>
    <t>Microfones Gooseneck condensador supercardioide com base e capsula</t>
  </si>
  <si>
    <t>Justifica-se a aquisição para fins de composição de sistema audiovisual no Salão Nobre da Presidência deste Tribunal . O valor orçado na melhor proposta
encontra-se compatível com os praticados no mercado, conforme pesquisa anexa realizada no banco de preços e sitios da internet.</t>
  </si>
  <si>
    <t>0025106-56.2022.8.24.0710</t>
  </si>
  <si>
    <t xml:space="preserve">Assento Sanitário almofadado na cor cinza
200 Parafusos
</t>
  </si>
  <si>
    <t>Considerando a necessita de troca do Assento sanitário que se encontra danificado no banheiro do Saguão (para o público visitante) desta Comarca, bem como a
necessidade de parafusos para fixar as cantoneiras em L adquiridas no processo SEI nº 0008623-48.2022.8.24.0710 - solicitação feita pelo TSI para que o mesmo
organize a fiação dos computadores e acessórios nas mesas dos servidores, que se encontram no chão e/ou próximo a eles. Sendo assim, em busca de
microempresas e empresas de pequeno porte dentro da Comarca, solicitamos orçamento as Empresas Leal e Vicentin Ferragens, na qual manifestaram o NÃO
interesse em fornecer o orçamento. Restando apenas a Empresa Santiago (Edemir Santiago EPP), na qual manifestou interesse, apresentando seu orçamento, além
de possuir o valor compatível com a pequisa de preço nos dois itens citados da Requisição de Compra.</t>
  </si>
  <si>
    <t>0028791-71.2022.8.24.0710</t>
  </si>
  <si>
    <t>Fechaduras Stam modelo 804/11 - unidade</t>
  </si>
  <si>
    <t>MATERIAL PARA MANUTENÇÃO DO PRÉDIO DO FÓRUM DE CRICIÚMA POR SOLICITAÇÃO DA ZELADORIA.</t>
  </si>
  <si>
    <t>0028901-70.2022.8.24.0710</t>
  </si>
  <si>
    <t>Copos de vidro tamanho 390ml</t>
  </si>
  <si>
    <t>Aquisição de copos para servir água aos jurados e demais participantes nas sessões do Tribunal do Júri realizadas na Comarca.</t>
  </si>
  <si>
    <t>0028414-03.2022.8.24.0710</t>
  </si>
  <si>
    <t>Cones refletivos</t>
  </si>
  <si>
    <t>Esta requisição de compras se justifica pela necessidade de melhoria da segurança de magistrados, promotores e servidores, haja vista a necessidade de
sinalização, através de cones refletivos, no estacionamento interno, como em áreas adjacentes, sobretudo nos portões, locais com grande fluxo de veículos,
ciclistas e transeuntes. Complemento que o item não é fornecido pelo Almoxarifado Central._x000D_</t>
  </si>
  <si>
    <t>0028079-81.2022.8.24.0710</t>
  </si>
  <si>
    <t>Diárias de quarto single standart para participantes de sessão do tribunal do júri</t>
  </si>
  <si>
    <t>Fornecimento de serviço de hospedagem de 09 (nove) participantes da sessão do tribunal do júri - processo 50030079820208240282 - na pernoite do dia
18/08/2022 para o dia 19/08/2022</t>
  </si>
  <si>
    <t>0029136-37.2022.8.24.0710</t>
  </si>
  <si>
    <t>Gaveteiro Odontológico com 05 gavetas, cor braco, com rodas</t>
  </si>
  <si>
    <t>O gaveteiro atual está inadequado para uso em consultório odontológico. Balança deixando os materiais caírem e está descascando, dificultando a
desinfecção do mesmo.</t>
  </si>
  <si>
    <t>0029346-88.2022.8.24.0710</t>
  </si>
  <si>
    <t>Confecção e instalação de 01 (um) vinil adesivo com impressão digital de medidas no tamanho de 730x214cm</t>
  </si>
  <si>
    <t>Necessidade de contratação de prestação de serviço de confecção e instalação de adesivo com impressão digital no prédio sede do TJSC. Cabe informar que há
contratação vigente para fornecimento e instalação de materiais de comunicação visual, contudo, os serviços objeto da presente RC não consta no bojo do
Contrato n. 132/2019,</t>
  </si>
  <si>
    <t>0029820-59.2022.8.24.0710</t>
  </si>
  <si>
    <t>baterias com retorno</t>
  </si>
  <si>
    <t>Compra de baterias para o funcionamento das luzes de emergencia do fórum. Tal pedido tem orientação no SEI 0029980-21.2021.8.24.0710, determinado
pela DEA/DMCO/SMEMCO. Os preços de 02 baterias são mais baratas pois temos duas para devolução que eles levarão como desconto.</t>
  </si>
  <si>
    <t>0026286-10.2022.8.24.0710</t>
  </si>
  <si>
    <t xml:space="preserve">Controle de mosquitos com aplicação de atomização (UBV) ou termonebulização de inseticidas, em especial para controle do aedes aegypti e albopictos, na área total do Fórum principal
Controle de mosquitos com aplicação de atomização (UBV) ou termonebulização de inseticidas, em especial para controle do aedes aegypti e albopictos, na área total do Fórum Universitário
</t>
  </si>
  <si>
    <t>Foi identificado o mosquito transmissor da dengue, que é bastante comum no município de Itajaí-SC, no interior do ambiente do Fórum, gerando riscos à saúde
das pessoas que trabalham / frequentam o local. Informo que a área total externa e interna do Fórum principal é de 10.947 m², e do Fórum Universitário, também
externa e interna, é de 2.410 m².</t>
  </si>
  <si>
    <t>Intérprete de Libras - Interpretação Midiática de forma remota para encontros virtuais do Programa Novos Laços - Dias 1º-8-2022 a 5-8-2022</t>
  </si>
  <si>
    <t>Trata-se de requerimento (documento n. 6455137) para contratação, por "Requisição de compra", de intérprete de libras para os encontros virtuais do Programa Novos Laços que acontecerão na semana dos dias 1º a 5-8-2022, totalizando 19 horas de prestação do serviço. A autorização da Presidência para contratação consta no documento n. 6455148.</t>
  </si>
  <si>
    <t>0027881-44.2022.8.24.0710</t>
  </si>
  <si>
    <t>Serviço de retirada parcial de plotagem de parede (medidas 2,41x4,15cm), incluindo a desinstalação e posterior reinstalação de letras de inox e 45 quadros em vidro com pitões (para reinstalação dos quadros serão necessários novos furos na parede)</t>
  </si>
  <si>
    <t>Necessidade de contratação de prestação de serviço de retirada parcial de plotagem de parede (medidas 2,41x4,15cm), incluindo a desinstalação e posterior
reinstalação de letras de inox e de 45 quadros em vidro com pitões (para reinstalação dos quadros serão necessários novos furos na parede) no prédio sede do
TJSC</t>
  </si>
  <si>
    <t xml:space="preserve">
0029777-25.2022.8.24.0710
</t>
  </si>
  <si>
    <t xml:space="preserve">2 PRATO REDONDO LISO Nº 1 POLIETILENO PRETO CARVÃO PRETO
2 PRATO REDONDO LISO Nº 1 POLIETILENO PRETO CARVÃO BRANCO
11 PRATO REDONDO LISO Nº 1 POLIETILENO PRETO CARVÃO PRETO
2 VASO ROTOGARDEN PPA REDONDO A42XD36XB22 PRETO
2 VASO ROTOGARDEN PPA REDONDO A68XD40XB23 BRANCO
11 VASO ROTOGARDEN PPA REDONDO A68XD40XB23 PRETO
</t>
  </si>
  <si>
    <t xml:space="preserve">A pedido do Gabinete da Presidência, trata-se de requisição de compras para aquisição de pratos e vasos para serem plantadas os produtos a serem adquiridos
através da RC 0028827-16.2022.8.24.0710 para uso no TJSC. Ressalta-se que serão utilizados para plantas com resistência para ambientes internos, uma vez
que serão instaladas dentro da sala do andar ático do TJSC, conforme pedido realizado pela Presidência, de revitalização do espaço (SEI 0017115-
29.2022.8.24.0710). </t>
  </si>
  <si>
    <t>0028832-38.2022.8.24.0710</t>
  </si>
  <si>
    <t xml:space="preserve"> Panos para limpeza do tipo saco</t>
  </si>
  <si>
    <t>Aquisição para distribuição a todas Unidades do PJSC, para utilização nas atividades diárias de limpeza das edificações. Este item fracassou no pregão 69/2022,
de modo que a instrução de aquisição faz-se necessária para distribuição às Unidades no exercício de 2022</t>
  </si>
  <si>
    <t>2450</t>
  </si>
  <si>
    <t>0026683-69.2022.8.24.0710</t>
  </si>
  <si>
    <t xml:space="preserve">(500) Pastas com bolso, papel triplex 300g, impressão frente e verso, laminação na capa e contracapa (serviços gráficos)
(500) Pastas com bolso, papel triplex 300g, impressão somente na capa, laminação na capa e contracap
(1000) Blocos de anotações, capa papel triplex 300g, com acabamneto wire-o, 30 folhas, laminação capa e contracapa
</t>
  </si>
  <si>
    <t>Conforme SEI 0011635-70.2022.8.24.0710 não foi possível fazer aditivo para produção dos materiais solicitados (pastas e blocos) pela gráfica contratada. A
demanda de pastas e blocos é para atender o Gabinete da Presidência, servirá de apoio para as reuniões realizadas pelo Presidente (caso dos blocos de
anotações), além de promover a divulgação do Poder Judiciário catarinense e organizar o expediente remetido em meio físico aos demais órgãos públicos
(pastas)._x000D_</t>
  </si>
  <si>
    <t>500 pastas - 500 pastas - 1000 blocos</t>
  </si>
  <si>
    <t>0030143-64.2022.8.24.0710</t>
  </si>
  <si>
    <t xml:space="preserve">(1) PRATELEIRA PARA PORTA DE GELADEIRA ELETROLUX
(1) TAMPA PARA GAVETA DE VERDURAS PARA GELADEIRA ELETROLUX
(1) TAMPA PARA COMPARTIMENTO CHILL PARA GELADEIRA ELETROLUX
</t>
  </si>
  <si>
    <t>PEÇAS PARA SUBSTITUIR TAMPAS QUEBRADAS E PRATELEIRA FALTANTE DA GELADEIRA ELETROLUX, MODELO DC46, PATRIMÔNIO 266203. _x000D_</t>
  </si>
  <si>
    <t>1 prateleira - 1 tampa para gaveta - 1 tampa compartimento Geladeira.</t>
  </si>
  <si>
    <t xml:space="preserve">papel higiênico folha dupla 30m (fardo com 64 rolos) </t>
  </si>
  <si>
    <t xml:space="preserve">Aquisição para distribuição a todas Unidades do PJSC, para utilização nos banheiros reservados das edificações do PJSC. </t>
  </si>
  <si>
    <t>0028900-85.2022.8.24.0710</t>
  </si>
  <si>
    <t>Serviço de transporte intermunicipal de 09 pessoas durante sessão do tribunal do júri</t>
  </si>
  <si>
    <t>Fornecimento de serviço de transporte de 09 (nove) participantes da sessão do tribunal do júri - processo 50030079820208240282 - nos dias 18/08/2022 e
19/08/2022, sendo 01 (um) trajeto de ida do fórum da Comarca de Jaguaruna (Bairro Cristo Rei, Jaguaruna) até o Coral Palace Hotel (Hotel, Rod. BR 101 - km 362,
Sangão – SC, CEP 88717-000) entre 21hrs e 23:59hrs do dia 18/08/2022 e 01 (um) trajeto de volta do Coral Palace Hotel ao Fórum da Comarca de Jaguaruna
(endereço retro), entre 07:30 e 8:00 do dia 19/08/2022. Redução de 50% no valor do serviço se cancelado no dia da sessão. Participantes: 7 (sete) jurados e 2
(dois) oficiais de justiça. Apenas um fornecedor consultado manifestou interesse e encaminhou proposta. Pesquisa de preços realizada através do painel de
preços. A RC está de acordo com a Resolução GP n. 27/2014._x000D_</t>
  </si>
  <si>
    <t>0029138-07.2022.8.24.0710</t>
  </si>
  <si>
    <t>PEDESTAL P/ CORRENTE PLÁSTICA</t>
  </si>
  <si>
    <t xml:space="preserve"> Aquisição de material para organização e sinalização do prédio. Ressalto que o material pretendido será usado em situações como eventos, sessões do Tribunal
do Júri e obras. Atualmente, a comarca conta com pedestais e correntes plásticas na Central de Atendimentos e Informações, porém, são usados única e
exclusivamente com o objetivo de organizar o acesso do púbico ao arco detector de metais e escâner. Assim, quando ocorre algum evento, por exemplo, a
comarca não possui material sobressalente para usar. Diante do exposto solicita-se a aquisição de 05 pedestais para corrente plástica.</t>
  </si>
  <si>
    <t>0028758-81.2022.8.24.0710</t>
  </si>
  <si>
    <t xml:space="preserve">(20) Detergente Limpa Carpete de 1 litro
(36) Tela Odorizadora p/ Mictório
</t>
  </si>
  <si>
    <t>Aquisição de material quadrimestral (setembro a dezembro) para a manutenção da limpeza do prédio do Fórum de Criciúma._x000D_</t>
  </si>
  <si>
    <t>20 detergente - 36 tela odorizadora</t>
  </si>
  <si>
    <t>0029517-45.2022.8.24.0710</t>
  </si>
  <si>
    <t xml:space="preserve"> HIGIENIZAÇÃO DE CADEIRAS ESTOFADAS</t>
  </si>
  <si>
    <t>NECESSIDADE DE HIGIENIZAÇÃO PROFUNDA NAS CADEIRAS ESTOFADAS DO FÓRUM DE SÃO FRANCISCO DO SUL. DEVIDO NOSSO MUNICÍPIO
TER UM CLIMA MUITO UMIDO. DEVIDO NOSSO MUNICÍPIO TER UM CLIMA MUITO ÚMIDO, O PRÉDIO ESTAR PRÓXIMO AO MAR E TER PERMANECIDO
FECHADO POR APROXIMADAMENTE DOIS ANOS, OS ESTOFADOS COMEÇARAM A CRIARAM UMA ESPÉCIE DE BOLOR, TRAZENDO UM ASPECTO
DE SUJEIRA. A EQUIPE DE SERVENTES JÁ TENTOU EFETUAR A LIMPEZA, PORÉM SEM SUCESSO.</t>
  </si>
  <si>
    <t>190</t>
  </si>
  <si>
    <t>0029016-91.2022.8.24.0710</t>
  </si>
  <si>
    <t xml:space="preserve">(1) Central de Alarme de Incêndio 24Vcc APUS CELL - ref. 305050 - (100) Conjunto de buchas 6mm e parafusos de fixação
(2) Bateria chumbo ácida selada 12V - 2,2Ah ref. 2130000
(1) Módulo de expansão de laço ref. 305503
(6) Detector de fumaça óptico endereçável ref. 360100
(2) Detector de temperatura óptico endereçável ref. 362410
(2) Acionador manual de alarme de incêndio endereçável ref. 317222
(2) Sinalizador audiovisual de incêndio ref. 325000
(120) Cabo de cobre 2x1,5mm² blindado vermelho 600V
(20) Condulete PVC múltiplo 3/4" na cor vermelha ref. LP6V-15
(20) Espelho cego para condulete 3/4" vermelho ref. TPVC -15 PVC VM
(40) Conector para condulete 3/4" vermelho ref. CPVL-15 PVC VM
(22) Eletroduto PVC antichamas φ 3/4", na cor vermelha em barra de 3m ref. ELV-15 PVC VM
(21) Luva para eletroduto PVC 3/4" vermelha ref. LV-15 PVC VM
(13) Curva 90° vermelha para eletroduto PVC 3/4" ref. C90V-15 PVC VM
(66) Abraçadeira PVC 3/4" ref. ABV-15 PP VM
(100) Conjunto de buchas 6mm e parafusos de fixação
(1) Mão-de-obra para instalação completa do sistema, incluindo emissão de ART e Laudos de funcionamento conforme Normas do Corpo de Bombeiros
</t>
  </si>
  <si>
    <t>NECESSIDADE DE IMPLANTAÇÃO DE SISTEMA DE ALARME CONTRA INCÊNDIIO VISANDO ADEQUAÇÃO DA EDIFICAÇÃO ÀS NORMAS DO
CORPO DE BOMBEIROS MILITAR DE SC. OBS: TRATA-SE DE UMA SOLUÇÃO COMPLETA DE ENGENHARIA, INCLUINDO A AQUISIÇÃO,
INSTALAÇÃO, CONFIGURAÇÃO E TESTES DO SISTEMA COMO UM TODO, DE FORMA QUE NÃO É POSSÍVEL CONTRATAÇÃO PARCIAL DE
MATERIAIS COM FORNECEDORES DISTINTOS, DEVENDO SER CONSIDERADO APENAS O CUSTO TOTAL PARA ANÁLISE.</t>
  </si>
  <si>
    <t>0021963-59.2022.8.24.0710</t>
  </si>
  <si>
    <t xml:space="preserve"> Varal de chão com abas em alumínio, nas medidas de medidas 80X50X1,40.</t>
  </si>
  <si>
    <t>Necessária compra de 02 (dois) varais de chão com abas para a Secretaria do Fórum da Comarca de Jaraguá do Sul, pois os 02 varais atualmente em uso são
bem antigos e não estão atendendo satisfatoriamente o fim para o qual são destinados na cozinha/lavanderia da comarca.</t>
  </si>
  <si>
    <t>0030279-61.2022.8.24.0710</t>
  </si>
  <si>
    <t>Botinas de segurança - Tamanhos 38, 39, 41 e 44</t>
  </si>
  <si>
    <t>Aquisição de equipamentos de proteção individual (EPI) para servidores da Divisão de Fiscalização/DEA para utilização em vistorias nas obras em andamento.</t>
  </si>
  <si>
    <t>0030017-14.2022.8.24.0710</t>
  </si>
  <si>
    <t>Contratação de Seguro Coletivo de Acidentes Pessoais para os Estagiários do PJSC</t>
  </si>
  <si>
    <t>Elaboração de projeto de impermeabilização do acesso principal do Fórum do Norte da Ilha - UFSC</t>
  </si>
  <si>
    <t>Projeto de impermeabilização seria desenvolvido internamente na DEA. Todavia, verificou-se a necessidade de contratação de empresa especializada no assunto, em razão do alto custo da obra. Entende-se que a contratação de empresa especializada minimizará os riscos de insucesso da obra, posteriormente, e garantir que os problemas de infiltração serão solucionados de forma definitiva.</t>
  </si>
  <si>
    <t xml:space="preserve">R$ 20.649,60 
</t>
  </si>
  <si>
    <t>0031926-91.2022.8.24.0710</t>
  </si>
  <si>
    <t>Contratação de Jéssica Romeiro Mota para atuar como orientadora de trabalho de conclusão do
"Curso de Pós-Graduação em Gestão da Inovação e Inteligência Comportamental no Poder
Judiciário de Santa Catarina - turma 2021/2022"
de Santa Catarina - Disciplina: Psicologia Positiva e o Impacto na produtividade profissional.</t>
  </si>
  <si>
    <t>A professora Jéssica Romeiro Mota possui graduação em Direito pela Universidade do Oeste de Santa Catarina (2004). É especialista em Direito Público e Novos Direitos pela Universidade do Oeste de Santa Catarina (2006) e em Gestão Financeira, também pela Universidade do Oeste de Santa Catarina (2006). Mestrado em Engenharia e Gestão do Conhecimento pela Universidade Federal de Santa Catarina - UFSC (2011). Foi Diretora de Pesquisa, Pós-Graduação e Extensão da Unoesc - campus de Joaçaba de 2013 a 2017. Atualmente é Diretora de Inovação e Relações Institucionais e professora do curso de Direito. Tem experiência na área de Direito, atuando principalmente nos seguintes temas: Direito Civil, Direitos Humanos, Propriedade Intelectual, Inovação Tecnológica e Empreendedorismo, Proteção de Dados. Advogada sócia da Cielo Sociedade de Advogados. (Fonte: currículo Lattes. texto informado pelo autor).
Além da qualificação acadêmica, trata-se de contratação baseada na indicação do aluno, pela afinidade temática e/ou pelo conhecimento do perfil do orientando/orientador, inferindo-se que o profissional é adequado à orientação do aluno do curso.
Depreende-se que a formadora preenche os atributos e as aptidões necessários ao cumprimento das obrigações que se propõe a assumir, uma vez que possui experiência anterior e características específicas, atestado de capacidade técnica, didática, além de elevado nível técnico e formação acadêmica (mestrado), características que permitem inferir que o trabalho será adequado à plena satisfação do objeto do contrato.
Assim, demonstra-se que se trata de prestação de serviço singular, intelectual, destacando-se a notória especialização para realizar a orientação proposta, no qual fatores como currículo, especialização, notoriedade e experiência do formador influenciam diretamente na contratação.</t>
  </si>
  <si>
    <t>0012440-23.2022.8.24.0710</t>
  </si>
  <si>
    <t>Contratação de Moisés Hoegenn Curso de Pós-Graduação em Gestão da Inovação e Inteligência Comportamental no Poder
Judiciário de Santa Catarina. Disciplina: Gestão Orçamentária e Financeira nas Organizações</t>
  </si>
  <si>
    <t>O professor Moisés Hoegenn “possui graduação em Ciências Contábeis pela Universidade Federal de Santa Catarina(1996), graduação em Direito pela Universidade do Vale do Itajaí(2003) e especialização em Administração Pública pelo Fundação de Estudos Superiores de Administração e Gerência(2011). Atualmente é Auditor Fiscal de Controle Externo da Tribunal de Contas do Estado de Santa Catarina. Tem experiência na área de Direito, com ênfase em Direito Público. (Texto gerado automaticamente pela aplicação CVLattes)” (Fonte: Currículo Lattes).
Depreende-se que o formador preenche os atributos e as aptidões necessários ao cumprimento das obrigações que se propõe a assumir, uma vez que possui experiência anterior e características específicas, como currículo na área, publicações, didática, conhecimento do assunto, além de nível técnico e formação acadêmica (especialização), características que permitem inferir que o trabalho será adequado à plena satisfação do objeto do contrato.
Assim, demonstra-se que se trata de prestação de serviço singular, intelectual, destacando-se a notória especialização para ministrar o conteúdo para o curso ora postulado, no qual fatores como currículo, especialização, notoriedade e experiência do formador influenciam diretamente na contratação.</t>
  </si>
  <si>
    <t>0006908-68.2022.8.24.0710</t>
  </si>
  <si>
    <t>Contratação de Altieres de Oliveira Silva 34701912808 para ministrar a disciplina Compliance nas
Organizações Públicas Digitais no Curso de Pós-Graduação lato sensu - EaD - Gestão da Inovação
e Inteligência Comportamental no Poder Judiciário de Santa Catarina - Turma 2021/2022</t>
  </si>
  <si>
    <t>A razão da escolha do formador Altieres de Oliveira Silva por meio da Altieres de Oliveira Silva 34701912808, deve-se aos seguintes motivos, com base no art. 74, III, "f", e § 3º da Lei n 14.133/2021:
O professor Altieres de Oliveira Silva é “Mestrando em Direito Empresarial e Cidadania (UNICURITIBA). Mestre em Gestão Internacional pela Escola Superior de Propaganda e Marketing (ESPM/SP). Membro associado da ANACO - Associação Nacional de Compliance e Instituto Iberoamericano de Compliance. Membro fundador da Assoc. Latino-Americana de Governança (ALAGOV-RGB). Atua como voluntário do grupo de Pesquisa em Governança Pública (Rede Governança Brasil) liderada pelo Embaixador RGB Ministrado Augusto Nardes (TCU-DF). Editor Executivo dos Periódicos: Revista Jurídica UNICURITIBA (Qualis A1) , Revista de Empreendedorismo e Gestão de Pequenas Empresas; Internext (ESPM). Atuou como Editor Executivo da Revista Contabilidade, Gestão e Governança (até 2020). Já participou do desenvolvimento e Indexação de periódicos científicos que operam por meio do sistema OJS (Open Journal System). Possui experiência na área de Ciência da Informação, atuando principalmente nos seguintes temas: bases de dados bibliográficas, periódicos eletrônicos , sistemas de editoração eletrônica (SEER), Open Journal Systems (OJS), CrossRef Cited-by Linking, normatização de periódicos científicos, indexação de periódicos, metadados XML e comunicação científica, inserção e configuração do sistema DOI - Digital Object Identifier, visibilidade internacional de periódicos e ferramentas computacionais para identificação de plágio científico (Crosscheck). Adicionalmente, participou no preenchimento do Aplicativo para Proposta de Curso Novo (APCN/CAPES) dos seguintes cursos: Mestrado em Cidades Inteligentes e Sustentáveis (CIS), Mestrado Profissional em Gestão de Sistemas de Saúde (MPA-GSS) e do Mestrado Profissional em Administração Gestão do Esporte (MPA/GE). Foi Analista Editorial e participou do desenvolvimento, gestão e, indexação dos periódicos científicos (Open Access): Revista Brasileira de Marketing; Revista de Gestão Ambiental e Sustentabilidade; Revista Ibero-americana de Estratégia e International Journal of Innovation; Revista de Gestão e Projetos; Revista de Gestão em Sistemas de Saúde; PODIUM Sport, Leisure and Tourism Review e Revista Inovação, Projetos e Tecnologias. Temas de interesse: Decoupling organizacional, Gestão Pública, Governança e Compliance, Gestão de periódicos científicos e Sistema da avaliação Qualis-periódicos (CAPES). (Texto informado pelo autor)” (Fonte: Currículo Lattes).
Depreende-se que o formador preenche os atributos e as aptidões necessários ao cumprimento das obrigações que se propõe a assumir, uma vez que possui experiência anterior e características específicas, como currículo na área, conhecimento do assunto, além de elevado nível técnico e formação acadêmica (mestrado), características que permitem inferir que o trabalho será adequado à plena satisfação do objeto do contrato.
Assim, demonstra-se que se trata de prestação de serviço singular, intelectual, destacando-se a notória especialização para ministrar o conteúdo para o curso ora postulado, no qual fatores como currículo, especialização, notoriedade, experiência e desempenho anterior do formador influenciam diretamente na contratação.</t>
  </si>
  <si>
    <t>0005737-76.2022.8.24.0710</t>
  </si>
  <si>
    <t xml:space="preserve">Contratação de Arthur Joao de Brites Lara 07802947189 para a docente Elise Eleonore de Brites
ministrar a disciplina "Gestão da Comunicação nas Organizações Públicas Digitais, Diversidade e
Inteligência Comportamental" no "Curso de Pós-Graduação lato sensu – EaD - Gestão da Inovação e
Inteligência Comportamental no Poder Judiciário de Santa Catarina – Turma 2021/2022" </t>
  </si>
  <si>
    <t>A razão da escolha da formadora Elise Eleonore de Brites por meio da Brites Educação e Treinamentos deve-se aos seguintes motivos, com base no art. 74, III, "f", e § 3º da Lei n 14.133/2021:
A formadora Elise Eleonore de Brites é Professora, Advogada, Administradora com ênfase em Comércio Exterior. Técnica em Publicidade. Hipnoterapeuta Clínica. Formação como Auditora Líder de Sistemas Integrados de Gestão de Compliance e Antissuborno - ISO 19600, 37301 e ISO 37001. Agente de Compliance e Integridade. Pós-graduada em Português Jurídico, bem como em Direito Público, com ênfase em Compliance. Foi fundadora e a primeira Presidente da Associação Nacional de Compliance - ANACO. Foi membro da Comissão de Combate à Corrupção da OAB/DF. Foi membro da Comissão de Compliance da OAB/DF. Foi vice-presidente da Comissão de Legislação, Governança e Compliance da Subseção da OAB de Taguatinga. É Analista Superior de uma Grande Estatal Brasileira, tendo sido requisitada para atuar como Analista de Cooperação Jurídica Internacional no Ministério da Justiça e Segurança Pública - MJSP. Possui atuação como Civilista e Criminalista. Profissional com vários anos de experiência no assessoramento jurídico, área de integridade e conformidade, incluindo as políticas anticorrupção e a implementação do Programa de Integridade. Atua com a implementação do Sistema de Compliance. Atuação nas áreas de Governança, Gestão de Riscos e Compliance, tanto no setor público, quanto no privado. Conferencista, debatedora e palestrante, nos mais variados temas. Instrutora do Procedimento de Apuração de Responsabilidade - PAR; Gestão do Programa de Integridade; Código de Conduta e Integridade entre outros. (Fonte: Currículo Lattes. Texto informado pelo autor).
Depreende-se que a formadora preenche os atributos e as aptidões necessários ao cumprimento das obrigações que se propõe a assumir, uma vez que possui experiência anterior e características específicas, como currículo na área, conhecimento do assunto, além de elevado nível técnico e formação acadêmica, características que permitem inferir que o trabalho será adequado à plena satisfação do objeto do contrato.
Assim, demonstra-se que se trata de prestação de serviço singular, intelectual, destacando-se a notória especialização para ministrar o conteúdo para o curso ora postulado, no qual fatores como currículo, especialização, notoriedade, experiência e desempenho anterior do formador influenciam diretamente na contratação.</t>
  </si>
  <si>
    <t>0008111-65.2022.8.24.0710</t>
  </si>
  <si>
    <t>Contratação de Ana Paula Ribeiro Koparg para atuar como Orientadora de trabalho de
conclusão do Curso "Curso de Pós-Graduação em Gestão da Inovação e Inteligência
Comportamental no Poder Judiciário de Santa Catarina - turma 2021/2022"</t>
  </si>
  <si>
    <t>A professora Ana Paula Ribeiro Kobarg faz parte do corpo docente da Academia Judicial e foi indicada como orientadora pelos próprios alunos do Curso de Pós-Graduação lato sensu – EaD - Gestão da Inovação e Inteligência Comportamental no Poder Judiciário de Santa Catarina. Ministrou a disciplina Psicologia Positiva na Gestão Pública: servidores emocionalmente saudáveis, conforme processo 0007175-40.2022.8.24.0710 que tratou da contratação direta, por inexigibilidade de licitação. Assim, ressalta-se que, além da sua indicação pelos alunos, trata-se de contratação baseada em desempenho anterior, no conhecimento do perfil da turma e das características do PJSC, evidenciando-se que a profissional é adequada para a orientação do curso.
A orientadora indicada possui currículo na Plataforma Lattes e larga experiência, preenchendo os atributos e as aptidões necessários ao cumprimento das obrigações que se propõe a assumir, uma vez que possui experiência anterior e características específicas, como currículo na área, conhecimento do assunto, além de elevado nível técnico e formação acadêmica, características que permitem inferir que o trabalho será adequado à plena satisfação do objeto do contrato.
Assim, demonstra-se que se trata de prestação de serviço singular, intelectual, destacando-se a notória especialização para realizar a orientação proposta, no qual fatores como currículo, especialização, notoriedade, experiência e desempenho anterior do formador influenciam diretamente na contratação.</t>
  </si>
  <si>
    <t>0012936-52.2022.8.24.0710</t>
  </si>
  <si>
    <t>Contratação de Arthur João de Brites Lara 07802947189 para a docente Elise Eleonore de Brites
atuar como orientadora de trabalho de conclusão no "Curso de Pós-Graduação lato sensu – EaD -
Gestão da Inovação e Inteligência Comportamental no Poder Judiciário de Santa Catarina – Turma
2021/2022" _x000D_</t>
  </si>
  <si>
    <t>A razão da escolha da formadora Elise Eleonore de Brites por meio da Brites Educação e Treinamentos deve-se aos seguintes motivos, com base no art. 74, III, "f", e § 3º da Lei n 14.133/2021:
A professora Elise Eleonore de Brites faz parte do corpo docente da Academia Judicial e foi indicada como orientadora pelas próprias alunas do Curso de Pós-Graduação lato sensu – EaD - Gestão da Inovação e Inteligência Comportamental no Poder Judiciário de Santa Catarina. Ministrou a disciplina Gestão da Comunicação nas Organizações Públicas Digitais, Diversidade e Inteligência Comportamental, conforme processo 0008111-65.2022.8.24.0710 que tratou da contratação direta, por inexigibilidade de licitação. Assim, ressalta-se que, além da sua indicação pelas alunas, trata-se de contratação baseada em desempenho anterior, no conhecimento do perfil da turma e das características do PJSC, evidenciando-se que a profissional é adequada para a orientação do curso.
A orientadora indicada possui currículo na Plataforma Lattes e larga experiência, preenchendo os atributos e as aptidões necessários ao cumprimento das obrigações que se propõe a assumir, uma vez que possui experiência anterior e características específicas, como currículo na área, conhecimento do assunto, além de elevado nível técnico e formação acadêmica, características que permitem inferir que o trabalho será adequado à plena satisfação do objeto do contrato.
Assim, demonstra-se que se trata de prestação de serviço singular, intelectual, destacando-se a notória especialização para realizar a orientação proposta, no qual fatores como currículo, especialização, notoriedade, experiência e desempenho anterior do formador influenciam diretamente na contratação.</t>
  </si>
  <si>
    <t>Contratação da FAS Consultoria Empresarial Ltda. para docente Marilia Magarao Costa realizar a
orientação de TCC na Pós Graduação em Gestão da Inovação e Inteligência Comportamental no
Poder Judiciário de Santa Catarina - turma 2021/2022</t>
  </si>
  <si>
    <t>A razão da escolha da formadora Marília Magarão Costa por meio da FAS Consultoria Empresarial Ltda deve-se aos seguintes motivos, com base no art. 74, III, "f", e § 3º da Lei n 14.133/2021:
A professora Marília Magarão Costa faz parte do corpo docente da Academia Judicial e foi indicada como orientadora pelos próprios alunos do Curso de Pós-Graduação lato sensu – EaD - Gestão da Inovação e Inteligência Comportamental no Poder Judiciário de Santa Catarina. Ministrou a disciplina Gestão de Processos de Trabalho nas Organizações Públicas, conforme processo 0038401-97.2021.8.24.0710 que tratou da contratação direta, por inexigibilidade de licitação. Assim, ressalta-se que, além da sua indicação pelos alunos, trata-se de contratação baseada em desempenho anterior, no conhecimento do perfil da turma e das características do PJSC, evidenciando-se que a profissional é adequada para a orientação do curso.
A orientadora indicada possui currículo na Plataforma Lattes e larga experiência, preenchendo os atributos e as aptidões necessários ao cumprimento das obrigações que se propõe a assumir, uma vez que possui experiência anterior e características específicas, como currículo na área, conhecimento do assunto, além de elevado nível técnico e formação acadêmica, características que permitem inferir que o trabalho será adequado à plena satisfação do objeto do contrato.
Assim, demonstra-se que se trata de prestação de serviço singular, intelectual, destacando-se a notória especialização para realizar a orientação proposta, no qual fatores como currículo, especialização, notoriedade, experiência e desempenho anterior do formador influenciam diretamente na contratação.</t>
  </si>
  <si>
    <t>0011948-31.2022.8.24.0710</t>
  </si>
  <si>
    <t xml:space="preserve"> Inscrições para o Curso "COMO ELABORAR E JULGAR A PLANILHA DE FORMAÇÃO DE PREÇOS DE ACORDO COM A IN Nº 05/2017 - Passo a passo da elaboração e memorial de cálculo–Aspectos trabalhistas, previdenciários e tributários", que ocorrerá de maneira virtual, no período de 4 a 8 de julho de 2022, conforme requerido e autorizado no Processo n. 0019855- 57.2022.8.24.0710 (relacionado).</t>
  </si>
  <si>
    <t>* 9 inscrições pagas e 2 cortesias, totalizando 11 inscrições. De acordo com o Requerimento - doc. n. 6321376 - 0019855-57.2022.8.24.0710, "a justificativa
da contratação é a necessidade de elaborar a planilha de modo seguro e conduzir adequadamente seu julgamento no pregão e, posteriormente, nas
repactuações, compreendendo as novas alterações da lei de licitações. Também é essencial compreender os institutos e os encargos trabalhistas e os custos
tributários, que incidem de acordo com regimes jurídicos próprios." A solicitação da capacitação foi autorizada pelo superior hierárquico, pelo Diretor-Geral
Administrativo (doc. n. 6321378) e pelo Diretor-Executivo da Academia Judicial (doc. n. 6356470)</t>
  </si>
  <si>
    <t>0024019-65.2022.8.24.0710</t>
  </si>
  <si>
    <t>Aquisição da Assinatura anual da edição impressa do jornal Folha de São Paulo com direito ao acesso à réplica da edição do jornal impresso, ao portal de notícias em tempo real e ao “Folha mais”, todos disponíveis no portal www.folha.uol.com.br, permitindo 5 (cinco) acessos simultâneos para cada assinatura.</t>
  </si>
  <si>
    <t>A contratação da assinatura objetiva atender interesses institucionais, uma vez que é fonte para atualização sobre notícias e informações que são importantes para as atividades
empreendidas pela Corregedoria-Geral da Justiça, ao Gabinete do Corregedor-Geral do Foro Extrajudicial e à Assessoria de Imprensa do Tribunal de Justiça de Santa Catarina
para as quais as assinaturas serão destinadas.
Por força da Resolução GP n. 36, de 24 de novembro de 2020, a aquisição de assinaturas de jornais para as referidas unidades está dispensada de sub-missão ao Conselho
Editorial da Academia Judicial. Salienta-se, também, que em consulta realizada na plataforma Banco de Preços com a busca pelo CNPJ de fornecedor exclusivo, o resultado
retornou assinaturas similares (impresso/digital). Contudo, embora o preço cotado no Banco de Preços (R$ 1.562,90) seja inferior à proposta comercial encaminhada
(R$1.972,90), esse valor é válido apenas para o Estado do Rio de Janeiro. Ademais, foi solicitado à fornecedora a apresentação de três notas ficais para comprovar o preço no
mercado, porém a empresa informou que não é possível disponibilizar as referidas notas (e-mail anexado ao processo) devido a recente atualização nos preços. Cumpre, ainda,
alegar, que realizamos uma pesquisa de preço no site da empresa (documento juntado), todavia, encontramos apenas um plano com valor inferior (R$99,90/mês por 6 meses e,
após o período promocional, R$182,90) ao contratado (R$1.972,90), porém a oferta é válida apenas para os estados de São Paulo, Rio de Janeiro, Minas Gerais e Paraná</t>
  </si>
  <si>
    <t>0021707-19.2022.8.24.0710</t>
  </si>
  <si>
    <t xml:space="preserve"> Inscrições no Curso "Segurança em Aplicações Web aplicadas ao Setor Público", conforme requerimento e autorizações constantes no Processo n. 0016918-74.2022.8.24.0710 (relacionado).</t>
  </si>
  <si>
    <t>Conforme requerimento (doc. 6269033) do Processo n. 0016918-74.2022.8.24.0710: As aplicações web são a principal forma de interação que as organizações
públicas disponibilizam, tanto para seu público interno quanto externo. Muitas dessas aplicações estão expostas à Internet, tornando-as acessíveis tanto a
usuários legítimos como a atacantes dos mais diversos países, culturas e conhecimento em Cybersegurança.
Informações estratégicas e vitais estão contidas nesses sistemas, fazendo com que sua segurança seja motivo de grande preocupação. Proteger
adequadamente essas aplicações web já não é mais uma opção, mas sim uma necessidade prioritária dentro da estratégia de segurança.
Considerando que o presente treinamento tem por objetivo apresentar as melhores práticas em desenvolvimento de Aplicações Web, abordando, como
diferencial, todas as vulnerabilidades contidas no OWASP Top 10 (2017) e suas técnicas de exploração, com demonstrações práticas, foram selecionados
servidores da Diretoria de Tecnologia da Informação envolvidos no processo de desenvolvimento de software, na gestão da infraestrutura das aplicações e na
área de segurança da informação para que aprimorar seus conhecimentos nesta área. A solicitação da capacitação foi autorizada
pelo superior hierárquico (doc. 6269035), pelo Diretor-Geral Administrativo (doc. 6275240) e pelo Diretor-Executivo da Academia Judicial (doc. 6383825)</t>
  </si>
  <si>
    <t>19</t>
  </si>
  <si>
    <t>0025409-70.2022.8.24.0710</t>
  </si>
  <si>
    <t>Renovação da Assinatura anual da edição impressa do jornal Estadão entregue de segunda à domingo + digital completo</t>
  </si>
  <si>
    <t xml:space="preserve">A renovação das assinaturas objetiva atender interesses institucionais, uma vez que é fonte para atualização sobre notícias e informações que são importantes
para as atividades empreendidas pela 3ª Vice-Presidência, Corregedoria-Geral da Justiça e à Assessoria de Imprensa do Tribunal de Justiça de Santa Catarina
para as quais as assinaturas serão destinadas.Por força da Resolução GP n. 36, de 24 de novembro de 2020, a aquisição de assinaturas de jornais para as
referidas unidades está dispensada de sub-missão ao Conselho Editorial da Academia Judicial.
Salienta-se, também, que em consulta realizada na plataforma Banco de Preços com a busca pelo CNPJ de fornecedor exclusivo, o resultado retornou uma
assinatura similar (digital/impressa). Contudo, cabe destacar que embora o preço cotado (R$ 837,20) seja inferior à proposta comercial encaminhada (R$ 910,00),
esse valor é referente a apenas uma assinatura e válido apenas para o Estado de São Paulo, local sede da empresa.
Diante disso, foi solicitado à fornecedora a apresentação de três notas fiscais para comprovar o preço no mercado, as quais foram anexadas ao processo. Por fim,
insta, ainda, frisar, que realizamos uma pesquisa de preço no site da empresa (documento juntado), todavia, encontramos, apenas, um plano com valor inferior
(R$ 52,90 nos seis primeiros meses e R$ 69,00 a partir do sétimo mês) ao contratado (R$ 910,00), porém a oferta é válida apenas para a Capital Paulista e
Grande São Paulo. </t>
  </si>
  <si>
    <t>0025853-06.2022.8.24.0710</t>
  </si>
  <si>
    <t xml:space="preserve">ISBN para publicação da obra "Grupos para homens autores de violência contra as mulheres no Brasil: perspectivas e estudos teóricos"
ISBN para publicação da obra "Grupos para homens autores de violência contra as mulheres no Brasil: experiências e práticas"
</t>
  </si>
  <si>
    <t>Aquisição de 1 (um) ISBN para a obra "Grupos para homens autores de violência contra as mulheres no Brasil: perspectivas e estudos teóricos", conforme
processo administrativo n. 0017712-95.2022.8.24.0710 e 1 (um) ISBN para a obra "Grupos para homens autores de violência contra as mulheres no Brasil:
experiências e práticas", conforme processo administrativo n. 0017717-20.2022.8.24.0710.
O pagamento ocorrerá mediante boleto, conforme casos anteriores.
Informa-se que não há outra instituição que forneça o registro em questão.
Tema orçamentário n. 6781._x000D_</t>
  </si>
  <si>
    <t>0019588-85.2022.8.24.0710</t>
  </si>
  <si>
    <t>(3) Inscrições para participação no xTech Legal - 3ª Edição, a ser realizado no período de 16 a 18 de agosto de 2022, conforme requerimentos e autorizações constantes nos Processos 0028184- 58.2022.8.24.0710 e 0028908-62.2022.8.24.0710 (relacionados).*</t>
  </si>
  <si>
    <t>A justificativa encontra-se nos requerimentos (docs. 6461075 e 6473722) dos Processos n. 0028184-58.2022.8.24.0710 e 0028908-62.2022.8.24.0710
(relacionados), bem como no despacho (doc. 6502293) do Processo n. 0028184-58.2022.8.24.0710 (relacionado). A solicitação da capacitação foi autorizada pelos
superiores hierárquicos (docs. 6461077 e 6473724), pela Corregedora-Geral da Justiça (doc. 6485324), pelo Diretor Executivo da Academia Judicial (doc.
6506009). Informa-se que tal demanda não está prevista no PCA, tendo em vista que se trata de pedido indivividual para participação em evento externo e que já
houve participação de servidores e magistrado em edição anterior do mesmo evento, conforme Processo n. 0016517-75.2022.8.24.0710._x000D_</t>
  </si>
  <si>
    <t>0031560-52.2022.8.24.0710</t>
  </si>
  <si>
    <t>Assinatura de plataforma de conteúdo de TI, que dar-se-á pelo período de 12 meses</t>
  </si>
  <si>
    <t>No âmbito deste Poder Judiciário as atividades judiciais e administrativa são amparadas fortemente no uso de soluções de Tecnologia da Informação (TI) –
equipamentos, softwares e sistemas de informação – que se tornaram vitais para o funcionamento e melhoria dos serviços prestados ao jurisdicionado. Como
consequência, o suporte adequado e tempestivo ao uso dessas soluções tornou-se fator crítico para a manutenção da disponibilidade e estabilidade dos
serviços de TI e do funcionamento do PJSC.
A DTI do TJSC de Santa Catarina conta atualmente com 5 dessas licenças que, no período de novembro de 2019 a maio de 2022, permitiu que mais de 40
servidores da DTI realizassem mais de 6 mil horas de treinamento em mais de 200 diferentes tipos de cursos
Objetiva-se com a assinatura dessa plataforma de conteúdo, prover acesso exclusivamente às equipes da Diretoria de Tecnologia da Informação (DTI) de
atualizações de boas práticas e tecnologias que contribuam para o aumento da qualidade e produtividade no desenvolvimento e manutenção de sistemas
providos por essas.
Cumprem esses objetivos os conteúdos disponíveis relacionados com a linguagem de programação PHP, bem como de outras tecnologias também utilizadas
em softwares mantidos pelo tribunal como o Java, HTML, Javascript e de metodologias como Design Patterns, SOLID e TDD . Além de conteúdos de gestão
como Metodologias Ágeis e de sistemas operacionais com Linux, computação em nuvem e relacionados com ciências de dados.</t>
  </si>
  <si>
    <t>0018326-03.2022.8.24.0710</t>
  </si>
  <si>
    <t>aquisição Litros de leite longa vida integral, marca Aurora</t>
  </si>
  <si>
    <t>Necessidade de aquisição de leite para os servidores, magistrados, colaboradores, Ministério Público, com consumo nos meses de setembro a dezembro/2022,_x000D_</t>
  </si>
  <si>
    <t>0031318-93.2022.8.24.0710 (3º quadrimestre)</t>
  </si>
  <si>
    <t>0031657-52.2022.8.24.0710; 0032812-90.2022.8.24.0710; 0033873-83.2022.8.24.0710; 0034119-79.2022.8.24.0710; 0037284-37.2022.8.24.0710</t>
  </si>
  <si>
    <t>31</t>
  </si>
  <si>
    <t>0031820-32.2022.8.24.0710; 0031823-84.2022.8.24.0710</t>
  </si>
  <si>
    <t>0046729-16.2021.8.24.0710; 0011914-56.2022.8.24.0710</t>
  </si>
  <si>
    <t>aquisição lavadora de roupas Muller 8kg</t>
  </si>
  <si>
    <t>AQUISIÇÃO DE UMA MÁQUINA DE LAVAR ROUPAS 8KG, MARCA MULLER, PARA O FÓRUM DA COMARCA DE IMARUÍ, EM VIRTUDE DA NECESSIDADE
DE LIMPEZA (LAVAÇÃO) DE PANOS, TOALHAS UTILIZADOS NO PRÉDIO DO FÓRUM.</t>
  </si>
  <si>
    <t>0029130-30.2022.8.24.0710</t>
  </si>
  <si>
    <t>Aquisição de latas de thinner</t>
  </si>
  <si>
    <t>Aquisião de Thinner para limpeza de móveis para raproveitamento no TJSC</t>
  </si>
  <si>
    <t>0029675-03.2022.8.24.0710</t>
  </si>
  <si>
    <t>Aquisição de ASPIRADOR DE PÓ E ÁGUA 20L - 1400W - NT 2000 – KARCHER</t>
  </si>
  <si>
    <t>Aquisição de 02 unidades de aspirador de pó e água a fim de atender a demanda da limpeza do Fórum de Criciúma. O prédio conta com 04 andares, vários
estofados nos corredores e gabinetes e o Salão do Tribunal do Júri é todo em carpete. Ressalto que não há este item para requerer no Almoxarifado da DMP.
Obs.: a empresa fornecedora do orçamento nº 02 está impedida conforme informação no corpo do orçamento e apresentação do orçamento nº 03 é para informar
que o preço praticado está dentro daquele preaticado no mercado._x000D_</t>
  </si>
  <si>
    <t>0026848-19.2022.8.24.0710</t>
  </si>
  <si>
    <t>Instalação de sistema de controle de acesso</t>
  </si>
  <si>
    <t>O equipamento, cuja instalação se requer formalizar, é necessário para complemementar a estrutura de segurança que se pretende obter com a reforma do andar
da Corregedoria-Geral da Justiça do TJSC. Consiste em solução que, quando implementada, imprimirá maior segurança ao ambiente, o que se mostra
imprescindível, haja vista tratar-se de local sensível da Instituição. Importante destacar, também, a urgência no pedido, uma vez que as reformas estão em
processo de implementação, mostrando-se oportuno o momento para que os equipamentos sejam instalados._x000D_</t>
  </si>
  <si>
    <t>0028943-22.2022.8.24.0710</t>
  </si>
  <si>
    <t>(26) Prestação de serviço de confecção sob medida e instalação de letra caixa em aço inox. Dizeres: “CORREGEDORIA-GERAL DA JUSTIÇA” - Instalação na Sala de reuniões da CGJ</t>
  </si>
  <si>
    <t xml:space="preserve">Necessidade de contratação de prestação de serviço de confecção sob medida e instação de letra caixa em aço inox na Sala de reuniões da CorregedoriaGeral da Justiça, localizada na Torre I, prédio sede do TJSC, conforme deferido no processo sei n.0010520-14.2022.8.24.0710. Por se tratar de serviço que
contempla contratação que demanda de visita de medição, elaboração de leiaute, confecção de material sob medida, além de visita de entrega com instalação,
solicita-se que seja afastada a contratação por meio de dispensa eletrônica. Cabe ressaltar que o Contrato n. 132/2019 que trata de aquisição de materiais de
comunicação visual, não dispõe de material com a especificação do material que se pretende adquirir, objeto da presente RC. Foram enviados orçamentos
para empresas do ramo, contudo somente 2 responderam, por conta disso a pesquisa foi complementada com valores de contratações de Órgãos Publicos,
cuja pesquisa foi realizada no site do Banco de Preços. </t>
  </si>
  <si>
    <t>0031479-06.2022.8.24.0710</t>
  </si>
  <si>
    <t>Compor a Comissão de Avaliação com vistas à Renovação de Credenciamento da Academia Judicial do Poder Judiciário de Santa Catarina, mantida pelo Tribunal de Justiça de Santa Catarina, para a oferta de Cursos de Pós-Graduação lato sensu; Cursos Superiores de Tecnologia e Programas de Educação Continuada para Magistrados e Servidores da Justiça Estadual, com sede no município de Florianópolis, conforme Processo n. 0020281-69.2022.8.24.0710 (relacionado)</t>
  </si>
  <si>
    <t>Constituir Comissão Avaliadora com vistas à renovação do Credenciamento da Academia Judicial do Poder Judiciário de Santa Catarina, mantida pelo Tribunal de
Justiça de Santa Catarina, para a oferta de Cursos de Pós-Graduação lato sensu; Cursos Superiores de Tecnologia e Programas de Educação Continuada para
Magistrados e Servidores da Justiça Estadual, com sede no município de Florianópolis, conforme Processo n. 0020281-69.2022.8.24.0710 (relacionado).</t>
  </si>
  <si>
    <t>0029770-33.2022.8.24.0710</t>
  </si>
  <si>
    <t>(6,37) Serviço de instalação de telas com fornecimento de material</t>
  </si>
  <si>
    <t>Necessário serviço de instalação de telas de proteção em 2 (dois) vãos (279cm X 177cm e 208cm X 68cm) no fórum da Comarca de Fraiburgo, a fim de evitar
entrada e permanência de urubus nesses locais, evitando que botem ovos e mau cheiro (como já ocorreu em oportunidades passadas). Informo que não há
outros fornecedores na cidade de Fraiburgo/SC</t>
  </si>
  <si>
    <t>0027396-44.2022.8.24.0710</t>
  </si>
  <si>
    <t>Até 300 inscrições no III Congresso Brasileiro de Processo Civil e VIII Congresso de Processo Civil de Florianópolis, a realizar-se dias 15 e 16 de novembro de 2022, em Florianópolis/SC</t>
  </si>
  <si>
    <t>A justificativa encontra-se no reconhecimento da conveniência e oportunidade para a aquisição de inscrições para participação de magistrados e servidores do
PJSC no evento em tela visando o “[...] aperfeiçoamento de competências técnicas, humanísticas e pessoais do interessado necessárias para o cumprimento da
missão, o alcance da visão e a execução da estratégia do Poder Judiciário” (Resolução GP n. 55/2018, art. 3º, § 2º), conforme parecer (6492431) do Processo n.
0025642-67.2022.8.24.0710 (relacionado) e autorização do Diretor-Executivo da Academia Judicial (6492501).</t>
  </si>
  <si>
    <t>300 inscriçóes</t>
  </si>
  <si>
    <t>0030772-38.2022.8.24.0710</t>
  </si>
  <si>
    <t xml:space="preserve">(2) Instalação de Kit Adaptação
(1) Chicote Elétrico MP
</t>
  </si>
  <si>
    <t>0030114-14.2022.8.24.0710</t>
  </si>
  <si>
    <t xml:space="preserve">(1) Inseticida K-Othrine CE 25 250ml
(1) Óleo 2 tempos 500ml
</t>
  </si>
  <si>
    <t>Aquisição de inseticida e de óleo para o soprador de folhas, os quais serão utilizados pelo Zelador para manutenção do pátio da Comarca de Ascurra. Temos
conhecimento de apenas dois fornecedores dos produtos em Ascurra, por isso complementamos com pesquisa na internet._x000D_</t>
  </si>
  <si>
    <t>1 inseticida - 01 oleo 2 tempos</t>
  </si>
  <si>
    <t>0031088-51.2022.8.24.0710</t>
  </si>
  <si>
    <t>(1) levantamento planialtimétrico dos pontos singulares da rede de drenagem pluvial do Fórum da Comarca de Porto Belo</t>
  </si>
  <si>
    <t>O presente levantamento tem por objetivo coletar dados para a elaboração de um novo projeto para a rede drenagem pluvial, considerando a ligação
com a rede pública.</t>
  </si>
  <si>
    <t>0027813-94.2022.8.24.0710</t>
  </si>
  <si>
    <t>Aquisição de Adaptador Y Plug P2 X P3 Splitter Headset Fone Microfone. Embalagem Individual</t>
  </si>
  <si>
    <t xml:space="preserve">Considerando que muitos computadores do parque de informática do TJSC, a exemplo dos mini desktops que estão sendo distribuídos nas comarcas, possuem
apenas uma entrada P3 (que serve para conectar fone e microfone), se faz necessária a aquisição de adaptadores 2x P2 (fêmea)/1x P3 (macho) para que os
fones/microfones com duas saídas P2 disponíveis na Seção de Gerenciamento e Manutenção de Equipamentos de TI possam ser distribuídos para utilização. </t>
  </si>
  <si>
    <t xml:space="preserve">0029072-27.2022.8.24.0710 </t>
  </si>
  <si>
    <t>Troca de borracha refrigerador CONSUL CRC28B</t>
  </si>
  <si>
    <t>Observamos que exite necessidade de manutenção na borracha da porta da geladeira CONSUL- CRC28B devido a dificuldade de refrigeramento.</t>
  </si>
  <si>
    <t>0031376-96.2022.8.24.0710</t>
  </si>
  <si>
    <t>Aquisição de bebedouros elétricos</t>
  </si>
  <si>
    <t>Necessidade de aquisição de bebedouros elétricos para fornecimento de água mineral aos magistrados, servidores, colaboradores e público externo. Os
bebedouros a serem adquiridos visam atender troca de equipamentos danificados, sem condições de reparos e ainda aos locais onde houver necessidade de um
equipamento. A distribuição destina-se ao Tribunal de Justiça (prédio sede), unidades administrativas e Comarcas deste PJSC</t>
  </si>
  <si>
    <t>35</t>
  </si>
  <si>
    <t>0030033-65.2022.8.24.0710</t>
  </si>
  <si>
    <t>Aquisição de capacho</t>
  </si>
  <si>
    <t>Capacho será utilizado na entrada do foro, visto que o antigo capacho estava muito velho, com desgaste aparente, tem sido necessário o descarte._x000D_</t>
  </si>
  <si>
    <t>0030843-40.2022.8.24.0710</t>
  </si>
  <si>
    <t>Aquisição de detergente em pó para extratoras</t>
  </si>
  <si>
    <t>Aquisição de detergente para extratora (limpeza)</t>
  </si>
  <si>
    <t>0030644-18.2022.8.24.0710</t>
  </si>
  <si>
    <t>Aquisição e instalação de chicote elétrico</t>
  </si>
  <si>
    <t>Sistema sonoro e de iluminação indispensaveis para o serviço policial militar (utilizado pela Casa Militar) necessario em deslocamento para recolhimento e
destruição de armas de fogo e outros materiais bélicos vinculados aos processos do Poder Judiciário Catarinense</t>
  </si>
  <si>
    <t>Aquisição de materiais para manutenção predial</t>
  </si>
  <si>
    <t>Equipamentos necessários para organização do deposito e manutenção das calçadas._x000D_</t>
  </si>
  <si>
    <t>0030818-27.2022.8.24.0710</t>
  </si>
  <si>
    <t>0031523-25.2022.8.24.0710</t>
  </si>
  <si>
    <t xml:space="preserve">Lavadora Extratora IPC Lavaclean; Limpador Soteco 5 litros; lavadora alta pressão PW-CO4 </t>
  </si>
  <si>
    <t xml:space="preserve">1 Lavadora Extratora IPC Lavaclean; 1 Limpador Soteco 5 litros; 1 lavadora alta pressão PW-CO4 </t>
  </si>
  <si>
    <t>0031993-56.2022.8.24.0710</t>
  </si>
  <si>
    <t>0032542-66.2022.8.24.0710; 0032547-88.2022.8.24.0710; 0036970-91.2022.8.24.0710; 0036967-39.2022.8.24.0710</t>
  </si>
  <si>
    <t>Aspirador LAVOR Vac 14 220v</t>
  </si>
  <si>
    <t>0031190-73.2022.8.24.0710</t>
  </si>
  <si>
    <t>Saco BRALIMPIA Amarelo Para Carro Funcional</t>
  </si>
  <si>
    <t>Mensalidade serviços de atendimento médico móvel; acionamento por atendimento médico móvel</t>
  </si>
  <si>
    <t>12; 16</t>
  </si>
  <si>
    <t>0036730-39.2021.8.24.0710/ 0028158-60.2022.8.24.0710</t>
  </si>
  <si>
    <t>Leitor de código de barras, marca Nonus, modelo LI250+ Laser USB</t>
  </si>
  <si>
    <t>0026622-14.2022.8.24.0710</t>
  </si>
  <si>
    <t>Aquisição de Refrigerador</t>
  </si>
  <si>
    <t>Refrigerador para substituição. O que temos em uso apresenta problemas como: porta enferrujada impedindo o correto isolamento térmico e ocasionando
congelamento excessivo, de modo que o refrigerador é desligado a cada 15 dias para descongelamento e limpeza</t>
  </si>
  <si>
    <t>0031663-59.2022.8.24.0710</t>
  </si>
  <si>
    <t>Substituição das placas do veículo oficial Renault Logan placas MIL-2146, de propriedade do Tribunal de Justiça de Santa Catarina à disposição do Fórum de
Içara desgastadas pelo uso</t>
  </si>
  <si>
    <t>0029613-60.2022.8.24.0710</t>
  </si>
  <si>
    <t>Aquisição de Leite Longa Vida</t>
  </si>
  <si>
    <t>220</t>
  </si>
  <si>
    <t>0030759-39.2022.8.24.0710</t>
  </si>
  <si>
    <t>0030627-79.2022.8.24.0710</t>
  </si>
  <si>
    <t>Lustra móveis com silicone e carnaúba, fragrância lavanda, frasco com 200ml e bico dosador</t>
  </si>
  <si>
    <t xml:space="preserve">Aquisição para distribuição a todas as unidades </t>
  </si>
  <si>
    <t>840</t>
  </si>
  <si>
    <t>0032987-84.2022.8.24.0710</t>
  </si>
  <si>
    <t>Aquisição de caixa de papelão para embalagem e remessa, medidas 50 x 38 x 30cm</t>
  </si>
  <si>
    <t>950</t>
  </si>
  <si>
    <t>0030322-95.2022.8.24.0710 (dispensa eletrônica)</t>
  </si>
  <si>
    <t>Materiais de construção para pequenos reparos a serem realizados pelo Zelador no Fórum da Comarca de Ascurra</t>
  </si>
  <si>
    <t>0032459-50.2022.8.24.0710</t>
  </si>
  <si>
    <t>Aquisição de itens de limpeza</t>
  </si>
  <si>
    <t>20 baldes 12l; 20 pás de lixo; 1 mangueira; 1 suporte para MOP</t>
  </si>
  <si>
    <t>0033007-75.2022.8.24.0710</t>
  </si>
  <si>
    <t>Aquisição de rodos</t>
  </si>
  <si>
    <t>10 rodos para chão</t>
  </si>
  <si>
    <t>0030819-12.2022.8.24.0710</t>
  </si>
  <si>
    <t>Contratação de Laíse Trindade para ministrar Workshop com o tema "Saúde Mental e Alta Performance" no "Curso de Pós-Graduação em Gestão da Inovação e Inteligência Comportamental no Poder Judiciário de Santa Catarina - turma 2021/2022"</t>
  </si>
  <si>
    <t>0032723-67.2022.8.24.0710</t>
  </si>
  <si>
    <t>DIÁRIA EM APARTAMENTO LUXO CAMA DE CASAL do dia 12/09/2022 para o dia 13/09/2022</t>
  </si>
  <si>
    <t>Solicitação da Presidência fundada no interesse púlbico, o pagamento de hospedagem e alimentação para os palestrantes Dr. Ricardo Almeida (Procurador do
Município do Rio de Janeiro) Dr. Eduardo Souza Pacheco Cruz Silva (ssessor no CNJ) , Dr. Andreé Fernandes (advogado e membro pesquisador do Grupo de
Pesquisa "Métrtodos Alternativos de Resolução de Disputa em Matéria Tributária" do Núcleo di Direito Tributário da FGV Direito/SP) e mais duas autoridades.
DIÁRIA DO DIA 12/09/2022 PARA O DIA 13/09/2022._x000D_</t>
  </si>
  <si>
    <t>0033110-82.2022.8.24.0710</t>
  </si>
  <si>
    <t>Conserto micro-ondas patrimônio n. 462448</t>
  </si>
  <si>
    <t>Necessidade de conserto do microondas patrimônio n. 462448, que apresentou defeito. É necessário consertar o aparelho pois é utilizado para aquecimento de refeições servidas aos participantes das sessões do Tribunal do Júri.</t>
  </si>
  <si>
    <t>0032799-91.2022.8.24.0710</t>
  </si>
  <si>
    <t>Construção de duas vagas de estacionamento exclusivas para o Fórum de Garopaba</t>
  </si>
  <si>
    <t>Considerando a necessidade de construir duas vagas de estacionamento exclusivas para o Fórum de Garopaba, e considerando as orientações da Seção de
Engenharia do TJSC no processo SEI n. 0035822-79.2021.8.24.0710, solicitamos orçamentos as empresas ProjePower, Cepenge, ConstruForte, Empresa Rian
Incorporadora, Empresa Construtora Silveira e Martins e Empresa Coss engenharia, na qual obtivemos - de todas as empresas - o NÃO interesse pela execução do
serviço (conforme certidão em anexo), restando apenas a empresa B4 Engenharia que nos forneceu orçamento, além de possuir o valor compatível com os valores
apresentados na planilha de análise da Divisão de Projetos do TJSC anexada ao processo citado anteriormente. Informo ainda que, a pesquisa de preço no Painel
de preço não foi possível por se tratar de um serviço muito expecífico. Para melhor compreenção, encaminho em anexo o projeto extrutural, projeto arquitetônico e
o despacho n. 6418323 na qual cita quais serviços serão necessários, disponibilizados pela Seção de Projetos do TJSC</t>
  </si>
  <si>
    <t>0033059-71.2022.8.24.0710</t>
  </si>
  <si>
    <t>vassouras de pelo</t>
  </si>
  <si>
    <t>Tendo em vista que o almoxarifado central não fornece o item vassoura de pelo, somente o item vassoura de nylon, necessária a aquisição do produto por RC. O
salão do Júri foi revitalizado e possui piso laminado e recomenda-se que a limpeza seja feita com vassoura de pelo para evitar riscos no piso. A Comarca optou
por contratar o orçamento número 2, pois é no comercio local. Por outro lado o orçamento número 1 é de um fornecedor de Fraiburgo e além do valor do
orçamento há o valor do frete que só pode ser contabilizado no momento da expedição da mercadoria o que inviabiliza a contratação de um produto com valor
incerto</t>
  </si>
  <si>
    <t>0032059-36.2022.8.24.0710</t>
  </si>
  <si>
    <t>) Serviços de revitalização do piso de mármore do prédio do fórum de Biguaçu (80,31 m²)</t>
  </si>
  <si>
    <t>Necessidade de manutenção do piso do Fórum da Comarca de Biguaçu, que data da década de 90, é em mármore branco e com bastante aspereza, com isso
mais propenso a ficar impregnado com sujidades com o passar do tempo, fazendo-se necessária manutenção sazonalmente, com limpeza mais profunda. A
contratação inclui serviços de retirada de manchas de piso e degraus de escada de mármore branco, causadas por produtos químicos e ferrugem; polimento,
restauração e impermeabilização e recuperação dos rejuntes. Ressalta-se que a pesquisa de preços foi realizada conforme a IN DMP 01 (art. 23 da Lei n.
14.133/2021), ou seja, juntando 3 orçamentos de pesquisa em empresas locais, combinados com consulta no painel de preços do Governo Federal.</t>
  </si>
  <si>
    <t>0032840-58.2022.8.24.0710</t>
  </si>
  <si>
    <t>kit base mogno 3 furos com mastros em alumínio</t>
  </si>
  <si>
    <t>Base e matros para colocação de bandeiras na sala de audiências e tribunal do júri, vez que não há no fórum base e mastros para ambiente interno.</t>
  </si>
  <si>
    <t>0032346-96.2022.8.24.0710</t>
  </si>
  <si>
    <t>papel higiênico folha dupla, rolo com 250m.Caixa contendo 8 rolos</t>
  </si>
  <si>
    <t>Aquisição para distribuição a todas Unidades do PJSC, para utilização nos banheiros das edificações do PJSC.</t>
  </si>
  <si>
    <t>0032007-40.2022.8.24.0710</t>
  </si>
  <si>
    <t>(1) Foto gravada em aço inox ASI304, 23,5cm (largura) X 31cm (altura) em placa de aço inox gravada em baixo relevo com pintura automotiva preta fixada em moldura de alumínio de</t>
  </si>
  <si>
    <t>Considerando demanda solicitada pela Casa Militar do TJSC, referente à solenidade de comemoração de "100 anos da Justiça Militar em Santa Catarina", a
ser realizada em 22.08.2022. , solicito a verificação de possibilidade de aquisição de quadro com foto, a exemplo e modelo das demais constantes na "Sala de
Audiências da Vara de Direito Militar", do último Magistrado titular da Vara, Doutor Marcelo Pons Meirelles, a fim de completar a citada galeria de juízes na data
comentada.</t>
  </si>
  <si>
    <t>0031400-27.2022.8.24.0710</t>
  </si>
  <si>
    <t>Aquisição de Crachá aço inox escovado baixo relevo pintura até 03 cores</t>
  </si>
  <si>
    <t>Necessidade de aquisição de botons para uso institucional dos terceirizados da Seção de Serviços Gerais da Diretoria de Infraestrutura.</t>
  </si>
  <si>
    <t>0032868-26.2022.8.24.0710</t>
  </si>
  <si>
    <t xml:space="preserve">Aquisição de Pratos de vidro,
copos de vidro,
 pratos de sobremesa vidro,
 jarra de vidro
</t>
  </si>
  <si>
    <t>As refeições do júri são servidas dentro do Fórum pelo restaurante local. A Comarca de Santa Cecília é pequena e, da mesma forma, o restaurante é de porte
pequeno. Diante disso, a fim de evitar que o restaurante traga os pratos, copos, jarra do seu estabelecimento, solicita-se a aquisição de tais objetos por meio da
presente RC. A contar de agosto de 2022, a Comarca conta com 01 posto de copeira a qual pode auxiliar na distribuição/organização dos referidos objetos e
deixar para o restaurante a entrega apenas da refeição. Dessa forma, evita-se atrasos na organização das refeições. Destaca-se que já foi autorizada a compra
por meio de Rc de talheres para as refeições do júri</t>
  </si>
  <si>
    <t xml:space="preserve">(30) Pratos de vidro
(30) copos de vidro
(30) pratos de sobremesa vidro
(1) jarra de vidro
</t>
  </si>
  <si>
    <t>0033786-30.2022.8.24.0710</t>
  </si>
  <si>
    <t>aquisição de Unidade de leite integral - 1 litro</t>
  </si>
  <si>
    <t xml:space="preserve">Aquisição de leite para consumo pelos servidores, referente ao segundo quadrimestre de 2022. </t>
  </si>
  <si>
    <t>48</t>
  </si>
  <si>
    <t>0024165-09.2022.8.24.0710 (2º quadrimestre)</t>
  </si>
  <si>
    <t>rodo de pia</t>
  </si>
  <si>
    <t>Aquisição de rodo para pia, para ser utilizado também na limpeza
de vidros, facilitando a manutenção já que há aproximadamente 32 janelas para limpeza, realizada por apenas uma servente. Foi solicitado orçamento para
Mercado Meneghetti (01.619.765/0001-77) e Mercado e Confeitaria Dalva (confeitariadalvamdl@outlook.com) porém este último não demonstrou interesse._x000D_</t>
  </si>
  <si>
    <t>0024165-09.2022.8.24.0710</t>
  </si>
  <si>
    <t>mangueira jardim</t>
  </si>
  <si>
    <t>Justifica-se esta requisicao de compras devido a necessidade de suprir as serventes com material para uso no lavajato, a fim de executar servicos de limpeza no fórum da comarca. A forma de contratação por RC foi a mais adequada e a escolha do fornecedor deu-se pelo menor preco e por ser empresa local.  Tentou-se negociar o preço, mas a empresa disse que o orcamento esta adequado. Por fim,  esta RC está de acordo com a Resolução GP n. 29/2021, e refere-se ao segundo quadrimestre de 2022</t>
  </si>
  <si>
    <t>40mt</t>
  </si>
  <si>
    <t>0033274-47.2022.8.24.0710</t>
  </si>
  <si>
    <t xml:space="preserve">Necessária substituição do Microondas da cozinha do fórum, que encontra-se em situação de bem irrecuperável, cuja aquisição foi autorizada pela Seção de
Gestão de Contratos. Os requisitos para a compra deste micro-ondas estão constantes no SEI 00027058-70, o qual foi invalidado por não possuir os dados
corretos da Razão Social do Tribunal de Justiça de Santa Catarina. </t>
  </si>
  <si>
    <t>0033257-11.2022.8.24.0710</t>
  </si>
  <si>
    <t>Aquisição de Cilindro 9oz Co2</t>
  </si>
  <si>
    <t xml:space="preserve">Trata-se de material necessário para utilização nos Cursos de Autoproteção, modalidade de Direção Defensiva e Evasiva. São equipamentos utilizados para
recarga das armas de paintball empregadas nas capacitações. Convém observar que foram consultadas várias empresas, porém somente uma apresentou
orçamento. Foram realizadas pesquisas também em sítios eletrônicos, mas somente se encontrou o site da pretensa contratada comercializando o produto.
Estão anexas as negativas de empresas acerca da comercialização do material e e-mail, cuja resposta restou inexitosa, solicitando orçamento dele. </t>
  </si>
  <si>
    <t>0031072-97.2022.8.24.0710</t>
  </si>
  <si>
    <t xml:space="preserve"> Serviços de tradução de peças processuais</t>
  </si>
  <si>
    <t>Justifica-se a contratação para tradução de 70(setenta) peças processuais para a formação de cartas rogatórias destinadas ao Egito, vez que os menores são
egípcios. Autos nº 5000362-59.2021.8.24.0058 (Infância e Juventude)</t>
  </si>
  <si>
    <t>0033867-76.2022.8.24.0710</t>
  </si>
  <si>
    <t>Aquisição de  distintivo metálico do Curso de Formação Inicial à Judicância Militar com 4 centímetros de diâmetro</t>
  </si>
  <si>
    <t>Conforme solicitação, a contratação justifica-se devido às Organizações Militares terem por praxe agregar à entrega do certificado de conclusão do curso o
fornecimento de um distintivo específico para afixação na farda. Esse distintivo, além de sinalizar a especialidade do militar, também tem função motivacional para
incentivar outros oficiais a buscar a mesma capacitação.
O fornecimento do distintivo complementar ao certificado de conclusão do curso de Formação Inicial para atuação nos Conselhos da Justiça Militar estadual foi
aprovada conforme parecer do Diretor de Formação Inicial da Magistratura e Projetos Especiais (doc. 6446383), decisão do Diretor da Academia Judicial (doc.
6448412) e decisão do Presidente do TJSC (doc. 6451902), constantes no processo n. 0013991-38.2022.8.24.0710 (relacionado)._x000D_</t>
  </si>
  <si>
    <t>0033824-42.2022.8.24.0710</t>
  </si>
  <si>
    <t>Conserto no nosso sistema de botões do pânico</t>
  </si>
  <si>
    <t>Estamos precisando com certa urgência de conserto no nosso sistema de botôes do pânico, além da instalação de 3 botões / sensores extras, que não estão
funcionando. A contratação é de extrema necessidade, pois recentemente tivemos um episódio no cartório do Juizado Especial Criminal aonde uma parte estava
bastante alterada e o botão do pânico não estava funcionando, o que causou grande insegurança nos servidores. Ressalto que a pretensa contratada foi quem
forneceu e instalou o equipamento originariamente (há cerca de 5 anos), por isso é a mais indicada para fazer a manutenção. Além disso, conseguimos apenas
mais uma empresa que preste esse tipo de serviço na região, cujo orçamento complementar foi anexado. Outrossim, vale destacar que cada empresa trabalha
com um material específico, então deve ser considerado o valor total do orçamento, pois não há a possibilidade de adquirir apenas um item de uma empresa e
outro de outra. Por fim, a pretensa contratada informou que a garantia é de 90 dias em relação aos serviços prestados (mão de obra) e 12 meses para os
produtos</t>
  </si>
  <si>
    <t>0029662-04.2022.8.24.0710</t>
  </si>
  <si>
    <t>Contratação de serviço regular e contínuo de coleta dos resíduos de serviços de saúde - RSS - dos grupos A4 e E, dos resíduos químicos, tóxicos, e perigosos Classe I do grupo B, e sólidos contaminados com metais pesados, no Tribunal de Justiça do Estado de Santa Catarina, compreendendo a pesagem, o transporte, o armazenamento temporário, o tratamento e a destinação final adequada à legislação</t>
  </si>
  <si>
    <t>O Poder Judiciário de Santa Catarina tem a obrigação legal e sanitária de dar destinação correta aos resíduos químicos e infectantes produzidos pela Diretoria de
Saúde, minimizando os riscos ocupacionais nos ambientes de trabalho e protegendo a saúde do servidor e da população em geral.  Neste sentido, há necessidade da
prestação dos serviços de coleta, transporte, tratamento em autoclave e destino final de resíduos dos serviços da área de saúde dos grupos A e E; coleta, transporte,
armazenamento temporário e destino final dos resíduos do grupo B; e sólidos contaminados com metal pesado (película de chumbo contida nos filmes radiográficos)
produzidos pela Diretoria de Saúde, do Tribunal de Justiça do Estado de Santa Catarina, cumprindo desta forma, o que estabelecem as Resoluções ANVISA RDC n.
306/2004 e CONAMA n. 358/2005, conforme projeto básico constante no SEI 12995-40.2022. A cobrança se dará pelo número de coletas de cada grupo de resíduos
e pela quantidade/quilos de resíduos gerados de cada grupo, assim podendo variar conforme produção desses resíduos pela Diretoria de Saúde A Seção
Odontológica ficará responsável pela fiscalização dessas cobranças, mantendo relatórios de controle das coletas e peso. A cobrança será ao final de cada mês em que
foi utilizado. A empresa enviará a cobrança dos serviços prestados, calculados pelo número de coletas e quantidade de resíduos de cada grupo, com a respectiva nota
fiscal, cuja prestação de serviço será atestada pela área requisitante para fins de pagamento. A quantidade de coletas e quilos foi estipulada pela média de serviços de
outros anos.</t>
  </si>
  <si>
    <t>0035137-38.2022.8.24.0710</t>
  </si>
  <si>
    <t>Execução dos serviços de adequação da edificação ocupada pela Divisão de Arquivo, no bairro Brejarú, cidade de Palhoça, de modo a atender às normativas vigentes do Corpo de Bombeiros Militar de Santa Catarina - CBMSC.</t>
  </si>
  <si>
    <t>A decisão quanto à responsabilidade de execução dos serviços ocorreu em junho do corrente ano (doc. 6374170) e, portanto, posterior à elaboração do PCA vigente.</t>
  </si>
  <si>
    <t>0045088-27.2020.8.24.0710</t>
  </si>
  <si>
    <t xml:space="preserve">(1.150) cópias de chave comum
(75) cópias de chave a partir do tambor
(75) trocas de segredo de fechadura comum
</t>
  </si>
  <si>
    <t>Serviços de chaveiro para ser realizado no prédio sede do Tribunal de Justiça de Santa Catarina e na Unidade Presidente Coutinho referente aos meses de
agosto a dezembro</t>
  </si>
  <si>
    <t>0034072-08.2022.8.24.0710</t>
  </si>
  <si>
    <t>POLTRONA ESTRUTURA ALUMÍNIO CORDA NAÚTICA COM ALMOFADA</t>
  </si>
  <si>
    <t>0034268-75.2022.8.24.0710</t>
  </si>
  <si>
    <t xml:space="preserve">40 ARO C/CABO PARA COADOR - 17CM - ARO EM ALUMINIO C/17 CM DE RAIO, COM CABO DE MADEIRA, EMBALAGEM PLASTICA UNITARIA COM ETIQUETA DE CODIGO DE BARRA
30 ARO C/CABO PARA COADOR - 22CM - ARO EM ALUMINIO C/22 CM DE RAIO, COM CABO
150 COADOR DE PANO P/ARO 14CM (COM ARO) - EM FLANELA BRANCA, MED. APROX.(CM): COMPR. 23 X ALTURA 24,5 CM. EMBALAGEM PLASTICA UNITARIA C/CODIGO DE BARRA
100 COADOR DE PANO P/ARO 17CM - EM FLANELA BRANCA, MED. APROX. (CM) COMPR. 28 X ALT. 25.EMBALAGEM PLASTICA UNITARIA COM ETIQUETA DE CODIGO DE BARRAS
200 COADOR DE PANO P/ARO 22CM - EM FLANELA BRANCA, MED. APROX.(CM): COMPR. 33,5CM X ALTURA 38 CM. EMBALAGEM PLASTICA UNITARIA COM CODIGO DE BARRAS
</t>
  </si>
  <si>
    <t>Trata de aquisição para distribuição a todas Unidades do PJSC, para retomada da distribuição de produtos relacionados ao café, consoante definição da
Administração</t>
  </si>
  <si>
    <t>0034130-11.2022.8.24.0710</t>
  </si>
  <si>
    <t>(1) Troca de base porta giratória (material naútico ou madeira de lei)</t>
  </si>
  <si>
    <t>Necesssita a troca da base da porta giratória que pela umidade causada pela chuva e a base ser de material compensado, acabou estufando o material e
danificando toda a estrutura da porta</t>
  </si>
  <si>
    <t>0034238-40.2022.8.24.0710</t>
  </si>
  <si>
    <t>Manutenção e limpeza do jardim - (5 meses)</t>
  </si>
  <si>
    <t>0033610-51.2022.8.24.0710</t>
  </si>
  <si>
    <t>Aquisição de filtros para purificador de água, marca Premium</t>
  </si>
  <si>
    <t>Estão instalados dois purificadores nos corredores no prédio do fórum para abastecimento de água do púbico e servidores. Cada purificador filtra 4.000 mil litros
de água. Informo que não há bebedouros instalados neste edifício do fórum de São Lourenço do Oeste</t>
  </si>
  <si>
    <t>0023826-50.2022.8.24.0710</t>
  </si>
  <si>
    <t>Aquisição de tinta acrílica 16l super lavável Coral cor 5274/Opala</t>
  </si>
  <si>
    <t xml:space="preserve">Materiais de construção para pequenos reparos a serem realizados pelo Zelador no Fórum da Comarca de Ascurra no terceiro quadrimestre de 2022. </t>
  </si>
  <si>
    <t>0033414-81.2022.8.24.0710</t>
  </si>
  <si>
    <t>Aquisição de pacotes com duas unidades cada de fibra de limpeza (multi-uso) tamanho 225mm x 110mm x 8mm, marca</t>
  </si>
  <si>
    <t>Necessidade de aquisição de fibra de limpeza para uso em rodo nos meses de setembro a dezembro/2022, para esfregar as calçadas do Fórum em vista que o
Almoxarifado não fornece o item nas medidas para adequar ao rodo.</t>
  </si>
  <si>
    <t>0031333-62.2022.8.24.0710</t>
  </si>
  <si>
    <t>Aquisição de BANDEIRA DO MUNICÍPIO DE PALHOÇA - 100% POLIÉSTER, dupla inteira, costuradas com fios de alta resistência, com ilhoses na lateral, com reforço na lateral para hasteamento - Medindo 2.5p ( 1.12 x 1.60m)</t>
  </si>
  <si>
    <t>Trata-se de aquisição de 15 bandeiras do Município de Palhoça para hasteamento, haja vista que o estoque da Comarca encontra-se zerado.</t>
  </si>
  <si>
    <t>0033922-27.2022.8.24.0710</t>
  </si>
  <si>
    <t>(Aquisição de Máquina de lavar roupas Electrolux LAC11 – lava, enxágua e centrifuga, 10,5kg - tensão 220V, com classificação “A”, Garantia de, no mínimo, 12 meses</t>
  </si>
  <si>
    <t>Necessidade de substituição da máquina de lavar roupas patrimônio n. 411100, danificada, de conserto inviável (conforme análise da DIE em anexo).</t>
  </si>
  <si>
    <t>0034022-79.2022.8.24.0710</t>
  </si>
  <si>
    <t>Aquisição de Rodízios PU SQ90 para cadeiras giratórias</t>
  </si>
  <si>
    <t>Aquisição de rodízios para cadeiras giratórias, pois os originais estão danificados. Serão utilizados nas cadeiras patrimoniadas com os seguintes números:
402139, 433036, 434907, 403254, 403238, 463257, 403251, 403253, 403242, 305030, 340447, 340450</t>
  </si>
  <si>
    <t>0030284-83.2022.8.24.0710</t>
  </si>
  <si>
    <t>Aquisição de Impressora térmica de etiquetas Argox OS-214 Plus</t>
  </si>
  <si>
    <t>A partir da descontinuidade do Sistema SajArq, fornecido pela empresa Softplan, em face da rescisão contratual e a sua substituição pelo Sistema Pergamum, é
necessária a inserção do código do exemplar utilizado pelo atual sistema para que seja viável a identificação dos processos judiciais arquivados no Arquivo Centra</t>
  </si>
  <si>
    <t>0031952-89.2022.8.24.0710</t>
  </si>
  <si>
    <t xml:space="preserve">Aquisição de  Painel de senha WI 
Controle Garen (configurados)
</t>
  </si>
  <si>
    <t>O atual painel de senha (patrimonio n. 412312) está apresentando defeitos e considerando o tempo de uso (aproximadamente 7 anos) necessita de troca. O
equipamento é utilizado na recepção, para o atendimento ao público</t>
  </si>
  <si>
    <t>1 Painel de senha e 2 controle</t>
  </si>
  <si>
    <t>0030007-67.2022.8.24.0710</t>
  </si>
  <si>
    <t>Aquisição de Cabo de aluminio 22mmx1,40m. (c/ponteira) natural - Nobre</t>
  </si>
  <si>
    <t>Trata-se de aquisição de Cabos de alumínio para vassouras/rodos, com comprimento de 1,40m, a ser distribuído para a equipe de limpeza do Fórum, a fim de
facilitar e agilizar o manuseio, e principalmente tornar menos penosas as atividades repetitivas de limpeza debaixo de mesas e balcões.</t>
  </si>
  <si>
    <t>0034990-12.2022.8.24.0710</t>
  </si>
  <si>
    <t>Aquisição de Cortina em veludo com consumo de tecido 2/1 com deslizantes para tubo luza e suportes instalados</t>
  </si>
  <si>
    <t>Aquisição de cortina de veludo para substituição da persiana instalada na sala do Depoimento Especial, cuja finalidade é melhorar a acústica do ambiente.</t>
  </si>
  <si>
    <t>0014366-39.2022.8.24.0710</t>
  </si>
  <si>
    <t>Aquisição de Mesas Lateral, redonda, Indianapolis</t>
  </si>
  <si>
    <t>Necessidade de aquisição de mesas laterais para uso corporativo na área externa do Ático da Torre II do Tribunal de Justiça, tendo em vista que o espaço é
bastante utilizado para reuniões institucionais, eventos e outras solenidades promovidas pela Presidência do TJSC</t>
  </si>
  <si>
    <t>0034726-92.2022.8.24.0710</t>
  </si>
  <si>
    <t>Aqusição de banqueta giratória base aço carbono</t>
  </si>
  <si>
    <t>Necessidade de aquisição de banquetas para uso corporativo na área interna do Ático da Torre II do Tribunal de Justiça, tendo em vista que o espaço é bastante
utilizado para reuniões institucionais, eventos e outras solenidades promovidas pela Presidência do TJSC</t>
  </si>
  <si>
    <t>0035049-97.2022.8.24.0710</t>
  </si>
  <si>
    <t>Aquisição de mesa bistrô alta</t>
  </si>
  <si>
    <t>Necessidade de aquisição de mesas bistrô para uso corporativo na área interna do Ático da Torre II do Tribunal de Justiça, tendo em vista que o espaço é
bastante utilizado para reuniões institucionais, eventos e outras solenidades promovidas pela Presidência do TJSC</t>
  </si>
  <si>
    <t>0035052-52.2022.8.24.0710</t>
  </si>
  <si>
    <t>Aquisição de Extintor CO2 6 kg (completo)</t>
  </si>
  <si>
    <t>Conforme autos SEI 0028552-04.2021.8.24.0710, o extintor encaminhado para manutenção preventiva foi condenado, sendo que não há previsão de
fornecimento deste item nos contratos de manutenção vigentes, sendo necessária aquisição por Requisição de Compras._x000D_</t>
  </si>
  <si>
    <t>0028483-35.2022.8.24.0710</t>
  </si>
  <si>
    <t>Aquisição de Apresentador multimídia (passador de slides)</t>
  </si>
  <si>
    <t>Justifica-se a aquisição supra para apoio operacional aos apresentadores/palestrantes em eventos por vezes concomitantes realizados no Auditório do Tribunal
Pleno, Sala de Reuniões HS-09, Salão Nobre da Presidência, Sala de Reuniões Thereza Tang 700A e 700B, Sala de Reuniões 807 Torre I e eventos diversos
nas dependências deste PJSC.</t>
  </si>
  <si>
    <t>0034145-77.2022.8.24.0710</t>
  </si>
  <si>
    <t>Contraatação de Reparo em mesa do Refeitório, com material</t>
  </si>
  <si>
    <t>Considerando que a base que sustenta as mesas do refeitório(nº de patrimônio 109995) e a da sala dos jurados (nº de patrimônio 109499) estão com danos
aparentes( os parafusos estão caindo), faz-se necessário o conserto por meio da presente RC</t>
  </si>
  <si>
    <t>0034674-96.2022.8.24.0710</t>
  </si>
  <si>
    <t>Aquisição de Refrigerador Marca Consul modelo CRB 39 - 342 litros</t>
  </si>
  <si>
    <t>Face o retorno presencial de servidores e funcionários que dependem desse produto para manter seus alimentos refrigerados. Foi orientado pela DIE/ Seção de
Gestão de Contratos, para darmos baixa no refrigerador atual posto que não está mais funcionando e adquirir um novo por RC</t>
  </si>
  <si>
    <t>0031410-71.2022.8.24.0710</t>
  </si>
  <si>
    <t>Aquisição de Açucareiro plástico branco com tampa e colher. Capacidade aproximada de 330ml</t>
  </si>
  <si>
    <t>Trata de aquisição para distribuição a todas Unidades do PJSC, para retomada da distribuição de produtos relacionados ao café, consoante definição da
Administração.</t>
  </si>
  <si>
    <t>240</t>
  </si>
  <si>
    <t>0032933-21.2022.8.24.0710</t>
  </si>
  <si>
    <t xml:space="preserve">(1m³) brita n. 2
(1) cimento 50kg
(1) veda-rosca 18mmx50m
(1) lixa massa folha grão 220
(4) tinta spray uso geral cor branca 400 ml
(3) tinta spray uso geral cor vermelha 400 ml
(1) thinner 900 ml
</t>
  </si>
  <si>
    <t>Materiais de construção para pequenos reparos a serem realizados pelo Zelador no Fórum da Comarca de Ascurra no terceiro quadrimestre de 2022</t>
  </si>
  <si>
    <t>0033412-14.2022.8.24.0710</t>
  </si>
  <si>
    <t xml:space="preserve">Aquisição de RODÍZIO BASE GIRATÓRIAPARA CARRINHO PLATAFORMADE 5 POLEGADAS
e RODÍZIO BASE FIXA PARA CARRINHO PLATAFORMA DE 5 POLEGADAS
</t>
  </si>
  <si>
    <t>Aquisição de rodízios de base giratória e base fixa para uso do carrinho plataforma n. 316564 tendo em vista que é um bem muito usado nos transportes de água,
caixas, móveis e de extrema importância para o Fórum.</t>
  </si>
  <si>
    <t>0035015-25.2022.8.24.0710</t>
  </si>
  <si>
    <t>Contratação da professora Katia Christine Teichmann por intermédio da empresa Boreal Psicologia &amp; Educação Eireli para ministrar Workshop no Curso de Pós-Graduação em Gestão da Inovação e Inteligência Comportamental no Poder Judiciário de Santa Catarina - Turma 2021/2022.</t>
  </si>
  <si>
    <t>A justificativa pormenorizada encontra-se no Projeto Básico para Contratação AJU 32/2022.Diante da possibilidade de duplo enquadramento, conforme
Resolução GP 29/2021, encaminha-se por requisição de compra.</t>
  </si>
  <si>
    <t>0034445-39.2022.8.24.0710</t>
  </si>
  <si>
    <t xml:space="preserve">Aquisição de materiais para Limpeza RODO COM MANTA
PÁ DE LIXO e ESCOVA DE LAVAR ROUPA
</t>
  </si>
  <si>
    <t>Justifica-se esta requisicao de compras devido a necessidade de suprir as serventes com material para limpeza do predio da comarca.</t>
  </si>
  <si>
    <t>12 rodos, 6 pá de lixo e 10 escova de lavar roupas</t>
  </si>
  <si>
    <t>0035028-24.2022.8.24.0710 (3º quadrimestre)</t>
  </si>
  <si>
    <t>Aquisição de Lavadora Jato 1400W Tramontina</t>
  </si>
  <si>
    <t xml:space="preserve">JUSTIFICO A AQUISIÇÃO DA LAVADORA JATO 1400W, EM VIRTUDE DA NECESSIDADE DE LIMPEZA E MANUTENÇÃO/LAVAÇÃO DAS CALÇADAS
EXTERNAS E DOS PISOS TIPO PETIT-PAVÉ E MURETAS DO PRÉDIO DO FÓRUM DA COMARCA DE IMARUÍ, EVITANDO ASPECTO DE SUJEIRA E/OU
ABANDONO DO PRÉDIO. PUBLICO. </t>
  </si>
  <si>
    <t>0029539-06.2022.8.24.0710</t>
  </si>
  <si>
    <t xml:space="preserve">Serviço de conserto e manutenção de caixa de som - Pat. 381470
Serviço de conserto e manutenção de caixa de som - Pat. 381471
</t>
  </si>
  <si>
    <t>Justifica-se a presente RC para fins de conserto e manutenção em duas caixas de som ativas, utilizadas no Salão do Tribunal de Júri da Comarca de Correia
Pinto</t>
  </si>
  <si>
    <t>0034344-02.2022.8.24.0710</t>
  </si>
  <si>
    <t xml:space="preserve"> Digitalização/escaneamento de mapas</t>
  </si>
  <si>
    <t>É imprescindível a digitalização das plantas/projetos originais da edificação onde hoje localiza-se o prédio do Fórum de Ipumirim.
A presente compra decorre de pedido foi realizado pela nossa r. Diretoria de Engenharia e Arquitetura (DEA), pois necessitam dos projetos originais do prédio,
o qual é cedido pelo Município de Ipumirim e objeto de Cessão de Uso Onerosa.</t>
  </si>
  <si>
    <t>0034592-65.2022.8.24.0710; 0039210-53.2022.8.24.0710</t>
  </si>
  <si>
    <t>Aquisição de SETAS ADESIVAS DE SINALIZAÇÃO (90cmX30cmX60cm)</t>
  </si>
  <si>
    <t>Aquisição de setas adesivas de sinalização a fim de facilitar a indicação das unidades judiciais no corredor do térreo do prédio de Criciúma.</t>
  </si>
  <si>
    <t>0034904-41.2022.8.24.0710</t>
  </si>
  <si>
    <t xml:space="preserve">Aquisição de materiais (1) Fita isolante 20metros
(1) Esguicho pistola 8 jatos para jardim
(1) Tinta emborrachada 16 litros
</t>
  </si>
  <si>
    <t>0032531-37.2022.8.24.0710 (3º quadrimestre)</t>
  </si>
  <si>
    <t>Contratação de docente especializada para minsitrar Workshop no Curso de Pós-Graduação lato sensu – EaD - Gestão da Inovação e Inteligência Comportamental no Poder Judiciário de Santa Catarina – Turma 2021/2022</t>
  </si>
  <si>
    <t>0034968-51.2022.8.24.0710</t>
  </si>
  <si>
    <t>Diárias em apartamento individual</t>
  </si>
  <si>
    <t>Hospedagem para 09 (nove) participantes da sessão do Tribunal do Júri, sendo 07 jurados e 02 oficiais de justiça, em quarto individual (single), processo nº 0001008-37.2014.8.24.0047</t>
  </si>
  <si>
    <t>0036330-88.2022.8.24.0710</t>
  </si>
  <si>
    <t>Aquisição de Ventilador de parede 60 cm</t>
  </si>
  <si>
    <t>A requisição de compra se justifica pela necessidade de instalação de novos ventiladores de parede nos corredores do Fórum de Joinville. Tendo em vista que não há sistema de climatização nas áreas
comuns</t>
  </si>
  <si>
    <t>0035403-25.2022.8.24.0710</t>
  </si>
  <si>
    <t>Aquisição Teclado - USB - Kinesis Freestyle2 - KB800PB-US (Cinza escuro)</t>
  </si>
  <si>
    <t>Teclado em duas partes a ser utilizado por servidor portador de necessidade especial, com posse prevista para o dia 12/9/2022 na comarca de São Lourenço
do Oeste</t>
  </si>
  <si>
    <t>0035267-28.2022.8.24.0710</t>
  </si>
  <si>
    <t>refeições sem bebida alcoólica</t>
  </si>
  <si>
    <t>Trata-se de Requisição de Compras de para almoço institucional, em razão da Visita Institucioal do Senhor Ministro Luis Felipe Salomão, Corregedor Nacional da Justiça, e homenagem ao Sr. Ministro
do STJ, Jorge Mussi, não há resolução vigente com essa previsão, e nesse sentido, destaca-se o disposto no art. 5º, §3º, IV da Res. GP n. 29/2021:</t>
  </si>
  <si>
    <t>0036471-10.2022.8.24.0710 (empenho cancelado a pedido da UR)</t>
  </si>
  <si>
    <t xml:space="preserve">(2) Adesivo Silicone incolor
(2) Fita Isolante 10m
(100) Parafuso 4,00 x 4,00
(1) Trena 5m
(2) Parafuso WC Bucha 10 par
(1) Argamassa AC2 Externa (20kg)
</t>
  </si>
  <si>
    <t>Trata-se de insumos e produtos a serem utilizados pela zeladoria do edifício para pequenos reparos e manutenção da estrutura, quando não há a necessidade de acionar o contrato com a CEPENGE</t>
  </si>
  <si>
    <t>0035818-08.2022.8.24.0710</t>
  </si>
  <si>
    <t>Conserto de fogão (patrimônio 445984)</t>
  </si>
  <si>
    <t>Requerimento para conserto do fogão n. 445984, tendo em vista o retorno do serviço de copa na Comarca de Criciúma. Por favor, solicito a máxima urgência da avaliação desta requisição já que o
outro fogão n. 448196 parou de funcionar hoje, 06.09, e estamos em mutirão do Tribunal do Júri até novembro</t>
  </si>
  <si>
    <t>0036010-38.2022.8.24.0710</t>
  </si>
  <si>
    <t>Aquisição de Relógio digital de parede led</t>
  </si>
  <si>
    <t>Aquisição de relógio digital de parede para colocação no Salão do Tribunal do Júri deste Fórum, objetivando o controle de horário e tempo das falas dos Advogados e Promotores, sobretudo para que
consigam controlar com mais facilidade o tempo concedido para exposição de suas teses._x000D_</t>
  </si>
  <si>
    <t>0036507-52.2022.8.24.0710</t>
  </si>
  <si>
    <t>Aquisição de Scanner Fujitsu ScanSnap A3 Simplex Color SV600</t>
  </si>
  <si>
    <t>A justificativa desta contratação foi inserida neste processo como documento complementar. (doc. 6558360)</t>
  </si>
  <si>
    <t>0033695-37.2022.8.24.0710</t>
  </si>
  <si>
    <t xml:space="preserve">Aquisição de  Placa Braille alumínio corrimão INÍCIO
e Placa Braille alumínio corrimão FINAL
</t>
  </si>
  <si>
    <t>Tendo em vista a solicitação por Ofício da 3ª Promotoria da Comarca de São Miguel do Oeste para ajustar os corrimões do prédio às normativas da acessibilidade faz-se necessário a aquisição de
placas indicativas em Braille</t>
  </si>
  <si>
    <t>0035953-20.2022.8.24.0710</t>
  </si>
  <si>
    <t>Pernoite em hotel para 7 jurados e 2 oficiais de justiça</t>
  </si>
  <si>
    <t xml:space="preserve">Essa requisição de compra se justifica haja vista o júri de grande complexidade, relativo ao processo 5041096-49.2020.8.24.0038, que se iniciará no dia 22/09/2022 com previsão de término para o dia
23/09/2022. Desta forma, devido a necessidade de incomunicabilidade, será necessário o pernoite em hotel para 7 jurados e 2 oficiais de justiça. </t>
  </si>
  <si>
    <t>0037854-23.2022.8.24.0710</t>
  </si>
  <si>
    <t>Aquisição de Espelho convexo (60cm)</t>
  </si>
  <si>
    <t>Essa requisição de compras se justifica pela necessidade de aquisição de 01 espelho convexo, em substituição a um dos que já existem no portão dos fundos da Comarca e que apresenta desgaste
pela ação do tempo, não cumprindo mais a sua função. A aquisição anterior foi realizada em 2017, empenho 2017NE005829._x000D_</t>
  </si>
  <si>
    <t>0035034-31.2022.8.24.0710</t>
  </si>
  <si>
    <t>Conserto de microondas, com material (patrimônio 345422)</t>
  </si>
  <si>
    <t>Precisa ser trocado a meembrana do micro ondas, a tecla cancela e ligar estão estragadas.Patrimônio 345422</t>
  </si>
  <si>
    <t>0035194-56.2022.8.24.0710</t>
  </si>
  <si>
    <t xml:space="preserve">(Aquisição de  Conju.copos cristal c/6 unidades Bhoemia
e Faqueiro inox 36 peças Tra-montina (06 serviços)
</t>
  </si>
  <si>
    <t>Jogo de faqueiro e copos de cristal será para utilizção nos jurí, pelos jurados durante as sessões do tribunal do jurí.</t>
  </si>
  <si>
    <t>1 conj compos e 1 faqueiro</t>
  </si>
  <si>
    <t>0033593-15.2022.8.24.0710</t>
  </si>
  <si>
    <t>Aquisição de cones refletivos</t>
  </si>
  <si>
    <t>Esta requisição de compras se justifica pela necessidade de melhoria de segurança de magistrados, promotores e servidores, haja vista a necessidade de sinalização, através de cones refletivos, no
estacionamento interno, como em áreas adjacentes, sobretudo nos portões, locais com grande fluxo de veículos, ciclistas e transeuntes. Complemento que o item não é fornecido pelo Almoxarifado
Central.</t>
  </si>
  <si>
    <t>0036706-74.2022.8.24.0710</t>
  </si>
  <si>
    <t>Aquisição de jogo de chave de precisão 11 peças</t>
  </si>
  <si>
    <t>O pedido de aquisição de 5 (cinco) jogos de chaves de precisão para retirada/manutenção dos HDs dos novos notebooks HP justifica-se porque, conforme
apontado pela Seção de Gerenciamento e Manutenção de Equipamentos de TI, os parafusos de suporte do HD para esse modelo são muito pequenos, sendo que
atualmente não dispõem destas ferramentas em bancada</t>
  </si>
  <si>
    <t>5 jogo</t>
  </si>
  <si>
    <t>0032176-27.2022.8.24.0710</t>
  </si>
  <si>
    <t>Aquisição de PIN com diâmetro de 2cm e trava americana, em zamac, com logo criado pela Seção de Artes Visuais do TJSC.</t>
  </si>
  <si>
    <t>Trata-se de Requisição de Compras de 500 unidades de PIN com diâmetro de 2 cm e trava americana em zamac, com logo criado pela Seção de Artes Visuais do TJSC, a serem entregues em
solenidades especiais e comemorativas, pelo Presidente do TJSC</t>
  </si>
  <si>
    <t>500</t>
  </si>
  <si>
    <t>0036298-83.2022.8.24.0710</t>
  </si>
  <si>
    <t>Hospedagem em quarto single</t>
  </si>
  <si>
    <t>Hospedagem para sessão do júri no dia 05/10/2022, autos n. 5000365-02.2021.8.24.0256, com início às 9 horas, compreendendo 7 jurados e 2 Oficiais de Justiça, previstos na Resolução GP n.
27/2014, Art. 4º&gt; Em razão da dimensão do júri (3 réus presos e 9 testemunhas para oitiva) o mesmo se estenderá até o dia 06/10, o que justifica a necessidade da hospedagem</t>
  </si>
  <si>
    <t>0036559-48.2022.8.24.0710</t>
  </si>
  <si>
    <t>Aquisição de SACO 60X90X10 PEBD (embalagem contendo 1KG)</t>
  </si>
  <si>
    <t>Trata- se de aquisição pela seção de serviços gerais de saco plástico em polietileno de baixa densidade(PEBD) para acondicionamento dos bebedouros após a higienização , com o intuito de mantê-los
em boas condições sanitárias de uso. OBS : O orçamento N° 2, apesar de apresentar proposta mais baixa, não se encontra regularizado quanto a Certidão de Débitos Relativos a Créditos Tributários
Federais( em anexo). _x000D_</t>
  </si>
  <si>
    <t>0036801-07.2022.8.24.0710</t>
  </si>
  <si>
    <t xml:space="preserve">Conserto - GELAD.COMERC.04PORTAS - recarga de gás - Patrimônio: 287668
Conserto - GELAD.COMERC.04PORTAS - micro ventilador interno - Patrimônio: 287668
Conserto - GELAD. COMERCIAL 04PORTAS - mão de obra - Patrimônio: 287668
Conserto - FREEZER VERTICAL 570 LT (expositor vertical porta cega) Patrimônio: 284390 - recarga de gás -
Conserto - FREEZER VERTICAL 570 LT (expositor vertical porta cega) Patrimônio: 284390 - sensor Evap
Conserto - FREEZER VERTICAL 570 LT (expositor vertical porta cega) Patrimônio: 284390 - mão de obra.
</t>
  </si>
  <si>
    <t>Tendo em vista o não funcionamento dos dois refrigeradores localizados na copa do Ático e seus usos imprescindíveis, abre-se a presente requisição de compra para contratação de serviço com a
finalidade de proceder aos reparos necessários ao bom funcionamento dos eletrodomésticos. Os três primeiros itens referem-se ao patrimônio 287668 (Refrigerador Comercail 04 portas Inox) e os
três últimos, ao patrimônio 284390 (Freezer Vertical 570 litros</t>
  </si>
  <si>
    <t>0036748-26.2022.8.24.0710</t>
  </si>
  <si>
    <t>conserto do fogão n. 448196, com material incluso</t>
  </si>
  <si>
    <t>Requerimento para conserto do fogão n.448196 , tendo em vista o retorno do serviço de copa na Comarca de Criciúma. Por favor, solicito urgência na avaliação desta requisição já que o outro fogão n.
445984 parou de funcionar e encontra-se no conserto. Ressalto que a Comarca de Criciúma encontra-se em mutirão do Tribunal do Júri até novembro.</t>
  </si>
  <si>
    <t>0037265-31.2022.8.24.0710</t>
  </si>
  <si>
    <t>0037171-83.2022.8.24.0710</t>
  </si>
  <si>
    <t>Aquisição de ESCADA 1 DEGRAU ESMALTADA MARCOS MOVEIS</t>
  </si>
  <si>
    <t>RATA- SE DE REQUISIÇÃO DE COMPRA PARA AQUISIÇÃO DE ESCADAS ANTERRAPANTE DE 1 DEGRAU, PARA UTILIZAÇÃO NAS COPAS DO TRIBUNAL DE JUSTIÇA DE SANTA
CATARINA, TENDO EM VISTA AUXILIAR AS COPEIRAS NO ACESSO AO INTERIOR DO BOJO DA CAFETEIRA FACILITANDO A LIMPEZA.</t>
  </si>
  <si>
    <t>0036784-68.2022.8.24.0710</t>
  </si>
  <si>
    <t>Aquisição de Brasão em aço inox escovado medindo 37,4x35cm de altura, chapa 0,8mm espessura, com recorte especial no formato da peça, gravação baixo relevo com pintura das linhas em preto, e um acrílico preto 20mm de fundo</t>
  </si>
  <si>
    <t>A pedido da Presidência, há necessidade de aquisição de brasão do Estado de Santa Catarina em aço inox para instalação no hall de acesso restrito de autoridades (Torre II do prédio-sede).</t>
  </si>
  <si>
    <t>0036905-96.2022.8.24.0710</t>
  </si>
  <si>
    <t>Aquisição de  (par) de Placa de Identificação Veicular (PIV)</t>
  </si>
  <si>
    <t>Confecção de placas novas - PIV modelo Mercosul, para o veículo da Frota do Judiciário a disposição da Comarca de Urubici - SC, uma vez que se encontra ilegível. URGENTE: A Assistente Social
precisa do veículo para fazer os estudos sociais dos processos da Infância e Juventude e, por se tratar de infração de trânsito (placa veicular ilegível)</t>
  </si>
  <si>
    <t>0036569-92.2022.8.24.0710</t>
  </si>
  <si>
    <t>Aquisição de baldes em plástico reforçado</t>
  </si>
  <si>
    <t>Material necessário para utilização na limpeza do prédio pelas serventes; material não fornecido pelo Almoxarifado do TJSC.</t>
  </si>
  <si>
    <t>0036839-19.2022.8.24.0710</t>
  </si>
  <si>
    <t>Aquisição de pá de lixo</t>
  </si>
  <si>
    <t>A Comarca contatou o Almoxarifado Central o qual informou que dentro de 15-20 dias será fornecido o item açucareiro, por esse motivo o item também foi retirado da RC anterior. A pá de lixo será
utilizada pelas terceirizadas na limpeza do Fórum e segundo informado pelo Almoxarifado Central o item deve ser adquirido por meio de RC.</t>
  </si>
  <si>
    <t>0035808-61.2022.8.24.0710</t>
  </si>
  <si>
    <t>Aquisição de peças e serviço de instalação para conserto de fechadura eletrônica do Gabinete da 1ª Vara Criminal da Comarca de Criciúma</t>
  </si>
  <si>
    <t>Aquisição de peças e serviço de instalação para conserto de fechadura eletrônica do Gabinete da 1ª Vara Criminal da Comarca de Criciúma._x000D_</t>
  </si>
  <si>
    <t>0031883-57.2022.8.24.0710</t>
  </si>
  <si>
    <t>CARRINHO ESPREMEDOR DOBLÔ 30L</t>
  </si>
  <si>
    <t>Prezados, necessitamos de novos baldes para o serviço de limpeza, pois 04 unidades das que possuímos estão danificadas, o que dificulta muito a execução do
trabalho.</t>
  </si>
  <si>
    <t>0035310-62.2022.8.24.0710</t>
  </si>
  <si>
    <t xml:space="preserve">32m² Grama esmeralda mt2
(20) substrato de jardim
</t>
  </si>
  <si>
    <t>Devido ao desgaste do tempo, alguns temporais, pouca incidência de sol, serviços de manutenção feitos naquela área, etc. acabaram danificando a grama localizada na frente do Fórum, sendo
necessário o replantio de uma parte. A Terra restante será utilizada no resto do jardim e no boldo. Área 360,63 m2 de grama e 439,76 m2 de boldo do ecotelhado</t>
  </si>
  <si>
    <t>0036736-12.2022.8.24.0710</t>
  </si>
  <si>
    <t xml:space="preserve"> Execução de ensaio e emissão de relatório/laudo de desempenho/constância dos raios-x intraoral da Clínica Odontológica do Poder Judiciário de Santa Catarina. Aparelhos a serem avaliados: Consultório 1 - Marca Prodental Modelo Pro 70 - Intra n° de série:01 A71 3709 Consultório 2 - Marca Gnatus Modelo Timex 70 n° de série 4254924004 Consultório 3 - Marca Dabi Atlante Modelo Spectro 70X n° de série K00356</t>
  </si>
  <si>
    <t>Trata-se de uma obrigação legal dos serviços odontológicos cujas normativas sanitárias estaduais são: Resolução Normativa Nº 002 /DIVS/SES de 09/05/17 e Resolução Normativa n°
002/DIVS/SES de 13 de maio de 2015._x000D_</t>
  </si>
  <si>
    <t>0036079-70.2022.8.24.0710</t>
  </si>
  <si>
    <t>Plotagem de adesivo em vidro e respectivos parafusos, incluindo instalação</t>
  </si>
  <si>
    <t>A pedido da Corregedoria Geral de Justiça, é necessário adquirir plotagem para 4 (quatro) fotografias e os respectivos parafusos a fim de instalá-los na Galeria de Corregedores deste Tribunal de
Justiça.</t>
  </si>
  <si>
    <t>0036903-29.2022.8.24.0710</t>
  </si>
  <si>
    <t xml:space="preserve">(10) Cordão Óptico LC/LC Monomodo 2m, Duplex, 9/125 APC
(5) Cordão Óptico LC/LC Monomodo 10m, Duplex, 9/125 APC
(5) Cordão Óptico LC/LC Monomodo 15m, Duplex, 9/125 APC
(2) Cordão Óptico MPO - 8F –OM3/OM4 - MPO/UPC (f) to [4] LC/UPC Duplex 2m
(2) Cordão Óptico MPO - 8F –OM3/OM4 - MPO/UPC (f) to [4] LC/UPC Duplex 15m - (5) Cordão Óptico MPO - 12F OM3/OM4 - MPO/UPC (f) to MPO/UPC (f) - TIPO B 5m
(5) Cordão Óptico MPO - 12F OM3/OM4 - MPO/UPC (f) to MPO/UPC (f) - TIPO B 10.0M
(10) Cordão Óptico MPO - 12F OM3/OM4 - MPO/UPC (f) to MPO/UPC (f) - TIPO B 15.0M
</t>
  </si>
  <si>
    <t>No contrato 123/2021 foi adquirido os equipamentos que irão fornecer uma solução de visibilidade de rede atraves da coleta de pacotes . Uma parte já foi instalada, mas para finalizar o projeto
será necessário adquirir estes cabos faltantes. Sem eles o projeto não terá o resultado esperado.</t>
  </si>
  <si>
    <t>0032824-07.2022.8.24.0710</t>
  </si>
  <si>
    <t>0010657-93.2022.8.24.0710</t>
  </si>
  <si>
    <t>Aquisição de Mesa de som digital</t>
  </si>
  <si>
    <t>Justifica-se o presente pedido para fins de atendimento urgente de demanda da Secretaria Executiva da Academia Judicial, tecnicamente justificadas em e-mail
enviado por aquela unidade. As demandas são para 05 (cinco) unidades, sendo 04 (quatro) para atendimento da Academia Judicial e 01 (uma) para uso interno
da equipe de audiovisual no prédio-sede do Tribunal de Justiça, uma vez que há outro equipamento sobressalente para atendimento de agendamentos
simultâneos ou eventual backup imediato das mesas utilizadas nos eventos, solenidades, sessões e reuniões dentro do prédio-sede do TJSC</t>
  </si>
  <si>
    <t>0034193-36.2022.8.24.0710</t>
  </si>
  <si>
    <t>0039574-25.2022.8.24.0710; 0040639-55.2022.8.24.0710</t>
  </si>
  <si>
    <t>Aquisição de Copo plástico descartável, 100% em polipropileno (PP), com capacidade de 180ml, cor BRANCA, caixa contendo 2500 unidades</t>
  </si>
  <si>
    <t>Necessidade de aquisição de copos plásticos para fornecimento de água mineral aos magistrados, servidores, colaboradores e público externo no ambito do
PJSC.</t>
  </si>
  <si>
    <t>350</t>
  </si>
  <si>
    <t>0036732-72.2022.8.24.0710</t>
  </si>
  <si>
    <t>Aquisição de Cinta profilática TDV - Fita com furos cortantes, material aço inoxidável, esterilizável, tipo uso descartável. Aplicação para profilaxia dentária. Dimensões aproximadas 10mmx4mm. Apresentação pacote com 10 fitas.</t>
  </si>
  <si>
    <t>São materiais de uso contínuo usados para os tratamentos odontológicos realizados pela Seção Odontológica</t>
  </si>
  <si>
    <t>0034619-48.2022.8.24.0710</t>
  </si>
  <si>
    <t>Revestimento em ACM na parede do hall dos elevadores do pavimento Térreo da Torre I do edifício do TJSC</t>
  </si>
  <si>
    <t>Trata-se de melhorias na qualidade do acabamento das paredes do hall de entrada junto aos elevadores do prédio do TJSC</t>
  </si>
  <si>
    <t>0038396-41.2022.8.24.0710</t>
  </si>
  <si>
    <t>Aquisição de Aspirador de pó e água Karcher NT 2000/ 220 V/ 1400W</t>
  </si>
  <si>
    <t>Aquisição de aparelho de aspirar pó e água para o Setor de Informática tendo em vista que o aparelho n. 222382 (2005) estragou e parou de funcionar._x000D_</t>
  </si>
  <si>
    <t>0038915-16.2022.8.24.0710</t>
  </si>
  <si>
    <t>Aquisição de Leite, 1 litro, marca Aurora</t>
  </si>
  <si>
    <t>Leite para consumo dos servidores desta Comarca de São Lourenço do Oeste, para segundo semestre do ano de 2022.</t>
  </si>
  <si>
    <t>0035534-97.2022.8.24.0710 (2º semestre)</t>
  </si>
  <si>
    <t xml:space="preserve">(8) REMOVEDOR DE CERA SEM CHEIRO - 5 LITROS
(8) CLORO - 5 LITROS
(20) FIBRA DE LIMPEZA LEVE - 102X260MM, REF. 9509
(20) FIBRA DE LIMPEZA PESADA - 102X260MM, REF. 9506
(20) FIBRA DE LIMPEZA USO GERAL - 102X260MM, REF. 9502
(20) FIBRA DE LIMPEZA BETTACO - 87X2125MM, REF. 9500
</t>
  </si>
  <si>
    <t>Os produtos são necessários para a limpeza e conservação do Fórum, referentes ao 3º quadrimestre de 2022</t>
  </si>
  <si>
    <t>0037255-84.2022.8.24.0710 (3º quadrimestre)</t>
  </si>
  <si>
    <t>Comarca de Santa Cecilia</t>
  </si>
  <si>
    <t>Aquisição de BUFFET DE AQUECIMENTO ALIMENTO, COM08 CUBAS, 220 V, MODELO EA8TC -VENÂNCIO</t>
  </si>
  <si>
    <t>Mensalmente, ocorrem sessões do júri na Comarca de Santa Cecília. A Comarca dispõe de uma sala para refeições no 1º pavimento, um refeitório no térreo e as refeições do júri são servidas pelo
restaurante nesses espaços</t>
  </si>
  <si>
    <t>0038311-55.2022.8.24.0710</t>
  </si>
  <si>
    <t>Comarca de Jaragua do Sul</t>
  </si>
  <si>
    <t xml:space="preserve">(1) Lavadora extratora aspirador 35L A135 IPC 220V
(1) CLAREADOR SOTECO 5 LITRO
(1) DETERGENTE LIMPADOR SOTECO 5 LITROS
</t>
  </si>
  <si>
    <t>A Comarca de Jaraguá do Sul possui poltronas, sofás e tapetes em gabinetes e setores especiais; também conta com um tribunal do Júri com cerca de 100 cadeiras estofadas, e muitas
outras nos demais setores, além disso possui forração de carpete no piso e paredes no salão do júri. A aquisição de uma extratora / aspirador de pó e água se faz necessária para retirar pó e
sujeiras profundas que há muitos anos não se faz</t>
  </si>
  <si>
    <t>0038333-16.2022.8.24.0710</t>
  </si>
  <si>
    <t>conserto de cadeiras e poltronas</t>
  </si>
  <si>
    <t>Considerando a necessidade de reaproveitamento de cadeiras e poltronas giratórias e fixas, haja vista estarem
dentro do prazo de vida útil e os valores dos consertos dentro do limite de 60% previsto na Resolução 09/213-GP</t>
  </si>
  <si>
    <t>59</t>
  </si>
  <si>
    <t>0039366-41.2022.8.24.0710</t>
  </si>
  <si>
    <t xml:space="preserve">(1) mangueira M&amp; hidráulica 100R1 AT n. 8663 - 1/4 1 SN, com 9 (nove) metros de comprimento
(2) terminal para lavadora M22 x 1/4
</t>
  </si>
  <si>
    <t>Necessidade de troca da mangueira de pressão da máquina de lavar calçadas Stihl (tomb. 449739). Será necessária também a troca dos terminais, tanto o que acopla a mangueira ao gatilho do jato
quanto ao que acopla a própria mangueira à máquina. A troca da mangueira se dá em razão de que a atual está deteriorada, com diversas rachaduras que provocam o vazamento de água e perda de
pressão</t>
  </si>
  <si>
    <t>0033979-45.2022.8.24.0710</t>
  </si>
  <si>
    <t>Serviço de restauração de obra de arte – Pintura</t>
  </si>
  <si>
    <t>O serviço é necessário para a conservação do objeto de valor histórico e cultural, que retrata a Santa que é padroeira do Estado de Santa Catarina, devido ao desgaste causado pelo tempo.</t>
  </si>
  <si>
    <t>0039402-83.2022.8.24.0710</t>
  </si>
  <si>
    <t>Aquisição de Limpa telha 5L</t>
  </si>
  <si>
    <t>Aquisição de produto para auxiliar na lavação das calçadas (Área: 241,30 m²), terraço (Área: 45 m²) e telhados do Fórum, que estão precisando de uma limpeza pesada</t>
  </si>
  <si>
    <t>0038797-40.2022.8.24.0710</t>
  </si>
  <si>
    <t>(1) REPARO EM PORTA VAI E VEM, COM MATERIAL INCLUSO</t>
  </si>
  <si>
    <t>Central de Atendimento do Cartório possui porta modelo vai e vem para acesso ao público interno(servidores, estagiários, terceirizados). A fechadura da porta quebrou pelo uso constante. Diante disso,
faz-se necessário efetuar o reparo na porta</t>
  </si>
  <si>
    <t>0038332-31.2022.8.24.0710</t>
  </si>
  <si>
    <t>(1) serviço de sondagem à percussão SPT no terreno onde está construído o prédio do Fórum da Comarca de Brusque</t>
  </si>
  <si>
    <t>Necessidade de realizar exploração e reconhecimento do subsolo onde será construída ampliação do prédio do Fórum da Comarca de Brusque, de forma a
proporcionar subsídios que irão definir o tipo e o dimensionamento das fundações que servirão de base para aquela edificação.</t>
  </si>
  <si>
    <t>0024142-63.2022.8.24.0710</t>
  </si>
  <si>
    <t>Aquisição de  Ventilador de parede 60 cm</t>
  </si>
  <si>
    <t>A requisição de compra se justifica pela necessidade de instalação de novos ventiladores de parede nos corredores do Fórum de Joinville. Tendo em vista que não há sistema de climatização nas
áreas comuns, e em Joinville no verão faz muito calor, com sensação térmica agravada em função da alta umidade do ar, inclusive pessoas que aguardam atendimento nos corredores comumente
acabam passando mal em função do clima._x000D_</t>
  </si>
  <si>
    <t>0039997-82.2022.8.24.0710</t>
  </si>
  <si>
    <t>Comarca de Balneario Camboriú</t>
  </si>
  <si>
    <t>Aquisição de Par de placas automotivas</t>
  </si>
  <si>
    <t xml:space="preserve">Conforme orientado pela Divisão de Transporte se faz necessaria a requsição de novas placas de identificação do veículo Renault/Logan - MIY-9605 devido ao desgaste com o tempo. </t>
  </si>
  <si>
    <t>0031683-50.2022.8.24.0710</t>
  </si>
  <si>
    <t xml:space="preserve"> interpretação em libras</t>
  </si>
  <si>
    <t>Serviço de interpretação em libras para servidor com deficiência auditiva Andrey Eduardo Silva a fim de garantir a acessibilidade em razão de convocação do Juiz
André Alexandre Happke para atuar como cooperador/substituto no Segundo Grau</t>
  </si>
  <si>
    <t>0040436-93.2022.8.24.0710</t>
  </si>
  <si>
    <t>(9) Jaqueta PT Rain 2.0 3M
(18) Combat Shirt
(9) Bota Bravo 10 PT 40
(18) Calça F3 C/ JOELHEIRA</t>
  </si>
  <si>
    <t>Trata-se de material necessário para utilização pela equipe de instrução de tiro do TJS</t>
  </si>
  <si>
    <t>0031957-14.2022.8.24.0710</t>
  </si>
  <si>
    <t xml:space="preserve">(1) Guarda-corpos em ACM estruturado com perfis de aluminio - Regiões 1 e 4 do Ático Torre II do prédio do TJSC
(1) Guarda-corpos em ACM estruturado com perfis de aluminio - 7 sacadas 8º andar e 3 sacadas no 2º andar da Torre II do prédio do TJSC
(1) Guarda-corpos em ACM estruturado com perfis de aluminio - Sacada da sala de imprensa do no andar HS do prédio do TJSC
</t>
  </si>
  <si>
    <t>Serviço necessário para solucionar problemas de infiltração de água da chuva que danificam as salas que ficam abaixo dos guarda-corpos do ático da Torre II e guarda-corpo das sacadas do
8º e 2º andar e da sala de imprensa.</t>
  </si>
  <si>
    <t>0037748-61.2022.8.24.0710</t>
  </si>
  <si>
    <t>Aquisição de presilha metálica com alça leitosa para crachá</t>
  </si>
  <si>
    <t>Material destinado à emissão de crachás de identificação para magistrados, servidores, estagiários, voluntários, terceirizados, advogados, entre outros colaboradores e parceiros que acessam as
unidades do PJSC.</t>
  </si>
  <si>
    <t>0039042-51.2022.8.24.0710</t>
  </si>
  <si>
    <t xml:space="preserve">(2) Fornecimento de motobombas submersível para esgoto XSP26 DMC 2,4 HP mono 220v PDR
(1) Substituição de 02 (duas) motobombas juntamente com seu comissionamento e startup.
</t>
  </si>
  <si>
    <t>Por orientação da Diretoria de Engenharia e Arquiterura, faz necessário a compra de bombas hidraulicas para o esgoto do Fórum de Tubarão.</t>
  </si>
  <si>
    <t>0039825-43.2022.8.24.0710</t>
  </si>
  <si>
    <t>Aquisição de Capachos de 1,80 X 90 cm, na cor grafite</t>
  </si>
  <si>
    <t>Aquisição de 2 (dois) capachos de 1,80 X 90 cm, na cor grafite, de modo que a presente aquisição se encontra de acordo com art. 72, inciso I, da Lei n. 14.133/2021 e art. 4º, incisos I e III, da
Resolução GP n. 29/2021</t>
  </si>
  <si>
    <t>0036463-33.2022.8.24.0710</t>
  </si>
  <si>
    <t>Encadernação Capa dura, Formato A4, 200 folhas, Capa preta com gravação dourada</t>
  </si>
  <si>
    <t>Trata-se de encadernação de 04 Livros de Portaria emitidos pela Direção do Foro desta Comarca, referentes aos anos de 2018, 2019, 2020 e 2021, no padrão discriminado acima. A fim de
resguardar os atos administrativos exarados em uma mídia física apropriada, além do meio virtual, para arquivamento, bem como facilitar o ato de consulta aos interessados.</t>
  </si>
  <si>
    <t>0036536-05.2022.8.24.0710</t>
  </si>
  <si>
    <t>Serviço de estofamento em poltronas e fileira de poltrans conjugadas</t>
  </si>
  <si>
    <t>Conserto de Poltronas/Cadeiras/Fileiras que estão com seus estofados danificados, conforme fotografias constantes do arquivo anexo. Os bens indicados acima estão com suas estruturas físicas em
condições normais de uso, sendo necessário, para preservação/conservação, apenas o conserto de seus estofados.</t>
  </si>
  <si>
    <t>0037437-70.2022.8.24.0710</t>
  </si>
  <si>
    <t>Aquisição de LIMPA AZULEJO C/CABO EVS</t>
  </si>
  <si>
    <t>A presente Requisição de Compras se faz necessária para aquisição de rodos de limpeza contendo esponja maior, que serão usados para tirar manchas específicas no piso cerâmico, tendo em
vista que o rodo convencional e o mop não foram efetivos para retirada destas manchas</t>
  </si>
  <si>
    <t>0038889-18.2022.8.24.0710</t>
  </si>
  <si>
    <t xml:space="preserve">(12) Baldes 15lt
(12) Pá para lixo
(24) Base de rodo abrasivo
(24) Cloro ativo 5lt 12%
(6) Rodo espuma
</t>
  </si>
  <si>
    <t xml:space="preserve">Aquisição de produtos não fornecidos pelo Tribunal, para uma limpeza mais pesada das calçadas e pisos do fórum, para a retirada de limo, limpeza interna dos banheiros, troca dos baldes e pás de
lixo que já estão deteriorados pelo uso diário. </t>
  </si>
  <si>
    <t>0038562-73.2022.8.24.0710</t>
  </si>
  <si>
    <t>Aquisição de Geladeira / Refrigerador Consul Frost Free 342 Litros - CRB39AB BRANCA - 220V - 10401098858 - Cód.: 141096</t>
  </si>
  <si>
    <t>Necessidade de aquisição de refrigerador/geladeira para o novo prédio onde funcionará a Unidade Judiciária de Cooperação (um andar inteiro), para utilização pelos servidores que lá trabalharão</t>
  </si>
  <si>
    <t>0039619-29.2022.8.24.0710</t>
  </si>
  <si>
    <t xml:space="preserve">(4) Toner Original Lexmark MB2236adwe 1.200 páginas
(2) Toner Original HP Laser MFP1 35w 1.000 páginas
</t>
  </si>
  <si>
    <t>Esta requisição de compras se justifica pela necessidade de fornecimento de toners à Central de Penas e Medidas Alternativas (CPMA), tendo em vista o Termo de Cooperação Técnica n. 64/2020, o
qual estabelece que compete ao PJSC fornecer material de expediente às Centrais.</t>
  </si>
  <si>
    <t>0036786-38.2022.8.24.0710</t>
  </si>
  <si>
    <t xml:space="preserve">(100) Fita antiderrapante 50mmx5mt
(1) Cascola GL 2,8K
</t>
  </si>
  <si>
    <t>As fitas antederrapantes são necessárias para substituir as existentes, que estão muito desgastadadas, nos degraus das escadas dos 14 andares do prédio, com o objetivo de evitar quedas. E a cola
será usada na colocação da fita.</t>
  </si>
  <si>
    <t>0038622-46.2022.8.24.0710</t>
  </si>
  <si>
    <t>Aquisição de Atuador Saída Fusor - Impressora Samsung Scx-6555/6545. Part Number: JC97-02288B</t>
  </si>
  <si>
    <t>Item necessário para atender a demanda retida dos chamados de troca das unidades fusoras com defeito de impressoras Samsung 6555/6545, com o reaproveitamento
de todas as peças possíveis ainda em estado de uso.</t>
  </si>
  <si>
    <t>0040798-95.2022.8.24.0710</t>
  </si>
  <si>
    <t xml:space="preserve">(1) Serviço de manutenção preventiva e corretiva, sem fornecimento de peças, bem como atendimento de chamados em 01 elevador hidráulico (sem nº de patrimônio) no período de 06 a 31 de outubro de 2022.
(1) Serviço de manutenção preventiva e corretiva, sem fornecimento de peças, bem como atendimento de chamados em 01 elevador hidráulico (sem nº de patrimônio) no mês de novembro de 2022.
 (1) Serviço de manutenção preventiva e corretiva, sem fornecimento de peças, bem como atendimento de chamados em 01 elevador hidráulico (sem nº de patrimônio) no mês de dezembro de 2022.
</t>
  </si>
  <si>
    <t>A Comarca de Blumenau possui dois elevadores. Tendo em vista o contrato emergencial de reforma, ambos serão substituídos. Um será desativado no início da segunda
quinzena de outubro/2022 e o outro no início de 2023. Temos o contrato de manutenção 256/2016 com vigência até 06.10.2022, já na sua segunda prorrogação
emergencial (informação já acostada no doc 6655459).</t>
  </si>
  <si>
    <t>0039602-90.2022.8.24.0710</t>
  </si>
  <si>
    <t>Aquisição de Toner HP Laser Jet Pro M404dw</t>
  </si>
  <si>
    <t>Esta requisição de compras se justifica pela necessidade de fornecimento de toners à Central de Penas e Medidas Alternativas (CPMA), tendo em vista o Termo de Cooperação Técnica n. 64/2020, o
qual estabelece que compete ao PJSC fornecer material de expediente às Centrais._x000D_</t>
  </si>
  <si>
    <t>0036795-97.2022.8.24.0710</t>
  </si>
  <si>
    <t>Esfregão de aço para panelas
Pá para lixo metálica com cabo longo"</t>
  </si>
  <si>
    <t xml:space="preserve">Aquisição para distribuição restrita às unidades da Grande Florianópolis para utilização nas atividades de copa e limpeza das edificações do PJSC. </t>
  </si>
  <si>
    <t>150  esfregão e 50 pá de lixo</t>
  </si>
  <si>
    <t xml:space="preserve">(1) Fornecimento e instalação de UMA BUCHA DE ACOMPLAMENTO em porta automática do TJSC (peça instalada, nota fiscal de peça).
(1) Fornecimento e instalação de UM SENSOR INFRAVERMELHO o em porta automática do TJSC (peça instalada, nota fiscal de peça).
(8) Fornecimento e instalação de ROLDANAS PT em porta automática do TJSC (peça instalada, nota fiscal de peça)
(1) Fornecimento e instalação de UM SELETOR DIGITAL em porta automática do TJSC (peça instalada, nota fiscal de peça).
(1) Fornecimento e instalação de UMA CHAVE DE COMANDO em porta automática do TJSC (peça instalada, nota fiscal de peça).
(1) Fornecimento e instalação de UM SENSOR DE MOVIMENTO em porta automática do TJSC (peça instalada, nota fiscal de peça).
</t>
  </si>
  <si>
    <t xml:space="preserve">A aquisição em questão se justifica na medida em que busca restabelecer o pleno funcionamento das portas automáticas instaladas nas edificações do 2° Grau do
Tribunal de Justiça de Santa Catarina. </t>
  </si>
  <si>
    <t>0040023-80.2022.8.24.0710</t>
  </si>
  <si>
    <t xml:space="preserve">(1) Levantamento planialtimétrico topográfico do lote objeto da Matrícula n. 5.105 do Registro de Imóveis da Comarca de Itapoá
(1) Material para Retificação de Área da Matrícula n. 5.105 do Registro de Imóveis da Comarca de Itapoá 900,00 900,00 Unidad
</t>
  </si>
  <si>
    <t>Com finalidade de obter-se documentação técnica de levantamento planialtimétrico topográfico do lote onde está localizado o prédio que abriga o Fórum de Itapoá, assim como para obter-se
conhecimento geral do terreno: relevo, limites, confrontantes, área, localização, amarração e posicionamento; informações sobre o terreno destinadas a estudos preliminares de projetos, anteprojetos,
projetos básicos e a projetos executivos</t>
  </si>
  <si>
    <t>0038604-25.2022.8.24.0710</t>
  </si>
  <si>
    <t>(1) CENTRAL DE COMANDO TRIFLEX CONNECT FACILITY, incluindo mão de obra</t>
  </si>
  <si>
    <t>Faz-se necessário aquisição de CENTRAL DE COMANDO TRIFLEX CONNECT FACILITY, pois a placa do portão externo queimou. Foi feita solicitação de orçamento para
várias empresas. Só conseguimos orçamdento com a Aletronic e a CSD, e támbém pesquisa de preço pela internet.</t>
  </si>
  <si>
    <t>0039544-87.2022.8.24.0710</t>
  </si>
  <si>
    <t xml:space="preserve"> cortador de papel grande (estilete)</t>
  </si>
  <si>
    <t>Aquisição para distribuição às unidades do Poder Judiciário para utilização nas atividades de expedientes diárias (itens 1,2 e 3) e nos controles remotos dos portões (item 4)</t>
  </si>
  <si>
    <t>250 cortador de papel e 100 bateria 12v a23</t>
  </si>
  <si>
    <t>Aquisição de Bateria botão de lítio 3V CR 2032</t>
  </si>
  <si>
    <t>Faz-se necessário aquisição de bateria botão de lítio 3V CR 2032 para uso nos controles remotos dos portões do fórum</t>
  </si>
  <si>
    <t>0039541-35.2022.8.24.0710</t>
  </si>
  <si>
    <t>(1) Serviço de manutenção em projetor Epson X39, Pat. 455841, com reparo na placa principal, revisão geral com limpeza e subst. filtro de ar.</t>
  </si>
  <si>
    <t>Solicitação de conserto do projetor Epson X39 Pat. 455841, tendo em vista a necessidade de a Academia Judicial</t>
  </si>
  <si>
    <t>0038515-02.2022.8.24.0710</t>
  </si>
  <si>
    <t>Aquisição de PEN DRIVE ADAPTADOR MICRO SD + CART SD 16 GB CLASS10 MC162</t>
  </si>
  <si>
    <t>O pedido justifica-se porque, desde a última aquisição, em março/2022 (SEI n. 0011281-45.2022.8.24.0710), até a presente data, foram distribuídos 51 cartões; e o parque
do TJSC possui 973 impressoras dos modelos supramencionados, e trata-se de componente necessário para o funcionamento dos referidos equipamentos.</t>
  </si>
  <si>
    <t>0040916-71.2022.8.24.0710</t>
  </si>
  <si>
    <t xml:space="preserve">(1) LAVADORA EXTRATORA IPC LAVA PRO
(1) DETERGENTE LIMPADOR SOTECO 5 LT
</t>
  </si>
  <si>
    <t>A presente Requisição de Compra tem por objetivo viabilizar a higienização profunda das cadeiras estofadas do Fórum da Comarca de CORREIA PINTO</t>
  </si>
  <si>
    <t>1 lavadora e 01 detergente</t>
  </si>
  <si>
    <t>0040026-35.2022.8.24.0710</t>
  </si>
  <si>
    <t>Comarca de Lauro Muller</t>
  </si>
  <si>
    <t>(5) Serviço de manutenção de cadeiras</t>
  </si>
  <si>
    <t>Serviço de manutenção de cadeiras giratórias, patrimônios 336183, 311464, 311463, 336182 e 369038._x000D_</t>
  </si>
  <si>
    <t>0038834-67.2022.8.24.0710</t>
  </si>
  <si>
    <t>Aquisição de BANDEIRA DO MUNICÍPIO DE PALHOÇA - 100% POLIÉSTER, dupla inteira, costuradas com fios de alta resistência, com ilhoses na lateral, com reforço na lateral para hasteamento.-Medindo 2.5p ( 1.12 x 1.60m)</t>
  </si>
  <si>
    <t>Trata-se de aquisição de 06 (seis) bandeiras do Município de Palhoça para hasteamento, haja vista que o estoque do Arquivo encontra-se zerado desde 2019</t>
  </si>
  <si>
    <t>0039755-26.2022.8.24.0710</t>
  </si>
  <si>
    <t>Data de encerramento da vigência do contrato</t>
  </si>
  <si>
    <t>Data limite do encerramento da vigência do contrato</t>
  </si>
  <si>
    <t>Data de acionamento da UR sobre interesse na prorrogação</t>
  </si>
  <si>
    <t>Processo de Prorrogação</t>
  </si>
  <si>
    <t>Valor da contratação</t>
  </si>
  <si>
    <t>Nº do Contrato</t>
  </si>
  <si>
    <t>Serviços de telefonia móvel pessoal (Serviço Móvel Pessoal - SMP), com fornecimento de aparelhos em regime de comodato, compreendendo a seguinte quantidade estimada: 785 assinaturas/ano.</t>
  </si>
  <si>
    <t>Divisão de contratos</t>
  </si>
  <si>
    <t>23322/2017</t>
  </si>
  <si>
    <t>280/2016</t>
  </si>
  <si>
    <t>Obs. DTI - contratação DTI164 - concluída</t>
  </si>
  <si>
    <t>Cessão de Uso onerosa destinada a abrigar o Fórum da Comarca de Modelo</t>
  </si>
  <si>
    <t>0022041-87.2021</t>
  </si>
  <si>
    <t>Convênio</t>
  </si>
  <si>
    <t>CV 008/2003</t>
  </si>
  <si>
    <t>4592/2017</t>
  </si>
  <si>
    <t>-Apólice 03-0982-0013659</t>
  </si>
  <si>
    <t>Prestação de serviços continuados de telefonia móvel pessoal (Serviço Móvel Pessoal - SMP), para a comarca de Rio do Campo.</t>
  </si>
  <si>
    <t>0017806-48.2019</t>
  </si>
  <si>
    <t>189/2018</t>
  </si>
  <si>
    <t>Prestação de serviços, pelo prazo de 12 (doze) meses, consistentes na disponibilização do acesso simultâneo a 50 (cinquenta) bases digitais, mais a concessão, sem custo ao Poder Judiciário Catarinense, de 10 (dez) acessos cortesia.</t>
  </si>
  <si>
    <t>0021451-13.2021</t>
  </si>
  <si>
    <t>100/2020</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</si>
  <si>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</si>
  <si>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t>
  </si>
  <si>
    <t>167/2019</t>
  </si>
  <si>
    <t>Prestação de serviços continuados de desinsetização</t>
  </si>
  <si>
    <t>0070972-92.2019</t>
  </si>
  <si>
    <t>182/2018</t>
  </si>
  <si>
    <t>Contratação de refeições com bebidas (almoços e jantares) para os participantes das sessões do Tribunal de Júri da Comarca de Laguna.</t>
  </si>
  <si>
    <t>19935/2018</t>
  </si>
  <si>
    <t>182/2017</t>
  </si>
  <si>
    <t>Prestação de serviços continuados de instalação, substituição e remoção de condicionadores de ar do tipo "janeleiro", na Torre I do Tribunal de Justiça de Santa Catarina, em regime de empreitada por preço unitário.</t>
  </si>
  <si>
    <t>0021468-49.2021</t>
  </si>
  <si>
    <t>102/2020</t>
  </si>
  <si>
    <t>Locação de 1 (um) imóvel, localizado na Rua Santa Rita, n. 100, Garopaba/SC, com área total de 404,94 m², compreendendo a loja 6 e conjuntos 1, 2, 3, 4, 7 e 8, com a finalidade de abrigar o Fórum da Comarca de Garopaba.</t>
  </si>
  <si>
    <t>0018059-36.2019</t>
  </si>
  <si>
    <t>191/2018</t>
  </si>
  <si>
    <t>Credenciamento de pessoas jurídicas para a prestação de serviços de comunicação de dados entre as comarcas e demais unidades do PJSC e a sede do TJ configuração e manutenção redundantes da rede MPLS para execução no regime de empreitada por preço unitário</t>
  </si>
  <si>
    <t>0022072-10.2021</t>
  </si>
  <si>
    <t>184/2019</t>
  </si>
  <si>
    <t>Locação de 1 (uma) sala comercial para abrigar Oficialato de Justiça e Arquivo localizada no pavimento superior do Edifício Bez Batti, situada na Rua Vidal Ramos, 10, Urussanga/SC</t>
  </si>
  <si>
    <t>10786/2015</t>
  </si>
  <si>
    <t>206/2014</t>
  </si>
  <si>
    <t>Locação galpão para abrigar Depósito Judicial da Comarca de Lages - Matrícula n. 21.831.</t>
  </si>
  <si>
    <t>0043111-34.2019</t>
  </si>
  <si>
    <t>186/2018</t>
  </si>
  <si>
    <t>Prestação de serviços de protocolização digital para o Sistema de Automação do Judiciário - SAJ, com integração de solução de carimbo de tempo padrão ICP-Brasil (BRy SGACT), atualmente em uso no Poder Judiciário de Santa Catarina.</t>
  </si>
  <si>
    <t>0057157-28.2019</t>
  </si>
  <si>
    <t>224/2018</t>
  </si>
  <si>
    <t>Contratação de licenças de uso do software de Gestão de Farmácia e Drogaria com instalação, configuração e upgrade de versões, pelo período de 12 meses, incluindo a prestação de suporte técnico remoto e presencial</t>
  </si>
  <si>
    <t>32574/2018</t>
  </si>
  <si>
    <t>172/2017</t>
  </si>
  <si>
    <t>Obs. DTI - será feito via RC</t>
  </si>
  <si>
    <t>Contratação serviço continuado de coleta bens apreendidos em processos judiciais, bens permanentes e materiais de consumo inservíveis e de documentos sigilosos, para execução regime empreitada por preço unitário, Região Vale Itajaí do Poder Judiciário SC</t>
  </si>
  <si>
    <t>0076974-78.2019</t>
  </si>
  <si>
    <t>093/2018</t>
  </si>
  <si>
    <t>Prestação de serviços gráficos continuados com vistas à confecção de materiais personalizados, como folder, cartilha, etiqueta, convite e demais produtos especificados neste contrato, a fim de atender às necessidades do Poder Judiciário de Santa Catarina</t>
  </si>
  <si>
    <t>0017470-44.2019</t>
  </si>
  <si>
    <t>206/2018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</si>
  <si>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</si>
  <si>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0022065-18.2021</t>
  </si>
  <si>
    <t>106/2020</t>
  </si>
  <si>
    <t>0022063-48.2021</t>
  </si>
  <si>
    <t>110/2020</t>
  </si>
  <si>
    <t>Contratação de serviços técnicos especializados de desenvolvimento, de documentação, de manutenção evolutiva, preventiva, corretiva e adaptativa de sistemas em tecnologia M/CACHÉ de propriedade do Poder Judiciário do Estado de Santa Catarina.</t>
  </si>
  <si>
    <t>21206/2016</t>
  </si>
  <si>
    <t>254/2015</t>
  </si>
  <si>
    <t>Obs. DTI - contratação DTI034 - em andamento</t>
  </si>
  <si>
    <t>21204/2016</t>
  </si>
  <si>
    <t>253/2015</t>
  </si>
  <si>
    <t>contratação de serviços continuados de limpeza de reservatório de água potável, limpeza e desentupimento do sistema de esgoto dos prédios do Poder Judiciário do Estado de Santa Catarina localizados na(s) Região(ões) Sul do Estado</t>
  </si>
  <si>
    <t>0019772-46.2019</t>
  </si>
  <si>
    <t>221/2018</t>
  </si>
  <si>
    <t>aquisição de solução de infraestrutura de desktops virtuais, composta por licenças de software de gerenciamento de máquinas virtuais</t>
  </si>
  <si>
    <t>32592/2018</t>
  </si>
  <si>
    <t>202/2017</t>
  </si>
  <si>
    <t>Prestação de serviços de manutenção preventiva e corretiva, com cobertura de peças, de elevadores da marca Thyssenkrupp, instalados nas Torres 1 e 2, edifícios-sede do Tribunal de Justiça de Santa Catarina.</t>
  </si>
  <si>
    <t>0006723-35.2019</t>
  </si>
  <si>
    <t>305/2016</t>
  </si>
  <si>
    <t>Contratação de serviços continuados de manutenção preventiva e corretiva, no regime de empreitada por preço global, e serviços eventuais de melhoria, no regime de empreitada por preço unitário, do sistema de climatização do fórum da comarca de Gaspar</t>
  </si>
  <si>
    <t>0029615-35.2019</t>
  </si>
  <si>
    <t>167/2018</t>
  </si>
  <si>
    <t>A prestação de serviço regular e contínuo de coleta de bens apreendidos em processos judiciais, de bens permanentes e materiais de consumo inservíveis e de documentos sigilosos, para execução no regime de empreitada por preço unitário.</t>
  </si>
  <si>
    <t>0077035-36.2019</t>
  </si>
  <si>
    <t>117/2018</t>
  </si>
  <si>
    <t>Prestação do serviço de suporte técnico e atualização tecnológica de software e de Serviços de suporte Técnico e Serviços Prioritários para Hardware Oracle)</t>
  </si>
  <si>
    <t>3886/2017</t>
  </si>
  <si>
    <t>138/2016</t>
  </si>
  <si>
    <t>Obs. DTI - nova contratação DTI141</t>
  </si>
  <si>
    <t>Serviço continuado de suporte aos usuários internos do Sistema de Automação da Justiça  SAJ, por meio de suporte remoto, bem como de sustentação, consistente no acompanhamento da operação</t>
  </si>
  <si>
    <t>0018941-95.2019</t>
  </si>
  <si>
    <t>173/2018</t>
  </si>
  <si>
    <t>Prestação de serviços continuados de mensuração de software por meio da técnica de análise de pontos de função</t>
  </si>
  <si>
    <t>38054/2018</t>
  </si>
  <si>
    <t>033/2018</t>
  </si>
  <si>
    <t>Cláusula segunda. Este contrato tem por objeto a prestação de serviço especializado de sustentação do Sistema Integrado de Planejamento e Gestão Fiscal do Estado de Santa Catarina - SIGEF.</t>
  </si>
  <si>
    <t>0029857-57.2020</t>
  </si>
  <si>
    <t>191/2019</t>
  </si>
  <si>
    <t>Locação de imóvel para abrigar o Fórum da Comarca de Meleiro, imóvel este localizado à Rua José Mezari, n. 281, Bairro Jardim Itália, Meleiro/SC</t>
  </si>
  <si>
    <t>25146/2016</t>
  </si>
  <si>
    <t>271/2013</t>
  </si>
  <si>
    <t>Locação de sala comercial no 5º andar do Mini Shopping Arantes com área de 280m² (duzentos e oitenta metros quadrados), e mais quatro vagas de garagem, localizados na Rua Prefeito José Kerigh n. 5537, Centro, Santo Amaro da Imperatriz/SC.</t>
  </si>
  <si>
    <t>10895/2015</t>
  </si>
  <si>
    <t>225/2014</t>
  </si>
  <si>
    <t>Prestação de serviços continuados de custódia e administração das contas especiais de precatórios.</t>
  </si>
  <si>
    <t>32594/2018</t>
  </si>
  <si>
    <t>203/2017</t>
  </si>
  <si>
    <t>Contratação de serviços continuados de recepcionista, a serem executados nas dependências internas dos prédios do Poder Judiciário do Estado de Santa Catarina.</t>
  </si>
  <si>
    <t>0021470-19.2021</t>
  </si>
  <si>
    <t>025/2020</t>
  </si>
  <si>
    <t>Este contrato tem por objeto a prestação de serviço continuado de coleta de bens apreendidos em processos judiciais, de bens permanentes e materiais de consumo inservíveis e de documentos sigilosos, para execução no regime de empreitada por preços unitári</t>
  </si>
  <si>
    <t>0077038-88.2019</t>
  </si>
  <si>
    <t>092/2018</t>
  </si>
  <si>
    <t>Prestação de serviço regular e contínuo de coleta de bens apreendidos em processos judiciais, de bens permanentes e materiais de consumo inservíveis e de documentos sigilosos, para execução no regime de empreitada por preço unitário, para a Região Leste do Poder Judiciário de Santa Catarina.</t>
  </si>
  <si>
    <t>0077778-46.2019</t>
  </si>
  <si>
    <t>114/2018</t>
  </si>
  <si>
    <t>prestação de serviços continuados de agenciamento de viagens, compreendendo a cotação, reserva, emissão, alteração, remarcação e/ou cancelamento de passagens aéreas, nacionais ou internacionais, e emissão de seguro de assistência em viagem internacional</t>
  </si>
  <si>
    <t>0028148-50.2021</t>
  </si>
  <si>
    <t>118/2020</t>
  </si>
  <si>
    <t>Locação da loja n° 2, com área privativa de 29,71m2, área real de uso comum de 17,42m2 e área real total de 47,13 m2, localizada no prédio do Fórum de Garopaba, na Rua Santa Rita, n. 100, Centro, ...</t>
  </si>
  <si>
    <t>13416/2017</t>
  </si>
  <si>
    <t>177/2016</t>
  </si>
  <si>
    <t>Prestação de serviço continuado de monitoramento de mídia, gestão da informação e análise de conteúdo sobre o Poder Judiciário do Estado de Santa Catarina (PJSC) e áreas de seu interesse.</t>
  </si>
  <si>
    <t>0032103-26.2020</t>
  </si>
  <si>
    <t>013/2020</t>
  </si>
  <si>
    <t>Contratação de serviços de operação de sistema digital de áudio e vídeo, compreendendo operação, captação, edição, transmissão em streaming, gravação e mixagem de áudio e vídeo e manutenções leves em equip. audiovisuais instalados Grande Florianópolis.</t>
  </si>
  <si>
    <t>33185/2018</t>
  </si>
  <si>
    <t>211/2017</t>
  </si>
  <si>
    <t>Serviços continuados de manutenção predial preventiva e corretiva, adequação, modernização e melhoria da segurança dos prédios do Poder Judiciário de Santa Catarina da Região III ¿ Vale do Itajaí</t>
  </si>
  <si>
    <t>0029485-74.2021</t>
  </si>
  <si>
    <t>085/2019</t>
  </si>
  <si>
    <t>Serviços de manutenção preventiva e corretiva dos condicionadores de ar tipo Self Contained instalados nos prédios do Poder Judiciário catarinense.</t>
  </si>
  <si>
    <t>31316/2017</t>
  </si>
  <si>
    <t>001/2017</t>
  </si>
  <si>
    <t>31318/2017</t>
  </si>
  <si>
    <t>002/2017</t>
  </si>
  <si>
    <t>contratação da extensão de garantia do hardware da solução de firewall atual e das licenças dos serviços de filtro de URL e prevenção de ameaças, contratação de serviço gerenciado para configuração e monitoramento 24h/7d da solução e firewall</t>
  </si>
  <si>
    <t>0057273-34.2019</t>
  </si>
  <si>
    <t>009/2019</t>
  </si>
  <si>
    <t>Concessão de uma licença temporária, não exclusiva, intransferível, sem direito de outorgar sublicenças, com exceção aos seus Usuários, por prazo determinado, para acesso e consulta à Base de Dados das Obras</t>
  </si>
  <si>
    <t>33191/2018</t>
  </si>
  <si>
    <t>013/2018</t>
  </si>
  <si>
    <t>Contratação de serviços de manutenção preventiva e corretiva das esquadrias dos prédios da região II B (Grande Florianópolis - prédios do 2º grau - sede TJSC.</t>
  </si>
  <si>
    <t>0029488-29.2021</t>
  </si>
  <si>
    <t>190/2019</t>
  </si>
  <si>
    <t>Este contrato tem por objeto a prestação de serviços continuados de refeições (lanches, coffee break, coquetel e buffet), para execução no regime de empreitada por preço unitário, em conformidade com a proposta apresentada pela CONTRATADA e Anexo Único.</t>
  </si>
  <si>
    <t>33644/2018</t>
  </si>
  <si>
    <t>003/2018</t>
  </si>
  <si>
    <t>Execução de serviços continuados de manutenção (preventiva mensal e corretiva ilimitada) no Grupo Motor-Gerador (GMG: A0170003611).</t>
  </si>
  <si>
    <t>33200/2018</t>
  </si>
  <si>
    <t>015/2018</t>
  </si>
  <si>
    <t>Contratação de serviços de manutenção preventiva e corretiva no sistema de climatização dos prédios do Fórum da Comarca de São José (edifício sede e anexo).</t>
  </si>
  <si>
    <t>31320/2017</t>
  </si>
  <si>
    <t>303/2016</t>
  </si>
  <si>
    <t>Serviços de extensão da garantia SMARTNET (8x5xNDB) do conjunto que compõe o equipamento Switch Cisco Nexus 7000, elemento integrante da rede principal do PJSC, por um período de 12 (doze) meses, para execução no regime de empreitada por preço global</t>
  </si>
  <si>
    <t>0028168-41.2021</t>
  </si>
  <si>
    <t>015/2021</t>
  </si>
  <si>
    <t>Coleta,  pesagem, transporte, destruição e destinação final de bens apreendidos em processos judiciais, de bens permanentes e materiais de consumo inservíveis e de documentos sigilosos, empreitada por preço unitário, para a Região Meio-Oeste</t>
  </si>
  <si>
    <t>0087982-52.2019</t>
  </si>
  <si>
    <t>090/2018</t>
  </si>
  <si>
    <t>prestação de serviços de manutenção preventiva e corretiva da central de ar medicinal e dos equipamentos odontológicos, pertencentes à Seção Odontológica da Diretoria de Saúde, localizada na Torre I da Sede do Tribunal de Justiça.</t>
  </si>
  <si>
    <t>0032104-11.2020</t>
  </si>
  <si>
    <t>014/2020</t>
  </si>
  <si>
    <t>Serviços continuados de captação, produção e edição de audiovisual para a realização de vídeos jornalísticos, institucionais, documentários, educativos e de animação, para divulgação no portal do Poder Judiciário do Estado de Santa Catarina</t>
  </si>
  <si>
    <t>0028575-47.2021</t>
  </si>
  <si>
    <t>002/2021</t>
  </si>
  <si>
    <t>Prestação de serviços continuados de manutenção preventiva e corretiva, em equipamentos de climatização do tipo janeleiro, instalados na Torre I do Tribunal de Justiça de Santa Catarina, em regime de empreitada por preço unitário.</t>
  </si>
  <si>
    <t>0030208-93.2021</t>
  </si>
  <si>
    <t>016/2021</t>
  </si>
  <si>
    <t>Manutenção preventiva e corretiva, com fornecimento de alguns componentes e serviços adicionais, para os equipamentos de ar condicionado do tipo Split, Split Inverter, Split VRV, Splitão e Roof top, todos instalados na torre I do TJSC</t>
  </si>
  <si>
    <t>0077786-23.2019</t>
  </si>
  <si>
    <t>017/2019</t>
  </si>
  <si>
    <t>Serviço continuado de gerência da infraestrutura de rede que compõem as soluções do AS, firewall CISCO ASA, wireless, core da rede do Poder Judiciário Catarinense e serviço técnico especializado</t>
  </si>
  <si>
    <t>0079844-96.2019</t>
  </si>
  <si>
    <t>038/2019</t>
  </si>
  <si>
    <t>Contratação de serviço regular e contínuo de coleta de bens apreendidos em processos judiciais, de bens permanentes e materiais de consumo inservíveis e de documentos sigilosos, para a região norte do Poder Judiciário de Santa Catarina.</t>
  </si>
  <si>
    <t>0014522-95.2020</t>
  </si>
  <si>
    <t>113/2018</t>
  </si>
  <si>
    <t>Locação 1 (um) galpão para abrigar processos recolhidos das comarcas pela Divisão de Arq e Memória do Judiciário - DDI, localizado no Centro Empresarial Industrial Palhoça - CEIP, Rua Raymundo Ramos da Costa Almeida s/n, Brejaru, Palhoça/SC</t>
  </si>
  <si>
    <t>25128/2016</t>
  </si>
  <si>
    <t>019/2013</t>
  </si>
  <si>
    <t>prestação de serviços consistentes na disponibilização do acesso à Biblioteca Digital Proview da Editora Revista dos Tribunais, com direito a 100 (cem) acessos simultâneos, pelo prazo de 12 (doze) meses.</t>
  </si>
  <si>
    <t>0028587-61.2021</t>
  </si>
  <si>
    <t>001/2021</t>
  </si>
  <si>
    <t>Contratação de serviços continuados de transporte terrestre de mercadorias (móveis e materiais), no território do Estado de Santa Catarina, para execução no regime de empreitada por preço unitário, baseado no peso transportado e na distância percorrida.</t>
  </si>
  <si>
    <t>0039139-85.2021</t>
  </si>
  <si>
    <t>013/2021</t>
  </si>
  <si>
    <t>A prestação de serviços continuados de manutenção preventiva, corretiva e atendimento de chamados emergenciais, nos elevadores instalados no prédio do Arquivo Central, pelo período de 12 (doze) meses</t>
  </si>
  <si>
    <t>0039184-89.2021</t>
  </si>
  <si>
    <t>025/2021</t>
  </si>
  <si>
    <t>prestação de serviços continuados de validação e emissão de certificados digitais padrão, incluindo a aquisição de dispositivos de operação e armazenamento de chaves criptográficas, para armazenamento dos certificados digitais;</t>
  </si>
  <si>
    <t>33152/2017</t>
  </si>
  <si>
    <t>032/2017</t>
  </si>
  <si>
    <t>Obs. DTI - nova contratação DTI162</t>
  </si>
  <si>
    <t>Prestação de serviços continuados de intermediação e agenciamento de transporte de passageiros, por meio de táxi comum e executivo, em regime de empreitada por preço unitário, com fornecimento de plataforma web e aplicativo para smartphone</t>
  </si>
  <si>
    <t>0039147-62.2021</t>
  </si>
  <si>
    <t>074/2020</t>
  </si>
  <si>
    <t>Prestação de serviços de eliminação de processos findos da Divisão de Arquivo e Memória do Judiciário, localizados na região da Grande Florianópolis, compreendendo a coleta, a pesagem, o transporte, a trituração</t>
  </si>
  <si>
    <t>22375/2016</t>
  </si>
  <si>
    <t>047/2016</t>
  </si>
  <si>
    <t>prestação de serviços homologação, suporte, atualização e desenvolvimento do software "SisClínica 2000", bem como respectivo treinamento e acompanhamento de usuários.</t>
  </si>
  <si>
    <t>0079104-41.2019</t>
  </si>
  <si>
    <t>201/2018</t>
  </si>
  <si>
    <t>Prestação de serviços de manutenção preventiva mensal, corretiva, bem como a realização de atendimento de chamados para resgate de passageiros ou correção de panes inesperadas, nos elevadores da marca Atlas.</t>
  </si>
  <si>
    <t>25270/2017</t>
  </si>
  <si>
    <t>256/2016</t>
  </si>
  <si>
    <t>contratação de lanches para cursos/eventos promovidos na sede da Academia Judicial e/ou na região da Grande Florianópolis para execução no regime de empreitada por preço unitário</t>
  </si>
  <si>
    <t>3116/2018</t>
  </si>
  <si>
    <t>044/2017</t>
  </si>
  <si>
    <t>Execução de serviços continuados de manutenção preventiva trimestral e corretiva ilimitada nos equipamentos do sistema de nobreak do CPD no Tribunal de Justiça de Santa Catarina</t>
  </si>
  <si>
    <t>0040480-49.2021</t>
  </si>
  <si>
    <t>004/2021</t>
  </si>
  <si>
    <t>46254/2017</t>
  </si>
  <si>
    <t>050/2017</t>
  </si>
  <si>
    <t>Este contrato tem por objeto a contratação de serviços de manutenção preventiva e corretiva no sistema de climatização do Arquivo Central do TJSC, em conformidade com esta Minuta Contratual e com as especificações detalhadas nos Anexos I a V.</t>
  </si>
  <si>
    <t>38009/2018</t>
  </si>
  <si>
    <t>057/2018</t>
  </si>
  <si>
    <t>Prestação de serviços financeiros de custódia dos depósitos judiciais e de administração de fundo de investimento derivados desses.</t>
  </si>
  <si>
    <t>0040488-26.2021</t>
  </si>
  <si>
    <t>024/2021</t>
  </si>
  <si>
    <t>Locação de imóvel para abrigar a Central de Penas e Medidas Alternativas - Florianópolis</t>
  </si>
  <si>
    <t>3103/2017</t>
  </si>
  <si>
    <t>082/2014</t>
  </si>
  <si>
    <t>Este contrato tem por objeto a prestação de serviços continuados de agenciamento de hospedagem e de alimentação na Grande Florianópolis, para cursos e eventos promovidos pela Academia Judicial.</t>
  </si>
  <si>
    <t>4935/2018</t>
  </si>
  <si>
    <t>067/2017</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</si>
  <si>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</si>
  <si>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t>
  </si>
  <si>
    <t>062/2019</t>
  </si>
  <si>
    <t>Serviços continuados de manutenção preventiva mensal e corretiva, no regime de empreitada por preço global, bem como de serviços eventuais de melhoria, no regime de empreitada por preço unitário, do sist de climatização dos Fórum da Comarca de  Joinville</t>
  </si>
  <si>
    <t>0085391-20.2019</t>
  </si>
  <si>
    <t>061/2019</t>
  </si>
  <si>
    <t>Contratação de serviços continuados de manutenção preventiva, corretiva e atendimento de chamados emergenciais, em regime de empreitada por preço global, nos elevadores instalados na Unidade Presidente Coutinho - UPC.</t>
  </si>
  <si>
    <t>0040494-33.2021</t>
  </si>
  <si>
    <t>044/2021</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</si>
  <si>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</si>
  <si>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t>
  </si>
  <si>
    <t>001/2020</t>
  </si>
  <si>
    <t>PRESTAÇÃO DE SERVIÇOS TÉCNICOS ESPECIALIZADOS DE SUPORTE, DE INSTALAÇÃO, DE ATUALIZAÇÃO E DE CUSTOMIZAÇÃO, PELO PERÍODO DE 36 (TRINTA E SEIS) MESES</t>
  </si>
  <si>
    <t>082/2019</t>
  </si>
  <si>
    <t>Locação de uma sala (loja 01- Térreo), correspondente a uma área total de 50,84356 m², localizada na Rua Antônio José Botelho, n. 100, Centro, Garopaba, SC, para abrigar o Executivo Fiscal do Fórum da Comarca de Garopaba</t>
  </si>
  <si>
    <t>0007838-57.2020</t>
  </si>
  <si>
    <t>075/2015</t>
  </si>
  <si>
    <t>REMANESCENTE - CONTRATAÇÃO DOS SERVIÇOS CONTINUADOS DA INFRAESTRUTURA E LOGISTICA DESTINADOS À REALIZAÇÃO DE CURSOS E EVENTOS PROMOVIDOS PELA ACADEMIA JUDICIAL.</t>
  </si>
  <si>
    <t>0047359-09.2020</t>
  </si>
  <si>
    <t>051/2020</t>
  </si>
  <si>
    <t>Locação de imóvel para armazenagem de materiais e equipamentos em estoque da Diretoria de Tecnologia da Informação - Forquilhinhas - São José</t>
  </si>
  <si>
    <t>4942/2017</t>
  </si>
  <si>
    <t>103/2014</t>
  </si>
  <si>
    <t>Contratação de serviços continuados de manutenção predial preventiva e corretiva, adequação, modernização e melhoria da segurança dos prédios do Poder Judiciário de Santa Catarina da Região IIA ¿ Grande Florianópolis ¿ 1º Grau.</t>
  </si>
  <si>
    <t>7380/2019</t>
  </si>
  <si>
    <t>075/2017</t>
  </si>
  <si>
    <t>Contratação de serviços continuados de manutenção preventiva e corretiva em 20 (vinte) scanners Kodak i3400, em regime de empreitada por preço global, conforme as especificações constantes do projeto básico anexo.</t>
  </si>
  <si>
    <t>0047367-83.2020</t>
  </si>
  <si>
    <t>063/2020</t>
  </si>
  <si>
    <t>46509/2017</t>
  </si>
  <si>
    <t>079/2017</t>
  </si>
  <si>
    <t>Serviços continuados relacionados à avaliação periódica de sistemas preventivos de incêndio, incluindo a manutenção de extintores e mangueiras de incêndio, dos prédios do Poder Judiciário</t>
  </si>
  <si>
    <t>057/2020</t>
  </si>
  <si>
    <t>7381/2019</t>
  </si>
  <si>
    <t>088/2017</t>
  </si>
  <si>
    <t>A execução dos serviços continuados relacionados à avaliação periódica de sistemas preventivos de incêndio, incluindo a manutenção de extintores e mangueiras de incêndio, dos prédios do Poder Judiciário</t>
  </si>
  <si>
    <t>056/2020</t>
  </si>
  <si>
    <t>Prestação de serviços continuados de refeições (almoço e jantar) e lanches, incluídas as bebidas, para as sessões do Tribunal de Júri das Comarcas da Balneário Camboriú e Laguna.</t>
  </si>
  <si>
    <t>058/2021</t>
  </si>
  <si>
    <t>Concessão de uso remunerado de espaço situado nas dependências do Fórum da Comarca de Tubarão para a exploração dos serviços de lanchonete e restaurante.</t>
  </si>
  <si>
    <t>067/2020</t>
  </si>
  <si>
    <t>Contratação de serviços de Telefonia Fixa Comutada (STFC), com destino a telefones fixos e móveis, originadas de fluxos E1 e para recepção de chamadas em fluxos E1.</t>
  </si>
  <si>
    <t>3121/2018</t>
  </si>
  <si>
    <t>081/2017</t>
  </si>
  <si>
    <t>Obs. DTI - nova contratação DTI170</t>
  </si>
  <si>
    <t>Serviços continuados de veiculação de publicações de atos administrativos do Poder Judiciário do Estado de Santa Catarina em portal de publicidade legal, em regime de empreitada por preço unitário.</t>
  </si>
  <si>
    <t>0005354-35.2021</t>
  </si>
  <si>
    <t>066/2020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</si>
  <si>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</si>
  <si>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t>
  </si>
  <si>
    <t>117/2019</t>
  </si>
  <si>
    <t>Prestação de serviços continuados de refeições (almoço e jantar) e lanches, incluídas as bebidas, para as sessões do Tribunal de Júri das Comarcas de Joinville.</t>
  </si>
  <si>
    <t>059/2021</t>
  </si>
  <si>
    <t>A prestação de serviços continuados de manutenção preventiva e corretiva do sistema de climatização do Fórum da Comarca de Navegantes</t>
  </si>
  <si>
    <t>059/2020</t>
  </si>
  <si>
    <t>Prestação de serviços continuados de manutenção preventiva e corretiva do sistema de climatização do Fórum da Comarca de Canoinhas</t>
  </si>
  <si>
    <t>060/2020</t>
  </si>
  <si>
    <t>Locação do imóvel localizado na Rua Atílio Pagnoncelli, n. 121, Centro, Herval d¿Oeste/SC, CEP 89.610-000, com 3.114,12m² e matriculado sob n. 2.163 no Registro de Imóveis da Comarca de Herval D'Oeste.</t>
  </si>
  <si>
    <t>069/2020</t>
  </si>
  <si>
    <t>Prestação de serviços continuados de coleta, pesagem, transporte e destinação adequada à legislação ambiental, de resíduos recicláveis classe II, em unidades do Poder Judiciário Catarinense, instaladas na região Sul</t>
  </si>
  <si>
    <t>019/2020</t>
  </si>
  <si>
    <t>Contratação de serviços continuados de limpeza, higienização e conservação de bens (móveis e imóveis) do Poder Judiciário de Santa Catarina, a serem executados nas dependências internas e externas dos prédios do Poder Judiciário do Estado de Santa Catarin</t>
  </si>
  <si>
    <t>14366/2018</t>
  </si>
  <si>
    <t>089/2017</t>
  </si>
  <si>
    <t>Contratação de solução informatizada para Gerenciamento Administrativo Integrado ERP, incluindo licenciamento, serviços técnicos de parametrização, integração com sistemas internos e externos utilizados pelo PJSC, customização, suporte e treinamento</t>
  </si>
  <si>
    <t>195/2019</t>
  </si>
  <si>
    <t>Contratação de serviços continuados de vigilância patrimonial armada, diurna e noturna, a serem executados nas dependências internas e externas dos prédios do Poder Judiciário do Estado de Santa Catarina.</t>
  </si>
  <si>
    <t>0006020-07.2019</t>
  </si>
  <si>
    <t>099/2018</t>
  </si>
  <si>
    <t>Serviços manutenção predial preventiva e corretiva segurança prédios Poder Jud. SC Região IV - Norte Estado,  serviços pintura, const civil, inst hidráulicas e de esgoto, const.seca, vidraçaria, inst elétricas e telecomunicações, serralheria e cercamento.</t>
  </si>
  <si>
    <t>7383/2019</t>
  </si>
  <si>
    <t>091/2017</t>
  </si>
  <si>
    <t>Serviços continuados de confecção e instalação de comunicação visual mediante o fornecimento de todos os materiais e acessórios necessários à instalação, incluindo deslocamento para vistoria instalação e elaboração de leiautes.</t>
  </si>
  <si>
    <t>0014680-53.2020</t>
  </si>
  <si>
    <t>132/2019</t>
  </si>
  <si>
    <t>Locação de 1 (uma) sala comercial situada no piso térreo do imóvel localizado na Rua Vidal Pereira de Chaves, n. 54, Centro, Campo Belo do Sul/SC, e mais  07 (sete) vagas de garagem para estacionamento privativo.</t>
  </si>
  <si>
    <t>096/2017</t>
  </si>
  <si>
    <t>Serviços continuados de fabricação de móveis sob medida, com garantia e assistência técnica on site de 12 (doze) meses, incluindo elaboração de projeto/leiaute, montagem, instalação e deslocamentos para medição e instalação para as unidades</t>
  </si>
  <si>
    <t>046/2021</t>
  </si>
  <si>
    <t>Prestação de serviços continuados de infraestrutura e logística destinados à realização de eventos promovidos pela Diretoria de Gestão de Pessoas</t>
  </si>
  <si>
    <t>0022866-65.2020</t>
  </si>
  <si>
    <t>064/2019</t>
  </si>
  <si>
    <t>Contratação de serviços de manutenção preventiva mensal e corretiva no sistema de climatização do prédio do Fórum da Comarca de São Bento do Sul.</t>
  </si>
  <si>
    <t>9332/2018</t>
  </si>
  <si>
    <t>104/2017</t>
  </si>
  <si>
    <t>7385/2019</t>
  </si>
  <si>
    <t>107/2017</t>
  </si>
  <si>
    <t>Contratação de refeições com bebidas (almoços, jantares e lanches) para os participantes das sessões do Tribunal de Júri da Comarca de Blumenau.</t>
  </si>
  <si>
    <t>33636/2018</t>
  </si>
  <si>
    <t>005/2018</t>
  </si>
  <si>
    <t>Contratação de refeições com bebidas (almoços, jantares e lanches) para as sessões do Tribunal de Júri da Comarca da Capital.</t>
  </si>
  <si>
    <t>33642/2018</t>
  </si>
  <si>
    <t>010/2018</t>
  </si>
  <si>
    <t>7397/2019</t>
  </si>
  <si>
    <t>098/2018</t>
  </si>
  <si>
    <t>serviços continuados manut predial preventiva e corretiva dos prédios Poder Jud SC  Região V - Região Serrana, serviços pintura, const civil, inst hidráulicas e esgoto, const seca, vidraçaria, inst elétricas e telecomunicações, serralheria e cercamento.</t>
  </si>
  <si>
    <t>7386/2019</t>
  </si>
  <si>
    <t>111/2017</t>
  </si>
  <si>
    <t>Este contrato tem por objeto a concessão de uso remunerado de espaço situado nas dependências do Fórum da Comarca de Lages para a exploração dos serviços de lanchonete.</t>
  </si>
  <si>
    <t>0007098-65.2021</t>
  </si>
  <si>
    <t>135/2019</t>
  </si>
  <si>
    <t>Serviços continuados de vigilância para operacionalização do Sistema de Vigilância em padrão Circuito Fechado de TV (CFTV) para o Poder Judiciário do Estado de Santa Catarina.</t>
  </si>
  <si>
    <t>0036092-40.2020</t>
  </si>
  <si>
    <t>088/2019</t>
  </si>
  <si>
    <t>Aquisição de software de gestão educacional com implantação do sistema (customização, instalação e parametrização), treinamento, suporte operacional mensal e previsão de manutenção evolutiva.</t>
  </si>
  <si>
    <t>0004849-15.2019</t>
  </si>
  <si>
    <t>125/2017</t>
  </si>
  <si>
    <t>Renovação das licenças de software da solução de proteção da Trend Micro e a prestação de serviço continuado e gerenciado para configuração e monitoramento, em regime de empreitada por preço global.</t>
  </si>
  <si>
    <t>0009610-21.2021</t>
  </si>
  <si>
    <t>078/2020</t>
  </si>
  <si>
    <t>serviços continuados manutenção predial preventiva prédios Poder Jud. SC Região VI - Oeste do Estado, serviços de pintura, const. civil, inst. hidráulicas e de esgoto, const seca, vidraçaria, inst elétricas e de telecomunicações, serralheria e cercamento.</t>
  </si>
  <si>
    <t>7387/2019</t>
  </si>
  <si>
    <t>116/2017</t>
  </si>
  <si>
    <t>Prestação de serviços continuados, por execução indireta, no regime de empreitada por preço unitário, de instalação, configuração, manutenção e monitoramento de pontos de interligação de unidades do Poder Judiciário</t>
  </si>
  <si>
    <t>0013881-10.2020</t>
  </si>
  <si>
    <t>137/2019</t>
  </si>
  <si>
    <t>Contratação de refeições com bebidas (almoços e jantares) para os participantes das sessões do Tribunal de Júri da Comarca de São José, em conformidade com este contrato, Anexos I e II e a proposta apresentada pela CONTRATADA.</t>
  </si>
  <si>
    <t>33654/2018</t>
  </si>
  <si>
    <t>027/2018</t>
  </si>
  <si>
    <t>Contratação de serviço continuado de refeições (almoço e jantar) e lanches, incluídas as bebidas para os participantes das sessões do Tribunal de Júri da Comarca de Navegantes, em regime de empreitada por preço unitário.</t>
  </si>
  <si>
    <t>088/2021</t>
  </si>
  <si>
    <t>Serviços continuados de manutenção preventiva e corretiva, bem como fornecimento de peças e serviços de instalação e de melhoria em equipamentos de climatização do sistema de climatização do Fórum da Comarca de Brusque</t>
  </si>
  <si>
    <t>087/2020</t>
  </si>
  <si>
    <t>Prestação de serviços de coleta dos resíduos de serviços de saúde dos grupos A4 e E, dos resíduos químicos, tóxicos e perigosos classe I do grupo B, e sólidos produzidos pela Diretoria de Saúde do Tribunal de Justiça de Santa Catarina,</t>
  </si>
  <si>
    <t>10066/2018</t>
  </si>
  <si>
    <t>124/2017</t>
  </si>
  <si>
    <t>Serviço de refeições (almoço) e lanches, incluídas as bebidas, para as sessões do Tribunal do Júri da Comarca de Criciúma, em regime de empreitada por preço unitário,</t>
  </si>
  <si>
    <t>0006736-34.2019</t>
  </si>
  <si>
    <t>138/2018</t>
  </si>
  <si>
    <t>Prestação de serviços continuados de e infraestrutura, suporte e apoio técnico necessários à realização de eventos e solenidades promovidos pela Assessoria de Cerimonial, para execução no regime de empreitada por preço unitário</t>
  </si>
  <si>
    <t>089/2021</t>
  </si>
  <si>
    <t>Remanescente do Contrato 57/2021 (item 3) - PRESTAÇÃO DE SERVIÇOS CONTINUADOS DE LANCHES, INCLUÍDAS AS BEBIDAS PARA AS SESSÕES DO TRIBUNAL DE JURI DA COMARCA DA CAPITAL. Pregão Eletrônico n. 22/2021.</t>
  </si>
  <si>
    <t>075/2021</t>
  </si>
  <si>
    <t>Remanescente do Contrato 57/2021 (item 1) - PRESTAÇÃO DE SERVIÇOS CONTINUADOS DE REFEIÇÕES (ALMOÇO E JANTAR), INCLUÍDAS AS BEBIDAS PARA AS SESSÕES DO TRIBUNAL DE JURI DA COMARCA DE BALNEÁRIO CAMBORIÚ. Pregão Eletrônico 22/2021.</t>
  </si>
  <si>
    <t>074/2021</t>
  </si>
  <si>
    <t>Contratação de serviços continuados de assessoria de imprensa e comunicação institucional para o Poder Judiciário do Estado de Santa Catarina.</t>
  </si>
  <si>
    <t>0013988-88.2019</t>
  </si>
  <si>
    <t>146/2018</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</si>
  <si>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</si>
  <si>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t>
  </si>
  <si>
    <t>160/2019</t>
  </si>
  <si>
    <t>Serviços continuados de manutenção preventiva e corretiva, incluindo fornecimento de materiais e peças, para execução em regime de empreitada por preço global, e serviços de instalação e de melhoria em equipamentos de ar condicionado, nos prédios do PJSC</t>
  </si>
  <si>
    <t>163/2019</t>
  </si>
  <si>
    <t>Locação de Imóvel para abrigar o Juizado Especial da Comarca de Brusque</t>
  </si>
  <si>
    <t>163/2017</t>
  </si>
  <si>
    <t>Locação de um imóvel para abrigar o Juizado Especial da comarca de Garopaba, compreendendo a loja 8, com área real de 37,98m² localizado na Rua Santa Rita, 100, Centro, Garopaba/SC</t>
  </si>
  <si>
    <t>25297/2017</t>
  </si>
  <si>
    <t>179/2013</t>
  </si>
  <si>
    <t>Prestação de serviços especializados de segurança e medicina do trabalho para elaboração de LTCAT - Laudo Técnico de Condições Ambientais do Trabalho, PPRA - Programa de Prevenção de Riscos Ambientais, PCMSO.</t>
  </si>
  <si>
    <t>0022164-22.2020</t>
  </si>
  <si>
    <t>157/2019</t>
  </si>
  <si>
    <t>Contratação de serviços continuados de manutenção preventiva e corretiva, nos equipamentos de climatização do Fórum da Comarca de Rio do Sul</t>
  </si>
  <si>
    <t>085/2020</t>
  </si>
  <si>
    <t>Este contrato tem por objeto a contratação de serviço de veiculação de atos judiciais do Tribunal de Justiça de Santa Catarina no Diário Oficial de Santa Catarina.</t>
  </si>
  <si>
    <t>0017631-54.2019</t>
  </si>
  <si>
    <t>174/2018</t>
  </si>
  <si>
    <t>Prestação de serviços continuados de manutenção preventiva, corretiva e corretiva emergencial dos sistemas de áudio e vídeo do Tribunal de Justiça de Santa Catarina.</t>
  </si>
  <si>
    <t>0022859-73.2020</t>
  </si>
  <si>
    <t>174/2019</t>
  </si>
  <si>
    <t>Contratação de serviços continuados de manutenção preventiva e corretiva, para execução em regime de empreitada por preço global, bem como fornecimento de peças e serviços de instalação e de melhoria em equipamentos de climatização</t>
  </si>
  <si>
    <t>097/2020</t>
  </si>
  <si>
    <t>18783/2018</t>
  </si>
  <si>
    <t>173/2017</t>
  </si>
  <si>
    <t>A prestação de serviços especializados de segurança e medicina do trabalho para elaboração de LTCAT ¿ Laudo Técnico de Condições Ambientais do Trabalho, PPRA ¿ Programa de Prevenção de Riscos Ambientais, PCMSO.</t>
  </si>
  <si>
    <t>0022891-78.2020</t>
  </si>
  <si>
    <t>156/2019</t>
  </si>
  <si>
    <t>Contratação de serviços gráficos para a realização de atividades continuadas de design gráfico, a serem executados nas dependências internas dos prédios do Poder Judiciário do Estado de Santa Catarina.</t>
  </si>
  <si>
    <t>121/2019</t>
  </si>
  <si>
    <t>Prestação de serviços continuados de manutenção preventiva e corretiva em equipamentos de climatização do Fórum da Comarca de Palhoça</t>
  </si>
  <si>
    <t>098/2020</t>
  </si>
  <si>
    <t>18679/2018</t>
  </si>
  <si>
    <t>194/2017</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</si>
  <si>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</si>
  <si>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t>
  </si>
  <si>
    <t>109/2020</t>
  </si>
  <si>
    <t>Este contrato tem por objeto a prestação de serviços continuados de operacionalização e gerenciamento de abastecimento e manutenção de frota.</t>
  </si>
  <si>
    <t>18677/2018</t>
  </si>
  <si>
    <t>189/2017</t>
  </si>
  <si>
    <t>Concessão de uso remunerado de espaço situado nas dependências do Tribunal de Justiça de Santa Catarina para a exploração dos serviços de restaurante e lanchonete.</t>
  </si>
  <si>
    <t>0018103-55.2019</t>
  </si>
  <si>
    <t>213/2018</t>
  </si>
  <si>
    <t>Aquisição de mobiliário padrão</t>
  </si>
  <si>
    <t xml:space="preserve">Divisão de Patrimônio </t>
  </si>
  <si>
    <t>0003303-51.2021.8.24.0710</t>
  </si>
  <si>
    <t>Programa Sisclínica</t>
  </si>
  <si>
    <t>0079104-41.2010</t>
  </si>
  <si>
    <t>PREVISTO</t>
  </si>
  <si>
    <t>dispensa</t>
  </si>
  <si>
    <t>Prestação de serviços continuados de limpeza de vidros e esquadrias externos para as unidades e comarcas que possuem mais de 1 (um) pavimento das regiões 2, 3 e 4, para execução no regime de empreitada por preço unitário</t>
  </si>
  <si>
    <t>095/2021</t>
  </si>
  <si>
    <t>Contratação de serviços de seguro total veicular, mediante a emissão de apólice coletiva de seguro para os veículos pertencentes à frota do Poder Judiciário de Santa Catarina.</t>
  </si>
  <si>
    <t>0009770-80.2020.8.24.0710</t>
  </si>
  <si>
    <t>Prestação, pela Empresa Brasileira de Correios e Telégrafos, de serviços de malote que consiste em coleta, transporte e entrega de correspondência agrupada</t>
  </si>
  <si>
    <t>inexigibilidade</t>
  </si>
  <si>
    <t>181/2019</t>
  </si>
  <si>
    <t>Prestação de serviços de manutenção do sistema de controle de acesso do TJSC</t>
  </si>
  <si>
    <t>0047350-47.2020</t>
  </si>
  <si>
    <t>052/2020</t>
  </si>
  <si>
    <t>LAGES</t>
  </si>
  <si>
    <t>Secretaria do Foro</t>
  </si>
  <si>
    <t>Concessão de uso remunerado de espaço situado nas dependências do Fórum de Justiça de Lages para a exploração dos serviços de restaurante e lanchonete.</t>
  </si>
  <si>
    <t>Prestação de serviços financeiros e outras avenças</t>
  </si>
  <si>
    <t>123/2019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</si>
</sst>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164" formatCode="&quot;R$&quot;\ #,##0.00_);\(&quot;R$&quot;\ #,##0.00\)"/>
    <numFmt numFmtId="165" formatCode="_(* #,##0.00_);_(* \(#,##0.00\);_(* &quot;-&quot;??_);_(@_)"/>
    <numFmt numFmtId="166" formatCode="000000"/>
    <numFmt numFmtId="167" formatCode="&quot;R$&quot;\ #,##0.00"/>
  </numFmts>
  <fonts count="22" x14ac:knownFonts="1">
    <font>
      <sz val="11"/>
      <color theme="1"/>
      <name val="Arial"/>
    </font>
    <font>
      <sz val="11"/>
      <color theme="1"/>
      <name val="Calibri"/>
      <family val="2"/>
    </font>
    <font>
      <b/>
      <sz val="11"/>
      <color rgb="FFFFFFFF"/>
      <name val="Calibri"/>
      <family val="2"/>
    </font>
    <font>
      <b/>
      <sz val="11"/>
      <color rgb="FFB7B7B7"/>
      <name val="Calibri"/>
      <family val="2"/>
    </font>
    <font>
      <sz val="11"/>
      <color rgb="FFFFFFFF"/>
      <name val="Calibri"/>
      <family val="2"/>
    </font>
    <font>
      <sz val="10"/>
      <color rgb="FF000000"/>
      <name val="Calibri"/>
      <family val="2"/>
    </font>
    <font>
      <b/>
      <sz val="11"/>
      <color theme="0"/>
      <name val="Calibri"/>
      <family val="2"/>
    </font>
    <font>
      <sz val="11"/>
      <color theme="1"/>
      <name val="Arial"/>
      <family val="2"/>
    </font>
    <font>
      <sz val="11"/>
      <name val="Arial"/>
      <family val="2"/>
    </font>
    <font>
      <sz val="9"/>
      <color indexed="81"/>
      <name val="Segoe UI"/>
      <family val="2"/>
    </font>
    <font>
      <b/>
      <sz val="9"/>
      <color indexed="81"/>
      <name val="Segoe UI"/>
      <family val="2"/>
    </font>
    <font>
      <sz val="11"/>
      <color rgb="FFFF0000"/>
      <name val="Calibri"/>
      <family val="2"/>
    </font>
    <font>
      <sz val="11"/>
      <color rgb="FF000000"/>
      <name val="Calibri"/>
      <family val="2"/>
    </font>
    <font>
      <sz val="11"/>
      <color rgb="FF000000"/>
      <name val="Calibri"/>
      <family val="2"/>
      <charset val="1"/>
    </font>
    <font>
      <sz val="10"/>
      <color theme="1"/>
      <name val="Arial"/>
      <family val="2"/>
    </font>
    <font>
      <sz val="9"/>
      <color rgb="FF000000"/>
      <name val="Calibri"/>
      <family val="2"/>
    </font>
    <font>
      <sz val="11"/>
      <color theme="1"/>
      <name val="Calibri"/>
      <family val="2"/>
      <charset val="1"/>
    </font>
    <font>
      <sz val="12"/>
      <color rgb="FF000000"/>
      <name val="Calibri"/>
      <charset val="1"/>
    </font>
    <font>
      <sz val="10"/>
      <color rgb="FF000000"/>
      <name val="Times New Roman"/>
      <charset val="1"/>
    </font>
    <font>
      <sz val="12"/>
      <color rgb="FF000000"/>
      <name val="Calibri"/>
      <family val="2"/>
      <charset val="1"/>
    </font>
    <font>
      <b/>
      <sz val="11"/>
      <color rgb="FFFF0000"/>
      <name val="Calibri"/>
      <family val="2"/>
    </font>
    <font>
      <sz val="8"/>
      <color theme="1"/>
      <name val="Calibri"/>
      <family val="2"/>
    </font>
  </fonts>
  <fills count="12">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D9D9D9"/>
        <bgColor rgb="FF000000"/>
      </patternFill>
    </fill>
  </fills>
  <borders count="18">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diagonal/>
    </border>
  </borders>
  <cellStyleXfs count="1">
    <xf numFmtId="0" fontId="0" fillId="0" borderId="0"/>
  </cellStyleXfs>
  <cellXfs count="173">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4" xfId="0" applyFont="1" applyFill="1" applyBorder="1" applyAlignment="1">
      <alignment horizontal="center" vertical="center"/>
    </xf>
    <xf numFmtId="0" fontId="1" fillId="4" borderId="6" xfId="0" applyFont="1" applyFill="1" applyBorder="1"/>
    <xf numFmtId="0" fontId="4" fillId="4" borderId="6" xfId="0" applyFont="1" applyFill="1" applyBorder="1" applyAlignment="1">
      <alignment horizontal="center" vertical="center" wrapText="1"/>
    </xf>
    <xf numFmtId="0" fontId="5" fillId="4" borderId="6" xfId="0" applyFont="1" applyFill="1" applyBorder="1"/>
    <xf numFmtId="166" fontId="4" fillId="4" borderId="6" xfId="0" applyNumberFormat="1" applyFont="1" applyFill="1" applyBorder="1" applyAlignment="1">
      <alignment horizontal="center" vertical="center" wrapText="1"/>
    </xf>
    <xf numFmtId="14" fontId="1" fillId="4" borderId="6" xfId="0" applyNumberFormat="1" applyFont="1" applyFill="1" applyBorder="1"/>
    <xf numFmtId="14" fontId="5" fillId="4" borderId="6" xfId="0" applyNumberFormat="1" applyFont="1" applyFill="1" applyBorder="1"/>
    <xf numFmtId="0" fontId="1" fillId="0" borderId="4" xfId="0" applyFont="1" applyBorder="1"/>
    <xf numFmtId="0" fontId="1" fillId="0" borderId="4" xfId="0" applyFont="1" applyBorder="1" applyAlignment="1">
      <alignment vertical="center"/>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1" fillId="3" borderId="6" xfId="0" applyFont="1" applyFill="1" applyBorder="1" applyAlignment="1">
      <alignment vertical="center" wrapText="1"/>
    </xf>
    <xf numFmtId="0" fontId="1" fillId="0" borderId="6" xfId="0"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6" xfId="0" applyNumberFormat="1" applyFont="1" applyBorder="1" applyAlignment="1">
      <alignment vertical="center" wrapText="1"/>
    </xf>
    <xf numFmtId="164" fontId="1" fillId="0" borderId="6"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6" xfId="0" applyNumberFormat="1" applyFont="1" applyBorder="1" applyAlignment="1">
      <alignment horizontal="right" vertical="center" wrapText="1"/>
    </xf>
    <xf numFmtId="49" fontId="1" fillId="0" borderId="6" xfId="0" applyNumberFormat="1" applyFont="1" applyBorder="1" applyAlignment="1">
      <alignment horizontal="right" vertical="center" wrapText="1"/>
    </xf>
    <xf numFmtId="3" fontId="1" fillId="8" borderId="6" xfId="0" applyNumberFormat="1" applyFont="1" applyFill="1" applyBorder="1" applyAlignment="1">
      <alignment horizontal="center" vertical="center" wrapText="1"/>
    </xf>
    <xf numFmtId="49" fontId="1" fillId="0" borderId="6" xfId="0" applyNumberFormat="1" applyFont="1" applyBorder="1" applyAlignment="1">
      <alignment horizontal="left" vertical="center" wrapText="1"/>
    </xf>
    <xf numFmtId="0" fontId="1" fillId="0" borderId="3" xfId="0" applyFont="1" applyBorder="1" applyAlignment="1">
      <alignment vertical="center" wrapText="1"/>
    </xf>
    <xf numFmtId="0" fontId="1" fillId="8" borderId="5" xfId="0" applyFont="1" applyFill="1" applyBorder="1" applyAlignment="1">
      <alignment vertical="center" wrapText="1"/>
    </xf>
    <xf numFmtId="0" fontId="1" fillId="0" borderId="8" xfId="0" applyFont="1" applyBorder="1" applyAlignment="1">
      <alignment vertical="center" wrapText="1"/>
    </xf>
    <xf numFmtId="49" fontId="1" fillId="0" borderId="3" xfId="0" applyNumberFormat="1" applyFont="1" applyBorder="1" applyAlignment="1">
      <alignment horizontal="center" vertical="center" wrapText="1"/>
    </xf>
    <xf numFmtId="167"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6" xfId="0" applyFont="1" applyBorder="1" applyAlignment="1">
      <alignment vertical="center" wrapText="1"/>
    </xf>
    <xf numFmtId="167" fontId="1" fillId="0" borderId="6" xfId="0" applyNumberFormat="1" applyFont="1" applyBorder="1" applyAlignment="1">
      <alignment horizontal="center" vertical="center" wrapText="1"/>
    </xf>
    <xf numFmtId="0" fontId="1" fillId="0" borderId="0" xfId="0" applyFont="1" applyAlignment="1">
      <alignment vertical="center"/>
    </xf>
    <xf numFmtId="166"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0" fontId="1" fillId="3" borderId="6" xfId="0" applyFont="1" applyFill="1" applyBorder="1" applyAlignment="1">
      <alignment horizontal="right" vertical="center" wrapText="1"/>
    </xf>
    <xf numFmtId="165" fontId="1" fillId="3" borderId="6" xfId="0" applyNumberFormat="1" applyFont="1" applyFill="1" applyBorder="1" applyAlignment="1">
      <alignment horizontal="center" vertical="center" wrapText="1"/>
    </xf>
    <xf numFmtId="14" fontId="1" fillId="3" borderId="6" xfId="0" applyNumberFormat="1" applyFont="1" applyFill="1" applyBorder="1" applyAlignment="1">
      <alignment horizontal="right" vertical="center" wrapText="1"/>
    </xf>
    <xf numFmtId="14" fontId="1" fillId="3" borderId="6"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14" fontId="1" fillId="3" borderId="6" xfId="0" applyNumberFormat="1" applyFont="1" applyFill="1" applyBorder="1" applyAlignment="1">
      <alignment vertical="center" wrapText="1"/>
    </xf>
    <xf numFmtId="0" fontId="1" fillId="4" borderId="6" xfId="0" applyFont="1" applyFill="1" applyBorder="1" applyAlignment="1">
      <alignment vertical="center" wrapText="1"/>
    </xf>
    <xf numFmtId="14" fontId="1" fillId="4" borderId="6" xfId="0" applyNumberFormat="1" applyFont="1" applyFill="1" applyBorder="1" applyAlignment="1">
      <alignment horizontal="center" vertical="center" wrapText="1"/>
    </xf>
    <xf numFmtId="0" fontId="1" fillId="4" borderId="6" xfId="0" applyFont="1" applyFill="1" applyBorder="1" applyAlignment="1">
      <alignment horizontal="right" vertical="center" wrapText="1"/>
    </xf>
    <xf numFmtId="165" fontId="1" fillId="4" borderId="6" xfId="0" applyNumberFormat="1" applyFont="1" applyFill="1" applyBorder="1" applyAlignment="1">
      <alignment horizontal="center" vertical="center" wrapText="1"/>
    </xf>
    <xf numFmtId="14" fontId="1" fillId="4" borderId="6"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left" vertical="center" wrapText="1"/>
    </xf>
    <xf numFmtId="14" fontId="1" fillId="4" borderId="6" xfId="0" applyNumberFormat="1" applyFont="1" applyFill="1" applyBorder="1" applyAlignment="1">
      <alignment vertical="center" wrapText="1"/>
    </xf>
    <xf numFmtId="166" fontId="1" fillId="4" borderId="6" xfId="0" applyNumberFormat="1" applyFont="1" applyFill="1" applyBorder="1" applyAlignment="1">
      <alignment horizontal="center" vertical="center" wrapText="1"/>
    </xf>
    <xf numFmtId="0" fontId="1" fillId="3" borderId="6" xfId="0" applyFont="1" applyFill="1" applyBorder="1" applyAlignment="1">
      <alignment horizontal="left" vertical="top" wrapText="1"/>
    </xf>
    <xf numFmtId="0" fontId="2" fillId="2" borderId="6" xfId="0" applyFont="1" applyFill="1" applyBorder="1" applyAlignment="1">
      <alignment horizontal="center" vertical="center"/>
    </xf>
    <xf numFmtId="49" fontId="1" fillId="0" borderId="6" xfId="0" applyNumberFormat="1" applyFont="1" applyBorder="1" applyAlignment="1">
      <alignment vertical="center"/>
    </xf>
    <xf numFmtId="0" fontId="7" fillId="0" borderId="0" xfId="0" applyFont="1" applyAlignment="1">
      <alignment vertical="center"/>
    </xf>
    <xf numFmtId="14" fontId="11"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0" fillId="0" borderId="0" xfId="0" applyAlignment="1">
      <alignment horizontal="left" vertical="center"/>
    </xf>
    <xf numFmtId="0" fontId="1" fillId="7" borderId="6"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1" fillId="6" borderId="6" xfId="0" applyNumberFormat="1" applyFont="1" applyFill="1" applyBorder="1" applyAlignment="1">
      <alignment horizontal="left" vertical="center" wrapText="1"/>
    </xf>
    <xf numFmtId="49" fontId="1" fillId="7" borderId="6" xfId="0" applyNumberFormat="1" applyFont="1" applyFill="1" applyBorder="1" applyAlignment="1">
      <alignment horizontal="left" vertical="center" wrapText="1"/>
    </xf>
    <xf numFmtId="14" fontId="12" fillId="0" borderId="6"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0" fontId="1" fillId="9" borderId="6" xfId="0" applyFont="1" applyFill="1" applyBorder="1" applyAlignment="1">
      <alignment horizontal="center" vertical="center" wrapText="1"/>
    </xf>
    <xf numFmtId="14" fontId="1" fillId="0" borderId="9" xfId="0" applyNumberFormat="1" applyFont="1" applyBorder="1" applyAlignment="1">
      <alignment horizontal="center" vertical="center" wrapText="1"/>
    </xf>
    <xf numFmtId="0" fontId="1" fillId="0" borderId="4" xfId="0" applyFont="1" applyBorder="1" applyAlignment="1">
      <alignment vertical="center" wrapText="1"/>
    </xf>
    <xf numFmtId="0" fontId="1" fillId="3" borderId="4" xfId="0" applyFont="1" applyFill="1" applyBorder="1" applyAlignment="1">
      <alignment horizontal="left" vertical="top"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1" fillId="0" borderId="9" xfId="0" applyFont="1" applyBorder="1" applyAlignment="1">
      <alignment vertical="center" wrapText="1"/>
    </xf>
    <xf numFmtId="0" fontId="1" fillId="3" borderId="9" xfId="0" applyFont="1" applyFill="1" applyBorder="1" applyAlignment="1">
      <alignment horizontal="left" vertical="top" wrapText="1"/>
    </xf>
    <xf numFmtId="49" fontId="1" fillId="0" borderId="9" xfId="0" applyNumberFormat="1" applyFont="1" applyBorder="1" applyAlignment="1">
      <alignment vertical="center"/>
    </xf>
    <xf numFmtId="49" fontId="1" fillId="0" borderId="9" xfId="0" applyNumberFormat="1" applyFont="1" applyBorder="1" applyAlignment="1">
      <alignment vertical="center" wrapText="1"/>
    </xf>
    <xf numFmtId="0" fontId="1" fillId="0" borderId="11" xfId="0" applyFont="1" applyBorder="1" applyAlignment="1">
      <alignment horizontal="center" vertical="center" wrapText="1"/>
    </xf>
    <xf numFmtId="167" fontId="1" fillId="0" borderId="9" xfId="0" applyNumberFormat="1" applyFont="1" applyBorder="1" applyAlignment="1">
      <alignment horizontal="center" vertical="center" wrapText="1"/>
    </xf>
    <xf numFmtId="0" fontId="0" fillId="0" borderId="0" xfId="0" applyAlignment="1">
      <alignment vertical="center"/>
    </xf>
    <xf numFmtId="49" fontId="1" fillId="9" borderId="6" xfId="0" applyNumberFormat="1" applyFont="1" applyFill="1" applyBorder="1" applyAlignment="1">
      <alignment horizontal="center" vertical="center" wrapText="1"/>
    </xf>
    <xf numFmtId="49" fontId="1" fillId="7" borderId="6" xfId="0" applyNumberFormat="1" applyFont="1" applyFill="1" applyBorder="1" applyAlignment="1">
      <alignment horizontal="left" vertical="top" wrapText="1"/>
    </xf>
    <xf numFmtId="0" fontId="12" fillId="9" borderId="3" xfId="0" applyFont="1" applyFill="1" applyBorder="1" applyAlignment="1">
      <alignment vertical="center" wrapText="1"/>
    </xf>
    <xf numFmtId="0" fontId="12" fillId="9" borderId="10"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2" fillId="9" borderId="3" xfId="0" applyFont="1" applyFill="1" applyBorder="1" applyAlignment="1">
      <alignment horizontal="center" vertical="center" wrapText="1"/>
    </xf>
    <xf numFmtId="8" fontId="12" fillId="9" borderId="4" xfId="0" applyNumberFormat="1" applyFont="1" applyFill="1" applyBorder="1" applyAlignment="1">
      <alignment horizontal="center" vertical="center" wrapText="1"/>
    </xf>
    <xf numFmtId="0" fontId="12" fillId="9" borderId="4" xfId="0" applyFont="1" applyFill="1" applyBorder="1" applyAlignment="1">
      <alignment horizontal="center" vertical="center" wrapText="1"/>
    </xf>
    <xf numFmtId="14" fontId="12" fillId="9" borderId="4"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8" fontId="7" fillId="0" borderId="0" xfId="0" applyNumberFormat="1" applyFont="1" applyAlignment="1">
      <alignment horizontal="center" vertical="center" wrapText="1"/>
    </xf>
    <xf numFmtId="0" fontId="14" fillId="0" borderId="0" xfId="0" applyFont="1" applyAlignment="1">
      <alignment horizontal="center" vertical="center" wrapText="1"/>
    </xf>
    <xf numFmtId="49" fontId="1" fillId="0" borderId="6" xfId="0" applyNumberFormat="1" applyFont="1" applyBorder="1" applyAlignment="1">
      <alignment vertical="top" wrapText="1"/>
    </xf>
    <xf numFmtId="49" fontId="1" fillId="0" borderId="4" xfId="0" applyNumberFormat="1" applyFont="1" applyBorder="1" applyAlignment="1">
      <alignment vertical="center" wrapText="1"/>
    </xf>
    <xf numFmtId="14" fontId="1"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5" xfId="0" applyFont="1" applyBorder="1" applyAlignment="1">
      <alignment vertical="center" wrapText="1"/>
    </xf>
    <xf numFmtId="167" fontId="1" fillId="0" borderId="1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 fillId="9" borderId="6" xfId="0" applyNumberFormat="1" applyFont="1" applyFill="1" applyBorder="1" applyAlignment="1">
      <alignment horizontal="left" vertical="center" wrapText="1"/>
    </xf>
    <xf numFmtId="49" fontId="1" fillId="9" borderId="6" xfId="0" applyNumberFormat="1" applyFont="1" applyFill="1" applyBorder="1" applyAlignment="1">
      <alignment horizontal="left" vertical="top" wrapText="1"/>
    </xf>
    <xf numFmtId="0" fontId="12" fillId="10" borderId="12" xfId="0" applyFont="1" applyFill="1" applyBorder="1" applyAlignment="1">
      <alignment horizontal="center" vertical="center" wrapText="1"/>
    </xf>
    <xf numFmtId="14" fontId="12" fillId="10" borderId="12" xfId="0" applyNumberFormat="1" applyFont="1" applyFill="1" applyBorder="1" applyAlignment="1">
      <alignment horizontal="center" vertical="center" wrapText="1"/>
    </xf>
    <xf numFmtId="0" fontId="12" fillId="10" borderId="13" xfId="0" applyFont="1" applyFill="1" applyBorder="1" applyAlignment="1">
      <alignment horizontal="center" vertical="center" wrapText="1"/>
    </xf>
    <xf numFmtId="14" fontId="12" fillId="10" borderId="13"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49" fontId="1" fillId="6" borderId="0" xfId="0" applyNumberFormat="1" applyFont="1" applyFill="1" applyAlignment="1">
      <alignment horizontal="left" vertical="center" wrapText="1"/>
    </xf>
    <xf numFmtId="0" fontId="0" fillId="0" borderId="6" xfId="0" applyBorder="1"/>
    <xf numFmtId="49" fontId="1" fillId="0" borderId="6" xfId="0" applyNumberFormat="1" applyFont="1" applyBorder="1" applyAlignment="1">
      <alignment horizontal="center" vertical="top" wrapText="1"/>
    </xf>
    <xf numFmtId="0" fontId="15" fillId="0" borderId="6" xfId="0" applyFont="1" applyBorder="1" applyAlignment="1">
      <alignment wrapText="1"/>
    </xf>
    <xf numFmtId="0" fontId="12" fillId="10" borderId="6" xfId="0" applyFont="1" applyFill="1" applyBorder="1" applyAlignment="1">
      <alignment horizontal="center" vertical="center" wrapText="1"/>
    </xf>
    <xf numFmtId="14" fontId="12" fillId="10" borderId="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wrapText="1"/>
    </xf>
    <xf numFmtId="0" fontId="12" fillId="11" borderId="6" xfId="0" applyFont="1" applyFill="1" applyBorder="1" applyAlignment="1">
      <alignment wrapText="1"/>
    </xf>
    <xf numFmtId="49" fontId="1" fillId="6" borderId="6" xfId="0" applyNumberFormat="1" applyFont="1" applyFill="1" applyBorder="1" applyAlignment="1">
      <alignment horizontal="left" vertical="top" wrapText="1"/>
    </xf>
    <xf numFmtId="14" fontId="1" fillId="9" borderId="6" xfId="0" applyNumberFormat="1" applyFont="1" applyFill="1" applyBorder="1" applyAlignment="1">
      <alignment horizontal="center" vertical="center" wrapText="1"/>
    </xf>
    <xf numFmtId="0" fontId="0" fillId="0" borderId="0" xfId="0" applyAlignment="1">
      <alignment horizontal="left" vertical="top" wrapText="1"/>
    </xf>
    <xf numFmtId="49" fontId="1" fillId="9" borderId="6" xfId="0" applyNumberFormat="1" applyFont="1" applyFill="1" applyBorder="1" applyAlignment="1">
      <alignment horizontal="center" vertical="top" wrapText="1"/>
    </xf>
    <xf numFmtId="14" fontId="12" fillId="9" borderId="6"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49" fontId="1" fillId="7" borderId="6" xfId="0" applyNumberFormat="1" applyFont="1" applyFill="1" applyBorder="1" applyAlignment="1">
      <alignment horizontal="center" vertical="center" wrapText="1"/>
    </xf>
    <xf numFmtId="0" fontId="1" fillId="8" borderId="4" xfId="0" applyFont="1" applyFill="1" applyBorder="1" applyAlignment="1">
      <alignment vertical="center" wrapText="1"/>
    </xf>
    <xf numFmtId="0" fontId="16" fillId="0" borderId="4" xfId="0"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8" borderId="14" xfId="0" applyFont="1" applyFill="1" applyBorder="1" applyAlignment="1">
      <alignment vertical="center" wrapText="1"/>
    </xf>
    <xf numFmtId="0" fontId="1" fillId="8" borderId="15" xfId="0" applyFont="1" applyFill="1" applyBorder="1" applyAlignment="1">
      <alignment vertical="center" wrapText="1"/>
    </xf>
    <xf numFmtId="0" fontId="1" fillId="8" borderId="11" xfId="0" applyFont="1" applyFill="1" applyBorder="1" applyAlignment="1">
      <alignment vertical="center" wrapText="1"/>
    </xf>
    <xf numFmtId="0" fontId="16" fillId="0" borderId="11" xfId="0" applyFont="1" applyBorder="1" applyAlignment="1">
      <alignment horizontal="center" vertical="center" wrapText="1"/>
    </xf>
    <xf numFmtId="14" fontId="1" fillId="0" borderId="6" xfId="0" applyNumberFormat="1" applyFont="1" applyBorder="1" applyAlignment="1">
      <alignment vertical="top" wrapText="1"/>
    </xf>
    <xf numFmtId="0" fontId="16" fillId="0" borderId="0" xfId="0" applyFont="1" applyAlignment="1">
      <alignment vertical="top"/>
    </xf>
    <xf numFmtId="0" fontId="1"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xf>
    <xf numFmtId="0" fontId="16" fillId="0" borderId="6" xfId="0" applyFont="1" applyBorder="1" applyAlignment="1">
      <alignment horizontal="center" vertical="center" wrapText="1"/>
    </xf>
    <xf numFmtId="0" fontId="16" fillId="0" borderId="6" xfId="0" applyFont="1" applyBorder="1"/>
    <xf numFmtId="0" fontId="1" fillId="3" borderId="6" xfId="0" applyFont="1" applyFill="1" applyBorder="1" applyAlignment="1">
      <alignment vertical="top" wrapText="1"/>
    </xf>
    <xf numFmtId="0" fontId="6" fillId="2" borderId="6" xfId="0" applyFont="1" applyFill="1" applyBorder="1" applyAlignment="1">
      <alignment horizontal="center" vertical="center" wrapText="1"/>
    </xf>
    <xf numFmtId="0" fontId="12" fillId="0" borderId="6" xfId="0" applyFont="1" applyBorder="1"/>
    <xf numFmtId="14" fontId="12" fillId="0" borderId="6" xfId="0" applyNumberFormat="1" applyFont="1" applyBorder="1" applyAlignment="1">
      <alignment horizontal="center" vertical="center"/>
    </xf>
    <xf numFmtId="0" fontId="12" fillId="0" borderId="0" xfId="0" applyFont="1" applyAlignment="1">
      <alignment horizontal="center" vertical="top"/>
    </xf>
    <xf numFmtId="8" fontId="12" fillId="10" borderId="12" xfId="0" applyNumberFormat="1" applyFont="1" applyFill="1" applyBorder="1" applyAlignment="1">
      <alignment horizontal="center" vertical="center" wrapText="1"/>
    </xf>
    <xf numFmtId="8" fontId="12" fillId="10" borderId="13" xfId="0" applyNumberFormat="1" applyFont="1" applyFill="1" applyBorder="1" applyAlignment="1">
      <alignment horizontal="center" vertical="center" wrapText="1"/>
    </xf>
    <xf numFmtId="3" fontId="1" fillId="8" borderId="10" xfId="0" applyNumberFormat="1" applyFont="1" applyFill="1" applyBorder="1" applyAlignment="1">
      <alignment horizontal="center" vertical="center" wrapText="1"/>
    </xf>
    <xf numFmtId="14" fontId="1" fillId="0" borderId="16" xfId="0" applyNumberFormat="1" applyFont="1" applyBorder="1" applyAlignment="1">
      <alignment horizontal="center" vertical="center" wrapText="1"/>
    </xf>
    <xf numFmtId="0" fontId="18" fillId="0" borderId="0" xfId="0" applyFont="1" applyAlignment="1">
      <alignment wrapText="1"/>
    </xf>
    <xf numFmtId="0" fontId="12" fillId="0" borderId="6" xfId="0" applyFont="1" applyBorder="1" applyAlignment="1">
      <alignment vertical="center"/>
    </xf>
    <xf numFmtId="49" fontId="1" fillId="0" borderId="0" xfId="0" applyNumberFormat="1" applyFont="1" applyAlignment="1">
      <alignment horizontal="center" vertical="center" wrapText="1"/>
    </xf>
    <xf numFmtId="0" fontId="13" fillId="0" borderId="6" xfId="0" applyFont="1" applyBorder="1" applyAlignment="1">
      <alignment vertical="center"/>
    </xf>
    <xf numFmtId="0" fontId="12" fillId="11" borderId="10" xfId="0" applyFont="1" applyFill="1" applyBorder="1" applyAlignment="1">
      <alignment wrapText="1"/>
    </xf>
    <xf numFmtId="0" fontId="12" fillId="0" borderId="4" xfId="0" applyFont="1" applyBorder="1" applyAlignment="1">
      <alignment wrapText="1"/>
    </xf>
    <xf numFmtId="0" fontId="17" fillId="9" borderId="6" xfId="0" applyFont="1" applyFill="1" applyBorder="1" applyAlignment="1">
      <alignment wrapText="1"/>
    </xf>
    <xf numFmtId="0" fontId="1" fillId="0" borderId="8" xfId="0" applyFont="1" applyBorder="1" applyAlignment="1">
      <alignment horizontal="center" vertical="center" wrapText="1"/>
    </xf>
    <xf numFmtId="0" fontId="1" fillId="9" borderId="8" xfId="0" applyFont="1" applyFill="1" applyBorder="1" applyAlignment="1">
      <alignment horizontal="center" vertical="center" wrapText="1"/>
    </xf>
    <xf numFmtId="0" fontId="19" fillId="0" borderId="0" xfId="0" applyFont="1"/>
    <xf numFmtId="0" fontId="17" fillId="0" borderId="17" xfId="0" applyFont="1" applyBorder="1"/>
    <xf numFmtId="49" fontId="1" fillId="0" borderId="16"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6" fillId="0" borderId="6" xfId="0" applyFont="1" applyBorder="1" applyAlignment="1">
      <alignment horizontal="center" vertical="center"/>
    </xf>
    <xf numFmtId="0" fontId="20" fillId="2" borderId="6" xfId="0" applyFont="1" applyFill="1" applyBorder="1" applyAlignment="1">
      <alignment horizontal="center" vertical="center" wrapText="1"/>
    </xf>
    <xf numFmtId="14" fontId="1" fillId="0" borderId="6" xfId="0" applyNumberFormat="1" applyFont="1" applyBorder="1" applyAlignment="1">
      <alignment horizontal="center" vertical="top" wrapText="1"/>
    </xf>
    <xf numFmtId="0" fontId="17" fillId="0" borderId="6" xfId="0" applyFont="1" applyBorder="1" applyAlignment="1">
      <alignment vertical="top"/>
    </xf>
    <xf numFmtId="49" fontId="1" fillId="0" borderId="6" xfId="0" applyNumberFormat="1" applyFont="1" applyBorder="1" applyAlignment="1">
      <alignment horizontal="left" vertical="center"/>
    </xf>
    <xf numFmtId="49" fontId="21" fillId="0" borderId="6" xfId="0" applyNumberFormat="1" applyFont="1" applyBorder="1" applyAlignment="1">
      <alignment horizontal="center" vertical="center" wrapText="1"/>
    </xf>
    <xf numFmtId="0" fontId="17" fillId="0" borderId="0" xfId="0" applyFo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ocumenttasks/documenttask1.xml><?xml version="1.0" encoding="utf-8"?>
<Tasks xmlns="http://schemas.microsoft.com/office/tasks/2019/documenttasks">
  <Task id="{109AB053-5E2A-46B4-A11E-57915AA6FB19}">
    <Anchor>
      <Comment id="{9BFD6E9F-70E1-4885-8A1C-312189975F35}"/>
    </Anchor>
    <History>
      <Event time="2021-11-11T20:10:30.32" id="{334EAF3C-1B4C-4721-A123-63379708FA47}">
        <Attribution userId="S::jullyanakts@tjsc.jus.br::c88faa67-1cd6-4da8-a8d9-36d02910956e" userName="Jullyana Kroon Tomaz Soares" userProvider="AD"/>
        <Anchor>
          <Comment id="{9BFD6E9F-70E1-4885-8A1C-312189975F35}"/>
        </Anchor>
        <Create/>
      </Event>
      <Event time="2021-11-11T20:10:30.32" id="{3B3947F6-64A6-490B-96C4-1D614F3A360F}">
        <Attribution userId="S::jullyanakts@tjsc.jus.br::c88faa67-1cd6-4da8-a8d9-36d02910956e" userName="Jullyana Kroon Tomaz Soares" userProvider="AD"/>
        <Anchor>
          <Comment id="{9BFD6E9F-70E1-4885-8A1C-312189975F35}"/>
        </Anchor>
        <Assign userId="S::helenpetry@tjsc.jus.br::0e2fd369-0c72-43b7-8815-8c9f9e8887a6" userName="Helen Petry" userProvider="AD"/>
      </Event>
      <Event time="2021-11-11T20:10:30.32" id="{A9849D65-AA51-4AF4-8F58-C6DC1ABB5FD1}">
        <Attribution userId="S::jullyanakts@tjsc.jus.br::c88faa67-1cd6-4da8-a8d9-36d02910956e" userName="Jullyana Kroon Tomaz Soares" userProvider="AD"/>
        <Anchor>
          <Comment id="{9BFD6E9F-70E1-4885-8A1C-312189975F35}"/>
        </Anchor>
        <SetTitle title="Qualidade de vida dos servidores = sustentável @Helen Petry"/>
      </Event>
    </History>
  </Task>
  <Task id="{08231FD0-D79C-4C2E-8997-260806093043}">
    <Anchor>
      <Comment id="{767DF535-FFD4-4CAE-A093-7728E534DD2A}"/>
    </Anchor>
    <History>
      <Event time="2021-11-11T20:09:08.85" id="{394C3738-1660-4C4A-8A80-99C0BCE102D3}">
        <Attribution userId="S::jullyanakts@tjsc.jus.br::c88faa67-1cd6-4da8-a8d9-36d02910956e" userName="Jullyana Kroon Tomaz Soares" userProvider="AD"/>
        <Anchor>
          <Comment id="{767DF535-FFD4-4CAE-A093-7728E534DD2A}"/>
        </Anchor>
        <Create/>
      </Event>
      <Event time="2021-11-11T20:09:08.85" id="{C3CF0425-53CC-4476-B7C9-A118C1F4993A}">
        <Attribution userId="S::jullyanakts@tjsc.jus.br::c88faa67-1cd6-4da8-a8d9-36d02910956e" userName="Jullyana Kroon Tomaz Soares" userProvider="AD"/>
        <Anchor>
          <Comment id="{767DF535-FFD4-4CAE-A093-7728E534DD2A}"/>
        </Anchor>
        <Assign userId="S::santicler@tjsc.jus.br::13c04956-2b95-4293-835d-550fe485e5b6" userName="Santicler Silvy Kogure" userProvider="AD"/>
      </Event>
      <Event time="2021-11-11T20:09:08.85" id="{F328462A-72C6-4013-8A56-6356A9CE091D}">
        <Attribution userId="S::jullyanakts@tjsc.jus.br::c88faa67-1cd6-4da8-a8d9-36d02910956e" userName="Jullyana Kroon Tomaz Soares" userProvider="AD"/>
        <Anchor>
          <Comment id="{767DF535-FFD4-4CAE-A093-7728E534DD2A}"/>
        </Anchor>
        <SetTitle title="@Santicler Silvy Kogure sustentável?"/>
      </Event>
    </History>
  </Task>
</Task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svFilter filterId="{00000000-0001-0000-0200-000000000000}" ref="A1:AD559" tableId="0">
      <columnFilter colId="0">
        <filter colId="0">
          <x:filters>
            <x:filter val="DIE"/>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5000000}" ref="A1:L508" tableId="0">
      <columnFilter colId="0">
        <filter colId="0">
          <x:filters>
            <x:filter val="DIE"/>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Santicler Silvy Kogure" id="{B507A66D-B2AC-44E9-BB80-E325231670BD}" userId="santicler@tjsc.jus.br" providerId="PeoplePicker"/>
  <person displayName="Helen Petry" id="{DB139CD4-6C57-473C-86F8-FACCB0AC09D5}" userId="helenpetry@tjsc.jus.br" providerId="PeoplePicker"/>
  <person displayName="Helen Petry" id="{FA0E23E6-3D27-4C30-A50D-7DECD8E2F53C}" userId="S::helenpetry@tjsc.jus.br::0e2fd369-0c72-43b7-8815-8c9f9e8887a6" providerId="AD"/>
  <person displayName="Jullyana Kroon Tomaz Soares" id="{87666BAB-60A7-407C-94EF-31B4970771C4}" userId="S::jullyanakts@tjsc.jus.br::c88faa67-1cd6-4da8-a8d9-36d02910956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12" dT="2021-11-11T20:09:09.39" personId="{87666BAB-60A7-407C-94EF-31B4970771C4}" id="{767DF535-FFD4-4CAE-A093-7728E534DD2A}">
    <text>@Santicler Silvy Kogure sustentável?</text>
    <mentions>
      <mention mentionpersonId="{B507A66D-B2AC-44E9-BB80-E325231670BD}" mentionId="{375096C3-2D4A-4807-9153-6F24E9F4F8A4}" startIndex="0" length="23"/>
    </mentions>
  </threadedComment>
  <threadedComment ref="C314" dT="2021-11-11T20:10:30.69" personId="{87666BAB-60A7-407C-94EF-31B4970771C4}" id="{9BFD6E9F-70E1-4885-8A1C-312189975F35}">
    <text xml:space="preserve">Qualidade de vida dos servidores = sustentável @Helen Petry </text>
    <mentions>
      <mention mentionpersonId="{DB139CD4-6C57-473C-86F8-FACCB0AC09D5}" mentionId="{17D47C06-B5DD-4924-B4B8-4203F2ECACEB}" startIndex="47" length="12"/>
    </mentions>
  </threadedComment>
  <threadedComment ref="C314" dT="2021-11-11T22:39:37.90" personId="{FA0E23E6-3D27-4C30-A50D-7DECD8E2F53C}" id="{BBA8375C-F5B2-4E97-9836-057155FE7894}" parentId="{9BFD6E9F-70E1-4885-8A1C-312189975F35}">
    <text>concordo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x14ac:dyDescent="0.2"/>
  <cols>
    <col min="1" max="8" width="18.875" customWidth="1"/>
  </cols>
  <sheetData>
    <row r="1" spans="1:2" ht="15" customHeight="1" x14ac:dyDescent="0.25">
      <c r="A1" s="1" t="s">
        <v>0</v>
      </c>
      <c r="B1" s="1" t="s">
        <v>1</v>
      </c>
    </row>
    <row r="3" spans="1:2" ht="15" customHeight="1" x14ac:dyDescent="0.25">
      <c r="A3" s="1" t="s">
        <v>2</v>
      </c>
    </row>
    <row r="4" spans="1:2" ht="15" customHeight="1" x14ac:dyDescent="0.25">
      <c r="A4" s="1" t="s">
        <v>3</v>
      </c>
    </row>
    <row r="5" spans="1:2" ht="15" customHeight="1" x14ac:dyDescent="0.25">
      <c r="A5" s="1" t="s">
        <v>4</v>
      </c>
    </row>
    <row r="6" spans="1:2" ht="15" customHeight="1" x14ac:dyDescent="0.25">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3"/>
  <sheetViews>
    <sheetView topLeftCell="B95" zoomScale="120" zoomScaleNormal="120" workbookViewId="0">
      <selection activeCell="D101" sqref="D101"/>
    </sheetView>
  </sheetViews>
  <sheetFormatPr defaultColWidth="12.625" defaultRowHeight="15" customHeight="1" x14ac:dyDescent="0.2"/>
  <cols>
    <col min="1" max="1" width="8.75" customWidth="1"/>
    <col min="2" max="2" width="62.75" bestFit="1" customWidth="1"/>
    <col min="3" max="3" width="3.75" customWidth="1"/>
    <col min="4" max="4" width="32.25" bestFit="1" customWidth="1"/>
    <col min="5" max="5" width="41.875" bestFit="1" customWidth="1"/>
    <col min="6" max="6" width="3.75" customWidth="1"/>
    <col min="7" max="7" width="23" customWidth="1"/>
    <col min="8" max="8" width="3.75" customWidth="1"/>
    <col min="9" max="9" width="23" customWidth="1"/>
    <col min="10" max="10" width="3.75" customWidth="1"/>
    <col min="11" max="11" width="21.375" bestFit="1" customWidth="1"/>
    <col min="12" max="12" width="3.625" customWidth="1"/>
    <col min="13" max="13" width="15.75" customWidth="1"/>
    <col min="14" max="14" width="3.75" customWidth="1"/>
    <col min="15" max="15" width="23.625" customWidth="1"/>
    <col min="16" max="16" width="3.75" customWidth="1"/>
    <col min="17" max="17" width="15.625" customWidth="1"/>
    <col min="18" max="18" width="3.75" customWidth="1"/>
    <col min="19" max="19" width="18.75" bestFit="1" customWidth="1"/>
    <col min="20" max="20" width="3.75" customWidth="1"/>
    <col min="21" max="21" width="18.75" bestFit="1" customWidth="1"/>
    <col min="22" max="33" width="7.625" customWidth="1"/>
  </cols>
  <sheetData>
    <row r="1" spans="1:21" x14ac:dyDescent="0.2">
      <c r="A1" s="5" t="s">
        <v>6</v>
      </c>
      <c r="B1" s="5" t="s">
        <v>7</v>
      </c>
      <c r="D1" s="5" t="s">
        <v>8</v>
      </c>
      <c r="E1" s="5" t="s">
        <v>9</v>
      </c>
      <c r="G1" s="5" t="s">
        <v>10</v>
      </c>
      <c r="I1" s="5" t="s">
        <v>11</v>
      </c>
      <c r="K1" s="5" t="s">
        <v>12</v>
      </c>
      <c r="M1" s="5" t="s">
        <v>13</v>
      </c>
      <c r="O1" s="5" t="s">
        <v>14</v>
      </c>
      <c r="Q1" s="5" t="s">
        <v>15</v>
      </c>
      <c r="S1" s="5" t="s">
        <v>16</v>
      </c>
      <c r="U1" s="5" t="s">
        <v>17</v>
      </c>
    </row>
    <row r="2" spans="1:21" x14ac:dyDescent="0.25">
      <c r="A2" s="12" t="s">
        <v>18</v>
      </c>
      <c r="B2" s="12" t="s">
        <v>19</v>
      </c>
      <c r="D2" s="12" t="s">
        <v>20</v>
      </c>
      <c r="E2" s="12" t="s">
        <v>20</v>
      </c>
      <c r="G2" s="13" t="s">
        <v>21</v>
      </c>
      <c r="I2" s="13" t="s">
        <v>22</v>
      </c>
      <c r="K2" s="13" t="s">
        <v>23</v>
      </c>
      <c r="M2" s="13" t="s">
        <v>24</v>
      </c>
      <c r="O2" s="13" t="s">
        <v>25</v>
      </c>
      <c r="Q2" s="13" t="s">
        <v>26</v>
      </c>
      <c r="S2" s="13" t="s">
        <v>27</v>
      </c>
      <c r="U2" s="13" t="s">
        <v>28</v>
      </c>
    </row>
    <row r="3" spans="1:21" x14ac:dyDescent="0.25">
      <c r="A3" s="12" t="s">
        <v>29</v>
      </c>
      <c r="B3" s="12" t="s">
        <v>30</v>
      </c>
      <c r="D3" s="12" t="s">
        <v>31</v>
      </c>
      <c r="E3" s="12" t="s">
        <v>31</v>
      </c>
      <c r="G3" s="13" t="s">
        <v>32</v>
      </c>
      <c r="I3" s="13" t="s">
        <v>33</v>
      </c>
      <c r="K3" s="13" t="s">
        <v>34</v>
      </c>
      <c r="M3" s="13" t="s">
        <v>35</v>
      </c>
      <c r="O3" s="13" t="s">
        <v>36</v>
      </c>
      <c r="Q3" s="13" t="s">
        <v>37</v>
      </c>
      <c r="S3" s="13" t="s">
        <v>38</v>
      </c>
      <c r="U3" s="13" t="s">
        <v>39</v>
      </c>
    </row>
    <row r="4" spans="1:21" x14ac:dyDescent="0.25">
      <c r="A4" s="12" t="s">
        <v>40</v>
      </c>
      <c r="B4" s="12" t="s">
        <v>41</v>
      </c>
      <c r="D4" s="12" t="s">
        <v>42</v>
      </c>
      <c r="E4" s="12" t="s">
        <v>42</v>
      </c>
      <c r="G4" s="12" t="s">
        <v>43</v>
      </c>
      <c r="I4" s="12" t="s">
        <v>44</v>
      </c>
      <c r="O4" s="13" t="s">
        <v>45</v>
      </c>
      <c r="S4" s="13" t="s">
        <v>46</v>
      </c>
      <c r="U4" s="13" t="s">
        <v>47</v>
      </c>
    </row>
    <row r="5" spans="1:21" x14ac:dyDescent="0.25">
      <c r="A5" s="12" t="s">
        <v>48</v>
      </c>
      <c r="B5" s="12" t="s">
        <v>49</v>
      </c>
      <c r="D5" s="12" t="s">
        <v>50</v>
      </c>
      <c r="E5" s="12" t="s">
        <v>51</v>
      </c>
      <c r="G5" s="12" t="s">
        <v>52</v>
      </c>
      <c r="I5" s="12" t="s">
        <v>34</v>
      </c>
      <c r="O5" s="13" t="s">
        <v>53</v>
      </c>
    </row>
    <row r="6" spans="1:21" x14ac:dyDescent="0.25">
      <c r="A6" s="12" t="s">
        <v>54</v>
      </c>
      <c r="B6" s="12" t="s">
        <v>55</v>
      </c>
      <c r="D6" s="12" t="s">
        <v>56</v>
      </c>
      <c r="E6" s="12" t="s">
        <v>57</v>
      </c>
      <c r="G6" s="13" t="s">
        <v>58</v>
      </c>
      <c r="I6" s="12" t="s">
        <v>59</v>
      </c>
      <c r="O6" s="13" t="s">
        <v>60</v>
      </c>
    </row>
    <row r="7" spans="1:21" x14ac:dyDescent="0.25">
      <c r="A7" s="12" t="s">
        <v>61</v>
      </c>
      <c r="B7" s="12" t="s">
        <v>62</v>
      </c>
      <c r="D7" s="12" t="s">
        <v>63</v>
      </c>
      <c r="E7" s="12" t="s">
        <v>64</v>
      </c>
      <c r="G7" s="13" t="s">
        <v>65</v>
      </c>
      <c r="I7" s="12" t="s">
        <v>66</v>
      </c>
      <c r="O7" s="13" t="s">
        <v>67</v>
      </c>
    </row>
    <row r="8" spans="1:21" x14ac:dyDescent="0.25">
      <c r="A8" s="12" t="s">
        <v>68</v>
      </c>
      <c r="B8" s="12" t="s">
        <v>69</v>
      </c>
      <c r="D8" s="12" t="s">
        <v>70</v>
      </c>
      <c r="E8" s="12" t="s">
        <v>71</v>
      </c>
      <c r="G8" s="13" t="s">
        <v>72</v>
      </c>
      <c r="I8" s="13" t="s">
        <v>73</v>
      </c>
      <c r="O8" s="13" t="s">
        <v>74</v>
      </c>
    </row>
    <row r="9" spans="1:21" x14ac:dyDescent="0.25">
      <c r="A9" s="12" t="s">
        <v>75</v>
      </c>
      <c r="B9" s="12" t="s">
        <v>76</v>
      </c>
      <c r="D9" s="12" t="s">
        <v>77</v>
      </c>
      <c r="E9" s="12" t="s">
        <v>78</v>
      </c>
      <c r="G9" s="13" t="s">
        <v>79</v>
      </c>
      <c r="I9" s="13" t="s">
        <v>80</v>
      </c>
      <c r="O9" s="13" t="s">
        <v>81</v>
      </c>
    </row>
    <row r="10" spans="1:21" x14ac:dyDescent="0.25">
      <c r="A10" s="12" t="s">
        <v>82</v>
      </c>
      <c r="B10" s="12" t="s">
        <v>83</v>
      </c>
      <c r="D10" s="12" t="s">
        <v>84</v>
      </c>
      <c r="E10" s="12" t="s">
        <v>85</v>
      </c>
      <c r="G10" s="13" t="s">
        <v>86</v>
      </c>
      <c r="I10" s="13" t="s">
        <v>87</v>
      </c>
      <c r="O10" s="13" t="s">
        <v>88</v>
      </c>
    </row>
    <row r="11" spans="1:21" x14ac:dyDescent="0.25">
      <c r="A11" s="12" t="s">
        <v>89</v>
      </c>
      <c r="B11" s="12" t="s">
        <v>90</v>
      </c>
      <c r="D11" s="12" t="s">
        <v>91</v>
      </c>
      <c r="E11" s="12" t="s">
        <v>92</v>
      </c>
      <c r="G11" s="13" t="s">
        <v>93</v>
      </c>
    </row>
    <row r="12" spans="1:21" x14ac:dyDescent="0.25">
      <c r="A12" s="12" t="s">
        <v>94</v>
      </c>
      <c r="B12" s="12" t="s">
        <v>95</v>
      </c>
      <c r="D12" s="12" t="s">
        <v>96</v>
      </c>
      <c r="E12" s="12" t="s">
        <v>97</v>
      </c>
      <c r="G12" s="13" t="s">
        <v>98</v>
      </c>
    </row>
    <row r="13" spans="1:21" x14ac:dyDescent="0.25">
      <c r="A13" s="12" t="s">
        <v>99</v>
      </c>
      <c r="B13" s="12" t="s">
        <v>100</v>
      </c>
      <c r="D13" s="12" t="s">
        <v>101</v>
      </c>
      <c r="E13" s="12" t="s">
        <v>102</v>
      </c>
      <c r="G13" s="13" t="s">
        <v>103</v>
      </c>
    </row>
    <row r="14" spans="1:21" x14ac:dyDescent="0.25">
      <c r="A14" s="12" t="s">
        <v>104</v>
      </c>
      <c r="B14" s="12" t="s">
        <v>105</v>
      </c>
      <c r="D14" s="12" t="s">
        <v>106</v>
      </c>
      <c r="E14" s="12" t="s">
        <v>107</v>
      </c>
    </row>
    <row r="15" spans="1:21" x14ac:dyDescent="0.25">
      <c r="A15" s="12" t="s">
        <v>108</v>
      </c>
      <c r="B15" s="12" t="s">
        <v>109</v>
      </c>
      <c r="D15" s="12" t="s">
        <v>110</v>
      </c>
      <c r="E15" s="12" t="s">
        <v>111</v>
      </c>
    </row>
    <row r="16" spans="1:21" x14ac:dyDescent="0.25">
      <c r="A16" s="12" t="s">
        <v>112</v>
      </c>
      <c r="B16" s="12" t="s">
        <v>113</v>
      </c>
      <c r="D16" s="12" t="s">
        <v>114</v>
      </c>
      <c r="E16" s="12" t="s">
        <v>115</v>
      </c>
    </row>
    <row r="17" spans="1:5" x14ac:dyDescent="0.25">
      <c r="A17" s="12" t="s">
        <v>116</v>
      </c>
      <c r="B17" s="12" t="s">
        <v>117</v>
      </c>
      <c r="D17" s="12" t="s">
        <v>118</v>
      </c>
      <c r="E17" s="12" t="s">
        <v>119</v>
      </c>
    </row>
    <row r="18" spans="1:5" x14ac:dyDescent="0.25">
      <c r="A18" s="12" t="s">
        <v>120</v>
      </c>
      <c r="B18" s="12" t="s">
        <v>121</v>
      </c>
      <c r="D18" s="12" t="s">
        <v>122</v>
      </c>
      <c r="E18" s="12" t="s">
        <v>123</v>
      </c>
    </row>
    <row r="19" spans="1:5" x14ac:dyDescent="0.25">
      <c r="A19" s="12" t="s">
        <v>124</v>
      </c>
      <c r="B19" s="12" t="s">
        <v>125</v>
      </c>
      <c r="D19" s="12" t="s">
        <v>126</v>
      </c>
      <c r="E19" s="12" t="s">
        <v>127</v>
      </c>
    </row>
    <row r="20" spans="1:5" x14ac:dyDescent="0.25">
      <c r="A20" s="12" t="s">
        <v>128</v>
      </c>
      <c r="B20" s="12" t="s">
        <v>129</v>
      </c>
      <c r="D20" s="12" t="s">
        <v>130</v>
      </c>
      <c r="E20" s="12" t="s">
        <v>131</v>
      </c>
    </row>
    <row r="21" spans="1:5" ht="15.75" customHeight="1" x14ac:dyDescent="0.25">
      <c r="A21" s="12" t="s">
        <v>132</v>
      </c>
      <c r="B21" s="12" t="s">
        <v>133</v>
      </c>
      <c r="D21" s="12" t="s">
        <v>134</v>
      </c>
      <c r="E21" s="12" t="s">
        <v>135</v>
      </c>
    </row>
    <row r="22" spans="1:5" ht="15.75" customHeight="1" x14ac:dyDescent="0.25">
      <c r="A22" s="12" t="s">
        <v>136</v>
      </c>
      <c r="B22" s="12" t="s">
        <v>137</v>
      </c>
      <c r="D22" s="12" t="s">
        <v>138</v>
      </c>
      <c r="E22" s="12" t="s">
        <v>139</v>
      </c>
    </row>
    <row r="23" spans="1:5" ht="15.75" customHeight="1" x14ac:dyDescent="0.25">
      <c r="A23" s="12" t="s">
        <v>140</v>
      </c>
      <c r="B23" s="12" t="s">
        <v>141</v>
      </c>
      <c r="D23" s="12" t="s">
        <v>142</v>
      </c>
      <c r="E23" s="12" t="s">
        <v>143</v>
      </c>
    </row>
    <row r="24" spans="1:5" ht="15.75" customHeight="1" x14ac:dyDescent="0.25">
      <c r="D24" s="12" t="s">
        <v>144</v>
      </c>
      <c r="E24" s="12" t="s">
        <v>145</v>
      </c>
    </row>
    <row r="25" spans="1:5" ht="15.75" customHeight="1" x14ac:dyDescent="0.25">
      <c r="D25" s="12" t="s">
        <v>146</v>
      </c>
      <c r="E25" s="12" t="s">
        <v>147</v>
      </c>
    </row>
    <row r="26" spans="1:5" ht="15.75" customHeight="1" x14ac:dyDescent="0.25">
      <c r="D26" s="12" t="s">
        <v>148</v>
      </c>
      <c r="E26" s="12" t="s">
        <v>149</v>
      </c>
    </row>
    <row r="27" spans="1:5" ht="15.75" customHeight="1" x14ac:dyDescent="0.25">
      <c r="D27" s="12" t="s">
        <v>150</v>
      </c>
      <c r="E27" s="12" t="s">
        <v>151</v>
      </c>
    </row>
    <row r="28" spans="1:5" ht="15.75" customHeight="1" x14ac:dyDescent="0.25">
      <c r="D28" s="12" t="s">
        <v>152</v>
      </c>
      <c r="E28" s="12" t="s">
        <v>153</v>
      </c>
    </row>
    <row r="29" spans="1:5" ht="15.75" customHeight="1" x14ac:dyDescent="0.25">
      <c r="D29" s="12" t="s">
        <v>154</v>
      </c>
      <c r="E29" s="12" t="s">
        <v>155</v>
      </c>
    </row>
    <row r="30" spans="1:5" ht="15.75" customHeight="1" x14ac:dyDescent="0.25">
      <c r="D30" s="12" t="s">
        <v>156</v>
      </c>
      <c r="E30" s="12" t="s">
        <v>157</v>
      </c>
    </row>
    <row r="31" spans="1:5" ht="15.75" customHeight="1" x14ac:dyDescent="0.25">
      <c r="D31" s="12" t="s">
        <v>158</v>
      </c>
      <c r="E31" s="12" t="s">
        <v>159</v>
      </c>
    </row>
    <row r="32" spans="1:5" ht="15.75" customHeight="1" x14ac:dyDescent="0.25">
      <c r="D32" s="12" t="s">
        <v>160</v>
      </c>
      <c r="E32" s="12" t="s">
        <v>161</v>
      </c>
    </row>
    <row r="33" spans="4:5" ht="15.75" customHeight="1" x14ac:dyDescent="0.25">
      <c r="D33" s="12" t="s">
        <v>162</v>
      </c>
      <c r="E33" s="12" t="s">
        <v>163</v>
      </c>
    </row>
    <row r="34" spans="4:5" ht="15.75" customHeight="1" x14ac:dyDescent="0.25">
      <c r="D34" s="12" t="s">
        <v>164</v>
      </c>
      <c r="E34" s="12" t="s">
        <v>165</v>
      </c>
    </row>
    <row r="35" spans="4:5" ht="15.75" customHeight="1" x14ac:dyDescent="0.25">
      <c r="D35" s="12" t="s">
        <v>166</v>
      </c>
      <c r="E35" s="12" t="s">
        <v>167</v>
      </c>
    </row>
    <row r="36" spans="4:5" ht="15.75" customHeight="1" x14ac:dyDescent="0.25">
      <c r="D36" s="12" t="s">
        <v>168</v>
      </c>
      <c r="E36" s="12" t="s">
        <v>169</v>
      </c>
    </row>
    <row r="37" spans="4:5" ht="15.75" customHeight="1" x14ac:dyDescent="0.25">
      <c r="D37" s="12" t="s">
        <v>170</v>
      </c>
      <c r="E37" s="12" t="s">
        <v>171</v>
      </c>
    </row>
    <row r="38" spans="4:5" ht="15.75" customHeight="1" x14ac:dyDescent="0.25">
      <c r="D38" s="12" t="s">
        <v>172</v>
      </c>
      <c r="E38" s="12" t="s">
        <v>173</v>
      </c>
    </row>
    <row r="39" spans="4:5" ht="15.75" customHeight="1" x14ac:dyDescent="0.25">
      <c r="D39" s="12" t="s">
        <v>174</v>
      </c>
      <c r="E39" s="12" t="s">
        <v>175</v>
      </c>
    </row>
    <row r="40" spans="4:5" ht="15.75" customHeight="1" x14ac:dyDescent="0.25">
      <c r="D40" s="12" t="s">
        <v>176</v>
      </c>
      <c r="E40" s="12" t="s">
        <v>177</v>
      </c>
    </row>
    <row r="41" spans="4:5" ht="15.75" customHeight="1" x14ac:dyDescent="0.25">
      <c r="D41" s="12" t="s">
        <v>178</v>
      </c>
      <c r="E41" s="12" t="s">
        <v>179</v>
      </c>
    </row>
    <row r="42" spans="4:5" ht="15.75" customHeight="1" x14ac:dyDescent="0.25">
      <c r="D42" s="12" t="s">
        <v>180</v>
      </c>
      <c r="E42" s="12" t="s">
        <v>181</v>
      </c>
    </row>
    <row r="43" spans="4:5" ht="15.75" customHeight="1" x14ac:dyDescent="0.25">
      <c r="D43" s="12" t="s">
        <v>182</v>
      </c>
      <c r="E43" s="12" t="s">
        <v>183</v>
      </c>
    </row>
    <row r="44" spans="4:5" ht="15.75" customHeight="1" x14ac:dyDescent="0.25">
      <c r="D44" s="12" t="s">
        <v>184</v>
      </c>
      <c r="E44" s="12" t="s">
        <v>185</v>
      </c>
    </row>
    <row r="45" spans="4:5" ht="15.75" customHeight="1" x14ac:dyDescent="0.25">
      <c r="D45" s="12" t="s">
        <v>186</v>
      </c>
      <c r="E45" s="12" t="s">
        <v>187</v>
      </c>
    </row>
    <row r="46" spans="4:5" ht="15.75" customHeight="1" x14ac:dyDescent="0.25">
      <c r="D46" s="12" t="s">
        <v>188</v>
      </c>
      <c r="E46" s="12" t="s">
        <v>189</v>
      </c>
    </row>
    <row r="47" spans="4:5" ht="15.75" customHeight="1" x14ac:dyDescent="0.25">
      <c r="D47" s="12" t="s">
        <v>190</v>
      </c>
      <c r="E47" s="12" t="s">
        <v>191</v>
      </c>
    </row>
    <row r="48" spans="4:5" ht="15.75" customHeight="1" x14ac:dyDescent="0.25">
      <c r="D48" s="12" t="s">
        <v>192</v>
      </c>
      <c r="E48" s="12" t="s">
        <v>193</v>
      </c>
    </row>
    <row r="49" spans="4:5" ht="15.75" customHeight="1" x14ac:dyDescent="0.25">
      <c r="D49" s="12" t="s">
        <v>194</v>
      </c>
      <c r="E49" s="12" t="s">
        <v>195</v>
      </c>
    </row>
    <row r="50" spans="4:5" ht="15.75" customHeight="1" x14ac:dyDescent="0.25">
      <c r="D50" s="12" t="s">
        <v>196</v>
      </c>
      <c r="E50" s="12" t="s">
        <v>197</v>
      </c>
    </row>
    <row r="51" spans="4:5" ht="15.75" customHeight="1" x14ac:dyDescent="0.25">
      <c r="D51" s="12" t="s">
        <v>198</v>
      </c>
      <c r="E51" s="12" t="s">
        <v>199</v>
      </c>
    </row>
    <row r="52" spans="4:5" ht="15.75" customHeight="1" x14ac:dyDescent="0.25">
      <c r="D52" s="12" t="s">
        <v>200</v>
      </c>
      <c r="E52" s="12" t="s">
        <v>201</v>
      </c>
    </row>
    <row r="53" spans="4:5" ht="15.75" customHeight="1" x14ac:dyDescent="0.25">
      <c r="D53" s="12" t="s">
        <v>202</v>
      </c>
      <c r="E53" s="12" t="s">
        <v>203</v>
      </c>
    </row>
    <row r="54" spans="4:5" ht="15.75" customHeight="1" x14ac:dyDescent="0.25">
      <c r="D54" s="12" t="s">
        <v>204</v>
      </c>
      <c r="E54" s="12" t="s">
        <v>205</v>
      </c>
    </row>
    <row r="55" spans="4:5" ht="15.75" customHeight="1" x14ac:dyDescent="0.25">
      <c r="D55" s="12" t="s">
        <v>206</v>
      </c>
      <c r="E55" s="12" t="s">
        <v>207</v>
      </c>
    </row>
    <row r="56" spans="4:5" ht="15.75" customHeight="1" x14ac:dyDescent="0.25">
      <c r="D56" s="12" t="s">
        <v>208</v>
      </c>
      <c r="E56" s="12" t="s">
        <v>209</v>
      </c>
    </row>
    <row r="57" spans="4:5" ht="15.75" customHeight="1" x14ac:dyDescent="0.25">
      <c r="D57" s="12" t="s">
        <v>210</v>
      </c>
      <c r="E57" s="12" t="s">
        <v>211</v>
      </c>
    </row>
    <row r="58" spans="4:5" ht="15.75" customHeight="1" x14ac:dyDescent="0.25">
      <c r="D58" s="12" t="s">
        <v>212</v>
      </c>
      <c r="E58" s="12" t="s">
        <v>213</v>
      </c>
    </row>
    <row r="59" spans="4:5" ht="15.75" customHeight="1" x14ac:dyDescent="0.25">
      <c r="D59" s="12" t="s">
        <v>214</v>
      </c>
      <c r="E59" s="12" t="s">
        <v>215</v>
      </c>
    </row>
    <row r="60" spans="4:5" ht="15.75" customHeight="1" x14ac:dyDescent="0.25">
      <c r="D60" s="12" t="s">
        <v>216</v>
      </c>
      <c r="E60" s="12" t="s">
        <v>217</v>
      </c>
    </row>
    <row r="61" spans="4:5" ht="15.75" customHeight="1" x14ac:dyDescent="0.25">
      <c r="D61" s="12" t="s">
        <v>218</v>
      </c>
      <c r="E61" s="12" t="s">
        <v>219</v>
      </c>
    </row>
    <row r="62" spans="4:5" ht="15.75" customHeight="1" x14ac:dyDescent="0.25">
      <c r="D62" s="12" t="s">
        <v>220</v>
      </c>
      <c r="E62" s="12" t="s">
        <v>221</v>
      </c>
    </row>
    <row r="63" spans="4:5" ht="15.75" customHeight="1" x14ac:dyDescent="0.25">
      <c r="D63" s="12" t="s">
        <v>222</v>
      </c>
      <c r="E63" s="12" t="s">
        <v>223</v>
      </c>
    </row>
    <row r="64" spans="4:5" ht="15.75" customHeight="1" x14ac:dyDescent="0.25">
      <c r="D64" s="12" t="s">
        <v>224</v>
      </c>
      <c r="E64" s="12" t="s">
        <v>225</v>
      </c>
    </row>
    <row r="65" spans="4:5" ht="15.75" customHeight="1" x14ac:dyDescent="0.25">
      <c r="D65" s="12" t="s">
        <v>226</v>
      </c>
      <c r="E65" s="12" t="s">
        <v>227</v>
      </c>
    </row>
    <row r="66" spans="4:5" ht="15.75" customHeight="1" x14ac:dyDescent="0.25">
      <c r="D66" s="12" t="s">
        <v>228</v>
      </c>
      <c r="E66" s="12" t="s">
        <v>229</v>
      </c>
    </row>
    <row r="67" spans="4:5" ht="15.75" customHeight="1" x14ac:dyDescent="0.25">
      <c r="D67" s="12" t="s">
        <v>230</v>
      </c>
      <c r="E67" s="12" t="s">
        <v>231</v>
      </c>
    </row>
    <row r="68" spans="4:5" ht="15.75" customHeight="1" x14ac:dyDescent="0.25">
      <c r="D68" s="12" t="s">
        <v>232</v>
      </c>
      <c r="E68" s="12" t="s">
        <v>233</v>
      </c>
    </row>
    <row r="69" spans="4:5" ht="15.75" customHeight="1" x14ac:dyDescent="0.25">
      <c r="D69" s="12" t="s">
        <v>234</v>
      </c>
      <c r="E69" s="12" t="s">
        <v>235</v>
      </c>
    </row>
    <row r="70" spans="4:5" ht="15.75" customHeight="1" x14ac:dyDescent="0.25">
      <c r="D70" s="12" t="s">
        <v>236</v>
      </c>
      <c r="E70" s="12" t="s">
        <v>237</v>
      </c>
    </row>
    <row r="71" spans="4:5" ht="15.75" customHeight="1" x14ac:dyDescent="0.25">
      <c r="D71" s="12" t="s">
        <v>238</v>
      </c>
      <c r="E71" s="12" t="s">
        <v>239</v>
      </c>
    </row>
    <row r="72" spans="4:5" ht="15.75" customHeight="1" x14ac:dyDescent="0.25">
      <c r="D72" s="12" t="s">
        <v>240</v>
      </c>
      <c r="E72" s="12" t="s">
        <v>241</v>
      </c>
    </row>
    <row r="73" spans="4:5" ht="15.75" customHeight="1" x14ac:dyDescent="0.25">
      <c r="D73" s="12" t="s">
        <v>242</v>
      </c>
      <c r="E73" s="12" t="s">
        <v>243</v>
      </c>
    </row>
    <row r="74" spans="4:5" ht="15.75" customHeight="1" x14ac:dyDescent="0.25">
      <c r="D74" s="12" t="s">
        <v>244</v>
      </c>
      <c r="E74" s="12" t="s">
        <v>245</v>
      </c>
    </row>
    <row r="75" spans="4:5" ht="15.75" customHeight="1" x14ac:dyDescent="0.25">
      <c r="D75" s="12" t="s">
        <v>246</v>
      </c>
      <c r="E75" s="12" t="s">
        <v>247</v>
      </c>
    </row>
    <row r="76" spans="4:5" ht="15.75" customHeight="1" x14ac:dyDescent="0.25">
      <c r="D76" s="12" t="s">
        <v>248</v>
      </c>
      <c r="E76" s="12" t="s">
        <v>249</v>
      </c>
    </row>
    <row r="77" spans="4:5" ht="15.75" customHeight="1" x14ac:dyDescent="0.25">
      <c r="D77" s="12" t="s">
        <v>250</v>
      </c>
      <c r="E77" s="12" t="s">
        <v>251</v>
      </c>
    </row>
    <row r="78" spans="4:5" ht="15.75" customHeight="1" x14ac:dyDescent="0.25">
      <c r="D78" s="12" t="s">
        <v>252</v>
      </c>
      <c r="E78" s="12" t="s">
        <v>253</v>
      </c>
    </row>
    <row r="79" spans="4:5" ht="15.75" customHeight="1" x14ac:dyDescent="0.25">
      <c r="D79" s="12" t="s">
        <v>254</v>
      </c>
      <c r="E79" s="12" t="s">
        <v>255</v>
      </c>
    </row>
    <row r="80" spans="4:5" ht="15.75" customHeight="1" x14ac:dyDescent="0.25">
      <c r="D80" s="12" t="s">
        <v>256</v>
      </c>
      <c r="E80" s="12" t="s">
        <v>257</v>
      </c>
    </row>
    <row r="81" spans="4:5" ht="15.75" customHeight="1" x14ac:dyDescent="0.25">
      <c r="D81" s="12" t="s">
        <v>258</v>
      </c>
      <c r="E81" s="12" t="s">
        <v>259</v>
      </c>
    </row>
    <row r="82" spans="4:5" ht="15.75" customHeight="1" x14ac:dyDescent="0.25">
      <c r="D82" s="12" t="s">
        <v>260</v>
      </c>
      <c r="E82" s="12" t="s">
        <v>261</v>
      </c>
    </row>
    <row r="83" spans="4:5" ht="15.75" customHeight="1" x14ac:dyDescent="0.25">
      <c r="D83" s="12" t="s">
        <v>262</v>
      </c>
      <c r="E83" s="12" t="s">
        <v>263</v>
      </c>
    </row>
    <row r="84" spans="4:5" ht="15.75" customHeight="1" x14ac:dyDescent="0.25">
      <c r="D84" s="12" t="s">
        <v>264</v>
      </c>
      <c r="E84" s="12" t="s">
        <v>265</v>
      </c>
    </row>
    <row r="85" spans="4:5" ht="15.75" customHeight="1" x14ac:dyDescent="0.25">
      <c r="D85" s="12" t="s">
        <v>266</v>
      </c>
      <c r="E85" s="12" t="s">
        <v>267</v>
      </c>
    </row>
    <row r="86" spans="4:5" ht="15.75" customHeight="1" x14ac:dyDescent="0.25">
      <c r="D86" s="12" t="s">
        <v>268</v>
      </c>
      <c r="E86" s="12" t="s">
        <v>269</v>
      </c>
    </row>
    <row r="87" spans="4:5" ht="15.75" customHeight="1" x14ac:dyDescent="0.25">
      <c r="D87" s="12" t="s">
        <v>270</v>
      </c>
      <c r="E87" s="12" t="s">
        <v>271</v>
      </c>
    </row>
    <row r="88" spans="4:5" ht="15.75" customHeight="1" x14ac:dyDescent="0.25">
      <c r="D88" s="12" t="s">
        <v>272</v>
      </c>
      <c r="E88" s="12" t="s">
        <v>273</v>
      </c>
    </row>
    <row r="89" spans="4:5" ht="15.75" customHeight="1" x14ac:dyDescent="0.25">
      <c r="D89" s="12" t="s">
        <v>274</v>
      </c>
      <c r="E89" s="12" t="s">
        <v>275</v>
      </c>
    </row>
    <row r="90" spans="4:5" ht="15.75" customHeight="1" x14ac:dyDescent="0.25">
      <c r="D90" s="12" t="s">
        <v>276</v>
      </c>
      <c r="E90" s="12" t="s">
        <v>277</v>
      </c>
    </row>
    <row r="91" spans="4:5" ht="15.75" customHeight="1" x14ac:dyDescent="0.25">
      <c r="D91" s="12" t="s">
        <v>278</v>
      </c>
      <c r="E91" s="12" t="s">
        <v>279</v>
      </c>
    </row>
    <row r="92" spans="4:5" ht="15.75" customHeight="1" x14ac:dyDescent="0.25">
      <c r="D92" s="12" t="s">
        <v>280</v>
      </c>
      <c r="E92" s="12" t="s">
        <v>281</v>
      </c>
    </row>
    <row r="93" spans="4:5" ht="15.75" customHeight="1" x14ac:dyDescent="0.25">
      <c r="D93" s="12" t="s">
        <v>282</v>
      </c>
      <c r="E93" s="12" t="s">
        <v>283</v>
      </c>
    </row>
    <row r="94" spans="4:5" ht="15.75" customHeight="1" x14ac:dyDescent="0.25">
      <c r="D94" s="12" t="s">
        <v>284</v>
      </c>
      <c r="E94" s="12" t="s">
        <v>285</v>
      </c>
    </row>
    <row r="95" spans="4:5" ht="15.75" customHeight="1" x14ac:dyDescent="0.25">
      <c r="D95" s="12" t="s">
        <v>286</v>
      </c>
      <c r="E95" s="12" t="s">
        <v>287</v>
      </c>
    </row>
    <row r="96" spans="4:5" ht="15.75" customHeight="1" x14ac:dyDescent="0.25">
      <c r="D96" s="12" t="s">
        <v>288</v>
      </c>
      <c r="E96" s="12" t="s">
        <v>289</v>
      </c>
    </row>
    <row r="97" spans="4:5" ht="15.75" customHeight="1" x14ac:dyDescent="0.25">
      <c r="D97" s="12" t="s">
        <v>290</v>
      </c>
      <c r="E97" s="12" t="s">
        <v>291</v>
      </c>
    </row>
    <row r="98" spans="4:5" ht="15.75" customHeight="1" x14ac:dyDescent="0.25">
      <c r="D98" s="12" t="s">
        <v>292</v>
      </c>
      <c r="E98" s="12" t="s">
        <v>293</v>
      </c>
    </row>
    <row r="99" spans="4:5" ht="15.75" customHeight="1" x14ac:dyDescent="0.25">
      <c r="D99" s="12" t="s">
        <v>294</v>
      </c>
      <c r="E99" s="12" t="s">
        <v>295</v>
      </c>
    </row>
    <row r="100" spans="4:5" ht="15.75" customHeight="1" x14ac:dyDescent="0.25">
      <c r="D100" s="12" t="s">
        <v>296</v>
      </c>
      <c r="E100" s="12" t="s">
        <v>297</v>
      </c>
    </row>
    <row r="101" spans="4:5" ht="15.75" customHeight="1" x14ac:dyDescent="0.25">
      <c r="D101" s="12" t="s">
        <v>298</v>
      </c>
      <c r="E101" s="12" t="s">
        <v>299</v>
      </c>
    </row>
    <row r="102" spans="4:5" ht="15.75" customHeight="1" x14ac:dyDescent="0.25">
      <c r="D102" s="12" t="s">
        <v>300</v>
      </c>
      <c r="E102" s="12" t="s">
        <v>301</v>
      </c>
    </row>
    <row r="103" spans="4:5" ht="15.75" customHeight="1" x14ac:dyDescent="0.25">
      <c r="D103" s="12" t="s">
        <v>302</v>
      </c>
      <c r="E103" s="12" t="s">
        <v>303</v>
      </c>
    </row>
    <row r="104" spans="4:5" ht="15.75" customHeight="1" x14ac:dyDescent="0.25">
      <c r="D104" s="12" t="s">
        <v>304</v>
      </c>
      <c r="E104" s="12" t="s">
        <v>305</v>
      </c>
    </row>
    <row r="105" spans="4:5" ht="15.75" customHeight="1" x14ac:dyDescent="0.25">
      <c r="D105" s="12" t="s">
        <v>306</v>
      </c>
      <c r="E105" s="12" t="s">
        <v>307</v>
      </c>
    </row>
    <row r="106" spans="4:5" ht="15.75" customHeight="1" x14ac:dyDescent="0.25">
      <c r="D106" s="12" t="s">
        <v>308</v>
      </c>
      <c r="E106" s="12" t="s">
        <v>309</v>
      </c>
    </row>
    <row r="107" spans="4:5" ht="15.75" customHeight="1" x14ac:dyDescent="0.25">
      <c r="D107" s="12" t="s">
        <v>310</v>
      </c>
      <c r="E107" s="12" t="s">
        <v>311</v>
      </c>
    </row>
    <row r="108" spans="4:5" ht="15.75" customHeight="1" x14ac:dyDescent="0.25">
      <c r="D108" s="12" t="s">
        <v>312</v>
      </c>
      <c r="E108" s="12" t="s">
        <v>313</v>
      </c>
    </row>
    <row r="109" spans="4:5" ht="15.75" customHeight="1" x14ac:dyDescent="0.25">
      <c r="D109" s="12" t="s">
        <v>314</v>
      </c>
      <c r="E109" s="12" t="s">
        <v>315</v>
      </c>
    </row>
    <row r="110" spans="4:5" ht="15.75" customHeight="1" x14ac:dyDescent="0.25">
      <c r="D110" s="12" t="s">
        <v>316</v>
      </c>
      <c r="E110" s="12" t="s">
        <v>317</v>
      </c>
    </row>
    <row r="111" spans="4:5" ht="15.75" customHeight="1" x14ac:dyDescent="0.25">
      <c r="D111" s="12" t="s">
        <v>318</v>
      </c>
      <c r="E111" s="12" t="s">
        <v>319</v>
      </c>
    </row>
    <row r="112" spans="4:5" ht="15.75" customHeight="1" x14ac:dyDescent="0.25">
      <c r="D112" s="12" t="s">
        <v>320</v>
      </c>
      <c r="E112" s="12" t="s">
        <v>321</v>
      </c>
    </row>
    <row r="113" spans="4:5" ht="15.75" customHeight="1" x14ac:dyDescent="0.25">
      <c r="D113" s="12" t="s">
        <v>322</v>
      </c>
      <c r="E113" s="12" t="s">
        <v>323</v>
      </c>
    </row>
    <row r="114" spans="4:5" ht="15.75" customHeight="1" x14ac:dyDescent="0.25">
      <c r="D114" s="12" t="s">
        <v>324</v>
      </c>
      <c r="E114" s="12" t="s">
        <v>325</v>
      </c>
    </row>
    <row r="115" spans="4:5" ht="15.75" customHeight="1" x14ac:dyDescent="0.25">
      <c r="D115" s="12" t="s">
        <v>326</v>
      </c>
      <c r="E115" s="12" t="s">
        <v>327</v>
      </c>
    </row>
    <row r="116" spans="4:5" ht="15.75" customHeight="1" x14ac:dyDescent="0.25">
      <c r="D116" s="12" t="s">
        <v>328</v>
      </c>
      <c r="E116" s="12" t="s">
        <v>329</v>
      </c>
    </row>
    <row r="117" spans="4:5" ht="15.75" customHeight="1" x14ac:dyDescent="0.25">
      <c r="D117" s="12" t="s">
        <v>330</v>
      </c>
      <c r="E117" s="12" t="s">
        <v>331</v>
      </c>
    </row>
    <row r="118" spans="4:5" ht="15.75" customHeight="1" x14ac:dyDescent="0.25">
      <c r="D118" s="12" t="s">
        <v>332</v>
      </c>
      <c r="E118" s="12" t="s">
        <v>333</v>
      </c>
    </row>
    <row r="119" spans="4:5" ht="15.75" customHeight="1" x14ac:dyDescent="0.25">
      <c r="D119" s="12" t="s">
        <v>334</v>
      </c>
      <c r="E119" s="12" t="s">
        <v>335</v>
      </c>
    </row>
    <row r="120" spans="4:5" ht="15.75" customHeight="1" x14ac:dyDescent="0.25">
      <c r="D120" s="12" t="s">
        <v>336</v>
      </c>
      <c r="E120" s="12" t="s">
        <v>337</v>
      </c>
    </row>
    <row r="121" spans="4:5" ht="15.75" customHeight="1" x14ac:dyDescent="0.25">
      <c r="D121" s="12" t="s">
        <v>338</v>
      </c>
      <c r="E121" s="12" t="s">
        <v>339</v>
      </c>
    </row>
    <row r="122" spans="4:5" ht="15.75" customHeight="1" x14ac:dyDescent="0.25">
      <c r="D122" s="12" t="s">
        <v>340</v>
      </c>
      <c r="E122" s="12" t="s">
        <v>341</v>
      </c>
    </row>
    <row r="123" spans="4:5" ht="15.75" customHeight="1" x14ac:dyDescent="0.25">
      <c r="D123" s="12" t="s">
        <v>342</v>
      </c>
      <c r="E123" s="12" t="s">
        <v>343</v>
      </c>
    </row>
    <row r="124" spans="4:5" ht="15.75" customHeight="1" x14ac:dyDescent="0.25">
      <c r="D124" s="12" t="s">
        <v>344</v>
      </c>
      <c r="E124" s="12" t="s">
        <v>345</v>
      </c>
    </row>
    <row r="125" spans="4:5" ht="15.75" customHeight="1" x14ac:dyDescent="0.25">
      <c r="D125" s="12" t="s">
        <v>346</v>
      </c>
      <c r="E125" s="12" t="s">
        <v>347</v>
      </c>
    </row>
    <row r="126" spans="4:5" ht="15.75" customHeight="1" x14ac:dyDescent="0.25">
      <c r="D126" s="12" t="s">
        <v>348</v>
      </c>
      <c r="E126" s="12" t="s">
        <v>349</v>
      </c>
    </row>
    <row r="127" spans="4:5" ht="15.75" customHeight="1" x14ac:dyDescent="0.25">
      <c r="D127" s="12" t="s">
        <v>350</v>
      </c>
      <c r="E127" s="12" t="s">
        <v>351</v>
      </c>
    </row>
    <row r="128" spans="4:5" ht="15.75" customHeight="1" x14ac:dyDescent="0.25">
      <c r="D128" s="12" t="s">
        <v>352</v>
      </c>
      <c r="E128" s="12" t="s">
        <v>353</v>
      </c>
    </row>
    <row r="129" spans="4:5" ht="15.75" customHeight="1" x14ac:dyDescent="0.25">
      <c r="D129" s="12" t="s">
        <v>354</v>
      </c>
      <c r="E129" s="12" t="s">
        <v>355</v>
      </c>
    </row>
    <row r="130" spans="4:5" ht="15.75" customHeight="1" x14ac:dyDescent="0.25">
      <c r="D130" s="12" t="s">
        <v>356</v>
      </c>
      <c r="E130" s="12" t="s">
        <v>357</v>
      </c>
    </row>
    <row r="131" spans="4:5" ht="15.75" customHeight="1" x14ac:dyDescent="0.2"/>
    <row r="132" spans="4:5" ht="15.75" customHeight="1" x14ac:dyDescent="0.2"/>
    <row r="133" spans="4:5" ht="15.75" customHeight="1" x14ac:dyDescent="0.2"/>
    <row r="134" spans="4:5" ht="15.75" customHeight="1" x14ac:dyDescent="0.2"/>
    <row r="135" spans="4:5" ht="15.75" customHeight="1" x14ac:dyDescent="0.2"/>
    <row r="136" spans="4:5" ht="15.75" customHeight="1" x14ac:dyDescent="0.2"/>
    <row r="137" spans="4:5" ht="15.75" customHeight="1" x14ac:dyDescent="0.2"/>
    <row r="138" spans="4:5" ht="15.75" customHeight="1" x14ac:dyDescent="0.2"/>
    <row r="139" spans="4:5" ht="15.75" customHeight="1" x14ac:dyDescent="0.2"/>
    <row r="140" spans="4:5" ht="15.75" customHeight="1" x14ac:dyDescent="0.2"/>
    <row r="141" spans="4:5" ht="15.75" customHeight="1" x14ac:dyDescent="0.2"/>
    <row r="142" spans="4:5" ht="15.75" customHeight="1" x14ac:dyDescent="0.2"/>
    <row r="143" spans="4:5" ht="15.75" customHeight="1" x14ac:dyDescent="0.2"/>
    <row r="144" spans="4:5"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I1:I10"/>
  <pageMargins left="0.511811024" right="0.511811024" top="0.78740157499999996" bottom="0.78740157499999996" header="0" footer="0"/>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00"/>
  <sheetViews>
    <sheetView workbookViewId="0">
      <selection activeCell="E12" sqref="E12"/>
    </sheetView>
  </sheetViews>
  <sheetFormatPr defaultColWidth="12.625" defaultRowHeight="15" customHeight="1" x14ac:dyDescent="0.2"/>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6" ht="60" x14ac:dyDescent="0.2">
      <c r="A1" s="2" t="s">
        <v>358</v>
      </c>
      <c r="B1" s="2" t="s">
        <v>359</v>
      </c>
      <c r="C1" s="2" t="s">
        <v>360</v>
      </c>
      <c r="D1" s="2" t="s">
        <v>361</v>
      </c>
      <c r="E1" s="2" t="s">
        <v>362</v>
      </c>
      <c r="F1" s="2" t="s">
        <v>363</v>
      </c>
      <c r="G1" s="2" t="s">
        <v>364</v>
      </c>
      <c r="H1" s="2" t="s">
        <v>365</v>
      </c>
      <c r="I1" s="2" t="s">
        <v>366</v>
      </c>
      <c r="J1" s="2" t="s">
        <v>367</v>
      </c>
      <c r="K1" s="2" t="s">
        <v>368</v>
      </c>
      <c r="L1" s="2" t="s">
        <v>369</v>
      </c>
      <c r="M1" s="2" t="s">
        <v>370</v>
      </c>
      <c r="N1" s="2" t="s">
        <v>371</v>
      </c>
      <c r="O1" s="2" t="s">
        <v>372</v>
      </c>
      <c r="P1" s="2" t="s">
        <v>373</v>
      </c>
      <c r="Q1" s="2" t="s">
        <v>374</v>
      </c>
      <c r="R1" s="2" t="s">
        <v>375</v>
      </c>
      <c r="S1" s="2" t="s">
        <v>376</v>
      </c>
      <c r="T1" s="2" t="s">
        <v>377</v>
      </c>
      <c r="U1" s="2" t="s">
        <v>378</v>
      </c>
      <c r="V1" s="2" t="s">
        <v>379</v>
      </c>
      <c r="W1" s="2" t="s">
        <v>380</v>
      </c>
      <c r="X1" s="2" t="s">
        <v>381</v>
      </c>
      <c r="Y1" s="2" t="s">
        <v>382</v>
      </c>
      <c r="Z1" s="2" t="s">
        <v>383</v>
      </c>
      <c r="AA1" s="2" t="s">
        <v>384</v>
      </c>
      <c r="AB1" s="2" t="s">
        <v>385</v>
      </c>
      <c r="AC1" s="2" t="s">
        <v>386</v>
      </c>
      <c r="AD1" s="2" t="s">
        <v>387</v>
      </c>
      <c r="AE1" s="2" t="s">
        <v>388</v>
      </c>
    </row>
    <row r="2" spans="1:36" x14ac:dyDescent="0.2">
      <c r="A2" s="23" t="s">
        <v>27</v>
      </c>
      <c r="B2" s="23"/>
      <c r="C2" s="23"/>
      <c r="D2" s="23"/>
      <c r="E2" s="43"/>
      <c r="F2" s="44"/>
      <c r="G2" s="44"/>
      <c r="H2" s="23"/>
      <c r="I2" s="45"/>
      <c r="J2" s="45"/>
      <c r="K2" s="45"/>
      <c r="L2" s="45"/>
      <c r="M2" s="46"/>
      <c r="N2" s="47"/>
      <c r="O2" s="45"/>
      <c r="P2" s="45"/>
      <c r="Q2" s="45"/>
      <c r="R2" s="48"/>
      <c r="S2" s="49"/>
      <c r="T2" s="49"/>
      <c r="U2" s="45"/>
      <c r="V2" s="45"/>
      <c r="W2" s="44"/>
      <c r="X2" s="50"/>
      <c r="Y2" s="51"/>
      <c r="Z2" s="23"/>
      <c r="AA2" s="23"/>
      <c r="AB2" s="23"/>
      <c r="AC2" s="23"/>
      <c r="AD2" s="51"/>
      <c r="AE2" s="23"/>
      <c r="AF2" s="42"/>
      <c r="AG2" s="42"/>
      <c r="AH2" s="42"/>
      <c r="AI2" s="42"/>
      <c r="AJ2" s="42"/>
    </row>
    <row r="3" spans="1:36" x14ac:dyDescent="0.25">
      <c r="A3" s="52"/>
      <c r="B3" s="52"/>
      <c r="C3" s="52"/>
      <c r="D3" s="6"/>
      <c r="E3" s="9"/>
      <c r="F3" s="7"/>
      <c r="G3" s="7"/>
      <c r="H3" s="52"/>
      <c r="I3" s="53"/>
      <c r="J3" s="53"/>
      <c r="K3" s="53"/>
      <c r="L3" s="53"/>
      <c r="M3" s="54"/>
      <c r="N3" s="55"/>
      <c r="O3" s="53"/>
      <c r="P3" s="53"/>
      <c r="Q3" s="53"/>
      <c r="R3" s="53"/>
      <c r="S3" s="56"/>
      <c r="T3" s="56"/>
      <c r="U3" s="53"/>
      <c r="V3" s="53"/>
      <c r="W3" s="57"/>
      <c r="X3" s="58"/>
      <c r="Y3" s="59"/>
      <c r="Z3" s="6"/>
      <c r="AA3" s="6"/>
      <c r="AB3" s="6"/>
      <c r="AC3" s="6"/>
      <c r="AD3" s="10"/>
      <c r="AE3" s="6"/>
      <c r="AF3" s="42"/>
      <c r="AG3" s="42"/>
      <c r="AH3" s="42"/>
      <c r="AI3" s="42"/>
      <c r="AJ3" s="42"/>
    </row>
    <row r="4" spans="1:36" x14ac:dyDescent="0.2">
      <c r="A4" s="23"/>
      <c r="B4" s="23"/>
      <c r="C4" s="23"/>
      <c r="D4" s="23"/>
      <c r="E4" s="43"/>
      <c r="F4" s="44"/>
      <c r="G4" s="44"/>
      <c r="H4" s="23"/>
      <c r="I4" s="45"/>
      <c r="J4" s="45"/>
      <c r="K4" s="45"/>
      <c r="L4" s="45"/>
      <c r="M4" s="46"/>
      <c r="N4" s="47"/>
      <c r="O4" s="45"/>
      <c r="P4" s="45"/>
      <c r="Q4" s="45"/>
      <c r="R4" s="45"/>
      <c r="S4" s="49"/>
      <c r="T4" s="49"/>
      <c r="U4" s="45"/>
      <c r="V4" s="45"/>
      <c r="W4" s="44"/>
      <c r="X4" s="50"/>
      <c r="Y4" s="51"/>
      <c r="Z4" s="23"/>
      <c r="AA4" s="23"/>
      <c r="AB4" s="23"/>
      <c r="AC4" s="23"/>
      <c r="AD4" s="51"/>
      <c r="AE4" s="23"/>
      <c r="AF4" s="42"/>
      <c r="AG4" s="42"/>
      <c r="AH4" s="42"/>
      <c r="AI4" s="42"/>
      <c r="AJ4" s="42"/>
    </row>
    <row r="5" spans="1:36" x14ac:dyDescent="0.2">
      <c r="A5" s="52"/>
      <c r="B5" s="52"/>
      <c r="C5" s="52"/>
      <c r="D5" s="52"/>
      <c r="E5" s="60"/>
      <c r="F5" s="57"/>
      <c r="G5" s="57"/>
      <c r="H5" s="52"/>
      <c r="I5" s="53"/>
      <c r="J5" s="53"/>
      <c r="K5" s="53"/>
      <c r="L5" s="53"/>
      <c r="M5" s="54"/>
      <c r="N5" s="55"/>
      <c r="O5" s="53"/>
      <c r="P5" s="53"/>
      <c r="Q5" s="53"/>
      <c r="R5" s="53"/>
      <c r="S5" s="56"/>
      <c r="T5" s="56"/>
      <c r="U5" s="53"/>
      <c r="V5" s="53"/>
      <c r="W5" s="57"/>
      <c r="X5" s="58"/>
      <c r="Y5" s="59"/>
      <c r="Z5" s="52"/>
      <c r="AA5" s="52"/>
      <c r="AB5" s="52"/>
      <c r="AC5" s="52"/>
      <c r="AD5" s="59"/>
      <c r="AE5" s="52"/>
      <c r="AF5" s="42"/>
      <c r="AG5" s="42"/>
      <c r="AH5" s="42"/>
      <c r="AI5" s="42"/>
      <c r="AJ5" s="42"/>
    </row>
    <row r="6" spans="1:36" x14ac:dyDescent="0.2">
      <c r="A6" s="23"/>
      <c r="B6" s="23"/>
      <c r="C6" s="23"/>
      <c r="D6" s="23"/>
      <c r="E6" s="43"/>
      <c r="F6" s="44"/>
      <c r="G6" s="44"/>
      <c r="H6" s="23"/>
      <c r="I6" s="45"/>
      <c r="J6" s="45"/>
      <c r="K6" s="45"/>
      <c r="L6" s="45"/>
      <c r="M6" s="46"/>
      <c r="N6" s="47"/>
      <c r="O6" s="45"/>
      <c r="P6" s="45"/>
      <c r="Q6" s="45"/>
      <c r="R6" s="45"/>
      <c r="S6" s="49"/>
      <c r="T6" s="49"/>
      <c r="U6" s="45"/>
      <c r="V6" s="45"/>
      <c r="W6" s="44"/>
      <c r="X6" s="50"/>
      <c r="Y6" s="51"/>
      <c r="Z6" s="23"/>
      <c r="AA6" s="23"/>
      <c r="AB6" s="23"/>
      <c r="AC6" s="23"/>
      <c r="AD6" s="51"/>
      <c r="AE6" s="23"/>
      <c r="AF6" s="42"/>
      <c r="AG6" s="42"/>
      <c r="AH6" s="42"/>
      <c r="AI6" s="42"/>
      <c r="AJ6" s="42"/>
    </row>
    <row r="7" spans="1:36" x14ac:dyDescent="0.2">
      <c r="A7" s="52"/>
      <c r="B7" s="52"/>
      <c r="C7" s="52"/>
      <c r="D7" s="52"/>
      <c r="E7" s="60"/>
      <c r="F7" s="57"/>
      <c r="G7" s="57"/>
      <c r="H7" s="52"/>
      <c r="I7" s="53"/>
      <c r="J7" s="53"/>
      <c r="K7" s="53"/>
      <c r="L7" s="53"/>
      <c r="M7" s="54"/>
      <c r="N7" s="55"/>
      <c r="O7" s="53"/>
      <c r="P7" s="53"/>
      <c r="Q7" s="53"/>
      <c r="R7" s="53"/>
      <c r="S7" s="56"/>
      <c r="T7" s="56"/>
      <c r="U7" s="53"/>
      <c r="V7" s="53"/>
      <c r="W7" s="57"/>
      <c r="X7" s="58"/>
      <c r="Y7" s="59"/>
      <c r="Z7" s="52"/>
      <c r="AA7" s="52"/>
      <c r="AB7" s="52"/>
      <c r="AC7" s="52"/>
      <c r="AD7" s="59"/>
      <c r="AE7" s="52"/>
      <c r="AF7" s="42"/>
      <c r="AG7" s="42"/>
      <c r="AH7" s="42"/>
      <c r="AI7" s="42"/>
      <c r="AJ7" s="42"/>
    </row>
    <row r="8" spans="1:36" x14ac:dyDescent="0.2">
      <c r="A8" s="23"/>
      <c r="B8" s="23"/>
      <c r="C8" s="23"/>
      <c r="D8" s="23"/>
      <c r="E8" s="43"/>
      <c r="F8" s="44"/>
      <c r="G8" s="44"/>
      <c r="H8" s="23"/>
      <c r="I8" s="45"/>
      <c r="J8" s="45"/>
      <c r="K8" s="45"/>
      <c r="L8" s="45"/>
      <c r="M8" s="46"/>
      <c r="N8" s="47"/>
      <c r="O8" s="45"/>
      <c r="P8" s="45"/>
      <c r="Q8" s="45"/>
      <c r="R8" s="45"/>
      <c r="S8" s="49"/>
      <c r="T8" s="49"/>
      <c r="U8" s="45"/>
      <c r="V8" s="45"/>
      <c r="W8" s="44"/>
      <c r="X8" s="50"/>
      <c r="Y8" s="51"/>
      <c r="Z8" s="23"/>
      <c r="AA8" s="23"/>
      <c r="AB8" s="23"/>
      <c r="AC8" s="23"/>
      <c r="AD8" s="51"/>
      <c r="AE8" s="23"/>
      <c r="AF8" s="42"/>
      <c r="AG8" s="42"/>
      <c r="AH8" s="42"/>
      <c r="AI8" s="42"/>
      <c r="AJ8" s="42"/>
    </row>
    <row r="9" spans="1:36" x14ac:dyDescent="0.2">
      <c r="A9" s="52"/>
      <c r="B9" s="52"/>
      <c r="C9" s="52"/>
      <c r="D9" s="52"/>
      <c r="E9" s="60"/>
      <c r="F9" s="57"/>
      <c r="G9" s="57"/>
      <c r="H9" s="52"/>
      <c r="I9" s="53"/>
      <c r="J9" s="53"/>
      <c r="K9" s="53"/>
      <c r="L9" s="53"/>
      <c r="M9" s="54"/>
      <c r="N9" s="55"/>
      <c r="O9" s="53"/>
      <c r="P9" s="53"/>
      <c r="Q9" s="53"/>
      <c r="R9" s="53"/>
      <c r="S9" s="56"/>
      <c r="T9" s="56"/>
      <c r="U9" s="53"/>
      <c r="V9" s="53"/>
      <c r="W9" s="57"/>
      <c r="X9" s="58"/>
      <c r="Y9" s="59"/>
      <c r="Z9" s="52"/>
      <c r="AA9" s="52"/>
      <c r="AB9" s="52"/>
      <c r="AC9" s="52"/>
      <c r="AD9" s="59"/>
      <c r="AE9" s="52"/>
      <c r="AF9" s="42"/>
      <c r="AG9" s="42"/>
      <c r="AH9" s="42"/>
      <c r="AI9" s="42"/>
      <c r="AJ9" s="42"/>
    </row>
    <row r="10" spans="1:36" x14ac:dyDescent="0.2">
      <c r="A10" s="23"/>
      <c r="B10" s="23"/>
      <c r="C10" s="23"/>
      <c r="D10" s="23"/>
      <c r="E10" s="43"/>
      <c r="F10" s="44"/>
      <c r="G10" s="44"/>
      <c r="H10" s="23"/>
      <c r="I10" s="45"/>
      <c r="J10" s="45"/>
      <c r="K10" s="45"/>
      <c r="L10" s="45"/>
      <c r="M10" s="46"/>
      <c r="N10" s="47"/>
      <c r="O10" s="45"/>
      <c r="P10" s="45"/>
      <c r="Q10" s="45"/>
      <c r="R10" s="45"/>
      <c r="S10" s="49"/>
      <c r="T10" s="49"/>
      <c r="U10" s="45"/>
      <c r="V10" s="45"/>
      <c r="W10" s="44"/>
      <c r="X10" s="50"/>
      <c r="Y10" s="51"/>
      <c r="Z10" s="23"/>
      <c r="AA10" s="23"/>
      <c r="AB10" s="23"/>
      <c r="AC10" s="23"/>
      <c r="AD10" s="51"/>
      <c r="AE10" s="23"/>
      <c r="AF10" s="42"/>
      <c r="AG10" s="42"/>
      <c r="AH10" s="42"/>
      <c r="AI10" s="42"/>
      <c r="AJ10" s="42"/>
    </row>
    <row r="11" spans="1:36" x14ac:dyDescent="0.2">
      <c r="A11" s="52"/>
      <c r="B11" s="52"/>
      <c r="C11" s="52"/>
      <c r="D11" s="52"/>
      <c r="E11" s="60"/>
      <c r="F11" s="57"/>
      <c r="G11" s="57"/>
      <c r="H11" s="52"/>
      <c r="I11" s="53"/>
      <c r="J11" s="53"/>
      <c r="K11" s="53"/>
      <c r="L11" s="53"/>
      <c r="M11" s="54"/>
      <c r="N11" s="55"/>
      <c r="O11" s="53"/>
      <c r="P11" s="53"/>
      <c r="Q11" s="53"/>
      <c r="R11" s="53"/>
      <c r="S11" s="56"/>
      <c r="T11" s="56"/>
      <c r="U11" s="53"/>
      <c r="V11" s="53"/>
      <c r="W11" s="57"/>
      <c r="X11" s="58"/>
      <c r="Y11" s="59"/>
      <c r="Z11" s="52"/>
      <c r="AA11" s="52"/>
      <c r="AB11" s="52"/>
      <c r="AC11" s="52"/>
      <c r="AD11" s="59"/>
      <c r="AE11" s="52"/>
      <c r="AF11" s="42"/>
      <c r="AG11" s="42"/>
      <c r="AH11" s="42"/>
      <c r="AI11" s="42"/>
      <c r="AJ11" s="42"/>
    </row>
    <row r="12" spans="1:36" x14ac:dyDescent="0.2">
      <c r="A12" s="23"/>
      <c r="B12" s="23"/>
      <c r="C12" s="23"/>
      <c r="D12" s="23"/>
      <c r="E12" s="43"/>
      <c r="F12" s="44"/>
      <c r="G12" s="44"/>
      <c r="H12" s="23"/>
      <c r="I12" s="45"/>
      <c r="J12" s="45"/>
      <c r="K12" s="45"/>
      <c r="L12" s="45"/>
      <c r="M12" s="46"/>
      <c r="N12" s="47"/>
      <c r="O12" s="45"/>
      <c r="P12" s="45"/>
      <c r="Q12" s="45"/>
      <c r="R12" s="45"/>
      <c r="S12" s="49"/>
      <c r="T12" s="49"/>
      <c r="U12" s="45"/>
      <c r="V12" s="45"/>
      <c r="W12" s="44"/>
      <c r="X12" s="50"/>
      <c r="Y12" s="51"/>
      <c r="Z12" s="23"/>
      <c r="AA12" s="23"/>
      <c r="AB12" s="23" t="s">
        <v>389</v>
      </c>
      <c r="AC12" s="23"/>
      <c r="AD12" s="51"/>
      <c r="AE12" s="23"/>
      <c r="AF12" s="42"/>
      <c r="AG12" s="42"/>
      <c r="AH12" s="42"/>
      <c r="AI12" s="42"/>
      <c r="AJ12" s="42"/>
    </row>
    <row r="13" spans="1:36" x14ac:dyDescent="0.2">
      <c r="A13" s="52"/>
      <c r="B13" s="52"/>
      <c r="C13" s="52"/>
      <c r="D13" s="52"/>
      <c r="E13" s="60"/>
      <c r="F13" s="57"/>
      <c r="G13" s="57"/>
      <c r="H13" s="52"/>
      <c r="I13" s="53"/>
      <c r="J13" s="53"/>
      <c r="K13" s="53"/>
      <c r="L13" s="53"/>
      <c r="M13" s="54"/>
      <c r="N13" s="55"/>
      <c r="O13" s="53"/>
      <c r="P13" s="53"/>
      <c r="Q13" s="53"/>
      <c r="R13" s="53"/>
      <c r="S13" s="56"/>
      <c r="T13" s="56"/>
      <c r="U13" s="53"/>
      <c r="V13" s="53"/>
      <c r="W13" s="57"/>
      <c r="X13" s="58"/>
      <c r="Y13" s="59"/>
      <c r="Z13" s="52"/>
      <c r="AA13" s="52"/>
      <c r="AB13" s="52"/>
      <c r="AC13" s="52"/>
      <c r="AD13" s="59"/>
      <c r="AE13" s="52"/>
      <c r="AF13" s="42"/>
      <c r="AG13" s="42"/>
      <c r="AH13" s="42"/>
      <c r="AI13" s="42"/>
      <c r="AJ13" s="42"/>
    </row>
    <row r="14" spans="1:36" x14ac:dyDescent="0.2">
      <c r="A14" s="23"/>
      <c r="B14" s="23"/>
      <c r="C14" s="23"/>
      <c r="D14" s="23"/>
      <c r="E14" s="43"/>
      <c r="F14" s="44"/>
      <c r="G14" s="44"/>
      <c r="H14" s="23"/>
      <c r="I14" s="45"/>
      <c r="J14" s="45"/>
      <c r="K14" s="45"/>
      <c r="L14" s="45"/>
      <c r="M14" s="46"/>
      <c r="N14" s="47"/>
      <c r="O14" s="45"/>
      <c r="P14" s="45"/>
      <c r="Q14" s="45"/>
      <c r="R14" s="45"/>
      <c r="S14" s="49"/>
      <c r="T14" s="49"/>
      <c r="U14" s="45"/>
      <c r="V14" s="45"/>
      <c r="W14" s="44"/>
      <c r="X14" s="50"/>
      <c r="Y14" s="51"/>
      <c r="Z14" s="23"/>
      <c r="AA14" s="23"/>
      <c r="AB14" s="23"/>
      <c r="AC14" s="23"/>
      <c r="AD14" s="51"/>
      <c r="AE14" s="23"/>
      <c r="AF14" s="42"/>
      <c r="AG14" s="42"/>
      <c r="AH14" s="42"/>
      <c r="AI14" s="42"/>
      <c r="AJ14" s="42"/>
    </row>
    <row r="15" spans="1:36" x14ac:dyDescent="0.2">
      <c r="A15" s="52"/>
      <c r="B15" s="52"/>
      <c r="C15" s="52"/>
      <c r="D15" s="52"/>
      <c r="E15" s="60"/>
      <c r="F15" s="57"/>
      <c r="G15" s="57"/>
      <c r="H15" s="52"/>
      <c r="I15" s="53"/>
      <c r="J15" s="53"/>
      <c r="K15" s="53"/>
      <c r="L15" s="53"/>
      <c r="M15" s="54"/>
      <c r="N15" s="55"/>
      <c r="O15" s="53"/>
      <c r="P15" s="53"/>
      <c r="Q15" s="53"/>
      <c r="R15" s="53"/>
      <c r="S15" s="56"/>
      <c r="T15" s="56"/>
      <c r="U15" s="53"/>
      <c r="V15" s="53"/>
      <c r="W15" s="57"/>
      <c r="X15" s="58"/>
      <c r="Y15" s="59"/>
      <c r="Z15" s="52"/>
      <c r="AA15" s="52"/>
      <c r="AB15" s="52"/>
      <c r="AC15" s="52"/>
      <c r="AD15" s="59"/>
      <c r="AE15" s="52"/>
      <c r="AF15" s="42"/>
      <c r="AG15" s="42"/>
      <c r="AH15" s="42"/>
      <c r="AI15" s="42"/>
      <c r="AJ15" s="42"/>
    </row>
    <row r="16" spans="1:36" x14ac:dyDescent="0.2">
      <c r="A16" s="23"/>
      <c r="B16" s="23"/>
      <c r="C16" s="23"/>
      <c r="D16" s="23"/>
      <c r="E16" s="43"/>
      <c r="F16" s="44"/>
      <c r="G16" s="44"/>
      <c r="H16" s="23"/>
      <c r="I16" s="45"/>
      <c r="J16" s="45"/>
      <c r="K16" s="45"/>
      <c r="L16" s="45"/>
      <c r="M16" s="46"/>
      <c r="N16" s="47"/>
      <c r="O16" s="45"/>
      <c r="P16" s="45"/>
      <c r="Q16" s="45"/>
      <c r="R16" s="45"/>
      <c r="S16" s="49"/>
      <c r="T16" s="49"/>
      <c r="U16" s="45"/>
      <c r="V16" s="45"/>
      <c r="W16" s="44"/>
      <c r="X16" s="50"/>
      <c r="Y16" s="51"/>
      <c r="Z16" s="23"/>
      <c r="AA16" s="23"/>
      <c r="AB16" s="23"/>
      <c r="AC16" s="23"/>
      <c r="AD16" s="51"/>
      <c r="AE16" s="23"/>
      <c r="AF16" s="42"/>
      <c r="AG16" s="42"/>
      <c r="AH16" s="42"/>
      <c r="AI16" s="42"/>
      <c r="AJ16" s="42"/>
    </row>
    <row r="17" spans="1:36" x14ac:dyDescent="0.2">
      <c r="A17" s="52"/>
      <c r="B17" s="52"/>
      <c r="C17" s="52"/>
      <c r="D17" s="52"/>
      <c r="E17" s="60"/>
      <c r="F17" s="57"/>
      <c r="G17" s="57"/>
      <c r="H17" s="52"/>
      <c r="I17" s="53"/>
      <c r="J17" s="53"/>
      <c r="K17" s="53"/>
      <c r="L17" s="53"/>
      <c r="M17" s="54"/>
      <c r="N17" s="55"/>
      <c r="O17" s="53"/>
      <c r="P17" s="53"/>
      <c r="Q17" s="53"/>
      <c r="R17" s="53"/>
      <c r="S17" s="56"/>
      <c r="T17" s="56"/>
      <c r="U17" s="53"/>
      <c r="V17" s="53"/>
      <c r="W17" s="57"/>
      <c r="X17" s="58"/>
      <c r="Y17" s="59"/>
      <c r="Z17" s="52"/>
      <c r="AA17" s="52"/>
      <c r="AB17" s="52"/>
      <c r="AC17" s="52"/>
      <c r="AD17" s="59"/>
      <c r="AE17" s="52"/>
      <c r="AF17" s="42"/>
      <c r="AG17" s="42"/>
      <c r="AH17" s="42"/>
      <c r="AI17" s="42"/>
      <c r="AJ17" s="42"/>
    </row>
    <row r="18" spans="1:36" x14ac:dyDescent="0.2">
      <c r="A18" s="23"/>
      <c r="B18" s="23"/>
      <c r="C18" s="23"/>
      <c r="D18" s="23"/>
      <c r="E18" s="43"/>
      <c r="F18" s="44"/>
      <c r="G18" s="44"/>
      <c r="H18" s="23"/>
      <c r="I18" s="45"/>
      <c r="J18" s="45"/>
      <c r="K18" s="45"/>
      <c r="L18" s="45"/>
      <c r="M18" s="46"/>
      <c r="N18" s="47"/>
      <c r="O18" s="45"/>
      <c r="P18" s="45"/>
      <c r="Q18" s="45"/>
      <c r="R18" s="45"/>
      <c r="S18" s="49"/>
      <c r="T18" s="49"/>
      <c r="U18" s="45"/>
      <c r="V18" s="45"/>
      <c r="W18" s="44"/>
      <c r="X18" s="50"/>
      <c r="Y18" s="51"/>
      <c r="Z18" s="23"/>
      <c r="AA18" s="23"/>
      <c r="AB18" s="23"/>
      <c r="AC18" s="23"/>
      <c r="AD18" s="51"/>
      <c r="AE18" s="23"/>
      <c r="AF18" s="42"/>
      <c r="AG18" s="42"/>
      <c r="AH18" s="42"/>
      <c r="AI18" s="42"/>
      <c r="AJ18" s="42"/>
    </row>
    <row r="19" spans="1:36" x14ac:dyDescent="0.2">
      <c r="A19" s="52"/>
      <c r="B19" s="52"/>
      <c r="C19" s="52"/>
      <c r="D19" s="52"/>
      <c r="E19" s="60"/>
      <c r="F19" s="57"/>
      <c r="G19" s="57"/>
      <c r="H19" s="52"/>
      <c r="I19" s="53"/>
      <c r="J19" s="53"/>
      <c r="K19" s="53"/>
      <c r="L19" s="53"/>
      <c r="M19" s="54"/>
      <c r="N19" s="55"/>
      <c r="O19" s="53"/>
      <c r="P19" s="53"/>
      <c r="Q19" s="53"/>
      <c r="R19" s="53"/>
      <c r="S19" s="56"/>
      <c r="T19" s="56"/>
      <c r="U19" s="53"/>
      <c r="V19" s="53"/>
      <c r="W19" s="57"/>
      <c r="X19" s="58"/>
      <c r="Y19" s="59"/>
      <c r="Z19" s="52"/>
      <c r="AA19" s="52"/>
      <c r="AB19" s="52"/>
      <c r="AC19" s="52"/>
      <c r="AD19" s="59"/>
      <c r="AE19" s="52"/>
      <c r="AF19" s="42"/>
      <c r="AG19" s="42"/>
      <c r="AH19" s="42"/>
      <c r="AI19" s="42"/>
      <c r="AJ19" s="42"/>
    </row>
    <row r="20" spans="1:36" x14ac:dyDescent="0.2">
      <c r="A20" s="23"/>
      <c r="B20" s="23"/>
      <c r="C20" s="23"/>
      <c r="D20" s="23"/>
      <c r="E20" s="43"/>
      <c r="F20" s="44"/>
      <c r="G20" s="44"/>
      <c r="H20" s="23"/>
      <c r="I20" s="45"/>
      <c r="J20" s="45"/>
      <c r="K20" s="45"/>
      <c r="L20" s="45"/>
      <c r="M20" s="46"/>
      <c r="N20" s="47"/>
      <c r="O20" s="45"/>
      <c r="P20" s="45"/>
      <c r="Q20" s="45"/>
      <c r="R20" s="45"/>
      <c r="S20" s="49"/>
      <c r="T20" s="49"/>
      <c r="U20" s="45"/>
      <c r="V20" s="45"/>
      <c r="W20" s="44"/>
      <c r="X20" s="50"/>
      <c r="Y20" s="51"/>
      <c r="Z20" s="23"/>
      <c r="AA20" s="23"/>
      <c r="AB20" s="23"/>
      <c r="AC20" s="23"/>
      <c r="AD20" s="51"/>
      <c r="AE20" s="23"/>
      <c r="AF20" s="42"/>
      <c r="AG20" s="42"/>
      <c r="AH20" s="42"/>
      <c r="AI20" s="42"/>
      <c r="AJ20" s="42"/>
    </row>
    <row r="21" spans="1:36" ht="15.75" customHeight="1" x14ac:dyDescent="0.2">
      <c r="A21" s="52"/>
      <c r="B21" s="52"/>
      <c r="C21" s="52"/>
      <c r="D21" s="52"/>
      <c r="E21" s="60"/>
      <c r="F21" s="57"/>
      <c r="G21" s="57"/>
      <c r="H21" s="52"/>
      <c r="I21" s="53"/>
      <c r="J21" s="53"/>
      <c r="K21" s="53"/>
      <c r="L21" s="53"/>
      <c r="M21" s="54"/>
      <c r="N21" s="55"/>
      <c r="O21" s="53"/>
      <c r="P21" s="53"/>
      <c r="Q21" s="53"/>
      <c r="R21" s="53"/>
      <c r="S21" s="56"/>
      <c r="T21" s="56"/>
      <c r="U21" s="53"/>
      <c r="V21" s="53"/>
      <c r="W21" s="57"/>
      <c r="X21" s="58"/>
      <c r="Y21" s="59"/>
      <c r="Z21" s="52"/>
      <c r="AA21" s="52"/>
      <c r="AB21" s="52"/>
      <c r="AC21" s="52"/>
      <c r="AD21" s="59"/>
      <c r="AE21" s="52"/>
      <c r="AF21" s="42"/>
      <c r="AG21" s="42"/>
      <c r="AH21" s="42"/>
      <c r="AI21" s="42"/>
      <c r="AJ21" s="42"/>
    </row>
    <row r="22" spans="1:36" ht="15.75" customHeight="1" x14ac:dyDescent="0.2">
      <c r="A22" s="23"/>
      <c r="B22" s="23"/>
      <c r="C22" s="23"/>
      <c r="D22" s="23"/>
      <c r="E22" s="43"/>
      <c r="F22" s="44"/>
      <c r="G22" s="44"/>
      <c r="H22" s="23"/>
      <c r="I22" s="45"/>
      <c r="J22" s="45"/>
      <c r="K22" s="45"/>
      <c r="L22" s="45"/>
      <c r="M22" s="46"/>
      <c r="N22" s="47"/>
      <c r="O22" s="45"/>
      <c r="P22" s="45"/>
      <c r="Q22" s="45"/>
      <c r="R22" s="45"/>
      <c r="S22" s="49"/>
      <c r="T22" s="49"/>
      <c r="U22" s="45"/>
      <c r="V22" s="45"/>
      <c r="W22" s="44"/>
      <c r="X22" s="50"/>
      <c r="Y22" s="51"/>
      <c r="Z22" s="23"/>
      <c r="AA22" s="23"/>
      <c r="AB22" s="23"/>
      <c r="AC22" s="23"/>
      <c r="AD22" s="51"/>
      <c r="AE22" s="23"/>
      <c r="AF22" s="42"/>
      <c r="AG22" s="42"/>
      <c r="AH22" s="42"/>
      <c r="AI22" s="42"/>
      <c r="AJ22" s="42"/>
    </row>
    <row r="23" spans="1:36" ht="15.75" customHeight="1" x14ac:dyDescent="0.2">
      <c r="A23" s="52"/>
      <c r="B23" s="52"/>
      <c r="C23" s="52"/>
      <c r="D23" s="52"/>
      <c r="E23" s="60"/>
      <c r="F23" s="57"/>
      <c r="G23" s="57"/>
      <c r="H23" s="52"/>
      <c r="I23" s="53"/>
      <c r="J23" s="53"/>
      <c r="K23" s="53"/>
      <c r="L23" s="53"/>
      <c r="M23" s="54"/>
      <c r="N23" s="55"/>
      <c r="O23" s="53"/>
      <c r="P23" s="53"/>
      <c r="Q23" s="53"/>
      <c r="R23" s="53"/>
      <c r="S23" s="56"/>
      <c r="T23" s="56"/>
      <c r="U23" s="53"/>
      <c r="V23" s="53"/>
      <c r="W23" s="57"/>
      <c r="X23" s="58"/>
      <c r="Y23" s="59"/>
      <c r="Z23" s="52"/>
      <c r="AA23" s="52"/>
      <c r="AB23" s="52"/>
      <c r="AC23" s="52"/>
      <c r="AD23" s="59"/>
      <c r="AE23" s="52"/>
      <c r="AF23" s="42"/>
      <c r="AG23" s="42"/>
      <c r="AH23" s="42"/>
      <c r="AI23" s="42"/>
      <c r="AJ23" s="42"/>
    </row>
    <row r="24" spans="1:36" ht="15.75" customHeight="1" x14ac:dyDescent="0.2">
      <c r="A24" s="23"/>
      <c r="B24" s="23"/>
      <c r="C24" s="23"/>
      <c r="D24" s="23"/>
      <c r="E24" s="43"/>
      <c r="F24" s="44"/>
      <c r="G24" s="44"/>
      <c r="H24" s="23"/>
      <c r="I24" s="45"/>
      <c r="J24" s="45"/>
      <c r="K24" s="45"/>
      <c r="L24" s="45"/>
      <c r="M24" s="46"/>
      <c r="N24" s="47"/>
      <c r="O24" s="45"/>
      <c r="P24" s="45"/>
      <c r="Q24" s="45"/>
      <c r="R24" s="45"/>
      <c r="S24" s="49"/>
      <c r="T24" s="49"/>
      <c r="U24" s="45"/>
      <c r="V24" s="45"/>
      <c r="W24" s="44"/>
      <c r="X24" s="50"/>
      <c r="Y24" s="51"/>
      <c r="Z24" s="23"/>
      <c r="AA24" s="23"/>
      <c r="AB24" s="23"/>
      <c r="AC24" s="23"/>
      <c r="AD24" s="51"/>
      <c r="AE24" s="23"/>
      <c r="AF24" s="42"/>
      <c r="AG24" s="42"/>
      <c r="AH24" s="42"/>
      <c r="AI24" s="42"/>
      <c r="AJ24" s="42"/>
    </row>
    <row r="25" spans="1:36" ht="15.75" customHeight="1" x14ac:dyDescent="0.2">
      <c r="A25" s="52"/>
      <c r="B25" s="52"/>
      <c r="C25" s="52"/>
      <c r="D25" s="52"/>
      <c r="E25" s="60"/>
      <c r="F25" s="57"/>
      <c r="G25" s="57"/>
      <c r="H25" s="52"/>
      <c r="I25" s="53"/>
      <c r="J25" s="53"/>
      <c r="K25" s="53"/>
      <c r="L25" s="53"/>
      <c r="M25" s="54"/>
      <c r="N25" s="55"/>
      <c r="O25" s="53"/>
      <c r="P25" s="53"/>
      <c r="Q25" s="53"/>
      <c r="R25" s="53"/>
      <c r="S25" s="56"/>
      <c r="T25" s="56"/>
      <c r="U25" s="53"/>
      <c r="V25" s="53"/>
      <c r="W25" s="57"/>
      <c r="X25" s="58"/>
      <c r="Y25" s="59"/>
      <c r="Z25" s="52"/>
      <c r="AA25" s="52"/>
      <c r="AB25" s="52"/>
      <c r="AC25" s="52"/>
      <c r="AD25" s="59"/>
      <c r="AE25" s="52"/>
      <c r="AF25" s="42"/>
      <c r="AG25" s="42"/>
      <c r="AH25" s="42"/>
      <c r="AI25" s="42"/>
      <c r="AJ25" s="42"/>
    </row>
    <row r="26" spans="1:36" ht="15.75" customHeight="1" x14ac:dyDescent="0.2">
      <c r="A26" s="23"/>
      <c r="B26" s="23"/>
      <c r="C26" s="23"/>
      <c r="D26" s="23"/>
      <c r="E26" s="43"/>
      <c r="F26" s="44"/>
      <c r="G26" s="44"/>
      <c r="H26" s="23"/>
      <c r="I26" s="45"/>
      <c r="J26" s="45"/>
      <c r="K26" s="45"/>
      <c r="L26" s="45"/>
      <c r="M26" s="46"/>
      <c r="N26" s="47"/>
      <c r="O26" s="45"/>
      <c r="P26" s="45"/>
      <c r="Q26" s="45"/>
      <c r="R26" s="45"/>
      <c r="S26" s="49"/>
      <c r="T26" s="49"/>
      <c r="U26" s="45"/>
      <c r="V26" s="45"/>
      <c r="W26" s="44"/>
      <c r="X26" s="50"/>
      <c r="Y26" s="51"/>
      <c r="Z26" s="23"/>
      <c r="AA26" s="23"/>
      <c r="AB26" s="23"/>
      <c r="AC26" s="23"/>
      <c r="AD26" s="51"/>
      <c r="AE26" s="23"/>
      <c r="AF26" s="42"/>
      <c r="AG26" s="42"/>
      <c r="AH26" s="42"/>
      <c r="AI26" s="42"/>
      <c r="AJ26" s="42"/>
    </row>
    <row r="27" spans="1:36" ht="15.75" customHeight="1" x14ac:dyDescent="0.2">
      <c r="A27" s="52"/>
      <c r="B27" s="52"/>
      <c r="C27" s="52"/>
      <c r="D27" s="52"/>
      <c r="E27" s="60"/>
      <c r="F27" s="57"/>
      <c r="G27" s="57"/>
      <c r="H27" s="52"/>
      <c r="I27" s="53"/>
      <c r="J27" s="53"/>
      <c r="K27" s="53"/>
      <c r="L27" s="53"/>
      <c r="M27" s="54"/>
      <c r="N27" s="55"/>
      <c r="O27" s="53"/>
      <c r="P27" s="53"/>
      <c r="Q27" s="53"/>
      <c r="R27" s="53"/>
      <c r="S27" s="56"/>
      <c r="T27" s="56"/>
      <c r="U27" s="53"/>
      <c r="V27" s="53"/>
      <c r="W27" s="57"/>
      <c r="X27" s="58"/>
      <c r="Y27" s="59"/>
      <c r="Z27" s="52"/>
      <c r="AA27" s="52"/>
      <c r="AB27" s="52"/>
      <c r="AC27" s="52"/>
      <c r="AD27" s="59"/>
      <c r="AE27" s="52"/>
      <c r="AF27" s="42"/>
      <c r="AG27" s="42"/>
      <c r="AH27" s="42"/>
      <c r="AI27" s="42"/>
      <c r="AJ27" s="42"/>
    </row>
    <row r="28" spans="1:36" ht="15.75" customHeight="1" x14ac:dyDescent="0.2">
      <c r="A28" s="23"/>
      <c r="B28" s="23"/>
      <c r="C28" s="23"/>
      <c r="D28" s="23"/>
      <c r="E28" s="43"/>
      <c r="F28" s="44"/>
      <c r="G28" s="44"/>
      <c r="H28" s="23"/>
      <c r="I28" s="45"/>
      <c r="J28" s="45"/>
      <c r="K28" s="45"/>
      <c r="L28" s="45"/>
      <c r="M28" s="46"/>
      <c r="N28" s="47"/>
      <c r="O28" s="45"/>
      <c r="P28" s="45"/>
      <c r="Q28" s="45"/>
      <c r="R28" s="45"/>
      <c r="S28" s="49"/>
      <c r="T28" s="49"/>
      <c r="U28" s="45"/>
      <c r="V28" s="45"/>
      <c r="W28" s="44"/>
      <c r="X28" s="50"/>
      <c r="Y28" s="51"/>
      <c r="Z28" s="23"/>
      <c r="AA28" s="23"/>
      <c r="AB28" s="23"/>
      <c r="AC28" s="23"/>
      <c r="AD28" s="51"/>
      <c r="AE28" s="23"/>
      <c r="AF28" s="42"/>
      <c r="AG28" s="42"/>
      <c r="AH28" s="42"/>
      <c r="AI28" s="42"/>
      <c r="AJ28" s="42"/>
    </row>
    <row r="29" spans="1:36" ht="15.75" customHeight="1" x14ac:dyDescent="0.2">
      <c r="A29" s="52"/>
      <c r="B29" s="52"/>
      <c r="C29" s="52"/>
      <c r="D29" s="8"/>
      <c r="E29" s="60"/>
      <c r="F29" s="57"/>
      <c r="G29" s="57"/>
      <c r="H29" s="52"/>
      <c r="I29" s="53"/>
      <c r="J29" s="53"/>
      <c r="K29" s="53"/>
      <c r="L29" s="53"/>
      <c r="M29" s="54"/>
      <c r="N29" s="55"/>
      <c r="O29" s="53"/>
      <c r="P29" s="53"/>
      <c r="Q29" s="53"/>
      <c r="R29" s="53"/>
      <c r="S29" s="56"/>
      <c r="T29" s="56"/>
      <c r="U29" s="53"/>
      <c r="V29" s="53"/>
      <c r="W29" s="57"/>
      <c r="X29" s="58"/>
      <c r="Y29" s="59"/>
      <c r="Z29" s="8"/>
      <c r="AA29" s="8"/>
      <c r="AB29" s="8"/>
      <c r="AC29" s="8"/>
      <c r="AD29" s="11"/>
      <c r="AE29" s="8"/>
      <c r="AF29" s="42"/>
      <c r="AG29" s="42"/>
      <c r="AH29" s="42"/>
      <c r="AI29" s="42"/>
      <c r="AJ29" s="42"/>
    </row>
    <row r="30" spans="1:36" ht="15.75" customHeight="1" x14ac:dyDescent="0.2">
      <c r="A30" s="23"/>
      <c r="B30" s="23"/>
      <c r="C30" s="23"/>
      <c r="D30" s="23"/>
      <c r="E30" s="43"/>
      <c r="F30" s="44"/>
      <c r="G30" s="44"/>
      <c r="H30" s="23"/>
      <c r="I30" s="45"/>
      <c r="J30" s="45"/>
      <c r="K30" s="45"/>
      <c r="L30" s="45"/>
      <c r="M30" s="46"/>
      <c r="N30" s="47"/>
      <c r="O30" s="45"/>
      <c r="P30" s="45"/>
      <c r="Q30" s="45"/>
      <c r="R30" s="45"/>
      <c r="S30" s="49"/>
      <c r="T30" s="49"/>
      <c r="U30" s="45"/>
      <c r="V30" s="45"/>
      <c r="W30" s="44"/>
      <c r="X30" s="50"/>
      <c r="Y30" s="51"/>
      <c r="Z30" s="23"/>
      <c r="AA30" s="23"/>
      <c r="AB30" s="23"/>
      <c r="AC30" s="23"/>
      <c r="AD30" s="51"/>
      <c r="AE30" s="23"/>
      <c r="AF30" s="42"/>
      <c r="AG30" s="42"/>
      <c r="AH30" s="42"/>
      <c r="AI30" s="42"/>
      <c r="AJ30" s="42"/>
    </row>
    <row r="31" spans="1:36" ht="15.75" customHeight="1" x14ac:dyDescent="0.2">
      <c r="A31" s="52"/>
      <c r="B31" s="52"/>
      <c r="C31" s="52"/>
      <c r="D31" s="52"/>
      <c r="E31" s="60"/>
      <c r="F31" s="57"/>
      <c r="G31" s="57"/>
      <c r="H31" s="52"/>
      <c r="I31" s="53"/>
      <c r="J31" s="53"/>
      <c r="K31" s="53"/>
      <c r="L31" s="53"/>
      <c r="M31" s="54"/>
      <c r="N31" s="55"/>
      <c r="O31" s="53"/>
      <c r="P31" s="53"/>
      <c r="Q31" s="53"/>
      <c r="R31" s="53"/>
      <c r="S31" s="56"/>
      <c r="T31" s="56"/>
      <c r="U31" s="53"/>
      <c r="V31" s="53"/>
      <c r="W31" s="57"/>
      <c r="X31" s="58"/>
      <c r="Y31" s="59"/>
      <c r="Z31" s="52"/>
      <c r="AA31" s="52"/>
      <c r="AB31" s="52"/>
      <c r="AC31" s="52"/>
      <c r="AD31" s="59"/>
      <c r="AE31" s="52"/>
      <c r="AF31" s="42"/>
      <c r="AG31" s="42"/>
      <c r="AH31" s="42"/>
      <c r="AI31" s="42"/>
      <c r="AJ31" s="42"/>
    </row>
    <row r="32" spans="1:36" ht="15.75" customHeight="1" x14ac:dyDescent="0.2">
      <c r="A32" s="23"/>
      <c r="B32" s="23"/>
      <c r="C32" s="23"/>
      <c r="D32" s="23"/>
      <c r="E32" s="43"/>
      <c r="F32" s="44"/>
      <c r="G32" s="44"/>
      <c r="H32" s="23"/>
      <c r="I32" s="45"/>
      <c r="J32" s="45"/>
      <c r="K32" s="45"/>
      <c r="L32" s="45"/>
      <c r="M32" s="46"/>
      <c r="N32" s="47"/>
      <c r="O32" s="45"/>
      <c r="P32" s="45"/>
      <c r="Q32" s="45"/>
      <c r="R32" s="45"/>
      <c r="S32" s="49"/>
      <c r="T32" s="49"/>
      <c r="U32" s="45"/>
      <c r="V32" s="45"/>
      <c r="W32" s="44"/>
      <c r="X32" s="50"/>
      <c r="Y32" s="51"/>
      <c r="Z32" s="23"/>
      <c r="AA32" s="23"/>
      <c r="AB32" s="23"/>
      <c r="AC32" s="23"/>
      <c r="AD32" s="51"/>
      <c r="AE32" s="23"/>
      <c r="AF32" s="42"/>
      <c r="AG32" s="42"/>
      <c r="AH32" s="42"/>
      <c r="AI32" s="42"/>
      <c r="AJ32" s="42"/>
    </row>
    <row r="33" spans="1:36" ht="15.75" customHeight="1" x14ac:dyDescent="0.2">
      <c r="A33" s="52"/>
      <c r="B33" s="52"/>
      <c r="C33" s="52"/>
      <c r="D33" s="52"/>
      <c r="E33" s="60"/>
      <c r="F33" s="57"/>
      <c r="G33" s="57"/>
      <c r="H33" s="52"/>
      <c r="I33" s="53"/>
      <c r="J33" s="53"/>
      <c r="K33" s="53"/>
      <c r="L33" s="53"/>
      <c r="M33" s="54"/>
      <c r="N33" s="55"/>
      <c r="O33" s="53"/>
      <c r="P33" s="53"/>
      <c r="Q33" s="53"/>
      <c r="R33" s="53"/>
      <c r="S33" s="56"/>
      <c r="T33" s="56"/>
      <c r="U33" s="53"/>
      <c r="V33" s="53"/>
      <c r="W33" s="57"/>
      <c r="X33" s="58"/>
      <c r="Y33" s="59"/>
      <c r="Z33" s="52"/>
      <c r="AA33" s="52"/>
      <c r="AB33" s="52"/>
      <c r="AC33" s="52"/>
      <c r="AD33" s="59"/>
      <c r="AE33" s="52"/>
      <c r="AF33" s="42"/>
      <c r="AG33" s="42"/>
      <c r="AH33" s="42"/>
      <c r="AI33" s="42"/>
      <c r="AJ33" s="42"/>
    </row>
    <row r="34" spans="1:36" ht="15.75" customHeight="1" x14ac:dyDescent="0.2">
      <c r="A34" s="23"/>
      <c r="B34" s="23"/>
      <c r="C34" s="23"/>
      <c r="D34" s="23"/>
      <c r="E34" s="43"/>
      <c r="F34" s="44"/>
      <c r="G34" s="44"/>
      <c r="H34" s="23"/>
      <c r="I34" s="45"/>
      <c r="J34" s="45"/>
      <c r="K34" s="45"/>
      <c r="L34" s="45"/>
      <c r="M34" s="46"/>
      <c r="N34" s="47"/>
      <c r="O34" s="45"/>
      <c r="P34" s="45"/>
      <c r="Q34" s="45"/>
      <c r="R34" s="45"/>
      <c r="S34" s="49"/>
      <c r="T34" s="49"/>
      <c r="U34" s="45"/>
      <c r="V34" s="45"/>
      <c r="W34" s="44"/>
      <c r="X34" s="50"/>
      <c r="Y34" s="51"/>
      <c r="Z34" s="23"/>
      <c r="AA34" s="23"/>
      <c r="AB34" s="23"/>
      <c r="AC34" s="23"/>
      <c r="AD34" s="51"/>
      <c r="AE34" s="23"/>
      <c r="AF34" s="42"/>
      <c r="AG34" s="42"/>
      <c r="AH34" s="42"/>
      <c r="AI34" s="42"/>
      <c r="AJ34" s="42"/>
    </row>
    <row r="35" spans="1:36" ht="15.75" customHeight="1" x14ac:dyDescent="0.2">
      <c r="A35" s="52"/>
      <c r="B35" s="52"/>
      <c r="C35" s="52"/>
      <c r="D35" s="52"/>
      <c r="E35" s="60"/>
      <c r="F35" s="57"/>
      <c r="G35" s="57"/>
      <c r="H35" s="52"/>
      <c r="I35" s="53"/>
      <c r="J35" s="53"/>
      <c r="K35" s="53"/>
      <c r="L35" s="53"/>
      <c r="M35" s="54"/>
      <c r="N35" s="55"/>
      <c r="O35" s="53"/>
      <c r="P35" s="53"/>
      <c r="Q35" s="53"/>
      <c r="R35" s="53"/>
      <c r="S35" s="56"/>
      <c r="T35" s="56"/>
      <c r="U35" s="53"/>
      <c r="V35" s="53"/>
      <c r="W35" s="57"/>
      <c r="X35" s="58"/>
      <c r="Y35" s="59"/>
      <c r="Z35" s="52"/>
      <c r="AA35" s="52"/>
      <c r="AB35" s="52"/>
      <c r="AC35" s="52"/>
      <c r="AD35" s="59"/>
      <c r="AE35" s="52"/>
      <c r="AF35" s="42"/>
      <c r="AG35" s="42"/>
      <c r="AH35" s="42"/>
      <c r="AI35" s="42"/>
      <c r="AJ35" s="42"/>
    </row>
    <row r="36" spans="1:36" ht="15.75" customHeight="1" x14ac:dyDescent="0.2">
      <c r="A36" s="23"/>
      <c r="B36" s="23"/>
      <c r="C36" s="23"/>
      <c r="D36" s="23"/>
      <c r="E36" s="43"/>
      <c r="F36" s="44"/>
      <c r="G36" s="44"/>
      <c r="H36" s="23"/>
      <c r="I36" s="45"/>
      <c r="J36" s="45"/>
      <c r="K36" s="45"/>
      <c r="L36" s="45"/>
      <c r="M36" s="46"/>
      <c r="N36" s="47"/>
      <c r="O36" s="45"/>
      <c r="P36" s="45"/>
      <c r="Q36" s="45"/>
      <c r="R36" s="45"/>
      <c r="S36" s="49"/>
      <c r="T36" s="49"/>
      <c r="U36" s="45"/>
      <c r="V36" s="45"/>
      <c r="W36" s="44"/>
      <c r="X36" s="50"/>
      <c r="Y36" s="51"/>
      <c r="Z36" s="23"/>
      <c r="AA36" s="23"/>
      <c r="AB36" s="23"/>
      <c r="AC36" s="23"/>
      <c r="AD36" s="51"/>
      <c r="AE36" s="23"/>
      <c r="AF36" s="42"/>
      <c r="AG36" s="42"/>
      <c r="AH36" s="42"/>
      <c r="AI36" s="42"/>
      <c r="AJ36" s="42"/>
    </row>
    <row r="37" spans="1:36" ht="15.75" customHeight="1" x14ac:dyDescent="0.2">
      <c r="A37" s="52"/>
      <c r="B37" s="52"/>
      <c r="C37" s="52"/>
      <c r="D37" s="52"/>
      <c r="E37" s="60"/>
      <c r="F37" s="57"/>
      <c r="G37" s="57"/>
      <c r="H37" s="52"/>
      <c r="I37" s="53"/>
      <c r="J37" s="53"/>
      <c r="K37" s="53"/>
      <c r="L37" s="53"/>
      <c r="M37" s="54"/>
      <c r="N37" s="55"/>
      <c r="O37" s="53"/>
      <c r="P37" s="53"/>
      <c r="Q37" s="53"/>
      <c r="R37" s="53"/>
      <c r="S37" s="56"/>
      <c r="T37" s="56"/>
      <c r="U37" s="53"/>
      <c r="V37" s="53"/>
      <c r="W37" s="57"/>
      <c r="X37" s="58"/>
      <c r="Y37" s="59"/>
      <c r="Z37" s="52"/>
      <c r="AA37" s="52"/>
      <c r="AB37" s="52"/>
      <c r="AC37" s="52"/>
      <c r="AD37" s="59"/>
      <c r="AE37" s="52"/>
      <c r="AF37" s="42"/>
      <c r="AG37" s="42"/>
      <c r="AH37" s="42"/>
      <c r="AI37" s="42"/>
      <c r="AJ37" s="42"/>
    </row>
    <row r="38" spans="1:36" ht="15.75" customHeight="1" x14ac:dyDescent="0.2">
      <c r="A38" s="23"/>
      <c r="B38" s="23"/>
      <c r="C38" s="23"/>
      <c r="D38" s="23"/>
      <c r="E38" s="43"/>
      <c r="F38" s="44"/>
      <c r="G38" s="44"/>
      <c r="H38" s="23"/>
      <c r="I38" s="45"/>
      <c r="J38" s="45"/>
      <c r="K38" s="45"/>
      <c r="L38" s="45"/>
      <c r="M38" s="46"/>
      <c r="N38" s="47"/>
      <c r="O38" s="45"/>
      <c r="P38" s="45"/>
      <c r="Q38" s="45"/>
      <c r="R38" s="45"/>
      <c r="S38" s="49"/>
      <c r="T38" s="49"/>
      <c r="U38" s="45"/>
      <c r="V38" s="45"/>
      <c r="W38" s="44"/>
      <c r="X38" s="50"/>
      <c r="Y38" s="51"/>
      <c r="Z38" s="23"/>
      <c r="AA38" s="23"/>
      <c r="AB38" s="23"/>
      <c r="AC38" s="23"/>
      <c r="AD38" s="51"/>
      <c r="AE38" s="23"/>
      <c r="AF38" s="42"/>
      <c r="AG38" s="42"/>
      <c r="AH38" s="42"/>
      <c r="AI38" s="42"/>
      <c r="AJ38" s="42"/>
    </row>
    <row r="39" spans="1:36" ht="15.75" customHeight="1" x14ac:dyDescent="0.2">
      <c r="A39" s="52"/>
      <c r="B39" s="52"/>
      <c r="C39" s="52"/>
      <c r="D39" s="52"/>
      <c r="E39" s="60"/>
      <c r="F39" s="57"/>
      <c r="G39" s="57"/>
      <c r="H39" s="52"/>
      <c r="I39" s="53"/>
      <c r="J39" s="53"/>
      <c r="K39" s="53"/>
      <c r="L39" s="53"/>
      <c r="M39" s="54"/>
      <c r="N39" s="55"/>
      <c r="O39" s="53"/>
      <c r="P39" s="53"/>
      <c r="Q39" s="53"/>
      <c r="R39" s="53"/>
      <c r="S39" s="56"/>
      <c r="T39" s="56"/>
      <c r="U39" s="53"/>
      <c r="V39" s="53"/>
      <c r="W39" s="57"/>
      <c r="X39" s="58"/>
      <c r="Y39" s="59"/>
      <c r="Z39" s="52"/>
      <c r="AA39" s="52"/>
      <c r="AB39" s="52"/>
      <c r="AC39" s="52"/>
      <c r="AD39" s="59"/>
      <c r="AE39" s="52"/>
      <c r="AF39" s="42"/>
      <c r="AG39" s="42"/>
      <c r="AH39" s="42"/>
      <c r="AI39" s="42"/>
      <c r="AJ39" s="42"/>
    </row>
    <row r="40" spans="1:36" ht="15.75" customHeight="1" x14ac:dyDescent="0.2">
      <c r="A40" s="23"/>
      <c r="B40" s="23"/>
      <c r="C40" s="23"/>
      <c r="D40" s="23"/>
      <c r="E40" s="43"/>
      <c r="F40" s="44"/>
      <c r="G40" s="44"/>
      <c r="H40" s="23"/>
      <c r="I40" s="45"/>
      <c r="J40" s="45"/>
      <c r="K40" s="45"/>
      <c r="L40" s="45"/>
      <c r="M40" s="46"/>
      <c r="N40" s="47"/>
      <c r="O40" s="45"/>
      <c r="P40" s="45"/>
      <c r="Q40" s="45"/>
      <c r="R40" s="45"/>
      <c r="S40" s="49"/>
      <c r="T40" s="49"/>
      <c r="U40" s="45"/>
      <c r="V40" s="45"/>
      <c r="W40" s="44"/>
      <c r="X40" s="50"/>
      <c r="Y40" s="51"/>
      <c r="Z40" s="23"/>
      <c r="AA40" s="23"/>
      <c r="AB40" s="23"/>
      <c r="AC40" s="23"/>
      <c r="AD40" s="51"/>
      <c r="AE40" s="23"/>
      <c r="AF40" s="42"/>
      <c r="AG40" s="42"/>
      <c r="AH40" s="42"/>
      <c r="AI40" s="42"/>
      <c r="AJ40" s="42"/>
    </row>
    <row r="41" spans="1:36" ht="15.75" customHeight="1" x14ac:dyDescent="0.2">
      <c r="A41" s="52"/>
      <c r="B41" s="52"/>
      <c r="C41" s="52"/>
      <c r="D41" s="52"/>
      <c r="E41" s="60"/>
      <c r="F41" s="57"/>
      <c r="G41" s="57"/>
      <c r="H41" s="52"/>
      <c r="I41" s="53"/>
      <c r="J41" s="53"/>
      <c r="K41" s="53"/>
      <c r="L41" s="53"/>
      <c r="M41" s="54"/>
      <c r="N41" s="55"/>
      <c r="O41" s="53"/>
      <c r="P41" s="53"/>
      <c r="Q41" s="53"/>
      <c r="R41" s="53"/>
      <c r="S41" s="56"/>
      <c r="T41" s="56"/>
      <c r="U41" s="53"/>
      <c r="V41" s="53"/>
      <c r="W41" s="57"/>
      <c r="X41" s="58"/>
      <c r="Y41" s="59"/>
      <c r="Z41" s="52"/>
      <c r="AA41" s="52"/>
      <c r="AB41" s="52"/>
      <c r="AC41" s="52"/>
      <c r="AD41" s="59"/>
      <c r="AE41" s="52"/>
      <c r="AF41" s="42"/>
      <c r="AG41" s="42"/>
      <c r="AH41" s="42"/>
      <c r="AI41" s="42"/>
      <c r="AJ41" s="42"/>
    </row>
    <row r="42" spans="1:36" ht="15.75" customHeight="1" x14ac:dyDescent="0.2">
      <c r="A42" s="23"/>
      <c r="B42" s="23"/>
      <c r="C42" s="23"/>
      <c r="D42" s="23"/>
      <c r="E42" s="43"/>
      <c r="F42" s="44"/>
      <c r="G42" s="44"/>
      <c r="H42" s="23"/>
      <c r="I42" s="45"/>
      <c r="J42" s="45"/>
      <c r="K42" s="45"/>
      <c r="L42" s="45"/>
      <c r="M42" s="46"/>
      <c r="N42" s="47"/>
      <c r="O42" s="45"/>
      <c r="P42" s="45"/>
      <c r="Q42" s="45"/>
      <c r="R42" s="45"/>
      <c r="S42" s="49"/>
      <c r="T42" s="49"/>
      <c r="U42" s="45"/>
      <c r="V42" s="45"/>
      <c r="W42" s="44"/>
      <c r="X42" s="50"/>
      <c r="Y42" s="51"/>
      <c r="Z42" s="23"/>
      <c r="AA42" s="23"/>
      <c r="AB42" s="23"/>
      <c r="AC42" s="23"/>
      <c r="AD42" s="51"/>
      <c r="AE42" s="23"/>
      <c r="AF42" s="42"/>
      <c r="AG42" s="42"/>
      <c r="AH42" s="42"/>
      <c r="AI42" s="42"/>
      <c r="AJ42" s="42"/>
    </row>
    <row r="43" spans="1:36" ht="15.75" customHeight="1" x14ac:dyDescent="0.2">
      <c r="A43" s="52"/>
      <c r="B43" s="52"/>
      <c r="C43" s="52"/>
      <c r="D43" s="52"/>
      <c r="E43" s="60"/>
      <c r="F43" s="57"/>
      <c r="G43" s="57"/>
      <c r="H43" s="59"/>
      <c r="I43" s="53"/>
      <c r="J43" s="53"/>
      <c r="K43" s="53"/>
      <c r="L43" s="53"/>
      <c r="M43" s="54"/>
      <c r="N43" s="55"/>
      <c r="O43" s="53"/>
      <c r="P43" s="53"/>
      <c r="Q43" s="53"/>
      <c r="R43" s="53"/>
      <c r="S43" s="56"/>
      <c r="T43" s="56"/>
      <c r="U43" s="53"/>
      <c r="V43" s="53"/>
      <c r="W43" s="57"/>
      <c r="X43" s="58"/>
      <c r="Y43" s="59"/>
      <c r="Z43" s="52"/>
      <c r="AA43" s="52"/>
      <c r="AB43" s="52"/>
      <c r="AC43" s="52"/>
      <c r="AD43" s="59"/>
      <c r="AE43" s="52"/>
      <c r="AF43" s="42"/>
      <c r="AG43" s="42"/>
      <c r="AH43" s="42"/>
      <c r="AI43" s="42"/>
      <c r="AJ43" s="42"/>
    </row>
    <row r="44" spans="1:36" ht="15.75" customHeight="1" x14ac:dyDescent="0.2">
      <c r="A44" s="23"/>
      <c r="B44" s="23"/>
      <c r="C44" s="23"/>
      <c r="D44" s="23"/>
      <c r="E44" s="43"/>
      <c r="F44" s="44"/>
      <c r="G44" s="44"/>
      <c r="H44" s="51"/>
      <c r="I44" s="45"/>
      <c r="J44" s="45"/>
      <c r="K44" s="45"/>
      <c r="L44" s="45"/>
      <c r="M44" s="46"/>
      <c r="N44" s="47"/>
      <c r="O44" s="45"/>
      <c r="P44" s="45"/>
      <c r="Q44" s="45"/>
      <c r="R44" s="45"/>
      <c r="S44" s="49"/>
      <c r="T44" s="49"/>
      <c r="U44" s="45"/>
      <c r="V44" s="45"/>
      <c r="W44" s="44"/>
      <c r="X44" s="50"/>
      <c r="Y44" s="51"/>
      <c r="Z44" s="23"/>
      <c r="AA44" s="23"/>
      <c r="AB44" s="23"/>
      <c r="AC44" s="23"/>
      <c r="AD44" s="51"/>
      <c r="AE44" s="23"/>
      <c r="AF44" s="42"/>
      <c r="AG44" s="42"/>
      <c r="AH44" s="42"/>
      <c r="AI44" s="42"/>
      <c r="AJ44" s="42"/>
    </row>
    <row r="45" spans="1:36" ht="15.75" customHeight="1" x14ac:dyDescent="0.2">
      <c r="A45" s="52"/>
      <c r="B45" s="52"/>
      <c r="C45" s="52"/>
      <c r="D45" s="52"/>
      <c r="E45" s="60"/>
      <c r="F45" s="57"/>
      <c r="G45" s="57"/>
      <c r="H45" s="52"/>
      <c r="I45" s="53"/>
      <c r="J45" s="53"/>
      <c r="K45" s="53"/>
      <c r="L45" s="53"/>
      <c r="M45" s="54"/>
      <c r="N45" s="55"/>
      <c r="O45" s="53"/>
      <c r="P45" s="53"/>
      <c r="Q45" s="53"/>
      <c r="R45" s="53"/>
      <c r="S45" s="56"/>
      <c r="T45" s="56"/>
      <c r="U45" s="53"/>
      <c r="V45" s="53"/>
      <c r="W45" s="57"/>
      <c r="X45" s="58"/>
      <c r="Y45" s="59"/>
      <c r="Z45" s="52"/>
      <c r="AA45" s="52"/>
      <c r="AB45" s="52"/>
      <c r="AC45" s="52"/>
      <c r="AD45" s="59"/>
      <c r="AE45" s="52"/>
      <c r="AF45" s="42"/>
      <c r="AG45" s="42"/>
      <c r="AH45" s="42"/>
      <c r="AI45" s="42"/>
      <c r="AJ45" s="42"/>
    </row>
    <row r="46" spans="1:36" ht="15.75" customHeight="1" x14ac:dyDescent="0.2">
      <c r="A46" s="23"/>
      <c r="B46" s="23"/>
      <c r="C46" s="23"/>
      <c r="D46" s="23"/>
      <c r="E46" s="43"/>
      <c r="F46" s="44"/>
      <c r="G46" s="44"/>
      <c r="H46" s="23"/>
      <c r="I46" s="45"/>
      <c r="J46" s="45"/>
      <c r="K46" s="45"/>
      <c r="L46" s="45"/>
      <c r="M46" s="46"/>
      <c r="N46" s="47"/>
      <c r="O46" s="45"/>
      <c r="P46" s="45"/>
      <c r="Q46" s="45"/>
      <c r="R46" s="45"/>
      <c r="S46" s="49"/>
      <c r="T46" s="49"/>
      <c r="U46" s="45"/>
      <c r="V46" s="45"/>
      <c r="W46" s="44"/>
      <c r="X46" s="50"/>
      <c r="Y46" s="51"/>
      <c r="Z46" s="23"/>
      <c r="AA46" s="23"/>
      <c r="AB46" s="23"/>
      <c r="AC46" s="23"/>
      <c r="AD46" s="51"/>
      <c r="AE46" s="23"/>
      <c r="AF46" s="42"/>
      <c r="AG46" s="42"/>
      <c r="AH46" s="42"/>
      <c r="AI46" s="42"/>
      <c r="AJ46" s="42"/>
    </row>
    <row r="47" spans="1:36" ht="15.75" customHeight="1" x14ac:dyDescent="0.2">
      <c r="A47" s="52"/>
      <c r="B47" s="52"/>
      <c r="C47" s="52"/>
      <c r="D47" s="52"/>
      <c r="E47" s="60"/>
      <c r="F47" s="57"/>
      <c r="G47" s="57"/>
      <c r="H47" s="52"/>
      <c r="I47" s="53"/>
      <c r="J47" s="53"/>
      <c r="K47" s="53"/>
      <c r="L47" s="53"/>
      <c r="M47" s="54"/>
      <c r="N47" s="55"/>
      <c r="O47" s="53"/>
      <c r="P47" s="53"/>
      <c r="Q47" s="53"/>
      <c r="R47" s="53"/>
      <c r="S47" s="56"/>
      <c r="T47" s="56"/>
      <c r="U47" s="53"/>
      <c r="V47" s="53"/>
      <c r="W47" s="57"/>
      <c r="X47" s="58"/>
      <c r="Y47" s="59"/>
      <c r="Z47" s="52"/>
      <c r="AA47" s="52"/>
      <c r="AB47" s="52"/>
      <c r="AC47" s="52"/>
      <c r="AD47" s="59"/>
      <c r="AE47" s="52"/>
      <c r="AF47" s="42"/>
      <c r="AG47" s="42"/>
      <c r="AH47" s="42"/>
      <c r="AI47" s="42"/>
      <c r="AJ47" s="42"/>
    </row>
    <row r="48" spans="1:36" ht="15.75" customHeight="1" x14ac:dyDescent="0.2">
      <c r="A48" s="23"/>
      <c r="B48" s="23"/>
      <c r="C48" s="23"/>
      <c r="D48" s="23"/>
      <c r="E48" s="43"/>
      <c r="F48" s="44"/>
      <c r="G48" s="44"/>
      <c r="H48" s="23"/>
      <c r="I48" s="45"/>
      <c r="J48" s="45"/>
      <c r="K48" s="45"/>
      <c r="L48" s="45"/>
      <c r="M48" s="46"/>
      <c r="N48" s="47"/>
      <c r="O48" s="45"/>
      <c r="P48" s="45"/>
      <c r="Q48" s="45"/>
      <c r="R48" s="45"/>
      <c r="S48" s="49"/>
      <c r="T48" s="49"/>
      <c r="U48" s="45"/>
      <c r="V48" s="45"/>
      <c r="W48" s="44"/>
      <c r="X48" s="50"/>
      <c r="Y48" s="51"/>
      <c r="Z48" s="23"/>
      <c r="AA48" s="23"/>
      <c r="AB48" s="23"/>
      <c r="AC48" s="23"/>
      <c r="AD48" s="51"/>
      <c r="AE48" s="23"/>
      <c r="AF48" s="42"/>
      <c r="AG48" s="42"/>
      <c r="AH48" s="42"/>
      <c r="AI48" s="42"/>
      <c r="AJ48" s="42"/>
    </row>
    <row r="49" spans="1:36" ht="15.75" customHeight="1" x14ac:dyDescent="0.2">
      <c r="A49" s="52"/>
      <c r="B49" s="52"/>
      <c r="C49" s="52"/>
      <c r="D49" s="52"/>
      <c r="E49" s="60"/>
      <c r="F49" s="57"/>
      <c r="G49" s="57"/>
      <c r="H49" s="52"/>
      <c r="I49" s="53"/>
      <c r="J49" s="53"/>
      <c r="K49" s="53"/>
      <c r="L49" s="53"/>
      <c r="M49" s="54"/>
      <c r="N49" s="55"/>
      <c r="O49" s="53"/>
      <c r="P49" s="53"/>
      <c r="Q49" s="53"/>
      <c r="R49" s="53"/>
      <c r="S49" s="56"/>
      <c r="T49" s="56"/>
      <c r="U49" s="53"/>
      <c r="V49" s="53"/>
      <c r="W49" s="57"/>
      <c r="X49" s="58"/>
      <c r="Y49" s="59"/>
      <c r="Z49" s="52"/>
      <c r="AA49" s="52"/>
      <c r="AB49" s="52"/>
      <c r="AC49" s="52"/>
      <c r="AD49" s="59"/>
      <c r="AE49" s="52"/>
      <c r="AF49" s="42"/>
      <c r="AG49" s="42"/>
      <c r="AH49" s="42"/>
      <c r="AI49" s="42"/>
      <c r="AJ49" s="42"/>
    </row>
    <row r="50" spans="1:36" ht="15.75" customHeight="1" x14ac:dyDescent="0.2">
      <c r="A50" s="23"/>
      <c r="B50" s="23"/>
      <c r="C50" s="23"/>
      <c r="D50" s="23"/>
      <c r="E50" s="43"/>
      <c r="F50" s="44"/>
      <c r="G50" s="44"/>
      <c r="H50" s="23"/>
      <c r="I50" s="45"/>
      <c r="J50" s="45"/>
      <c r="K50" s="45"/>
      <c r="L50" s="45"/>
      <c r="M50" s="46"/>
      <c r="N50" s="47"/>
      <c r="O50" s="45"/>
      <c r="P50" s="45"/>
      <c r="Q50" s="45"/>
      <c r="R50" s="45"/>
      <c r="S50" s="49"/>
      <c r="T50" s="49"/>
      <c r="U50" s="45"/>
      <c r="V50" s="45"/>
      <c r="W50" s="44"/>
      <c r="X50" s="50"/>
      <c r="Y50" s="51"/>
      <c r="Z50" s="23"/>
      <c r="AA50" s="23"/>
      <c r="AB50" s="23"/>
      <c r="AC50" s="23"/>
      <c r="AD50" s="51"/>
      <c r="AE50" s="23"/>
      <c r="AF50" s="42"/>
      <c r="AG50" s="42"/>
      <c r="AH50" s="42"/>
      <c r="AI50" s="42"/>
      <c r="AJ50" s="42"/>
    </row>
    <row r="51" spans="1:36" ht="15.75" customHeight="1" x14ac:dyDescent="0.2">
      <c r="A51" s="52"/>
      <c r="B51" s="52"/>
      <c r="C51" s="52"/>
      <c r="D51" s="52"/>
      <c r="E51" s="60"/>
      <c r="F51" s="57"/>
      <c r="G51" s="57"/>
      <c r="H51" s="52"/>
      <c r="I51" s="53"/>
      <c r="J51" s="53"/>
      <c r="K51" s="53"/>
      <c r="L51" s="53"/>
      <c r="M51" s="54"/>
      <c r="N51" s="55"/>
      <c r="O51" s="53"/>
      <c r="P51" s="53"/>
      <c r="Q51" s="53"/>
      <c r="R51" s="53"/>
      <c r="S51" s="56"/>
      <c r="T51" s="56"/>
      <c r="U51" s="53"/>
      <c r="V51" s="53"/>
      <c r="W51" s="57"/>
      <c r="X51" s="58"/>
      <c r="Y51" s="59"/>
      <c r="Z51" s="52"/>
      <c r="AA51" s="52"/>
      <c r="AB51" s="52"/>
      <c r="AC51" s="52"/>
      <c r="AD51" s="59"/>
      <c r="AE51" s="52"/>
      <c r="AF51" s="42"/>
      <c r="AG51" s="42"/>
      <c r="AH51" s="42"/>
      <c r="AI51" s="42"/>
      <c r="AJ51" s="42"/>
    </row>
    <row r="52" spans="1:36" ht="15.75" customHeight="1" x14ac:dyDescent="0.2">
      <c r="A52" s="23"/>
      <c r="B52" s="23"/>
      <c r="C52" s="23"/>
      <c r="D52" s="23"/>
      <c r="E52" s="43"/>
      <c r="F52" s="44"/>
      <c r="G52" s="44"/>
      <c r="H52" s="23"/>
      <c r="I52" s="45"/>
      <c r="J52" s="45"/>
      <c r="K52" s="45"/>
      <c r="L52" s="45"/>
      <c r="M52" s="46"/>
      <c r="N52" s="47"/>
      <c r="O52" s="45"/>
      <c r="P52" s="45"/>
      <c r="Q52" s="45"/>
      <c r="R52" s="45"/>
      <c r="S52" s="49"/>
      <c r="T52" s="49"/>
      <c r="U52" s="45"/>
      <c r="V52" s="45"/>
      <c r="W52" s="44"/>
      <c r="X52" s="50"/>
      <c r="Y52" s="51"/>
      <c r="Z52" s="23"/>
      <c r="AA52" s="23"/>
      <c r="AB52" s="23"/>
      <c r="AC52" s="23"/>
      <c r="AD52" s="51"/>
      <c r="AE52" s="23"/>
      <c r="AF52" s="42"/>
      <c r="AG52" s="42"/>
      <c r="AH52" s="42"/>
      <c r="AI52" s="42"/>
      <c r="AJ52" s="42"/>
    </row>
    <row r="53" spans="1:36" ht="15.75" customHeight="1" x14ac:dyDescent="0.2">
      <c r="A53" s="52"/>
      <c r="B53" s="52"/>
      <c r="C53" s="52"/>
      <c r="D53" s="52"/>
      <c r="E53" s="60"/>
      <c r="F53" s="57"/>
      <c r="G53" s="57"/>
      <c r="H53" s="52"/>
      <c r="I53" s="53"/>
      <c r="J53" s="53"/>
      <c r="K53" s="53"/>
      <c r="L53" s="53"/>
      <c r="M53" s="54"/>
      <c r="N53" s="55"/>
      <c r="O53" s="53"/>
      <c r="P53" s="53"/>
      <c r="Q53" s="53"/>
      <c r="R53" s="53"/>
      <c r="S53" s="56"/>
      <c r="T53" s="56"/>
      <c r="U53" s="53"/>
      <c r="V53" s="53"/>
      <c r="W53" s="57"/>
      <c r="X53" s="58"/>
      <c r="Y53" s="59"/>
      <c r="Z53" s="52"/>
      <c r="AA53" s="52"/>
      <c r="AB53" s="52"/>
      <c r="AC53" s="52"/>
      <c r="AD53" s="59"/>
      <c r="AE53" s="52"/>
      <c r="AF53" s="42"/>
      <c r="AG53" s="42"/>
      <c r="AH53" s="42"/>
      <c r="AI53" s="42"/>
      <c r="AJ53" s="42"/>
    </row>
    <row r="54" spans="1:36" ht="15.75" customHeight="1" x14ac:dyDescent="0.2">
      <c r="A54" s="23"/>
      <c r="B54" s="23"/>
      <c r="C54" s="23"/>
      <c r="D54" s="23"/>
      <c r="E54" s="43"/>
      <c r="F54" s="44"/>
      <c r="G54" s="44"/>
      <c r="H54" s="23"/>
      <c r="I54" s="45"/>
      <c r="J54" s="45"/>
      <c r="K54" s="45"/>
      <c r="L54" s="45"/>
      <c r="M54" s="46"/>
      <c r="N54" s="47"/>
      <c r="O54" s="45"/>
      <c r="P54" s="45"/>
      <c r="Q54" s="45"/>
      <c r="R54" s="45"/>
      <c r="S54" s="49"/>
      <c r="T54" s="49"/>
      <c r="U54" s="45"/>
      <c r="V54" s="45"/>
      <c r="W54" s="44"/>
      <c r="X54" s="50"/>
      <c r="Y54" s="51"/>
      <c r="Z54" s="23"/>
      <c r="AA54" s="23"/>
      <c r="AB54" s="23"/>
      <c r="AC54" s="23"/>
      <c r="AD54" s="51"/>
      <c r="AE54" s="23"/>
      <c r="AF54" s="42"/>
      <c r="AG54" s="42"/>
      <c r="AH54" s="42"/>
      <c r="AI54" s="42"/>
      <c r="AJ54" s="42"/>
    </row>
    <row r="55" spans="1:36" ht="15.75" customHeight="1" x14ac:dyDescent="0.2">
      <c r="A55" s="52"/>
      <c r="B55" s="52"/>
      <c r="C55" s="52"/>
      <c r="D55" s="52"/>
      <c r="E55" s="60"/>
      <c r="F55" s="57"/>
      <c r="G55" s="57"/>
      <c r="H55" s="52"/>
      <c r="I55" s="53"/>
      <c r="J55" s="53"/>
      <c r="K55" s="53"/>
      <c r="L55" s="53"/>
      <c r="M55" s="54"/>
      <c r="N55" s="55"/>
      <c r="O55" s="53"/>
      <c r="P55" s="53"/>
      <c r="Q55" s="53"/>
      <c r="R55" s="53"/>
      <c r="S55" s="56"/>
      <c r="T55" s="56"/>
      <c r="U55" s="53"/>
      <c r="V55" s="53"/>
      <c r="W55" s="57"/>
      <c r="X55" s="58"/>
      <c r="Y55" s="59"/>
      <c r="Z55" s="52"/>
      <c r="AA55" s="52"/>
      <c r="AB55" s="52"/>
      <c r="AC55" s="52"/>
      <c r="AD55" s="59"/>
      <c r="AE55" s="52"/>
      <c r="AF55" s="42"/>
      <c r="AG55" s="42"/>
      <c r="AH55" s="42"/>
      <c r="AI55" s="42"/>
      <c r="AJ55" s="42"/>
    </row>
    <row r="56" spans="1:36" ht="15.75" customHeight="1" x14ac:dyDescent="0.2">
      <c r="A56" s="23"/>
      <c r="B56" s="23"/>
      <c r="C56" s="23"/>
      <c r="D56" s="23"/>
      <c r="E56" s="43"/>
      <c r="F56" s="44"/>
      <c r="G56" s="44"/>
      <c r="H56" s="23"/>
      <c r="I56" s="45"/>
      <c r="J56" s="45"/>
      <c r="K56" s="45"/>
      <c r="L56" s="45"/>
      <c r="M56" s="46"/>
      <c r="N56" s="47"/>
      <c r="O56" s="45"/>
      <c r="P56" s="45"/>
      <c r="Q56" s="45"/>
      <c r="R56" s="45"/>
      <c r="S56" s="49"/>
      <c r="T56" s="49"/>
      <c r="U56" s="45"/>
      <c r="V56" s="45"/>
      <c r="W56" s="44"/>
      <c r="X56" s="50"/>
      <c r="Y56" s="51"/>
      <c r="Z56" s="23"/>
      <c r="AA56" s="23"/>
      <c r="AB56" s="23"/>
      <c r="AC56" s="23"/>
      <c r="AD56" s="51"/>
      <c r="AE56" s="23"/>
      <c r="AF56" s="42"/>
      <c r="AG56" s="42"/>
      <c r="AH56" s="42"/>
      <c r="AI56" s="42"/>
      <c r="AJ56" s="42"/>
    </row>
    <row r="57" spans="1:36" ht="15.75" customHeight="1" x14ac:dyDescent="0.2">
      <c r="A57" s="52"/>
      <c r="B57" s="52"/>
      <c r="C57" s="52"/>
      <c r="D57" s="52"/>
      <c r="E57" s="60"/>
      <c r="F57" s="57"/>
      <c r="G57" s="57"/>
      <c r="H57" s="52"/>
      <c r="I57" s="53"/>
      <c r="J57" s="53"/>
      <c r="K57" s="53"/>
      <c r="L57" s="53"/>
      <c r="M57" s="54"/>
      <c r="N57" s="55"/>
      <c r="O57" s="53"/>
      <c r="P57" s="53"/>
      <c r="Q57" s="53"/>
      <c r="R57" s="53"/>
      <c r="S57" s="56"/>
      <c r="T57" s="56"/>
      <c r="U57" s="53"/>
      <c r="V57" s="53"/>
      <c r="W57" s="57"/>
      <c r="X57" s="58"/>
      <c r="Y57" s="59"/>
      <c r="Z57" s="52"/>
      <c r="AA57" s="52"/>
      <c r="AB57" s="52"/>
      <c r="AC57" s="52"/>
      <c r="AD57" s="59"/>
      <c r="AE57" s="52"/>
      <c r="AF57" s="42"/>
      <c r="AG57" s="42"/>
      <c r="AH57" s="42"/>
      <c r="AI57" s="42"/>
      <c r="AJ57" s="42"/>
    </row>
    <row r="58" spans="1:36" ht="15.75" customHeight="1" x14ac:dyDescent="0.2">
      <c r="A58" s="23"/>
      <c r="B58" s="23"/>
      <c r="C58" s="23"/>
      <c r="D58" s="23"/>
      <c r="E58" s="43"/>
      <c r="F58" s="44"/>
      <c r="G58" s="44"/>
      <c r="H58" s="23"/>
      <c r="I58" s="45"/>
      <c r="J58" s="45"/>
      <c r="K58" s="45"/>
      <c r="L58" s="45"/>
      <c r="M58" s="46"/>
      <c r="N58" s="47"/>
      <c r="O58" s="45"/>
      <c r="P58" s="45"/>
      <c r="Q58" s="45"/>
      <c r="R58" s="45"/>
      <c r="S58" s="49"/>
      <c r="T58" s="49"/>
      <c r="U58" s="45"/>
      <c r="V58" s="45"/>
      <c r="W58" s="44"/>
      <c r="X58" s="50"/>
      <c r="Y58" s="51"/>
      <c r="Z58" s="23"/>
      <c r="AA58" s="23"/>
      <c r="AB58" s="23"/>
      <c r="AC58" s="23"/>
      <c r="AD58" s="51"/>
      <c r="AE58" s="23"/>
      <c r="AF58" s="42"/>
      <c r="AG58" s="42"/>
      <c r="AH58" s="42"/>
      <c r="AI58" s="42"/>
      <c r="AJ58" s="42"/>
    </row>
    <row r="59" spans="1:36" ht="15.75" customHeight="1" x14ac:dyDescent="0.2">
      <c r="A59" s="52"/>
      <c r="B59" s="52"/>
      <c r="C59" s="52"/>
      <c r="D59" s="52"/>
      <c r="E59" s="60"/>
      <c r="F59" s="57"/>
      <c r="G59" s="57"/>
      <c r="H59" s="52"/>
      <c r="I59" s="53"/>
      <c r="J59" s="53"/>
      <c r="K59" s="53"/>
      <c r="L59" s="53"/>
      <c r="M59" s="54"/>
      <c r="N59" s="55"/>
      <c r="O59" s="53"/>
      <c r="P59" s="53"/>
      <c r="Q59" s="53"/>
      <c r="R59" s="53"/>
      <c r="S59" s="56"/>
      <c r="T59" s="56"/>
      <c r="U59" s="53"/>
      <c r="V59" s="53"/>
      <c r="W59" s="57"/>
      <c r="X59" s="58"/>
      <c r="Y59" s="59"/>
      <c r="Z59" s="52"/>
      <c r="AA59" s="52"/>
      <c r="AB59" s="52"/>
      <c r="AC59" s="52"/>
      <c r="AD59" s="59"/>
      <c r="AE59" s="52"/>
      <c r="AF59" s="42"/>
      <c r="AG59" s="42"/>
      <c r="AH59" s="42"/>
      <c r="AI59" s="42"/>
      <c r="AJ59" s="42"/>
    </row>
    <row r="60" spans="1:36" ht="15.75" customHeight="1" x14ac:dyDescent="0.2">
      <c r="A60" s="23"/>
      <c r="B60" s="23"/>
      <c r="C60" s="23"/>
      <c r="D60" s="23"/>
      <c r="E60" s="43"/>
      <c r="F60" s="44"/>
      <c r="G60" s="44"/>
      <c r="H60" s="23"/>
      <c r="I60" s="45"/>
      <c r="J60" s="45"/>
      <c r="K60" s="45"/>
      <c r="L60" s="45"/>
      <c r="M60" s="46"/>
      <c r="N60" s="47"/>
      <c r="O60" s="45"/>
      <c r="P60" s="45"/>
      <c r="Q60" s="45"/>
      <c r="R60" s="45"/>
      <c r="S60" s="49"/>
      <c r="T60" s="49"/>
      <c r="U60" s="45"/>
      <c r="V60" s="45"/>
      <c r="W60" s="44"/>
      <c r="X60" s="50"/>
      <c r="Y60" s="51"/>
      <c r="Z60" s="23"/>
      <c r="AA60" s="23"/>
      <c r="AB60" s="23"/>
      <c r="AC60" s="23"/>
      <c r="AD60" s="51"/>
      <c r="AE60" s="23"/>
      <c r="AF60" s="42"/>
      <c r="AG60" s="42"/>
      <c r="AH60" s="42"/>
      <c r="AI60" s="42"/>
      <c r="AJ60" s="42"/>
    </row>
    <row r="61" spans="1:36" ht="15.75" customHeight="1" x14ac:dyDescent="0.2">
      <c r="A61" s="52"/>
      <c r="B61" s="52"/>
      <c r="C61" s="52"/>
      <c r="D61" s="52"/>
      <c r="E61" s="60"/>
      <c r="F61" s="57"/>
      <c r="G61" s="57"/>
      <c r="H61" s="52"/>
      <c r="I61" s="53"/>
      <c r="J61" s="53"/>
      <c r="K61" s="53"/>
      <c r="L61" s="53"/>
      <c r="M61" s="54"/>
      <c r="N61" s="55"/>
      <c r="O61" s="53"/>
      <c r="P61" s="53"/>
      <c r="Q61" s="53"/>
      <c r="R61" s="53"/>
      <c r="S61" s="56"/>
      <c r="T61" s="56"/>
      <c r="U61" s="53"/>
      <c r="V61" s="53"/>
      <c r="W61" s="57"/>
      <c r="X61" s="58"/>
      <c r="Y61" s="59"/>
      <c r="Z61" s="52"/>
      <c r="AA61" s="52"/>
      <c r="AB61" s="52"/>
      <c r="AC61" s="52"/>
      <c r="AD61" s="59"/>
      <c r="AE61" s="52"/>
      <c r="AF61" s="42"/>
      <c r="AG61" s="42"/>
      <c r="AH61" s="42"/>
      <c r="AI61" s="42"/>
      <c r="AJ61" s="42"/>
    </row>
    <row r="62" spans="1:36" ht="15.75" customHeight="1" x14ac:dyDescent="0.2">
      <c r="A62" s="23"/>
      <c r="B62" s="23"/>
      <c r="C62" s="23"/>
      <c r="D62" s="23"/>
      <c r="E62" s="43"/>
      <c r="F62" s="44"/>
      <c r="G62" s="44"/>
      <c r="H62" s="23"/>
      <c r="I62" s="45"/>
      <c r="J62" s="45"/>
      <c r="K62" s="45"/>
      <c r="L62" s="45"/>
      <c r="M62" s="46"/>
      <c r="N62" s="47"/>
      <c r="O62" s="45"/>
      <c r="P62" s="45"/>
      <c r="Q62" s="45"/>
      <c r="R62" s="45"/>
      <c r="S62" s="49"/>
      <c r="T62" s="49"/>
      <c r="U62" s="45"/>
      <c r="V62" s="45"/>
      <c r="W62" s="44"/>
      <c r="X62" s="50"/>
      <c r="Y62" s="51"/>
      <c r="Z62" s="23"/>
      <c r="AA62" s="23"/>
      <c r="AB62" s="23"/>
      <c r="AC62" s="23"/>
      <c r="AD62" s="51"/>
      <c r="AE62" s="23"/>
      <c r="AF62" s="42"/>
      <c r="AG62" s="42"/>
      <c r="AH62" s="42"/>
      <c r="AI62" s="42"/>
      <c r="AJ62" s="42"/>
    </row>
    <row r="63" spans="1:36" ht="15.75" customHeight="1" x14ac:dyDescent="0.2">
      <c r="A63" s="52"/>
      <c r="B63" s="52"/>
      <c r="C63" s="52"/>
      <c r="D63" s="52"/>
      <c r="E63" s="60"/>
      <c r="F63" s="57"/>
      <c r="G63" s="57"/>
      <c r="H63" s="52"/>
      <c r="I63" s="53"/>
      <c r="J63" s="53"/>
      <c r="K63" s="53"/>
      <c r="L63" s="53"/>
      <c r="M63" s="54"/>
      <c r="N63" s="55"/>
      <c r="O63" s="53"/>
      <c r="P63" s="53"/>
      <c r="Q63" s="53"/>
      <c r="R63" s="53"/>
      <c r="S63" s="56"/>
      <c r="T63" s="56"/>
      <c r="U63" s="53"/>
      <c r="V63" s="53"/>
      <c r="W63" s="57"/>
      <c r="X63" s="58"/>
      <c r="Y63" s="59"/>
      <c r="Z63" s="52"/>
      <c r="AA63" s="52"/>
      <c r="AB63" s="52"/>
      <c r="AC63" s="52"/>
      <c r="AD63" s="59"/>
      <c r="AE63" s="52"/>
      <c r="AF63" s="42"/>
      <c r="AG63" s="42"/>
      <c r="AH63" s="42"/>
      <c r="AI63" s="42"/>
      <c r="AJ63" s="42"/>
    </row>
    <row r="64" spans="1:36" ht="15.75" customHeight="1" x14ac:dyDescent="0.2">
      <c r="A64" s="23"/>
      <c r="B64" s="23"/>
      <c r="C64" s="23"/>
      <c r="D64" s="23"/>
      <c r="E64" s="43"/>
      <c r="F64" s="44"/>
      <c r="G64" s="44"/>
      <c r="H64" s="23"/>
      <c r="I64" s="45"/>
      <c r="J64" s="45"/>
      <c r="K64" s="45"/>
      <c r="L64" s="45"/>
      <c r="M64" s="46"/>
      <c r="N64" s="47"/>
      <c r="O64" s="45"/>
      <c r="P64" s="45"/>
      <c r="Q64" s="45"/>
      <c r="R64" s="45"/>
      <c r="S64" s="49"/>
      <c r="T64" s="49"/>
      <c r="U64" s="45"/>
      <c r="V64" s="45"/>
      <c r="W64" s="44"/>
      <c r="X64" s="50"/>
      <c r="Y64" s="51"/>
      <c r="Z64" s="23"/>
      <c r="AA64" s="23"/>
      <c r="AB64" s="23"/>
      <c r="AC64" s="23"/>
      <c r="AD64" s="51"/>
      <c r="AE64" s="23"/>
      <c r="AF64" s="42"/>
      <c r="AG64" s="42"/>
      <c r="AH64" s="42"/>
      <c r="AI64" s="42"/>
      <c r="AJ64" s="42"/>
    </row>
    <row r="65" spans="1:36" ht="15.75" customHeight="1" x14ac:dyDescent="0.2">
      <c r="A65" s="52"/>
      <c r="B65" s="52"/>
      <c r="C65" s="52"/>
      <c r="D65" s="52"/>
      <c r="E65" s="60"/>
      <c r="F65" s="57"/>
      <c r="G65" s="57"/>
      <c r="H65" s="52"/>
      <c r="I65" s="53"/>
      <c r="J65" s="53"/>
      <c r="K65" s="53"/>
      <c r="L65" s="53"/>
      <c r="M65" s="54"/>
      <c r="N65" s="55"/>
      <c r="O65" s="53"/>
      <c r="P65" s="53"/>
      <c r="Q65" s="53"/>
      <c r="R65" s="53"/>
      <c r="S65" s="56"/>
      <c r="T65" s="56"/>
      <c r="U65" s="53"/>
      <c r="V65" s="53"/>
      <c r="W65" s="57"/>
      <c r="X65" s="58"/>
      <c r="Y65" s="59"/>
      <c r="Z65" s="52"/>
      <c r="AA65" s="52"/>
      <c r="AB65" s="52"/>
      <c r="AC65" s="52"/>
      <c r="AD65" s="59"/>
      <c r="AE65" s="52"/>
      <c r="AF65" s="42"/>
      <c r="AG65" s="42"/>
      <c r="AH65" s="42"/>
      <c r="AI65" s="42"/>
      <c r="AJ65" s="42"/>
    </row>
    <row r="66" spans="1:36" ht="15.75" customHeight="1" x14ac:dyDescent="0.2">
      <c r="A66" s="23"/>
      <c r="B66" s="23"/>
      <c r="C66" s="23"/>
      <c r="D66" s="23"/>
      <c r="E66" s="43"/>
      <c r="F66" s="44"/>
      <c r="G66" s="44"/>
      <c r="H66" s="23"/>
      <c r="I66" s="45"/>
      <c r="J66" s="45"/>
      <c r="K66" s="45"/>
      <c r="L66" s="45"/>
      <c r="M66" s="46"/>
      <c r="N66" s="47"/>
      <c r="O66" s="45"/>
      <c r="P66" s="45"/>
      <c r="Q66" s="45"/>
      <c r="R66" s="45"/>
      <c r="S66" s="49"/>
      <c r="T66" s="49"/>
      <c r="U66" s="45"/>
      <c r="V66" s="45"/>
      <c r="W66" s="44"/>
      <c r="X66" s="50"/>
      <c r="Y66" s="51"/>
      <c r="Z66" s="23"/>
      <c r="AA66" s="23"/>
      <c r="AB66" s="23"/>
      <c r="AC66" s="23"/>
      <c r="AD66" s="51"/>
      <c r="AE66" s="23"/>
      <c r="AF66" s="42"/>
      <c r="AG66" s="42"/>
      <c r="AH66" s="42"/>
      <c r="AI66" s="42"/>
      <c r="AJ66" s="42"/>
    </row>
    <row r="67" spans="1:36" ht="15.75" customHeight="1" x14ac:dyDescent="0.2">
      <c r="A67" s="52"/>
      <c r="B67" s="52"/>
      <c r="C67" s="52"/>
      <c r="D67" s="52"/>
      <c r="E67" s="60"/>
      <c r="F67" s="57"/>
      <c r="G67" s="57"/>
      <c r="H67" s="52"/>
      <c r="I67" s="53"/>
      <c r="J67" s="53"/>
      <c r="K67" s="53"/>
      <c r="L67" s="53"/>
      <c r="M67" s="54"/>
      <c r="N67" s="55"/>
      <c r="O67" s="53"/>
      <c r="P67" s="53"/>
      <c r="Q67" s="53"/>
      <c r="R67" s="53"/>
      <c r="S67" s="56"/>
      <c r="T67" s="56"/>
      <c r="U67" s="53"/>
      <c r="V67" s="53"/>
      <c r="W67" s="57"/>
      <c r="X67" s="58"/>
      <c r="Y67" s="59"/>
      <c r="Z67" s="52"/>
      <c r="AA67" s="52"/>
      <c r="AB67" s="52"/>
      <c r="AC67" s="52"/>
      <c r="AD67" s="59"/>
      <c r="AE67" s="52"/>
      <c r="AF67" s="42"/>
      <c r="AG67" s="42"/>
      <c r="AH67" s="42"/>
      <c r="AI67" s="42"/>
      <c r="AJ67" s="42"/>
    </row>
    <row r="68" spans="1:36" ht="15.75" customHeight="1" x14ac:dyDescent="0.2">
      <c r="A68" s="23"/>
      <c r="B68" s="23"/>
      <c r="C68" s="23"/>
      <c r="D68" s="23"/>
      <c r="E68" s="43"/>
      <c r="F68" s="44"/>
      <c r="G68" s="44"/>
      <c r="H68" s="23"/>
      <c r="I68" s="45"/>
      <c r="J68" s="45"/>
      <c r="K68" s="45"/>
      <c r="L68" s="45"/>
      <c r="M68" s="46"/>
      <c r="N68" s="47"/>
      <c r="O68" s="45"/>
      <c r="P68" s="45"/>
      <c r="Q68" s="45"/>
      <c r="R68" s="45"/>
      <c r="S68" s="49"/>
      <c r="T68" s="49"/>
      <c r="U68" s="45"/>
      <c r="V68" s="45"/>
      <c r="W68" s="44"/>
      <c r="X68" s="50"/>
      <c r="Y68" s="51"/>
      <c r="Z68" s="23"/>
      <c r="AA68" s="23"/>
      <c r="AB68" s="23"/>
      <c r="AC68" s="23"/>
      <c r="AD68" s="51"/>
      <c r="AE68" s="23"/>
      <c r="AF68" s="42"/>
      <c r="AG68" s="42"/>
      <c r="AH68" s="42"/>
      <c r="AI68" s="42"/>
      <c r="AJ68" s="42"/>
    </row>
    <row r="69" spans="1:36" ht="15.75" customHeight="1" x14ac:dyDescent="0.2">
      <c r="A69" s="52"/>
      <c r="B69" s="52"/>
      <c r="C69" s="52"/>
      <c r="D69" s="52"/>
      <c r="E69" s="60"/>
      <c r="F69" s="57"/>
      <c r="G69" s="57"/>
      <c r="H69" s="52"/>
      <c r="I69" s="53"/>
      <c r="J69" s="53"/>
      <c r="K69" s="53"/>
      <c r="L69" s="53"/>
      <c r="M69" s="54"/>
      <c r="N69" s="55"/>
      <c r="O69" s="53"/>
      <c r="P69" s="53"/>
      <c r="Q69" s="53"/>
      <c r="R69" s="53"/>
      <c r="S69" s="56"/>
      <c r="T69" s="56"/>
      <c r="U69" s="53"/>
      <c r="V69" s="53"/>
      <c r="W69" s="57"/>
      <c r="X69" s="58"/>
      <c r="Y69" s="59"/>
      <c r="Z69" s="52"/>
      <c r="AA69" s="52"/>
      <c r="AB69" s="52"/>
      <c r="AC69" s="52"/>
      <c r="AD69" s="59"/>
      <c r="AE69" s="52"/>
      <c r="AF69" s="42"/>
      <c r="AG69" s="42"/>
      <c r="AH69" s="42"/>
      <c r="AI69" s="42"/>
      <c r="AJ69" s="42"/>
    </row>
    <row r="70" spans="1:36" ht="15.75" customHeight="1" x14ac:dyDescent="0.2">
      <c r="A70" s="23"/>
      <c r="B70" s="23"/>
      <c r="C70" s="23"/>
      <c r="D70" s="23"/>
      <c r="E70" s="43"/>
      <c r="F70" s="44"/>
      <c r="G70" s="44"/>
      <c r="H70" s="23"/>
      <c r="I70" s="45"/>
      <c r="J70" s="45"/>
      <c r="K70" s="45"/>
      <c r="L70" s="45"/>
      <c r="M70" s="46"/>
      <c r="N70" s="47"/>
      <c r="O70" s="45"/>
      <c r="P70" s="45"/>
      <c r="Q70" s="45"/>
      <c r="R70" s="45"/>
      <c r="S70" s="49"/>
      <c r="T70" s="49"/>
      <c r="U70" s="45"/>
      <c r="V70" s="45"/>
      <c r="W70" s="44"/>
      <c r="X70" s="50"/>
      <c r="Y70" s="51"/>
      <c r="Z70" s="23"/>
      <c r="AA70" s="23"/>
      <c r="AB70" s="23"/>
      <c r="AC70" s="23"/>
      <c r="AD70" s="51"/>
      <c r="AE70" s="23"/>
      <c r="AF70" s="42"/>
      <c r="AG70" s="42"/>
      <c r="AH70" s="42"/>
      <c r="AI70" s="42"/>
      <c r="AJ70" s="42"/>
    </row>
    <row r="71" spans="1:36" ht="15.75" customHeight="1" x14ac:dyDescent="0.2">
      <c r="A71" s="52"/>
      <c r="B71" s="52"/>
      <c r="C71" s="52"/>
      <c r="D71" s="52"/>
      <c r="E71" s="60"/>
      <c r="F71" s="57"/>
      <c r="G71" s="57"/>
      <c r="H71" s="52"/>
      <c r="I71" s="53"/>
      <c r="J71" s="53"/>
      <c r="K71" s="53"/>
      <c r="L71" s="53"/>
      <c r="M71" s="54"/>
      <c r="N71" s="55"/>
      <c r="O71" s="53"/>
      <c r="P71" s="53"/>
      <c r="Q71" s="53"/>
      <c r="R71" s="53"/>
      <c r="S71" s="56"/>
      <c r="T71" s="56"/>
      <c r="U71" s="53"/>
      <c r="V71" s="53"/>
      <c r="W71" s="57"/>
      <c r="X71" s="58"/>
      <c r="Y71" s="59"/>
      <c r="Z71" s="52"/>
      <c r="AA71" s="52"/>
      <c r="AB71" s="52"/>
      <c r="AC71" s="52"/>
      <c r="AD71" s="59"/>
      <c r="AE71" s="52"/>
      <c r="AF71" s="42"/>
      <c r="AG71" s="42"/>
      <c r="AH71" s="42"/>
      <c r="AI71" s="42"/>
      <c r="AJ71" s="42"/>
    </row>
    <row r="72" spans="1:36" ht="15.75" customHeight="1" x14ac:dyDescent="0.2">
      <c r="A72" s="23"/>
      <c r="B72" s="23"/>
      <c r="C72" s="23"/>
      <c r="D72" s="23"/>
      <c r="E72" s="43"/>
      <c r="F72" s="44"/>
      <c r="G72" s="44"/>
      <c r="H72" s="23"/>
      <c r="I72" s="45"/>
      <c r="J72" s="45"/>
      <c r="K72" s="45"/>
      <c r="L72" s="45"/>
      <c r="M72" s="46"/>
      <c r="N72" s="47"/>
      <c r="O72" s="45"/>
      <c r="P72" s="45"/>
      <c r="Q72" s="45"/>
      <c r="R72" s="45"/>
      <c r="S72" s="49"/>
      <c r="T72" s="49"/>
      <c r="U72" s="45"/>
      <c r="V72" s="45"/>
      <c r="W72" s="44"/>
      <c r="X72" s="50"/>
      <c r="Y72" s="51"/>
      <c r="Z72" s="23"/>
      <c r="AA72" s="23"/>
      <c r="AB72" s="23"/>
      <c r="AC72" s="23"/>
      <c r="AD72" s="51"/>
      <c r="AE72" s="23"/>
      <c r="AF72" s="42"/>
      <c r="AG72" s="42"/>
      <c r="AH72" s="42"/>
      <c r="AI72" s="42"/>
      <c r="AJ72" s="42"/>
    </row>
    <row r="73" spans="1:36" ht="15.75" customHeight="1" x14ac:dyDescent="0.2">
      <c r="A73" s="52"/>
      <c r="B73" s="52"/>
      <c r="C73" s="52"/>
      <c r="D73" s="52"/>
      <c r="E73" s="60"/>
      <c r="F73" s="57"/>
      <c r="G73" s="57"/>
      <c r="H73" s="52"/>
      <c r="I73" s="53"/>
      <c r="J73" s="53"/>
      <c r="K73" s="53"/>
      <c r="L73" s="53"/>
      <c r="M73" s="54"/>
      <c r="N73" s="55"/>
      <c r="O73" s="53"/>
      <c r="P73" s="53"/>
      <c r="Q73" s="53"/>
      <c r="R73" s="53"/>
      <c r="S73" s="56"/>
      <c r="T73" s="56"/>
      <c r="U73" s="53"/>
      <c r="V73" s="53"/>
      <c r="W73" s="57"/>
      <c r="X73" s="58"/>
      <c r="Y73" s="59"/>
      <c r="Z73" s="52"/>
      <c r="AA73" s="52"/>
      <c r="AB73" s="52"/>
      <c r="AC73" s="52"/>
      <c r="AD73" s="59"/>
      <c r="AE73" s="52"/>
      <c r="AF73" s="42"/>
      <c r="AG73" s="42"/>
      <c r="AH73" s="42"/>
      <c r="AI73" s="42"/>
      <c r="AJ73" s="42"/>
    </row>
    <row r="74" spans="1:36" ht="15.75" customHeight="1" x14ac:dyDescent="0.2">
      <c r="A74" s="23"/>
      <c r="B74" s="23"/>
      <c r="C74" s="23"/>
      <c r="D74" s="23"/>
      <c r="E74" s="43"/>
      <c r="F74" s="44"/>
      <c r="G74" s="44"/>
      <c r="H74" s="23"/>
      <c r="I74" s="45"/>
      <c r="J74" s="45"/>
      <c r="K74" s="45"/>
      <c r="L74" s="45"/>
      <c r="M74" s="46"/>
      <c r="N74" s="47"/>
      <c r="O74" s="45"/>
      <c r="P74" s="45"/>
      <c r="Q74" s="45"/>
      <c r="R74" s="45"/>
      <c r="S74" s="49"/>
      <c r="T74" s="49"/>
      <c r="U74" s="45"/>
      <c r="V74" s="45"/>
      <c r="W74" s="44"/>
      <c r="X74" s="50"/>
      <c r="Y74" s="51"/>
      <c r="Z74" s="23"/>
      <c r="AA74" s="23"/>
      <c r="AB74" s="23"/>
      <c r="AC74" s="23"/>
      <c r="AD74" s="51"/>
      <c r="AE74" s="23"/>
      <c r="AF74" s="42"/>
      <c r="AG74" s="42"/>
      <c r="AH74" s="42"/>
      <c r="AI74" s="42"/>
      <c r="AJ74" s="42"/>
    </row>
    <row r="75" spans="1:36" ht="15.75" customHeight="1" x14ac:dyDescent="0.2">
      <c r="A75" s="52"/>
      <c r="B75" s="52"/>
      <c r="C75" s="52"/>
      <c r="D75" s="52"/>
      <c r="E75" s="60"/>
      <c r="F75" s="57"/>
      <c r="G75" s="57"/>
      <c r="H75" s="52"/>
      <c r="I75" s="53"/>
      <c r="J75" s="53"/>
      <c r="K75" s="53"/>
      <c r="L75" s="53"/>
      <c r="M75" s="54"/>
      <c r="N75" s="55"/>
      <c r="O75" s="53"/>
      <c r="P75" s="53"/>
      <c r="Q75" s="53"/>
      <c r="R75" s="53"/>
      <c r="S75" s="56"/>
      <c r="T75" s="56"/>
      <c r="U75" s="53"/>
      <c r="V75" s="53"/>
      <c r="W75" s="57"/>
      <c r="X75" s="58"/>
      <c r="Y75" s="59"/>
      <c r="Z75" s="52"/>
      <c r="AA75" s="52"/>
      <c r="AB75" s="52"/>
      <c r="AC75" s="52"/>
      <c r="AD75" s="59"/>
      <c r="AE75" s="52"/>
      <c r="AF75" s="42"/>
      <c r="AG75" s="42"/>
      <c r="AH75" s="42"/>
      <c r="AI75" s="42"/>
      <c r="AJ75" s="42"/>
    </row>
    <row r="76" spans="1:36" ht="15.75" customHeight="1" x14ac:dyDescent="0.2">
      <c r="A76" s="23"/>
      <c r="B76" s="23"/>
      <c r="C76" s="23"/>
      <c r="D76" s="23"/>
      <c r="E76" s="43"/>
      <c r="F76" s="44"/>
      <c r="G76" s="44"/>
      <c r="H76" s="23"/>
      <c r="I76" s="45"/>
      <c r="J76" s="45"/>
      <c r="K76" s="45"/>
      <c r="L76" s="45"/>
      <c r="M76" s="46"/>
      <c r="N76" s="47"/>
      <c r="O76" s="45"/>
      <c r="P76" s="45"/>
      <c r="Q76" s="45"/>
      <c r="R76" s="45"/>
      <c r="S76" s="49"/>
      <c r="T76" s="49"/>
      <c r="U76" s="45"/>
      <c r="V76" s="45"/>
      <c r="W76" s="44"/>
      <c r="X76" s="50"/>
      <c r="Y76" s="51"/>
      <c r="Z76" s="23"/>
      <c r="AA76" s="23"/>
      <c r="AB76" s="23"/>
      <c r="AC76" s="23"/>
      <c r="AD76" s="51"/>
      <c r="AE76" s="23"/>
      <c r="AF76" s="42"/>
      <c r="AG76" s="42"/>
      <c r="AH76" s="42"/>
      <c r="AI76" s="42"/>
      <c r="AJ76" s="42"/>
    </row>
    <row r="77" spans="1:36" ht="15.75" customHeight="1" x14ac:dyDescent="0.2">
      <c r="A77" s="52"/>
      <c r="B77" s="52"/>
      <c r="C77" s="52"/>
      <c r="D77" s="52"/>
      <c r="E77" s="60"/>
      <c r="F77" s="57"/>
      <c r="G77" s="57"/>
      <c r="H77" s="52"/>
      <c r="I77" s="53"/>
      <c r="J77" s="53"/>
      <c r="K77" s="53"/>
      <c r="L77" s="53"/>
      <c r="M77" s="54"/>
      <c r="N77" s="55"/>
      <c r="O77" s="53"/>
      <c r="P77" s="53"/>
      <c r="Q77" s="53"/>
      <c r="R77" s="53"/>
      <c r="S77" s="56"/>
      <c r="T77" s="56"/>
      <c r="U77" s="53"/>
      <c r="V77" s="53"/>
      <c r="W77" s="57"/>
      <c r="X77" s="58"/>
      <c r="Y77" s="59"/>
      <c r="Z77" s="52"/>
      <c r="AA77" s="52"/>
      <c r="AB77" s="52"/>
      <c r="AC77" s="52"/>
      <c r="AD77" s="59"/>
      <c r="AE77" s="52"/>
      <c r="AF77" s="42"/>
      <c r="AG77" s="42"/>
      <c r="AH77" s="42"/>
      <c r="AI77" s="42"/>
      <c r="AJ77" s="42"/>
    </row>
    <row r="78" spans="1:36" ht="15.75" customHeight="1" x14ac:dyDescent="0.2">
      <c r="A78" s="23"/>
      <c r="B78" s="23"/>
      <c r="C78" s="23"/>
      <c r="D78" s="23"/>
      <c r="E78" s="43"/>
      <c r="F78" s="44"/>
      <c r="G78" s="44"/>
      <c r="H78" s="23"/>
      <c r="I78" s="45"/>
      <c r="J78" s="45"/>
      <c r="K78" s="45"/>
      <c r="L78" s="45"/>
      <c r="M78" s="46"/>
      <c r="N78" s="47"/>
      <c r="O78" s="45"/>
      <c r="P78" s="45"/>
      <c r="Q78" s="45"/>
      <c r="R78" s="45"/>
      <c r="S78" s="49"/>
      <c r="T78" s="49"/>
      <c r="U78" s="45"/>
      <c r="V78" s="45"/>
      <c r="W78" s="44"/>
      <c r="X78" s="50"/>
      <c r="Y78" s="51"/>
      <c r="Z78" s="23"/>
      <c r="AA78" s="23"/>
      <c r="AB78" s="23"/>
      <c r="AC78" s="23"/>
      <c r="AD78" s="51"/>
      <c r="AE78" s="23"/>
      <c r="AF78" s="42"/>
      <c r="AG78" s="42"/>
      <c r="AH78" s="42"/>
      <c r="AI78" s="42"/>
      <c r="AJ78" s="42"/>
    </row>
    <row r="79" spans="1:36" ht="15.75" customHeight="1" x14ac:dyDescent="0.2">
      <c r="A79" s="52"/>
      <c r="B79" s="52"/>
      <c r="C79" s="52"/>
      <c r="D79" s="52"/>
      <c r="E79" s="60"/>
      <c r="F79" s="57"/>
      <c r="G79" s="57"/>
      <c r="H79" s="52"/>
      <c r="I79" s="53"/>
      <c r="J79" s="53"/>
      <c r="K79" s="53"/>
      <c r="L79" s="53"/>
      <c r="M79" s="54"/>
      <c r="N79" s="55"/>
      <c r="O79" s="53"/>
      <c r="P79" s="53"/>
      <c r="Q79" s="53"/>
      <c r="R79" s="53"/>
      <c r="S79" s="56"/>
      <c r="T79" s="56"/>
      <c r="U79" s="53"/>
      <c r="V79" s="53"/>
      <c r="W79" s="57"/>
      <c r="X79" s="58"/>
      <c r="Y79" s="59"/>
      <c r="Z79" s="52"/>
      <c r="AA79" s="52"/>
      <c r="AB79" s="52"/>
      <c r="AC79" s="52"/>
      <c r="AD79" s="59"/>
      <c r="AE79" s="52"/>
      <c r="AF79" s="42"/>
      <c r="AG79" s="42"/>
      <c r="AH79" s="42"/>
      <c r="AI79" s="42"/>
      <c r="AJ79" s="42"/>
    </row>
    <row r="80" spans="1:36" ht="15.75" customHeight="1" x14ac:dyDescent="0.2">
      <c r="A80" s="23"/>
      <c r="B80" s="23"/>
      <c r="C80" s="23"/>
      <c r="D80" s="23"/>
      <c r="E80" s="43"/>
      <c r="F80" s="44"/>
      <c r="G80" s="44"/>
      <c r="H80" s="23"/>
      <c r="I80" s="45"/>
      <c r="J80" s="45"/>
      <c r="K80" s="45"/>
      <c r="L80" s="45"/>
      <c r="M80" s="46"/>
      <c r="N80" s="47"/>
      <c r="O80" s="45"/>
      <c r="P80" s="45"/>
      <c r="Q80" s="45"/>
      <c r="R80" s="45"/>
      <c r="S80" s="49"/>
      <c r="T80" s="49"/>
      <c r="U80" s="45"/>
      <c r="V80" s="45"/>
      <c r="W80" s="44"/>
      <c r="X80" s="50"/>
      <c r="Y80" s="51"/>
      <c r="Z80" s="23"/>
      <c r="AA80" s="23"/>
      <c r="AB80" s="23"/>
      <c r="AC80" s="23"/>
      <c r="AD80" s="51"/>
      <c r="AE80" s="23"/>
      <c r="AF80" s="42"/>
      <c r="AG80" s="42"/>
      <c r="AH80" s="42"/>
      <c r="AI80" s="42"/>
      <c r="AJ80" s="42"/>
    </row>
    <row r="81" spans="1:36" ht="15.75" customHeight="1" x14ac:dyDescent="0.2">
      <c r="A81" s="52"/>
      <c r="B81" s="52"/>
      <c r="C81" s="52"/>
      <c r="D81" s="52"/>
      <c r="E81" s="60"/>
      <c r="F81" s="53"/>
      <c r="G81" s="53"/>
      <c r="H81" s="52"/>
      <c r="I81" s="53"/>
      <c r="J81" s="53"/>
      <c r="K81" s="53"/>
      <c r="L81" s="53"/>
      <c r="M81" s="54"/>
      <c r="N81" s="55"/>
      <c r="O81" s="53"/>
      <c r="P81" s="53"/>
      <c r="Q81" s="53"/>
      <c r="R81" s="53"/>
      <c r="S81" s="56"/>
      <c r="T81" s="56"/>
      <c r="U81" s="53"/>
      <c r="V81" s="53"/>
      <c r="W81" s="57"/>
      <c r="X81" s="58"/>
      <c r="Y81" s="59"/>
      <c r="Z81" s="52"/>
      <c r="AA81" s="52"/>
      <c r="AB81" s="52"/>
      <c r="AC81" s="52"/>
      <c r="AD81" s="59"/>
      <c r="AE81" s="52"/>
      <c r="AF81" s="42"/>
      <c r="AG81" s="42"/>
      <c r="AH81" s="42"/>
      <c r="AI81" s="42"/>
      <c r="AJ81" s="42"/>
    </row>
    <row r="82" spans="1:36" ht="15.75" customHeight="1" x14ac:dyDescent="0.2">
      <c r="A82" s="23"/>
      <c r="B82" s="23"/>
      <c r="C82" s="23"/>
      <c r="D82" s="23"/>
      <c r="E82" s="43"/>
      <c r="F82" s="44"/>
      <c r="G82" s="44"/>
      <c r="H82" s="23"/>
      <c r="I82" s="45"/>
      <c r="J82" s="45"/>
      <c r="K82" s="45"/>
      <c r="L82" s="45"/>
      <c r="M82" s="46"/>
      <c r="N82" s="47"/>
      <c r="O82" s="45"/>
      <c r="P82" s="45"/>
      <c r="Q82" s="45"/>
      <c r="R82" s="45"/>
      <c r="S82" s="49"/>
      <c r="T82" s="49"/>
      <c r="U82" s="45"/>
      <c r="V82" s="45"/>
      <c r="W82" s="44"/>
      <c r="X82" s="50"/>
      <c r="Y82" s="51"/>
      <c r="Z82" s="23"/>
      <c r="AA82" s="23"/>
      <c r="AB82" s="23"/>
      <c r="AC82" s="23"/>
      <c r="AD82" s="51"/>
      <c r="AE82" s="23"/>
      <c r="AF82" s="42"/>
      <c r="AG82" s="42"/>
      <c r="AH82" s="42"/>
      <c r="AI82" s="42"/>
      <c r="AJ82" s="42"/>
    </row>
    <row r="83" spans="1:36" ht="15.75" customHeight="1" x14ac:dyDescent="0.2">
      <c r="A83" s="52"/>
      <c r="B83" s="52"/>
      <c r="C83" s="52"/>
      <c r="D83" s="52"/>
      <c r="E83" s="60"/>
      <c r="F83" s="57"/>
      <c r="G83" s="57"/>
      <c r="H83" s="52"/>
      <c r="I83" s="53"/>
      <c r="J83" s="53"/>
      <c r="K83" s="53"/>
      <c r="L83" s="53"/>
      <c r="M83" s="54"/>
      <c r="N83" s="55"/>
      <c r="O83" s="53"/>
      <c r="P83" s="53"/>
      <c r="Q83" s="53"/>
      <c r="R83" s="53"/>
      <c r="S83" s="56"/>
      <c r="T83" s="56"/>
      <c r="U83" s="53"/>
      <c r="V83" s="53"/>
      <c r="W83" s="57"/>
      <c r="X83" s="58"/>
      <c r="Y83" s="59"/>
      <c r="Z83" s="52"/>
      <c r="AA83" s="52"/>
      <c r="AB83" s="52"/>
      <c r="AC83" s="52"/>
      <c r="AD83" s="59"/>
      <c r="AE83" s="52"/>
      <c r="AF83" s="42"/>
      <c r="AG83" s="42"/>
      <c r="AH83" s="42"/>
      <c r="AI83" s="42"/>
      <c r="AJ83" s="42"/>
    </row>
    <row r="84" spans="1:36" ht="15.75" customHeight="1" x14ac:dyDescent="0.2">
      <c r="A84" s="23"/>
      <c r="B84" s="23"/>
      <c r="C84" s="23"/>
      <c r="D84" s="23"/>
      <c r="E84" s="43"/>
      <c r="F84" s="44"/>
      <c r="G84" s="44"/>
      <c r="H84" s="23"/>
      <c r="I84" s="45"/>
      <c r="J84" s="45"/>
      <c r="K84" s="45"/>
      <c r="L84" s="45"/>
      <c r="M84" s="46"/>
      <c r="N84" s="47"/>
      <c r="O84" s="45"/>
      <c r="P84" s="45"/>
      <c r="Q84" s="45"/>
      <c r="R84" s="45"/>
      <c r="S84" s="49"/>
      <c r="T84" s="49"/>
      <c r="U84" s="45"/>
      <c r="V84" s="45"/>
      <c r="W84" s="44"/>
      <c r="X84" s="50"/>
      <c r="Y84" s="51"/>
      <c r="Z84" s="23"/>
      <c r="AA84" s="23"/>
      <c r="AB84" s="23"/>
      <c r="AC84" s="23"/>
      <c r="AD84" s="51"/>
      <c r="AE84" s="23"/>
      <c r="AF84" s="42"/>
      <c r="AG84" s="42"/>
      <c r="AH84" s="42"/>
      <c r="AI84" s="42"/>
      <c r="AJ84" s="42"/>
    </row>
    <row r="85" spans="1:36" ht="15.75" customHeight="1" x14ac:dyDescent="0.2">
      <c r="A85" s="52"/>
      <c r="B85" s="52"/>
      <c r="C85" s="52"/>
      <c r="D85" s="52"/>
      <c r="E85" s="60"/>
      <c r="F85" s="57"/>
      <c r="G85" s="57"/>
      <c r="H85" s="52"/>
      <c r="I85" s="53"/>
      <c r="J85" s="53"/>
      <c r="K85" s="53"/>
      <c r="L85" s="53"/>
      <c r="M85" s="54"/>
      <c r="N85" s="55"/>
      <c r="O85" s="53"/>
      <c r="P85" s="53"/>
      <c r="Q85" s="53"/>
      <c r="R85" s="53"/>
      <c r="S85" s="56"/>
      <c r="T85" s="56"/>
      <c r="U85" s="53"/>
      <c r="V85" s="53"/>
      <c r="W85" s="57"/>
      <c r="X85" s="58"/>
      <c r="Y85" s="59"/>
      <c r="Z85" s="52"/>
      <c r="AA85" s="52"/>
      <c r="AB85" s="52"/>
      <c r="AC85" s="52"/>
      <c r="AD85" s="59"/>
      <c r="AE85" s="52"/>
      <c r="AF85" s="42"/>
      <c r="AG85" s="42"/>
      <c r="AH85" s="42"/>
      <c r="AI85" s="42"/>
      <c r="AJ85" s="42"/>
    </row>
    <row r="86" spans="1:36" ht="15.75" customHeight="1" x14ac:dyDescent="0.2">
      <c r="A86" s="23"/>
      <c r="B86" s="23"/>
      <c r="C86" s="23"/>
      <c r="D86" s="23"/>
      <c r="E86" s="43"/>
      <c r="F86" s="44"/>
      <c r="G86" s="44"/>
      <c r="H86" s="23"/>
      <c r="I86" s="45"/>
      <c r="J86" s="45"/>
      <c r="K86" s="45"/>
      <c r="L86" s="45"/>
      <c r="M86" s="46"/>
      <c r="N86" s="47"/>
      <c r="O86" s="45"/>
      <c r="P86" s="45"/>
      <c r="Q86" s="45"/>
      <c r="R86" s="45"/>
      <c r="S86" s="49"/>
      <c r="T86" s="49"/>
      <c r="U86" s="45"/>
      <c r="V86" s="45"/>
      <c r="W86" s="44"/>
      <c r="X86" s="50"/>
      <c r="Y86" s="51"/>
      <c r="Z86" s="23"/>
      <c r="AA86" s="23"/>
      <c r="AB86" s="23"/>
      <c r="AC86" s="23"/>
      <c r="AD86" s="51"/>
      <c r="AE86" s="23"/>
      <c r="AF86" s="42"/>
      <c r="AG86" s="42"/>
      <c r="AH86" s="42"/>
      <c r="AI86" s="42"/>
      <c r="AJ86" s="42"/>
    </row>
    <row r="87" spans="1:36" ht="15.75" customHeight="1" x14ac:dyDescent="0.2">
      <c r="A87" s="52"/>
      <c r="B87" s="52"/>
      <c r="C87" s="52"/>
      <c r="D87" s="52"/>
      <c r="E87" s="60"/>
      <c r="F87" s="57"/>
      <c r="G87" s="57"/>
      <c r="H87" s="52"/>
      <c r="I87" s="53"/>
      <c r="J87" s="53"/>
      <c r="K87" s="53"/>
      <c r="L87" s="53"/>
      <c r="M87" s="54"/>
      <c r="N87" s="55"/>
      <c r="O87" s="53"/>
      <c r="P87" s="53"/>
      <c r="Q87" s="53"/>
      <c r="R87" s="53"/>
      <c r="S87" s="56"/>
      <c r="T87" s="56"/>
      <c r="U87" s="53"/>
      <c r="V87" s="53"/>
      <c r="W87" s="57"/>
      <c r="X87" s="58"/>
      <c r="Y87" s="59"/>
      <c r="Z87" s="52"/>
      <c r="AA87" s="52"/>
      <c r="AB87" s="52"/>
      <c r="AC87" s="52"/>
      <c r="AD87" s="59"/>
      <c r="AE87" s="52"/>
      <c r="AF87" s="42"/>
      <c r="AG87" s="42"/>
      <c r="AH87" s="42"/>
      <c r="AI87" s="42"/>
      <c r="AJ87" s="42"/>
    </row>
    <row r="88" spans="1:36" ht="15.75" customHeight="1" x14ac:dyDescent="0.2">
      <c r="A88" s="23"/>
      <c r="B88" s="23"/>
      <c r="C88" s="23"/>
      <c r="D88" s="23"/>
      <c r="E88" s="43"/>
      <c r="F88" s="44"/>
      <c r="G88" s="44"/>
      <c r="H88" s="23"/>
      <c r="I88" s="45"/>
      <c r="J88" s="45"/>
      <c r="K88" s="45"/>
      <c r="L88" s="45"/>
      <c r="M88" s="46"/>
      <c r="N88" s="47"/>
      <c r="O88" s="45"/>
      <c r="P88" s="45"/>
      <c r="Q88" s="45"/>
      <c r="R88" s="45"/>
      <c r="S88" s="49"/>
      <c r="T88" s="49"/>
      <c r="U88" s="45"/>
      <c r="V88" s="45"/>
      <c r="W88" s="44"/>
      <c r="X88" s="50"/>
      <c r="Y88" s="51"/>
      <c r="Z88" s="23"/>
      <c r="AA88" s="23"/>
      <c r="AB88" s="23"/>
      <c r="AC88" s="23"/>
      <c r="AD88" s="51"/>
      <c r="AE88" s="23"/>
      <c r="AF88" s="42"/>
      <c r="AG88" s="42"/>
      <c r="AH88" s="42"/>
      <c r="AI88" s="42"/>
      <c r="AJ88" s="42"/>
    </row>
    <row r="89" spans="1:36" ht="15.75" customHeight="1" x14ac:dyDescent="0.2">
      <c r="A89" s="52"/>
      <c r="B89" s="52"/>
      <c r="C89" s="52"/>
      <c r="D89" s="52"/>
      <c r="E89" s="60"/>
      <c r="F89" s="57"/>
      <c r="G89" s="57"/>
      <c r="H89" s="52"/>
      <c r="I89" s="53"/>
      <c r="J89" s="53"/>
      <c r="K89" s="53"/>
      <c r="L89" s="53"/>
      <c r="M89" s="54"/>
      <c r="N89" s="55"/>
      <c r="O89" s="53"/>
      <c r="P89" s="53"/>
      <c r="Q89" s="53"/>
      <c r="R89" s="53"/>
      <c r="S89" s="56"/>
      <c r="T89" s="56"/>
      <c r="U89" s="53"/>
      <c r="V89" s="53"/>
      <c r="W89" s="57"/>
      <c r="X89" s="58"/>
      <c r="Y89" s="59"/>
      <c r="Z89" s="52"/>
      <c r="AA89" s="52"/>
      <c r="AB89" s="52"/>
      <c r="AC89" s="52"/>
      <c r="AD89" s="59"/>
      <c r="AE89" s="52"/>
      <c r="AF89" s="42"/>
      <c r="AG89" s="42"/>
      <c r="AH89" s="42"/>
      <c r="AI89" s="42"/>
      <c r="AJ89" s="42"/>
    </row>
    <row r="90" spans="1:36" ht="15.75" customHeight="1" x14ac:dyDescent="0.2">
      <c r="A90" s="23"/>
      <c r="B90" s="23"/>
      <c r="C90" s="23"/>
      <c r="D90" s="23"/>
      <c r="E90" s="43"/>
      <c r="F90" s="44"/>
      <c r="G90" s="44"/>
      <c r="H90" s="23"/>
      <c r="I90" s="45"/>
      <c r="J90" s="45"/>
      <c r="K90" s="45"/>
      <c r="L90" s="45"/>
      <c r="M90" s="46"/>
      <c r="N90" s="47"/>
      <c r="O90" s="45"/>
      <c r="P90" s="45"/>
      <c r="Q90" s="45"/>
      <c r="R90" s="45"/>
      <c r="S90" s="49"/>
      <c r="T90" s="49"/>
      <c r="U90" s="45"/>
      <c r="V90" s="45"/>
      <c r="W90" s="44"/>
      <c r="X90" s="50"/>
      <c r="Y90" s="51"/>
      <c r="Z90" s="23"/>
      <c r="AA90" s="23"/>
      <c r="AB90" s="23"/>
      <c r="AC90" s="23"/>
      <c r="AD90" s="51"/>
      <c r="AE90" s="23"/>
      <c r="AF90" s="42"/>
      <c r="AG90" s="42"/>
      <c r="AH90" s="42"/>
      <c r="AI90" s="42"/>
      <c r="AJ90" s="42"/>
    </row>
    <row r="91" spans="1:36" ht="15.75" customHeight="1" x14ac:dyDescent="0.2">
      <c r="A91" s="52"/>
      <c r="B91" s="52"/>
      <c r="C91" s="52"/>
      <c r="D91" s="52"/>
      <c r="E91" s="60"/>
      <c r="F91" s="57"/>
      <c r="G91" s="57"/>
      <c r="H91" s="52"/>
      <c r="I91" s="53"/>
      <c r="J91" s="53"/>
      <c r="K91" s="53"/>
      <c r="L91" s="53"/>
      <c r="M91" s="54"/>
      <c r="N91" s="55"/>
      <c r="O91" s="53"/>
      <c r="P91" s="53"/>
      <c r="Q91" s="53"/>
      <c r="R91" s="53"/>
      <c r="S91" s="56"/>
      <c r="T91" s="56"/>
      <c r="U91" s="53"/>
      <c r="V91" s="53"/>
      <c r="W91" s="57"/>
      <c r="X91" s="58"/>
      <c r="Y91" s="59"/>
      <c r="Z91" s="52"/>
      <c r="AA91" s="52"/>
      <c r="AB91" s="52"/>
      <c r="AC91" s="52"/>
      <c r="AD91" s="59"/>
      <c r="AE91" s="52"/>
      <c r="AF91" s="42"/>
      <c r="AG91" s="42"/>
      <c r="AH91" s="42"/>
      <c r="AI91" s="42"/>
      <c r="AJ91" s="42"/>
    </row>
    <row r="92" spans="1:36" ht="15.75" customHeight="1" x14ac:dyDescent="0.2">
      <c r="A92" s="23"/>
      <c r="B92" s="23"/>
      <c r="C92" s="23"/>
      <c r="D92" s="23"/>
      <c r="E92" s="43"/>
      <c r="F92" s="44"/>
      <c r="G92" s="44"/>
      <c r="H92" s="23"/>
      <c r="I92" s="45"/>
      <c r="J92" s="45"/>
      <c r="K92" s="45"/>
      <c r="L92" s="45"/>
      <c r="M92" s="46"/>
      <c r="N92" s="47"/>
      <c r="O92" s="45"/>
      <c r="P92" s="45"/>
      <c r="Q92" s="45"/>
      <c r="R92" s="45"/>
      <c r="S92" s="49"/>
      <c r="T92" s="49"/>
      <c r="U92" s="45"/>
      <c r="V92" s="45"/>
      <c r="W92" s="44"/>
      <c r="X92" s="50"/>
      <c r="Y92" s="51"/>
      <c r="Z92" s="23"/>
      <c r="AA92" s="23"/>
      <c r="AB92" s="23"/>
      <c r="AC92" s="23"/>
      <c r="AD92" s="51"/>
      <c r="AE92" s="23"/>
      <c r="AF92" s="42"/>
      <c r="AG92" s="42"/>
      <c r="AH92" s="42"/>
      <c r="AI92" s="42"/>
      <c r="AJ92" s="42"/>
    </row>
    <row r="93" spans="1:36" ht="15.75" customHeight="1" x14ac:dyDescent="0.2">
      <c r="A93" s="52"/>
      <c r="B93" s="52"/>
      <c r="C93" s="52"/>
      <c r="D93" s="52"/>
      <c r="E93" s="60"/>
      <c r="F93" s="57"/>
      <c r="G93" s="57"/>
      <c r="H93" s="52"/>
      <c r="I93" s="53"/>
      <c r="J93" s="53"/>
      <c r="K93" s="53"/>
      <c r="L93" s="53"/>
      <c r="M93" s="54"/>
      <c r="N93" s="55"/>
      <c r="O93" s="53"/>
      <c r="P93" s="53"/>
      <c r="Q93" s="53"/>
      <c r="R93" s="53"/>
      <c r="S93" s="56"/>
      <c r="T93" s="56"/>
      <c r="U93" s="53"/>
      <c r="V93" s="53"/>
      <c r="W93" s="57"/>
      <c r="X93" s="58"/>
      <c r="Y93" s="59"/>
      <c r="Z93" s="52"/>
      <c r="AA93" s="52"/>
      <c r="AB93" s="52"/>
      <c r="AC93" s="52"/>
      <c r="AD93" s="59"/>
      <c r="AE93" s="52"/>
      <c r="AF93" s="42"/>
      <c r="AG93" s="42"/>
      <c r="AH93" s="42"/>
      <c r="AI93" s="42"/>
      <c r="AJ93" s="42"/>
    </row>
    <row r="94" spans="1:36" ht="15.75" customHeight="1" x14ac:dyDescent="0.2">
      <c r="A94" s="23"/>
      <c r="B94" s="23"/>
      <c r="C94" s="23"/>
      <c r="D94" s="23"/>
      <c r="E94" s="43"/>
      <c r="F94" s="44"/>
      <c r="G94" s="44"/>
      <c r="H94" s="23"/>
      <c r="I94" s="45"/>
      <c r="J94" s="45"/>
      <c r="K94" s="45"/>
      <c r="L94" s="45"/>
      <c r="M94" s="46"/>
      <c r="N94" s="47"/>
      <c r="O94" s="45"/>
      <c r="P94" s="45"/>
      <c r="Q94" s="45"/>
      <c r="R94" s="45"/>
      <c r="S94" s="49"/>
      <c r="T94" s="49"/>
      <c r="U94" s="45"/>
      <c r="V94" s="45"/>
      <c r="W94" s="44"/>
      <c r="X94" s="50"/>
      <c r="Y94" s="51"/>
      <c r="Z94" s="23"/>
      <c r="AA94" s="23"/>
      <c r="AB94" s="23"/>
      <c r="AC94" s="23"/>
      <c r="AD94" s="51"/>
      <c r="AE94" s="23"/>
      <c r="AF94" s="42"/>
      <c r="AG94" s="42"/>
      <c r="AH94" s="42"/>
      <c r="AI94" s="42"/>
      <c r="AJ94" s="42"/>
    </row>
    <row r="95" spans="1:36" ht="15.75" customHeight="1" x14ac:dyDescent="0.2">
      <c r="A95" s="52"/>
      <c r="B95" s="52"/>
      <c r="C95" s="52"/>
      <c r="D95" s="52"/>
      <c r="E95" s="60"/>
      <c r="F95" s="57"/>
      <c r="G95" s="57"/>
      <c r="H95" s="52"/>
      <c r="I95" s="53"/>
      <c r="J95" s="53"/>
      <c r="K95" s="53"/>
      <c r="L95" s="53"/>
      <c r="M95" s="54"/>
      <c r="N95" s="55"/>
      <c r="O95" s="53"/>
      <c r="P95" s="53"/>
      <c r="Q95" s="53"/>
      <c r="R95" s="53"/>
      <c r="S95" s="56"/>
      <c r="T95" s="56"/>
      <c r="U95" s="53"/>
      <c r="V95" s="53"/>
      <c r="W95" s="57"/>
      <c r="X95" s="58"/>
      <c r="Y95" s="59"/>
      <c r="Z95" s="52"/>
      <c r="AA95" s="52"/>
      <c r="AB95" s="52"/>
      <c r="AC95" s="52"/>
      <c r="AD95" s="59"/>
      <c r="AE95" s="52"/>
      <c r="AF95" s="42"/>
      <c r="AG95" s="42"/>
      <c r="AH95" s="42"/>
      <c r="AI95" s="42"/>
      <c r="AJ95" s="42"/>
    </row>
    <row r="96" spans="1:36" ht="15.75" customHeight="1" x14ac:dyDescent="0.2">
      <c r="A96" s="23"/>
      <c r="B96" s="23"/>
      <c r="C96" s="23"/>
      <c r="D96" s="23"/>
      <c r="E96" s="43"/>
      <c r="F96" s="44"/>
      <c r="G96" s="44"/>
      <c r="H96" s="23"/>
      <c r="I96" s="45"/>
      <c r="J96" s="45"/>
      <c r="K96" s="45"/>
      <c r="L96" s="45"/>
      <c r="M96" s="46"/>
      <c r="N96" s="47"/>
      <c r="O96" s="45"/>
      <c r="P96" s="45"/>
      <c r="Q96" s="45"/>
      <c r="R96" s="45"/>
      <c r="S96" s="49"/>
      <c r="T96" s="49"/>
      <c r="U96" s="45"/>
      <c r="V96" s="45"/>
      <c r="W96" s="44"/>
      <c r="X96" s="50"/>
      <c r="Y96" s="51"/>
      <c r="Z96" s="23"/>
      <c r="AA96" s="23"/>
      <c r="AB96" s="23"/>
      <c r="AC96" s="23"/>
      <c r="AD96" s="51"/>
      <c r="AE96" s="23"/>
      <c r="AF96" s="42"/>
      <c r="AG96" s="42"/>
      <c r="AH96" s="42"/>
      <c r="AI96" s="42"/>
      <c r="AJ96" s="42"/>
    </row>
    <row r="97" spans="1:36" ht="15.75" customHeight="1" x14ac:dyDescent="0.2">
      <c r="A97" s="52"/>
      <c r="B97" s="52"/>
      <c r="C97" s="52"/>
      <c r="D97" s="52"/>
      <c r="E97" s="60"/>
      <c r="F97" s="57"/>
      <c r="G97" s="57"/>
      <c r="H97" s="52"/>
      <c r="I97" s="53"/>
      <c r="J97" s="53"/>
      <c r="K97" s="53"/>
      <c r="L97" s="53"/>
      <c r="M97" s="54"/>
      <c r="N97" s="55"/>
      <c r="O97" s="53"/>
      <c r="P97" s="53"/>
      <c r="Q97" s="53"/>
      <c r="R97" s="53"/>
      <c r="S97" s="56"/>
      <c r="T97" s="56"/>
      <c r="U97" s="53"/>
      <c r="V97" s="53"/>
      <c r="W97" s="57"/>
      <c r="X97" s="58"/>
      <c r="Y97" s="59"/>
      <c r="Z97" s="52"/>
      <c r="AA97" s="52"/>
      <c r="AB97" s="52"/>
      <c r="AC97" s="52"/>
      <c r="AD97" s="59"/>
      <c r="AE97" s="52"/>
      <c r="AF97" s="42"/>
      <c r="AG97" s="42"/>
      <c r="AH97" s="42"/>
      <c r="AI97" s="42"/>
      <c r="AJ97" s="42"/>
    </row>
    <row r="98" spans="1:36" ht="15.75" customHeight="1" x14ac:dyDescent="0.2">
      <c r="A98" s="23"/>
      <c r="B98" s="23"/>
      <c r="C98" s="23"/>
      <c r="D98" s="23"/>
      <c r="E98" s="43"/>
      <c r="F98" s="44"/>
      <c r="G98" s="44"/>
      <c r="H98" s="23"/>
      <c r="I98" s="45"/>
      <c r="J98" s="45"/>
      <c r="K98" s="45"/>
      <c r="L98" s="45"/>
      <c r="M98" s="46"/>
      <c r="N98" s="47"/>
      <c r="O98" s="45"/>
      <c r="P98" s="45"/>
      <c r="Q98" s="45"/>
      <c r="R98" s="45"/>
      <c r="S98" s="49"/>
      <c r="T98" s="49"/>
      <c r="U98" s="45"/>
      <c r="V98" s="45"/>
      <c r="W98" s="44"/>
      <c r="X98" s="50"/>
      <c r="Y98" s="51"/>
      <c r="Z98" s="23"/>
      <c r="AA98" s="23"/>
      <c r="AB98" s="23"/>
      <c r="AC98" s="23"/>
      <c r="AD98" s="51"/>
      <c r="AE98" s="23"/>
      <c r="AF98" s="42"/>
      <c r="AG98" s="42"/>
      <c r="AH98" s="42"/>
      <c r="AI98" s="42"/>
      <c r="AJ98" s="42"/>
    </row>
    <row r="99" spans="1:36" ht="15.75" customHeight="1" x14ac:dyDescent="0.2">
      <c r="A99" s="52"/>
      <c r="B99" s="52"/>
      <c r="C99" s="52"/>
      <c r="D99" s="52"/>
      <c r="E99" s="60"/>
      <c r="F99" s="57"/>
      <c r="G99" s="57"/>
      <c r="H99" s="52"/>
      <c r="I99" s="53"/>
      <c r="J99" s="53"/>
      <c r="K99" s="53"/>
      <c r="L99" s="53"/>
      <c r="M99" s="54"/>
      <c r="N99" s="55"/>
      <c r="O99" s="53"/>
      <c r="P99" s="53"/>
      <c r="Q99" s="53"/>
      <c r="R99" s="53"/>
      <c r="S99" s="56"/>
      <c r="T99" s="56"/>
      <c r="U99" s="53"/>
      <c r="V99" s="53"/>
      <c r="W99" s="57"/>
      <c r="X99" s="58"/>
      <c r="Y99" s="59"/>
      <c r="Z99" s="52"/>
      <c r="AA99" s="52"/>
      <c r="AB99" s="52"/>
      <c r="AC99" s="52"/>
      <c r="AD99" s="59"/>
      <c r="AE99" s="52"/>
      <c r="AF99" s="42"/>
      <c r="AG99" s="42"/>
      <c r="AH99" s="42"/>
      <c r="AI99" s="42"/>
      <c r="AJ99" s="42"/>
    </row>
    <row r="100" spans="1:36" ht="15.75" customHeight="1" x14ac:dyDescent="0.2">
      <c r="A100" s="23"/>
      <c r="B100" s="23"/>
      <c r="C100" s="23"/>
      <c r="D100" s="23"/>
      <c r="E100" s="43"/>
      <c r="F100" s="44"/>
      <c r="G100" s="44"/>
      <c r="H100" s="23"/>
      <c r="I100" s="45"/>
      <c r="J100" s="45"/>
      <c r="K100" s="45"/>
      <c r="L100" s="45"/>
      <c r="M100" s="46"/>
      <c r="N100" s="47"/>
      <c r="O100" s="45"/>
      <c r="P100" s="45"/>
      <c r="Q100" s="45"/>
      <c r="R100" s="45"/>
      <c r="S100" s="49"/>
      <c r="T100" s="49"/>
      <c r="U100" s="45"/>
      <c r="V100" s="45"/>
      <c r="W100" s="44"/>
      <c r="X100" s="50"/>
      <c r="Y100" s="51"/>
      <c r="Z100" s="23"/>
      <c r="AA100" s="23"/>
      <c r="AB100" s="23"/>
      <c r="AC100" s="23"/>
      <c r="AD100" s="51"/>
      <c r="AE100" s="23"/>
      <c r="AF100" s="42"/>
      <c r="AG100" s="42"/>
      <c r="AH100" s="42"/>
      <c r="AI100" s="42"/>
      <c r="AJ100" s="42"/>
    </row>
    <row r="101" spans="1:36" ht="15.75" customHeight="1" x14ac:dyDescent="0.2">
      <c r="A101" s="52"/>
      <c r="B101" s="52"/>
      <c r="C101" s="52"/>
      <c r="D101" s="52"/>
      <c r="E101" s="60"/>
      <c r="F101" s="57"/>
      <c r="G101" s="57"/>
      <c r="H101" s="52"/>
      <c r="I101" s="53"/>
      <c r="J101" s="53"/>
      <c r="K101" s="53"/>
      <c r="L101" s="53"/>
      <c r="M101" s="54"/>
      <c r="N101" s="55"/>
      <c r="O101" s="53"/>
      <c r="P101" s="53"/>
      <c r="Q101" s="53"/>
      <c r="R101" s="53"/>
      <c r="S101" s="56"/>
      <c r="T101" s="56"/>
      <c r="U101" s="53"/>
      <c r="V101" s="53"/>
      <c r="W101" s="57"/>
      <c r="X101" s="58"/>
      <c r="Y101" s="59"/>
      <c r="Z101" s="52"/>
      <c r="AA101" s="52"/>
      <c r="AB101" s="52"/>
      <c r="AC101" s="52"/>
      <c r="AD101" s="59"/>
      <c r="AE101" s="52"/>
      <c r="AF101" s="42"/>
      <c r="AG101" s="42"/>
      <c r="AH101" s="42"/>
      <c r="AI101" s="42"/>
      <c r="AJ101" s="42"/>
    </row>
    <row r="102" spans="1:36" ht="15.75" customHeight="1" x14ac:dyDescent="0.2">
      <c r="A102" s="23"/>
      <c r="B102" s="23"/>
      <c r="C102" s="23"/>
      <c r="D102" s="23"/>
      <c r="E102" s="43"/>
      <c r="F102" s="44"/>
      <c r="G102" s="44"/>
      <c r="H102" s="23"/>
      <c r="I102" s="45"/>
      <c r="J102" s="45"/>
      <c r="K102" s="45"/>
      <c r="L102" s="45"/>
      <c r="M102" s="46"/>
      <c r="N102" s="47"/>
      <c r="O102" s="45"/>
      <c r="P102" s="45"/>
      <c r="Q102" s="45"/>
      <c r="R102" s="45"/>
      <c r="S102" s="49"/>
      <c r="T102" s="49"/>
      <c r="U102" s="45"/>
      <c r="V102" s="45"/>
      <c r="W102" s="44"/>
      <c r="X102" s="50"/>
      <c r="Y102" s="51"/>
      <c r="Z102" s="23"/>
      <c r="AA102" s="23"/>
      <c r="AB102" s="23"/>
      <c r="AC102" s="23"/>
      <c r="AD102" s="51"/>
      <c r="AE102" s="23"/>
      <c r="AF102" s="42"/>
      <c r="AG102" s="42"/>
      <c r="AH102" s="42"/>
      <c r="AI102" s="42"/>
      <c r="AJ102" s="42"/>
    </row>
    <row r="103" spans="1:36" ht="15.75" customHeight="1" x14ac:dyDescent="0.2">
      <c r="A103" s="52"/>
      <c r="B103" s="52"/>
      <c r="C103" s="52"/>
      <c r="D103" s="52"/>
      <c r="E103" s="60"/>
      <c r="F103" s="57"/>
      <c r="G103" s="57"/>
      <c r="H103" s="52"/>
      <c r="I103" s="53"/>
      <c r="J103" s="53"/>
      <c r="K103" s="53"/>
      <c r="L103" s="53"/>
      <c r="M103" s="54"/>
      <c r="N103" s="55"/>
      <c r="O103" s="53"/>
      <c r="P103" s="53"/>
      <c r="Q103" s="53"/>
      <c r="R103" s="53"/>
      <c r="S103" s="56"/>
      <c r="T103" s="56"/>
      <c r="U103" s="53"/>
      <c r="V103" s="53"/>
      <c r="W103" s="57"/>
      <c r="X103" s="58"/>
      <c r="Y103" s="59"/>
      <c r="Z103" s="52"/>
      <c r="AA103" s="52"/>
      <c r="AB103" s="52"/>
      <c r="AC103" s="52"/>
      <c r="AD103" s="59"/>
      <c r="AE103" s="52"/>
      <c r="AF103" s="42"/>
      <c r="AG103" s="42"/>
      <c r="AH103" s="42"/>
      <c r="AI103" s="42"/>
      <c r="AJ103" s="42"/>
    </row>
    <row r="104" spans="1:36" ht="15.75" customHeight="1" x14ac:dyDescent="0.2">
      <c r="A104" s="23"/>
      <c r="B104" s="23"/>
      <c r="C104" s="23"/>
      <c r="D104" s="23"/>
      <c r="E104" s="43"/>
      <c r="F104" s="44"/>
      <c r="G104" s="44"/>
      <c r="H104" s="23"/>
      <c r="I104" s="45"/>
      <c r="J104" s="45"/>
      <c r="K104" s="45"/>
      <c r="L104" s="45"/>
      <c r="M104" s="46"/>
      <c r="N104" s="47"/>
      <c r="O104" s="45"/>
      <c r="P104" s="45"/>
      <c r="Q104" s="45"/>
      <c r="R104" s="45"/>
      <c r="S104" s="49"/>
      <c r="T104" s="49"/>
      <c r="U104" s="45"/>
      <c r="V104" s="45"/>
      <c r="W104" s="44"/>
      <c r="X104" s="50"/>
      <c r="Y104" s="51"/>
      <c r="Z104" s="23"/>
      <c r="AA104" s="23"/>
      <c r="AB104" s="23"/>
      <c r="AC104" s="23"/>
      <c r="AD104" s="51"/>
      <c r="AE104" s="23"/>
      <c r="AF104" s="42"/>
      <c r="AG104" s="42"/>
      <c r="AH104" s="42"/>
      <c r="AI104" s="42"/>
      <c r="AJ104" s="42"/>
    </row>
    <row r="105" spans="1:36" ht="15.75" customHeight="1" x14ac:dyDescent="0.2">
      <c r="A105" s="52"/>
      <c r="B105" s="52"/>
      <c r="C105" s="52"/>
      <c r="D105" s="52"/>
      <c r="E105" s="60"/>
      <c r="F105" s="57"/>
      <c r="G105" s="57"/>
      <c r="H105" s="52"/>
      <c r="I105" s="53"/>
      <c r="J105" s="53"/>
      <c r="K105" s="53"/>
      <c r="L105" s="53"/>
      <c r="M105" s="54"/>
      <c r="N105" s="55"/>
      <c r="O105" s="53"/>
      <c r="P105" s="53"/>
      <c r="Q105" s="53"/>
      <c r="R105" s="53"/>
      <c r="S105" s="56"/>
      <c r="T105" s="56"/>
      <c r="U105" s="53"/>
      <c r="V105" s="53"/>
      <c r="W105" s="57"/>
      <c r="X105" s="58"/>
      <c r="Y105" s="59"/>
      <c r="Z105" s="52"/>
      <c r="AA105" s="52"/>
      <c r="AB105" s="52"/>
      <c r="AC105" s="52"/>
      <c r="AD105" s="59"/>
      <c r="AE105" s="52"/>
      <c r="AF105" s="42"/>
      <c r="AG105" s="42"/>
      <c r="AH105" s="42"/>
      <c r="AI105" s="42"/>
      <c r="AJ105" s="42"/>
    </row>
    <row r="106" spans="1:36" ht="15.75" customHeight="1" x14ac:dyDescent="0.2">
      <c r="A106" s="23"/>
      <c r="B106" s="23"/>
      <c r="C106" s="23"/>
      <c r="D106" s="23"/>
      <c r="E106" s="43"/>
      <c r="F106" s="44"/>
      <c r="G106" s="44"/>
      <c r="H106" s="23"/>
      <c r="I106" s="45"/>
      <c r="J106" s="45"/>
      <c r="K106" s="45"/>
      <c r="L106" s="45"/>
      <c r="M106" s="46"/>
      <c r="N106" s="47"/>
      <c r="O106" s="45"/>
      <c r="P106" s="45"/>
      <c r="Q106" s="45"/>
      <c r="R106" s="45"/>
      <c r="S106" s="49"/>
      <c r="T106" s="49"/>
      <c r="U106" s="45"/>
      <c r="V106" s="45"/>
      <c r="W106" s="44"/>
      <c r="X106" s="50"/>
      <c r="Y106" s="51"/>
      <c r="Z106" s="23"/>
      <c r="AA106" s="23"/>
      <c r="AB106" s="23"/>
      <c r="AC106" s="23"/>
      <c r="AD106" s="51"/>
      <c r="AE106" s="23"/>
      <c r="AF106" s="42"/>
      <c r="AG106" s="42"/>
      <c r="AH106" s="42"/>
      <c r="AI106" s="42"/>
      <c r="AJ106" s="42"/>
    </row>
    <row r="107" spans="1:36" ht="15.75" customHeight="1" x14ac:dyDescent="0.2">
      <c r="A107" s="52"/>
      <c r="B107" s="52"/>
      <c r="C107" s="52"/>
      <c r="D107" s="52"/>
      <c r="E107" s="60"/>
      <c r="F107" s="57"/>
      <c r="G107" s="57"/>
      <c r="H107" s="52"/>
      <c r="I107" s="53"/>
      <c r="J107" s="53"/>
      <c r="K107" s="53"/>
      <c r="L107" s="53"/>
      <c r="M107" s="54"/>
      <c r="N107" s="55"/>
      <c r="O107" s="53"/>
      <c r="P107" s="53"/>
      <c r="Q107" s="53"/>
      <c r="R107" s="53"/>
      <c r="S107" s="56"/>
      <c r="T107" s="56"/>
      <c r="U107" s="53"/>
      <c r="V107" s="53"/>
      <c r="W107" s="57"/>
      <c r="X107" s="58"/>
      <c r="Y107" s="59"/>
      <c r="Z107" s="52"/>
      <c r="AA107" s="52"/>
      <c r="AB107" s="52"/>
      <c r="AC107" s="52"/>
      <c r="AD107" s="59"/>
      <c r="AE107" s="52"/>
      <c r="AF107" s="42"/>
      <c r="AG107" s="42"/>
      <c r="AH107" s="42"/>
      <c r="AI107" s="42"/>
      <c r="AJ107" s="42"/>
    </row>
    <row r="108" spans="1:36" ht="15.75" customHeight="1" x14ac:dyDescent="0.2">
      <c r="A108" s="23"/>
      <c r="B108" s="23"/>
      <c r="C108" s="23"/>
      <c r="D108" s="23"/>
      <c r="E108" s="43"/>
      <c r="F108" s="44"/>
      <c r="G108" s="44"/>
      <c r="H108" s="23"/>
      <c r="I108" s="45"/>
      <c r="J108" s="45"/>
      <c r="K108" s="45"/>
      <c r="L108" s="45"/>
      <c r="M108" s="46"/>
      <c r="N108" s="47"/>
      <c r="O108" s="45"/>
      <c r="P108" s="45"/>
      <c r="Q108" s="45"/>
      <c r="R108" s="45"/>
      <c r="S108" s="49"/>
      <c r="T108" s="49"/>
      <c r="U108" s="45"/>
      <c r="V108" s="45"/>
      <c r="W108" s="44"/>
      <c r="X108" s="50"/>
      <c r="Y108" s="51"/>
      <c r="Z108" s="23"/>
      <c r="AA108" s="23"/>
      <c r="AB108" s="23"/>
      <c r="AC108" s="23"/>
      <c r="AD108" s="51"/>
      <c r="AE108" s="23"/>
      <c r="AF108" s="42"/>
      <c r="AG108" s="42"/>
      <c r="AH108" s="42"/>
      <c r="AI108" s="42"/>
      <c r="AJ108" s="42"/>
    </row>
    <row r="109" spans="1:36" ht="15.75" customHeight="1" x14ac:dyDescent="0.2">
      <c r="A109" s="52"/>
      <c r="B109" s="52"/>
      <c r="C109" s="52"/>
      <c r="D109" s="52"/>
      <c r="E109" s="60"/>
      <c r="F109" s="57"/>
      <c r="G109" s="57"/>
      <c r="H109" s="52"/>
      <c r="I109" s="53"/>
      <c r="J109" s="53"/>
      <c r="K109" s="53"/>
      <c r="L109" s="53"/>
      <c r="M109" s="54"/>
      <c r="N109" s="55"/>
      <c r="O109" s="53"/>
      <c r="P109" s="53"/>
      <c r="Q109" s="53"/>
      <c r="R109" s="53"/>
      <c r="S109" s="56"/>
      <c r="T109" s="56"/>
      <c r="U109" s="53"/>
      <c r="V109" s="53"/>
      <c r="W109" s="57"/>
      <c r="X109" s="58"/>
      <c r="Y109" s="59"/>
      <c r="Z109" s="52"/>
      <c r="AA109" s="52"/>
      <c r="AB109" s="52"/>
      <c r="AC109" s="52"/>
      <c r="AD109" s="59"/>
      <c r="AE109" s="52"/>
      <c r="AF109" s="42"/>
      <c r="AG109" s="42"/>
      <c r="AH109" s="42"/>
      <c r="AI109" s="42"/>
      <c r="AJ109" s="42"/>
    </row>
    <row r="110" spans="1:36" ht="15.75" customHeight="1" x14ac:dyDescent="0.2">
      <c r="A110" s="23"/>
      <c r="B110" s="23"/>
      <c r="C110" s="23"/>
      <c r="D110" s="23"/>
      <c r="E110" s="43"/>
      <c r="F110" s="44"/>
      <c r="G110" s="44"/>
      <c r="H110" s="23"/>
      <c r="I110" s="45"/>
      <c r="J110" s="45"/>
      <c r="K110" s="45"/>
      <c r="L110" s="45"/>
      <c r="M110" s="46"/>
      <c r="N110" s="47"/>
      <c r="O110" s="45"/>
      <c r="P110" s="45"/>
      <c r="Q110" s="45"/>
      <c r="R110" s="45"/>
      <c r="S110" s="49"/>
      <c r="T110" s="49"/>
      <c r="U110" s="45"/>
      <c r="V110" s="45"/>
      <c r="W110" s="44"/>
      <c r="X110" s="50"/>
      <c r="Y110" s="51"/>
      <c r="Z110" s="23"/>
      <c r="AA110" s="23"/>
      <c r="AB110" s="23"/>
      <c r="AC110" s="23"/>
      <c r="AD110" s="51"/>
      <c r="AE110" s="23"/>
      <c r="AF110" s="42"/>
      <c r="AG110" s="42"/>
      <c r="AH110" s="42"/>
      <c r="AI110" s="42"/>
      <c r="AJ110" s="42"/>
    </row>
    <row r="111" spans="1:36" ht="15.75" customHeight="1" x14ac:dyDescent="0.2">
      <c r="A111" s="52"/>
      <c r="B111" s="52"/>
      <c r="C111" s="52"/>
      <c r="D111" s="52"/>
      <c r="E111" s="60"/>
      <c r="F111" s="57"/>
      <c r="G111" s="57"/>
      <c r="H111" s="52"/>
      <c r="I111" s="53"/>
      <c r="J111" s="53"/>
      <c r="K111" s="53"/>
      <c r="L111" s="53"/>
      <c r="M111" s="54"/>
      <c r="N111" s="55"/>
      <c r="O111" s="53"/>
      <c r="P111" s="53"/>
      <c r="Q111" s="53"/>
      <c r="R111" s="53"/>
      <c r="S111" s="56"/>
      <c r="T111" s="56"/>
      <c r="U111" s="53"/>
      <c r="V111" s="53"/>
      <c r="W111" s="57"/>
      <c r="X111" s="58"/>
      <c r="Y111" s="59"/>
      <c r="Z111" s="52"/>
      <c r="AA111" s="52"/>
      <c r="AB111" s="52"/>
      <c r="AC111" s="52"/>
      <c r="AD111" s="59"/>
      <c r="AE111" s="52"/>
      <c r="AF111" s="42"/>
      <c r="AG111" s="42"/>
      <c r="AH111" s="42"/>
      <c r="AI111" s="42"/>
      <c r="AJ111" s="42"/>
    </row>
    <row r="112" spans="1:36" ht="15.75" customHeight="1" x14ac:dyDescent="0.2">
      <c r="A112" s="23"/>
      <c r="B112" s="23"/>
      <c r="C112" s="23"/>
      <c r="D112" s="23"/>
      <c r="E112" s="43"/>
      <c r="F112" s="44"/>
      <c r="G112" s="44"/>
      <c r="H112" s="23"/>
      <c r="I112" s="45"/>
      <c r="J112" s="45"/>
      <c r="K112" s="45"/>
      <c r="L112" s="45"/>
      <c r="M112" s="46"/>
      <c r="N112" s="47"/>
      <c r="O112" s="45"/>
      <c r="P112" s="45"/>
      <c r="Q112" s="45"/>
      <c r="R112" s="45"/>
      <c r="S112" s="49"/>
      <c r="T112" s="49"/>
      <c r="U112" s="45"/>
      <c r="V112" s="45"/>
      <c r="W112" s="44"/>
      <c r="X112" s="50"/>
      <c r="Y112" s="51"/>
      <c r="Z112" s="23"/>
      <c r="AA112" s="23"/>
      <c r="AB112" s="23"/>
      <c r="AC112" s="23"/>
      <c r="AD112" s="51"/>
      <c r="AE112" s="23"/>
      <c r="AF112" s="42"/>
      <c r="AG112" s="42"/>
      <c r="AH112" s="42"/>
      <c r="AI112" s="42"/>
      <c r="AJ112" s="42"/>
    </row>
    <row r="113" spans="1:36" ht="15.75" customHeight="1" x14ac:dyDescent="0.2">
      <c r="A113" s="52"/>
      <c r="B113" s="52"/>
      <c r="C113" s="52"/>
      <c r="D113" s="52"/>
      <c r="E113" s="60"/>
      <c r="F113" s="57"/>
      <c r="G113" s="57"/>
      <c r="H113" s="52"/>
      <c r="I113" s="53"/>
      <c r="J113" s="53"/>
      <c r="K113" s="53"/>
      <c r="L113" s="53"/>
      <c r="M113" s="54"/>
      <c r="N113" s="55"/>
      <c r="O113" s="53"/>
      <c r="P113" s="53"/>
      <c r="Q113" s="53"/>
      <c r="R113" s="53"/>
      <c r="S113" s="56"/>
      <c r="T113" s="56"/>
      <c r="U113" s="53"/>
      <c r="V113" s="53"/>
      <c r="W113" s="57"/>
      <c r="X113" s="58"/>
      <c r="Y113" s="59"/>
      <c r="Z113" s="52"/>
      <c r="AA113" s="52"/>
      <c r="AB113" s="52"/>
      <c r="AC113" s="52"/>
      <c r="AD113" s="59"/>
      <c r="AE113" s="52"/>
      <c r="AF113" s="42"/>
      <c r="AG113" s="42"/>
      <c r="AH113" s="42"/>
      <c r="AI113" s="42"/>
      <c r="AJ113" s="42"/>
    </row>
    <row r="114" spans="1:36" ht="15.75" customHeight="1" x14ac:dyDescent="0.2">
      <c r="A114" s="23"/>
      <c r="B114" s="23"/>
      <c r="C114" s="23"/>
      <c r="D114" s="23"/>
      <c r="E114" s="43"/>
      <c r="F114" s="44"/>
      <c r="G114" s="44"/>
      <c r="H114" s="23"/>
      <c r="I114" s="45"/>
      <c r="J114" s="45"/>
      <c r="K114" s="45"/>
      <c r="L114" s="45"/>
      <c r="M114" s="46"/>
      <c r="N114" s="47"/>
      <c r="O114" s="45"/>
      <c r="P114" s="45"/>
      <c r="Q114" s="45"/>
      <c r="R114" s="45"/>
      <c r="S114" s="49"/>
      <c r="T114" s="49"/>
      <c r="U114" s="45"/>
      <c r="V114" s="45"/>
      <c r="W114" s="44"/>
      <c r="X114" s="50"/>
      <c r="Y114" s="51"/>
      <c r="Z114" s="23"/>
      <c r="AA114" s="23"/>
      <c r="AB114" s="23"/>
      <c r="AC114" s="23"/>
      <c r="AD114" s="51"/>
      <c r="AE114" s="23"/>
      <c r="AF114" s="42"/>
      <c r="AG114" s="42"/>
      <c r="AH114" s="42"/>
      <c r="AI114" s="42"/>
      <c r="AJ114" s="42"/>
    </row>
    <row r="115" spans="1:36" ht="15.75" customHeight="1" x14ac:dyDescent="0.2">
      <c r="A115" s="52"/>
      <c r="B115" s="52"/>
      <c r="C115" s="52"/>
      <c r="D115" s="52"/>
      <c r="E115" s="60"/>
      <c r="F115" s="57"/>
      <c r="G115" s="57"/>
      <c r="H115" s="52"/>
      <c r="I115" s="53"/>
      <c r="J115" s="53"/>
      <c r="K115" s="53"/>
      <c r="L115" s="53"/>
      <c r="M115" s="54"/>
      <c r="N115" s="55"/>
      <c r="O115" s="53"/>
      <c r="P115" s="53"/>
      <c r="Q115" s="53"/>
      <c r="R115" s="53"/>
      <c r="S115" s="56"/>
      <c r="T115" s="56"/>
      <c r="U115" s="53"/>
      <c r="V115" s="53"/>
      <c r="W115" s="57"/>
      <c r="X115" s="58"/>
      <c r="Y115" s="59"/>
      <c r="Z115" s="52"/>
      <c r="AA115" s="52"/>
      <c r="AB115" s="52"/>
      <c r="AC115" s="52"/>
      <c r="AD115" s="59"/>
      <c r="AE115" s="52"/>
      <c r="AF115" s="42"/>
      <c r="AG115" s="42"/>
      <c r="AH115" s="42"/>
      <c r="AI115" s="42"/>
      <c r="AJ115" s="42"/>
    </row>
    <row r="116" spans="1:36" ht="15.75" customHeight="1" x14ac:dyDescent="0.2">
      <c r="A116" s="23"/>
      <c r="B116" s="23"/>
      <c r="C116" s="23"/>
      <c r="D116" s="23"/>
      <c r="E116" s="43"/>
      <c r="F116" s="44"/>
      <c r="G116" s="44"/>
      <c r="H116" s="23"/>
      <c r="I116" s="45"/>
      <c r="J116" s="45"/>
      <c r="K116" s="45"/>
      <c r="L116" s="45"/>
      <c r="M116" s="46"/>
      <c r="N116" s="47"/>
      <c r="O116" s="45"/>
      <c r="P116" s="45"/>
      <c r="Q116" s="45"/>
      <c r="R116" s="45"/>
      <c r="S116" s="49"/>
      <c r="T116" s="49"/>
      <c r="U116" s="45"/>
      <c r="V116" s="45"/>
      <c r="W116" s="44"/>
      <c r="X116" s="50"/>
      <c r="Y116" s="51"/>
      <c r="Z116" s="23"/>
      <c r="AA116" s="23"/>
      <c r="AB116" s="23"/>
      <c r="AC116" s="23"/>
      <c r="AD116" s="51"/>
      <c r="AE116" s="23"/>
      <c r="AF116" s="42"/>
      <c r="AG116" s="42"/>
      <c r="AH116" s="42"/>
      <c r="AI116" s="42"/>
      <c r="AJ116" s="42"/>
    </row>
    <row r="117" spans="1:36" ht="15.75" customHeight="1" x14ac:dyDescent="0.2">
      <c r="A117" s="52"/>
      <c r="B117" s="52"/>
      <c r="C117" s="52"/>
      <c r="D117" s="52"/>
      <c r="E117" s="60"/>
      <c r="F117" s="57"/>
      <c r="G117" s="57"/>
      <c r="H117" s="52"/>
      <c r="I117" s="53"/>
      <c r="J117" s="53"/>
      <c r="K117" s="53"/>
      <c r="L117" s="53"/>
      <c r="M117" s="54"/>
      <c r="N117" s="55"/>
      <c r="O117" s="53"/>
      <c r="P117" s="53"/>
      <c r="Q117" s="53"/>
      <c r="R117" s="53"/>
      <c r="S117" s="56"/>
      <c r="T117" s="56"/>
      <c r="U117" s="53"/>
      <c r="V117" s="53"/>
      <c r="W117" s="57"/>
      <c r="X117" s="58"/>
      <c r="Y117" s="59"/>
      <c r="Z117" s="52"/>
      <c r="AA117" s="52"/>
      <c r="AB117" s="52"/>
      <c r="AC117" s="52"/>
      <c r="AD117" s="59"/>
      <c r="AE117" s="52"/>
      <c r="AF117" s="42"/>
      <c r="AG117" s="42"/>
      <c r="AH117" s="42"/>
      <c r="AI117" s="42"/>
      <c r="AJ117" s="42"/>
    </row>
    <row r="118" spans="1:36" ht="15.75" customHeight="1" x14ac:dyDescent="0.2">
      <c r="A118" s="23"/>
      <c r="B118" s="23"/>
      <c r="C118" s="23"/>
      <c r="D118" s="23"/>
      <c r="E118" s="43"/>
      <c r="F118" s="44"/>
      <c r="G118" s="44"/>
      <c r="H118" s="23"/>
      <c r="I118" s="45"/>
      <c r="J118" s="45"/>
      <c r="K118" s="45"/>
      <c r="L118" s="45"/>
      <c r="M118" s="46"/>
      <c r="N118" s="47"/>
      <c r="O118" s="45"/>
      <c r="P118" s="45"/>
      <c r="Q118" s="45"/>
      <c r="R118" s="45"/>
      <c r="S118" s="49"/>
      <c r="T118" s="49"/>
      <c r="U118" s="45"/>
      <c r="V118" s="45"/>
      <c r="W118" s="44"/>
      <c r="X118" s="50"/>
      <c r="Y118" s="51"/>
      <c r="Z118" s="23"/>
      <c r="AA118" s="23"/>
      <c r="AB118" s="23"/>
      <c r="AC118" s="23"/>
      <c r="AD118" s="51"/>
      <c r="AE118" s="23"/>
      <c r="AF118" s="42"/>
      <c r="AG118" s="42"/>
      <c r="AH118" s="42"/>
      <c r="AI118" s="42"/>
      <c r="AJ118" s="42"/>
    </row>
    <row r="119" spans="1:36" ht="15.75" customHeight="1" x14ac:dyDescent="0.2">
      <c r="A119" s="52"/>
      <c r="B119" s="52"/>
      <c r="C119" s="52"/>
      <c r="D119" s="52"/>
      <c r="E119" s="60"/>
      <c r="F119" s="57"/>
      <c r="G119" s="57"/>
      <c r="H119" s="52"/>
      <c r="I119" s="53"/>
      <c r="J119" s="53"/>
      <c r="K119" s="53"/>
      <c r="L119" s="53"/>
      <c r="M119" s="54"/>
      <c r="N119" s="55"/>
      <c r="O119" s="53"/>
      <c r="P119" s="53"/>
      <c r="Q119" s="53"/>
      <c r="R119" s="53"/>
      <c r="S119" s="56"/>
      <c r="T119" s="56"/>
      <c r="U119" s="53"/>
      <c r="V119" s="53"/>
      <c r="W119" s="57"/>
      <c r="X119" s="58"/>
      <c r="Y119" s="59"/>
      <c r="Z119" s="52"/>
      <c r="AA119" s="52"/>
      <c r="AB119" s="52"/>
      <c r="AC119" s="52"/>
      <c r="AD119" s="59"/>
      <c r="AE119" s="52"/>
      <c r="AF119" s="42"/>
      <c r="AG119" s="42"/>
      <c r="AH119" s="42"/>
      <c r="AI119" s="42"/>
      <c r="AJ119" s="42"/>
    </row>
    <row r="120" spans="1:36" ht="15.75" customHeight="1" x14ac:dyDescent="0.2">
      <c r="A120" s="23"/>
      <c r="B120" s="23"/>
      <c r="C120" s="23"/>
      <c r="D120" s="23"/>
      <c r="E120" s="43"/>
      <c r="F120" s="44"/>
      <c r="G120" s="44"/>
      <c r="H120" s="23"/>
      <c r="I120" s="45"/>
      <c r="J120" s="45"/>
      <c r="K120" s="45"/>
      <c r="L120" s="45"/>
      <c r="M120" s="46"/>
      <c r="N120" s="47"/>
      <c r="O120" s="45"/>
      <c r="P120" s="45"/>
      <c r="Q120" s="45"/>
      <c r="R120" s="45"/>
      <c r="S120" s="49"/>
      <c r="T120" s="49"/>
      <c r="U120" s="45"/>
      <c r="V120" s="45"/>
      <c r="W120" s="44"/>
      <c r="X120" s="50"/>
      <c r="Y120" s="51"/>
      <c r="Z120" s="23"/>
      <c r="AA120" s="23"/>
      <c r="AB120" s="23"/>
      <c r="AC120" s="23"/>
      <c r="AD120" s="51"/>
      <c r="AE120" s="23"/>
      <c r="AF120" s="42"/>
      <c r="AG120" s="42"/>
      <c r="AH120" s="42"/>
      <c r="AI120" s="42"/>
      <c r="AJ120" s="42"/>
    </row>
    <row r="121" spans="1:36" ht="15.75" customHeight="1" x14ac:dyDescent="0.2">
      <c r="A121" s="52"/>
      <c r="B121" s="52"/>
      <c r="C121" s="52"/>
      <c r="D121" s="52"/>
      <c r="E121" s="60"/>
      <c r="F121" s="57"/>
      <c r="G121" s="57"/>
      <c r="H121" s="52"/>
      <c r="I121" s="53"/>
      <c r="J121" s="53"/>
      <c r="K121" s="53"/>
      <c r="L121" s="53"/>
      <c r="M121" s="54"/>
      <c r="N121" s="55"/>
      <c r="O121" s="53"/>
      <c r="P121" s="53"/>
      <c r="Q121" s="53"/>
      <c r="R121" s="53"/>
      <c r="S121" s="56"/>
      <c r="T121" s="56"/>
      <c r="U121" s="53"/>
      <c r="V121" s="53"/>
      <c r="W121" s="57"/>
      <c r="X121" s="58"/>
      <c r="Y121" s="59"/>
      <c r="Z121" s="52"/>
      <c r="AA121" s="52"/>
      <c r="AB121" s="52"/>
      <c r="AC121" s="52"/>
      <c r="AD121" s="59"/>
      <c r="AE121" s="52"/>
      <c r="AF121" s="42"/>
      <c r="AG121" s="42"/>
      <c r="AH121" s="42"/>
      <c r="AI121" s="42"/>
      <c r="AJ121" s="42"/>
    </row>
    <row r="122" spans="1:36" ht="15.75" customHeight="1" x14ac:dyDescent="0.2">
      <c r="A122" s="23"/>
      <c r="B122" s="23"/>
      <c r="C122" s="23"/>
      <c r="D122" s="23"/>
      <c r="E122" s="43"/>
      <c r="F122" s="44"/>
      <c r="G122" s="44"/>
      <c r="H122" s="23"/>
      <c r="I122" s="45"/>
      <c r="J122" s="45"/>
      <c r="K122" s="45"/>
      <c r="L122" s="45"/>
      <c r="M122" s="46"/>
      <c r="N122" s="47"/>
      <c r="O122" s="45"/>
      <c r="P122" s="45"/>
      <c r="Q122" s="45"/>
      <c r="R122" s="45"/>
      <c r="S122" s="49"/>
      <c r="T122" s="49"/>
      <c r="U122" s="45"/>
      <c r="V122" s="45"/>
      <c r="W122" s="44"/>
      <c r="X122" s="50"/>
      <c r="Y122" s="51"/>
      <c r="Z122" s="23"/>
      <c r="AA122" s="23"/>
      <c r="AB122" s="23"/>
      <c r="AC122" s="23"/>
      <c r="AD122" s="51"/>
      <c r="AE122" s="23"/>
      <c r="AF122" s="42"/>
      <c r="AG122" s="42"/>
      <c r="AH122" s="42"/>
      <c r="AI122" s="42"/>
      <c r="AJ122" s="42"/>
    </row>
    <row r="123" spans="1:36" ht="15.75" customHeight="1" x14ac:dyDescent="0.2">
      <c r="A123" s="52"/>
      <c r="B123" s="52"/>
      <c r="C123" s="52"/>
      <c r="D123" s="52"/>
      <c r="E123" s="60"/>
      <c r="F123" s="57"/>
      <c r="G123" s="57"/>
      <c r="H123" s="52"/>
      <c r="I123" s="53"/>
      <c r="J123" s="53"/>
      <c r="K123" s="53"/>
      <c r="L123" s="53"/>
      <c r="M123" s="54"/>
      <c r="N123" s="55"/>
      <c r="O123" s="53"/>
      <c r="P123" s="53"/>
      <c r="Q123" s="53"/>
      <c r="R123" s="53"/>
      <c r="S123" s="56"/>
      <c r="T123" s="56"/>
      <c r="U123" s="53"/>
      <c r="V123" s="53"/>
      <c r="W123" s="57"/>
      <c r="X123" s="58"/>
      <c r="Y123" s="59"/>
      <c r="Z123" s="52"/>
      <c r="AA123" s="52"/>
      <c r="AB123" s="52"/>
      <c r="AC123" s="52"/>
      <c r="AD123" s="59"/>
      <c r="AE123" s="52"/>
      <c r="AF123" s="42"/>
      <c r="AG123" s="42"/>
      <c r="AH123" s="42"/>
      <c r="AI123" s="42"/>
      <c r="AJ123" s="42"/>
    </row>
    <row r="124" spans="1:36" ht="15.75" customHeight="1" x14ac:dyDescent="0.2">
      <c r="A124" s="23"/>
      <c r="B124" s="23"/>
      <c r="C124" s="23"/>
      <c r="D124" s="23"/>
      <c r="E124" s="43"/>
      <c r="F124" s="44"/>
      <c r="G124" s="44"/>
      <c r="H124" s="23"/>
      <c r="I124" s="45"/>
      <c r="J124" s="45"/>
      <c r="K124" s="45"/>
      <c r="L124" s="45"/>
      <c r="M124" s="46"/>
      <c r="N124" s="47"/>
      <c r="O124" s="45"/>
      <c r="P124" s="45"/>
      <c r="Q124" s="45"/>
      <c r="R124" s="45"/>
      <c r="S124" s="49"/>
      <c r="T124" s="49"/>
      <c r="U124" s="45"/>
      <c r="V124" s="45"/>
      <c r="W124" s="44"/>
      <c r="X124" s="50"/>
      <c r="Y124" s="51"/>
      <c r="Z124" s="23"/>
      <c r="AA124" s="23"/>
      <c r="AB124" s="23"/>
      <c r="AC124" s="23"/>
      <c r="AD124" s="51"/>
      <c r="AE124" s="23"/>
      <c r="AF124" s="42"/>
      <c r="AG124" s="42"/>
      <c r="AH124" s="42"/>
      <c r="AI124" s="42"/>
      <c r="AJ124" s="42"/>
    </row>
    <row r="125" spans="1:36" ht="15.75" customHeight="1" x14ac:dyDescent="0.2">
      <c r="A125" s="52"/>
      <c r="B125" s="52"/>
      <c r="C125" s="52"/>
      <c r="D125" s="52"/>
      <c r="E125" s="60"/>
      <c r="F125" s="57"/>
      <c r="G125" s="57"/>
      <c r="H125" s="52"/>
      <c r="I125" s="53"/>
      <c r="J125" s="53"/>
      <c r="K125" s="53"/>
      <c r="L125" s="53"/>
      <c r="M125" s="54"/>
      <c r="N125" s="55"/>
      <c r="O125" s="53"/>
      <c r="P125" s="53"/>
      <c r="Q125" s="53"/>
      <c r="R125" s="53"/>
      <c r="S125" s="56"/>
      <c r="T125" s="56"/>
      <c r="U125" s="53"/>
      <c r="V125" s="53"/>
      <c r="W125" s="57"/>
      <c r="X125" s="58"/>
      <c r="Y125" s="59"/>
      <c r="Z125" s="52"/>
      <c r="AA125" s="52"/>
      <c r="AB125" s="52"/>
      <c r="AC125" s="52"/>
      <c r="AD125" s="59"/>
      <c r="AE125" s="52"/>
      <c r="AF125" s="42"/>
      <c r="AG125" s="42"/>
      <c r="AH125" s="42"/>
      <c r="AI125" s="42"/>
      <c r="AJ125" s="42"/>
    </row>
    <row r="126" spans="1:36" ht="15.75" customHeight="1" x14ac:dyDescent="0.2">
      <c r="A126" s="23"/>
      <c r="B126" s="23"/>
      <c r="C126" s="23"/>
      <c r="D126" s="23"/>
      <c r="E126" s="43"/>
      <c r="F126" s="44"/>
      <c r="G126" s="44"/>
      <c r="H126" s="23"/>
      <c r="I126" s="45"/>
      <c r="J126" s="45"/>
      <c r="K126" s="45"/>
      <c r="L126" s="45"/>
      <c r="M126" s="46"/>
      <c r="N126" s="47"/>
      <c r="O126" s="45"/>
      <c r="P126" s="45"/>
      <c r="Q126" s="45"/>
      <c r="R126" s="45"/>
      <c r="S126" s="49"/>
      <c r="T126" s="49"/>
      <c r="U126" s="45"/>
      <c r="V126" s="45"/>
      <c r="W126" s="44"/>
      <c r="X126" s="50"/>
      <c r="Y126" s="51"/>
      <c r="Z126" s="23"/>
      <c r="AA126" s="23"/>
      <c r="AB126" s="23"/>
      <c r="AC126" s="23"/>
      <c r="AD126" s="51"/>
      <c r="AE126" s="23"/>
      <c r="AF126" s="42"/>
      <c r="AG126" s="42"/>
      <c r="AH126" s="42"/>
      <c r="AI126" s="42"/>
      <c r="AJ126" s="42"/>
    </row>
    <row r="127" spans="1:36" ht="15.75" customHeight="1" x14ac:dyDescent="0.2">
      <c r="A127" s="52"/>
      <c r="B127" s="52"/>
      <c r="C127" s="52"/>
      <c r="D127" s="52"/>
      <c r="E127" s="60"/>
      <c r="F127" s="57"/>
      <c r="G127" s="57"/>
      <c r="H127" s="53"/>
      <c r="I127" s="53"/>
      <c r="J127" s="53"/>
      <c r="K127" s="53"/>
      <c r="L127" s="53"/>
      <c r="M127" s="54"/>
      <c r="N127" s="55"/>
      <c r="O127" s="53"/>
      <c r="P127" s="53"/>
      <c r="Q127" s="53"/>
      <c r="R127" s="53"/>
      <c r="S127" s="56"/>
      <c r="T127" s="56"/>
      <c r="U127" s="53"/>
      <c r="V127" s="53"/>
      <c r="W127" s="57"/>
      <c r="X127" s="58"/>
      <c r="Y127" s="59"/>
      <c r="Z127" s="52"/>
      <c r="AA127" s="52"/>
      <c r="AB127" s="52"/>
      <c r="AC127" s="52"/>
      <c r="AD127" s="59"/>
      <c r="AE127" s="52"/>
      <c r="AF127" s="42"/>
      <c r="AG127" s="42"/>
      <c r="AH127" s="42"/>
      <c r="AI127" s="42"/>
      <c r="AJ127" s="42"/>
    </row>
    <row r="128" spans="1:36" ht="15.75" customHeight="1" x14ac:dyDescent="0.2">
      <c r="A128" s="23"/>
      <c r="B128" s="23"/>
      <c r="C128" s="23"/>
      <c r="D128" s="23"/>
      <c r="E128" s="43"/>
      <c r="F128" s="44"/>
      <c r="G128" s="44"/>
      <c r="H128" s="23"/>
      <c r="I128" s="45"/>
      <c r="J128" s="45"/>
      <c r="K128" s="45"/>
      <c r="L128" s="45"/>
      <c r="M128" s="46"/>
      <c r="N128" s="47"/>
      <c r="O128" s="45"/>
      <c r="P128" s="45"/>
      <c r="Q128" s="45"/>
      <c r="R128" s="45"/>
      <c r="S128" s="49"/>
      <c r="T128" s="49"/>
      <c r="U128" s="45"/>
      <c r="V128" s="45"/>
      <c r="W128" s="44"/>
      <c r="X128" s="50"/>
      <c r="Y128" s="51"/>
      <c r="Z128" s="23"/>
      <c r="AA128" s="23"/>
      <c r="AB128" s="23"/>
      <c r="AC128" s="23"/>
      <c r="AD128" s="51"/>
      <c r="AE128" s="23"/>
      <c r="AF128" s="42"/>
      <c r="AG128" s="42"/>
      <c r="AH128" s="42"/>
      <c r="AI128" s="42"/>
      <c r="AJ128" s="42"/>
    </row>
    <row r="129" spans="1:36" ht="15.75" customHeight="1" x14ac:dyDescent="0.2">
      <c r="A129" s="52"/>
      <c r="B129" s="52"/>
      <c r="C129" s="52"/>
      <c r="D129" s="52"/>
      <c r="E129" s="60"/>
      <c r="F129" s="57"/>
      <c r="G129" s="57"/>
      <c r="H129" s="52"/>
      <c r="I129" s="53"/>
      <c r="J129" s="53"/>
      <c r="K129" s="53"/>
      <c r="L129" s="53"/>
      <c r="M129" s="54"/>
      <c r="N129" s="55"/>
      <c r="O129" s="53"/>
      <c r="P129" s="53"/>
      <c r="Q129" s="53"/>
      <c r="R129" s="53"/>
      <c r="S129" s="56"/>
      <c r="T129" s="56"/>
      <c r="U129" s="53"/>
      <c r="V129" s="53"/>
      <c r="W129" s="57"/>
      <c r="X129" s="58"/>
      <c r="Y129" s="59"/>
      <c r="Z129" s="52"/>
      <c r="AA129" s="52"/>
      <c r="AB129" s="52"/>
      <c r="AC129" s="52"/>
      <c r="AD129" s="59"/>
      <c r="AE129" s="52"/>
      <c r="AF129" s="42"/>
      <c r="AG129" s="42"/>
      <c r="AH129" s="42"/>
      <c r="AI129" s="42"/>
      <c r="AJ129" s="42"/>
    </row>
    <row r="130" spans="1:36" ht="15.75" customHeight="1" x14ac:dyDescent="0.2">
      <c r="A130" s="23"/>
      <c r="B130" s="23"/>
      <c r="C130" s="23"/>
      <c r="D130" s="23"/>
      <c r="E130" s="43"/>
      <c r="F130" s="44"/>
      <c r="G130" s="44"/>
      <c r="H130" s="23"/>
      <c r="I130" s="45"/>
      <c r="J130" s="45"/>
      <c r="K130" s="45"/>
      <c r="L130" s="45"/>
      <c r="M130" s="46"/>
      <c r="N130" s="47"/>
      <c r="O130" s="45"/>
      <c r="P130" s="45"/>
      <c r="Q130" s="45"/>
      <c r="R130" s="45"/>
      <c r="S130" s="49"/>
      <c r="T130" s="49"/>
      <c r="U130" s="45"/>
      <c r="V130" s="45"/>
      <c r="W130" s="44"/>
      <c r="X130" s="50"/>
      <c r="Y130" s="51"/>
      <c r="Z130" s="23"/>
      <c r="AA130" s="23"/>
      <c r="AB130" s="23"/>
      <c r="AC130" s="23"/>
      <c r="AD130" s="51"/>
      <c r="AE130" s="23"/>
      <c r="AF130" s="42"/>
      <c r="AG130" s="42"/>
      <c r="AH130" s="42"/>
      <c r="AI130" s="42"/>
      <c r="AJ130" s="42"/>
    </row>
    <row r="131" spans="1:36" ht="15.75" customHeight="1" x14ac:dyDescent="0.2">
      <c r="A131" s="52"/>
      <c r="B131" s="52"/>
      <c r="C131" s="52"/>
      <c r="D131" s="52"/>
      <c r="E131" s="60"/>
      <c r="F131" s="57"/>
      <c r="G131" s="57"/>
      <c r="H131" s="52"/>
      <c r="I131" s="53"/>
      <c r="J131" s="53"/>
      <c r="K131" s="53"/>
      <c r="L131" s="53"/>
      <c r="M131" s="54"/>
      <c r="N131" s="55"/>
      <c r="O131" s="53"/>
      <c r="P131" s="53"/>
      <c r="Q131" s="53"/>
      <c r="R131" s="53"/>
      <c r="S131" s="56"/>
      <c r="T131" s="56"/>
      <c r="U131" s="53"/>
      <c r="V131" s="53"/>
      <c r="W131" s="57"/>
      <c r="X131" s="58"/>
      <c r="Y131" s="59"/>
      <c r="Z131" s="52"/>
      <c r="AA131" s="52"/>
      <c r="AB131" s="52"/>
      <c r="AC131" s="52"/>
      <c r="AD131" s="59"/>
      <c r="AE131" s="52"/>
      <c r="AF131" s="42"/>
      <c r="AG131" s="42"/>
      <c r="AH131" s="42"/>
      <c r="AI131" s="42"/>
      <c r="AJ131" s="42"/>
    </row>
    <row r="132" spans="1:36" ht="15.75" customHeight="1" x14ac:dyDescent="0.2">
      <c r="A132" s="23"/>
      <c r="B132" s="23"/>
      <c r="C132" s="23"/>
      <c r="D132" s="23"/>
      <c r="E132" s="43"/>
      <c r="F132" s="44"/>
      <c r="G132" s="44"/>
      <c r="H132" s="23"/>
      <c r="I132" s="45"/>
      <c r="J132" s="45"/>
      <c r="K132" s="45"/>
      <c r="L132" s="45"/>
      <c r="M132" s="46"/>
      <c r="N132" s="47"/>
      <c r="O132" s="45"/>
      <c r="P132" s="45"/>
      <c r="Q132" s="45"/>
      <c r="R132" s="45"/>
      <c r="S132" s="49"/>
      <c r="T132" s="49"/>
      <c r="U132" s="45"/>
      <c r="V132" s="45"/>
      <c r="W132" s="44"/>
      <c r="X132" s="50"/>
      <c r="Y132" s="51"/>
      <c r="Z132" s="23"/>
      <c r="AA132" s="23"/>
      <c r="AB132" s="23"/>
      <c r="AC132" s="23"/>
      <c r="AD132" s="51"/>
      <c r="AE132" s="23"/>
      <c r="AF132" s="42"/>
      <c r="AG132" s="42"/>
      <c r="AH132" s="42"/>
      <c r="AI132" s="42"/>
      <c r="AJ132" s="42"/>
    </row>
    <row r="133" spans="1:36" ht="15.75" customHeight="1" x14ac:dyDescent="0.2">
      <c r="A133" s="52"/>
      <c r="B133" s="52"/>
      <c r="C133" s="52"/>
      <c r="D133" s="52"/>
      <c r="E133" s="60"/>
      <c r="F133" s="57"/>
      <c r="G133" s="57"/>
      <c r="H133" s="52"/>
      <c r="I133" s="53"/>
      <c r="J133" s="53"/>
      <c r="K133" s="53"/>
      <c r="L133" s="53"/>
      <c r="M133" s="54"/>
      <c r="N133" s="55"/>
      <c r="O133" s="53"/>
      <c r="P133" s="53"/>
      <c r="Q133" s="53"/>
      <c r="R133" s="53"/>
      <c r="S133" s="56"/>
      <c r="T133" s="56"/>
      <c r="U133" s="53"/>
      <c r="V133" s="53"/>
      <c r="W133" s="57"/>
      <c r="X133" s="58"/>
      <c r="Y133" s="59"/>
      <c r="Z133" s="52"/>
      <c r="AA133" s="52"/>
      <c r="AB133" s="52"/>
      <c r="AC133" s="52"/>
      <c r="AD133" s="59"/>
      <c r="AE133" s="52"/>
      <c r="AF133" s="42"/>
      <c r="AG133" s="42"/>
      <c r="AH133" s="42"/>
      <c r="AI133" s="42"/>
      <c r="AJ133" s="42"/>
    </row>
    <row r="134" spans="1:36" ht="15.75" customHeight="1" x14ac:dyDescent="0.2">
      <c r="A134" s="23"/>
      <c r="B134" s="23"/>
      <c r="C134" s="23"/>
      <c r="D134" s="23"/>
      <c r="E134" s="43"/>
      <c r="F134" s="44"/>
      <c r="G134" s="44"/>
      <c r="H134" s="23"/>
      <c r="I134" s="45"/>
      <c r="J134" s="45"/>
      <c r="K134" s="45"/>
      <c r="L134" s="45"/>
      <c r="M134" s="46"/>
      <c r="N134" s="47"/>
      <c r="O134" s="45"/>
      <c r="P134" s="45"/>
      <c r="Q134" s="45"/>
      <c r="R134" s="45"/>
      <c r="S134" s="49"/>
      <c r="T134" s="49"/>
      <c r="U134" s="45"/>
      <c r="V134" s="45"/>
      <c r="W134" s="44"/>
      <c r="X134" s="50"/>
      <c r="Y134" s="51"/>
      <c r="Z134" s="23"/>
      <c r="AA134" s="23"/>
      <c r="AB134" s="23"/>
      <c r="AC134" s="23"/>
      <c r="AD134" s="51"/>
      <c r="AE134" s="23"/>
      <c r="AF134" s="42"/>
      <c r="AG134" s="42"/>
      <c r="AH134" s="42"/>
      <c r="AI134" s="42"/>
      <c r="AJ134" s="42"/>
    </row>
    <row r="135" spans="1:36" ht="15.75" customHeight="1" x14ac:dyDescent="0.2">
      <c r="A135" s="52"/>
      <c r="B135" s="52"/>
      <c r="C135" s="52"/>
      <c r="D135" s="52"/>
      <c r="E135" s="60"/>
      <c r="F135" s="57"/>
      <c r="G135" s="57"/>
      <c r="H135" s="52"/>
      <c r="I135" s="53"/>
      <c r="J135" s="53"/>
      <c r="K135" s="53"/>
      <c r="L135" s="53"/>
      <c r="M135" s="54"/>
      <c r="N135" s="55"/>
      <c r="O135" s="53"/>
      <c r="P135" s="53"/>
      <c r="Q135" s="53"/>
      <c r="R135" s="53"/>
      <c r="S135" s="56"/>
      <c r="T135" s="56"/>
      <c r="U135" s="53"/>
      <c r="V135" s="53"/>
      <c r="W135" s="57"/>
      <c r="X135" s="58"/>
      <c r="Y135" s="59"/>
      <c r="Z135" s="52"/>
      <c r="AA135" s="52"/>
      <c r="AB135" s="52"/>
      <c r="AC135" s="52"/>
      <c r="AD135" s="59"/>
      <c r="AE135" s="52"/>
      <c r="AF135" s="42"/>
      <c r="AG135" s="42"/>
      <c r="AH135" s="42"/>
      <c r="AI135" s="42"/>
      <c r="AJ135" s="42"/>
    </row>
    <row r="136" spans="1:36" ht="15.75" customHeight="1" x14ac:dyDescent="0.2">
      <c r="A136" s="23"/>
      <c r="B136" s="23"/>
      <c r="C136" s="23"/>
      <c r="D136" s="23"/>
      <c r="E136" s="43"/>
      <c r="F136" s="44"/>
      <c r="G136" s="44"/>
      <c r="H136" s="23"/>
      <c r="I136" s="45"/>
      <c r="J136" s="45"/>
      <c r="K136" s="45"/>
      <c r="L136" s="45"/>
      <c r="M136" s="46"/>
      <c r="N136" s="47"/>
      <c r="O136" s="45"/>
      <c r="P136" s="45"/>
      <c r="Q136" s="45"/>
      <c r="R136" s="45"/>
      <c r="S136" s="49"/>
      <c r="T136" s="49"/>
      <c r="U136" s="45"/>
      <c r="V136" s="45"/>
      <c r="W136" s="44"/>
      <c r="X136" s="50"/>
      <c r="Y136" s="51"/>
      <c r="Z136" s="23"/>
      <c r="AA136" s="23"/>
      <c r="AB136" s="23"/>
      <c r="AC136" s="23"/>
      <c r="AD136" s="51"/>
      <c r="AE136" s="23"/>
      <c r="AF136" s="42"/>
      <c r="AG136" s="42"/>
      <c r="AH136" s="42"/>
      <c r="AI136" s="42"/>
      <c r="AJ136" s="42"/>
    </row>
    <row r="137" spans="1:36" ht="15.75" customHeight="1" x14ac:dyDescent="0.2">
      <c r="A137" s="52"/>
      <c r="B137" s="52"/>
      <c r="C137" s="52"/>
      <c r="D137" s="52"/>
      <c r="E137" s="60"/>
      <c r="F137" s="57"/>
      <c r="G137" s="57"/>
      <c r="H137" s="52"/>
      <c r="I137" s="53"/>
      <c r="J137" s="53"/>
      <c r="K137" s="53"/>
      <c r="L137" s="53"/>
      <c r="M137" s="54"/>
      <c r="N137" s="55"/>
      <c r="O137" s="53"/>
      <c r="P137" s="53"/>
      <c r="Q137" s="53"/>
      <c r="R137" s="53"/>
      <c r="S137" s="56"/>
      <c r="T137" s="56"/>
      <c r="U137" s="53"/>
      <c r="V137" s="53"/>
      <c r="W137" s="57"/>
      <c r="X137" s="58"/>
      <c r="Y137" s="59"/>
      <c r="Z137" s="52"/>
      <c r="AA137" s="52"/>
      <c r="AB137" s="52"/>
      <c r="AC137" s="52"/>
      <c r="AD137" s="59"/>
      <c r="AE137" s="52"/>
      <c r="AF137" s="42"/>
      <c r="AG137" s="42"/>
      <c r="AH137" s="42"/>
      <c r="AI137" s="42"/>
      <c r="AJ137" s="42"/>
    </row>
    <row r="138" spans="1:36" ht="15.75" customHeight="1" x14ac:dyDescent="0.2">
      <c r="A138" s="23"/>
      <c r="B138" s="23"/>
      <c r="C138" s="23"/>
      <c r="D138" s="23"/>
      <c r="E138" s="43"/>
      <c r="F138" s="44"/>
      <c r="G138" s="44"/>
      <c r="H138" s="23"/>
      <c r="I138" s="45"/>
      <c r="J138" s="45"/>
      <c r="K138" s="45"/>
      <c r="L138" s="45"/>
      <c r="M138" s="46"/>
      <c r="N138" s="47"/>
      <c r="O138" s="45"/>
      <c r="P138" s="45"/>
      <c r="Q138" s="45"/>
      <c r="R138" s="45"/>
      <c r="S138" s="49"/>
      <c r="T138" s="49"/>
      <c r="U138" s="45"/>
      <c r="V138" s="45"/>
      <c r="W138" s="44"/>
      <c r="X138" s="50"/>
      <c r="Y138" s="51"/>
      <c r="Z138" s="23"/>
      <c r="AA138" s="23"/>
      <c r="AB138" s="23"/>
      <c r="AC138" s="23"/>
      <c r="AD138" s="51"/>
      <c r="AE138" s="23"/>
      <c r="AF138" s="42"/>
      <c r="AG138" s="42"/>
      <c r="AH138" s="42"/>
      <c r="AI138" s="42"/>
      <c r="AJ138" s="42"/>
    </row>
    <row r="139" spans="1:36" ht="15.75" customHeight="1" x14ac:dyDescent="0.2">
      <c r="A139" s="52"/>
      <c r="B139" s="52"/>
      <c r="C139" s="52"/>
      <c r="D139" s="52"/>
      <c r="E139" s="60"/>
      <c r="F139" s="57"/>
      <c r="G139" s="57"/>
      <c r="H139" s="52"/>
      <c r="I139" s="53"/>
      <c r="J139" s="53"/>
      <c r="K139" s="53"/>
      <c r="L139" s="53"/>
      <c r="M139" s="54"/>
      <c r="N139" s="55"/>
      <c r="O139" s="53"/>
      <c r="P139" s="53"/>
      <c r="Q139" s="53"/>
      <c r="R139" s="53"/>
      <c r="S139" s="56"/>
      <c r="T139" s="56"/>
      <c r="U139" s="53"/>
      <c r="V139" s="53"/>
      <c r="W139" s="57"/>
      <c r="X139" s="58"/>
      <c r="Y139" s="59"/>
      <c r="Z139" s="52"/>
      <c r="AA139" s="52"/>
      <c r="AB139" s="52"/>
      <c r="AC139" s="52"/>
      <c r="AD139" s="59"/>
      <c r="AE139" s="52"/>
      <c r="AF139" s="42"/>
      <c r="AG139" s="42"/>
      <c r="AH139" s="42"/>
      <c r="AI139" s="42"/>
      <c r="AJ139" s="42"/>
    </row>
    <row r="140" spans="1:36" ht="15.75" customHeight="1" x14ac:dyDescent="0.2">
      <c r="A140" s="23"/>
      <c r="B140" s="23"/>
      <c r="C140" s="23"/>
      <c r="D140" s="23"/>
      <c r="E140" s="43"/>
      <c r="F140" s="44"/>
      <c r="G140" s="44"/>
      <c r="H140" s="23"/>
      <c r="I140" s="45"/>
      <c r="J140" s="45"/>
      <c r="K140" s="45"/>
      <c r="L140" s="45"/>
      <c r="M140" s="46"/>
      <c r="N140" s="47"/>
      <c r="O140" s="45"/>
      <c r="P140" s="45"/>
      <c r="Q140" s="45"/>
      <c r="R140" s="45"/>
      <c r="S140" s="49"/>
      <c r="T140" s="49"/>
      <c r="U140" s="45"/>
      <c r="V140" s="45"/>
      <c r="W140" s="44"/>
      <c r="X140" s="50"/>
      <c r="Y140" s="51"/>
      <c r="Z140" s="23"/>
      <c r="AA140" s="23"/>
      <c r="AB140" s="23"/>
      <c r="AC140" s="23"/>
      <c r="AD140" s="51"/>
      <c r="AE140" s="23"/>
      <c r="AF140" s="42"/>
      <c r="AG140" s="42"/>
      <c r="AH140" s="42"/>
      <c r="AI140" s="42"/>
      <c r="AJ140" s="42"/>
    </row>
    <row r="141" spans="1:36" ht="15.75" customHeight="1" x14ac:dyDescent="0.2">
      <c r="A141" s="52"/>
      <c r="B141" s="52"/>
      <c r="C141" s="52"/>
      <c r="D141" s="52"/>
      <c r="E141" s="60"/>
      <c r="F141" s="57"/>
      <c r="G141" s="57"/>
      <c r="H141" s="52"/>
      <c r="I141" s="53"/>
      <c r="J141" s="53"/>
      <c r="K141" s="53"/>
      <c r="L141" s="53"/>
      <c r="M141" s="54"/>
      <c r="N141" s="55"/>
      <c r="O141" s="53"/>
      <c r="P141" s="53"/>
      <c r="Q141" s="53"/>
      <c r="R141" s="53"/>
      <c r="S141" s="56"/>
      <c r="T141" s="56"/>
      <c r="U141" s="53"/>
      <c r="V141" s="53"/>
      <c r="W141" s="57"/>
      <c r="X141" s="58"/>
      <c r="Y141" s="59"/>
      <c r="Z141" s="52"/>
      <c r="AA141" s="52"/>
      <c r="AB141" s="52"/>
      <c r="AC141" s="52"/>
      <c r="AD141" s="59"/>
      <c r="AE141" s="52"/>
      <c r="AF141" s="42"/>
      <c r="AG141" s="42"/>
      <c r="AH141" s="42"/>
      <c r="AI141" s="42"/>
      <c r="AJ141" s="42"/>
    </row>
    <row r="142" spans="1:36" ht="15.75" customHeight="1" x14ac:dyDescent="0.2">
      <c r="A142" s="23"/>
      <c r="B142" s="23"/>
      <c r="C142" s="23"/>
      <c r="D142" s="23"/>
      <c r="E142" s="43"/>
      <c r="F142" s="44"/>
      <c r="G142" s="44"/>
      <c r="H142" s="23"/>
      <c r="I142" s="45"/>
      <c r="J142" s="45"/>
      <c r="K142" s="45"/>
      <c r="L142" s="45"/>
      <c r="M142" s="46"/>
      <c r="N142" s="47"/>
      <c r="O142" s="45"/>
      <c r="P142" s="45"/>
      <c r="Q142" s="45"/>
      <c r="R142" s="45"/>
      <c r="S142" s="49"/>
      <c r="T142" s="49"/>
      <c r="U142" s="45"/>
      <c r="V142" s="45"/>
      <c r="W142" s="44"/>
      <c r="X142" s="50"/>
      <c r="Y142" s="51"/>
      <c r="Z142" s="23"/>
      <c r="AA142" s="23"/>
      <c r="AB142" s="23"/>
      <c r="AC142" s="23"/>
      <c r="AD142" s="51"/>
      <c r="AE142" s="23"/>
      <c r="AF142" s="42"/>
      <c r="AG142" s="42"/>
      <c r="AH142" s="42"/>
      <c r="AI142" s="42"/>
      <c r="AJ142" s="42"/>
    </row>
    <row r="143" spans="1:36" ht="15.75" customHeight="1" x14ac:dyDescent="0.2">
      <c r="A143" s="52"/>
      <c r="B143" s="52"/>
      <c r="C143" s="52"/>
      <c r="D143" s="52"/>
      <c r="E143" s="60"/>
      <c r="F143" s="57"/>
      <c r="G143" s="57"/>
      <c r="H143" s="52"/>
      <c r="I143" s="53"/>
      <c r="J143" s="53"/>
      <c r="K143" s="53"/>
      <c r="L143" s="53"/>
      <c r="M143" s="54"/>
      <c r="N143" s="55"/>
      <c r="O143" s="53"/>
      <c r="P143" s="53"/>
      <c r="Q143" s="53"/>
      <c r="R143" s="53"/>
      <c r="S143" s="56"/>
      <c r="T143" s="56"/>
      <c r="U143" s="53"/>
      <c r="V143" s="53"/>
      <c r="W143" s="57"/>
      <c r="X143" s="58"/>
      <c r="Y143" s="59"/>
      <c r="Z143" s="52"/>
      <c r="AA143" s="52"/>
      <c r="AB143" s="52"/>
      <c r="AC143" s="52"/>
      <c r="AD143" s="59"/>
      <c r="AE143" s="52"/>
      <c r="AF143" s="42"/>
      <c r="AG143" s="42"/>
      <c r="AH143" s="42"/>
      <c r="AI143" s="42"/>
      <c r="AJ143" s="42"/>
    </row>
    <row r="144" spans="1:36" ht="15.75" customHeight="1" x14ac:dyDescent="0.2">
      <c r="A144" s="23"/>
      <c r="B144" s="23"/>
      <c r="C144" s="23"/>
      <c r="D144" s="23"/>
      <c r="E144" s="43"/>
      <c r="F144" s="44"/>
      <c r="G144" s="44"/>
      <c r="H144" s="23"/>
      <c r="I144" s="45"/>
      <c r="J144" s="45"/>
      <c r="K144" s="45"/>
      <c r="L144" s="45"/>
      <c r="M144" s="46"/>
      <c r="N144" s="47"/>
      <c r="O144" s="45"/>
      <c r="P144" s="45"/>
      <c r="Q144" s="45"/>
      <c r="R144" s="45"/>
      <c r="S144" s="49"/>
      <c r="T144" s="49"/>
      <c r="U144" s="45"/>
      <c r="V144" s="45"/>
      <c r="W144" s="44"/>
      <c r="X144" s="50"/>
      <c r="Y144" s="51"/>
      <c r="Z144" s="23"/>
      <c r="AA144" s="23"/>
      <c r="AB144" s="23"/>
      <c r="AC144" s="23"/>
      <c r="AD144" s="51"/>
      <c r="AE144" s="23"/>
      <c r="AF144" s="42"/>
      <c r="AG144" s="42"/>
      <c r="AH144" s="42"/>
      <c r="AI144" s="42"/>
      <c r="AJ144" s="42"/>
    </row>
    <row r="145" spans="1:36" ht="15.75" customHeight="1" x14ac:dyDescent="0.2">
      <c r="A145" s="52"/>
      <c r="B145" s="52"/>
      <c r="C145" s="52"/>
      <c r="D145" s="52"/>
      <c r="E145" s="60"/>
      <c r="F145" s="57"/>
      <c r="G145" s="57"/>
      <c r="H145" s="52"/>
      <c r="I145" s="53"/>
      <c r="J145" s="53"/>
      <c r="K145" s="53"/>
      <c r="L145" s="53"/>
      <c r="M145" s="54"/>
      <c r="N145" s="55"/>
      <c r="O145" s="53"/>
      <c r="P145" s="53"/>
      <c r="Q145" s="53"/>
      <c r="R145" s="53"/>
      <c r="S145" s="56"/>
      <c r="T145" s="56"/>
      <c r="U145" s="53"/>
      <c r="V145" s="53"/>
      <c r="W145" s="57"/>
      <c r="X145" s="58"/>
      <c r="Y145" s="59"/>
      <c r="Z145" s="52"/>
      <c r="AA145" s="52"/>
      <c r="AB145" s="52"/>
      <c r="AC145" s="52"/>
      <c r="AD145" s="59"/>
      <c r="AE145" s="52"/>
      <c r="AF145" s="42"/>
      <c r="AG145" s="42"/>
      <c r="AH145" s="42"/>
      <c r="AI145" s="42"/>
      <c r="AJ145" s="42"/>
    </row>
    <row r="146" spans="1:36" ht="15.75" customHeight="1" x14ac:dyDescent="0.2">
      <c r="A146" s="23"/>
      <c r="B146" s="23"/>
      <c r="C146" s="23"/>
      <c r="D146" s="23"/>
      <c r="E146" s="43"/>
      <c r="F146" s="44"/>
      <c r="G146" s="44"/>
      <c r="H146" s="23"/>
      <c r="I146" s="45"/>
      <c r="J146" s="45"/>
      <c r="K146" s="45"/>
      <c r="L146" s="45"/>
      <c r="M146" s="46"/>
      <c r="N146" s="47"/>
      <c r="O146" s="45"/>
      <c r="P146" s="45"/>
      <c r="Q146" s="45"/>
      <c r="R146" s="45"/>
      <c r="S146" s="49"/>
      <c r="T146" s="49"/>
      <c r="U146" s="45"/>
      <c r="V146" s="45"/>
      <c r="W146" s="44"/>
      <c r="X146" s="50"/>
      <c r="Y146" s="51"/>
      <c r="Z146" s="23"/>
      <c r="AA146" s="23"/>
      <c r="AB146" s="23"/>
      <c r="AC146" s="23"/>
      <c r="AD146" s="51"/>
      <c r="AE146" s="23"/>
      <c r="AF146" s="42"/>
      <c r="AG146" s="42"/>
      <c r="AH146" s="42"/>
      <c r="AI146" s="42"/>
      <c r="AJ146" s="42"/>
    </row>
    <row r="147" spans="1:36" ht="15.75" customHeight="1" x14ac:dyDescent="0.2">
      <c r="A147" s="52"/>
      <c r="B147" s="52"/>
      <c r="C147" s="52"/>
      <c r="D147" s="52"/>
      <c r="E147" s="60"/>
      <c r="F147" s="57"/>
      <c r="G147" s="57"/>
      <c r="H147" s="52"/>
      <c r="I147" s="53"/>
      <c r="J147" s="53"/>
      <c r="K147" s="53"/>
      <c r="L147" s="53"/>
      <c r="M147" s="54"/>
      <c r="N147" s="55"/>
      <c r="O147" s="53"/>
      <c r="P147" s="53"/>
      <c r="Q147" s="53"/>
      <c r="R147" s="53"/>
      <c r="S147" s="56"/>
      <c r="T147" s="56"/>
      <c r="U147" s="53"/>
      <c r="V147" s="53"/>
      <c r="W147" s="57"/>
      <c r="X147" s="58"/>
      <c r="Y147" s="59"/>
      <c r="Z147" s="52"/>
      <c r="AA147" s="52"/>
      <c r="AB147" s="52"/>
      <c r="AC147" s="52"/>
      <c r="AD147" s="59"/>
      <c r="AE147" s="52"/>
      <c r="AF147" s="42"/>
      <c r="AG147" s="42"/>
      <c r="AH147" s="42"/>
      <c r="AI147" s="42"/>
      <c r="AJ147" s="42"/>
    </row>
    <row r="148" spans="1:36" ht="15.75" customHeight="1" x14ac:dyDescent="0.2">
      <c r="A148" s="23"/>
      <c r="B148" s="23"/>
      <c r="C148" s="23"/>
      <c r="D148" s="23"/>
      <c r="E148" s="43"/>
      <c r="F148" s="44"/>
      <c r="G148" s="44"/>
      <c r="H148" s="23"/>
      <c r="I148" s="45"/>
      <c r="J148" s="45"/>
      <c r="K148" s="45"/>
      <c r="L148" s="45"/>
      <c r="M148" s="46"/>
      <c r="N148" s="47"/>
      <c r="O148" s="45"/>
      <c r="P148" s="45"/>
      <c r="Q148" s="45"/>
      <c r="R148" s="45"/>
      <c r="S148" s="49"/>
      <c r="T148" s="49"/>
      <c r="U148" s="45"/>
      <c r="V148" s="45"/>
      <c r="W148" s="44"/>
      <c r="X148" s="50"/>
      <c r="Y148" s="51"/>
      <c r="Z148" s="23"/>
      <c r="AA148" s="23"/>
      <c r="AB148" s="23"/>
      <c r="AC148" s="23"/>
      <c r="AD148" s="51"/>
      <c r="AE148" s="23"/>
      <c r="AF148" s="42"/>
      <c r="AG148" s="42"/>
      <c r="AH148" s="42"/>
      <c r="AI148" s="42"/>
      <c r="AJ148" s="42"/>
    </row>
    <row r="149" spans="1:36" ht="15.75" customHeight="1" x14ac:dyDescent="0.2">
      <c r="A149" s="52"/>
      <c r="B149" s="52"/>
      <c r="C149" s="52"/>
      <c r="D149" s="52"/>
      <c r="E149" s="60"/>
      <c r="F149" s="57"/>
      <c r="G149" s="57"/>
      <c r="H149" s="52"/>
      <c r="I149" s="53"/>
      <c r="J149" s="53"/>
      <c r="K149" s="53"/>
      <c r="L149" s="53"/>
      <c r="M149" s="54"/>
      <c r="N149" s="55"/>
      <c r="O149" s="53"/>
      <c r="P149" s="53"/>
      <c r="Q149" s="53"/>
      <c r="R149" s="53"/>
      <c r="S149" s="56"/>
      <c r="T149" s="56"/>
      <c r="U149" s="53"/>
      <c r="V149" s="53"/>
      <c r="W149" s="57"/>
      <c r="X149" s="58"/>
      <c r="Y149" s="59"/>
      <c r="Z149" s="52"/>
      <c r="AA149" s="52"/>
      <c r="AB149" s="52"/>
      <c r="AC149" s="52"/>
      <c r="AD149" s="59"/>
      <c r="AE149" s="52"/>
      <c r="AF149" s="42"/>
      <c r="AG149" s="42"/>
      <c r="AH149" s="42"/>
      <c r="AI149" s="42"/>
      <c r="AJ149" s="42"/>
    </row>
    <row r="150" spans="1:36" ht="15.75" customHeight="1" x14ac:dyDescent="0.2">
      <c r="A150" s="23"/>
      <c r="B150" s="23"/>
      <c r="C150" s="23"/>
      <c r="D150" s="23"/>
      <c r="E150" s="43"/>
      <c r="F150" s="44"/>
      <c r="G150" s="44"/>
      <c r="H150" s="23"/>
      <c r="I150" s="45"/>
      <c r="J150" s="45"/>
      <c r="K150" s="45"/>
      <c r="L150" s="45"/>
      <c r="M150" s="46"/>
      <c r="N150" s="47"/>
      <c r="O150" s="45"/>
      <c r="P150" s="45"/>
      <c r="Q150" s="45"/>
      <c r="R150" s="45"/>
      <c r="S150" s="49"/>
      <c r="T150" s="49"/>
      <c r="U150" s="45"/>
      <c r="V150" s="45"/>
      <c r="W150" s="44"/>
      <c r="X150" s="50"/>
      <c r="Y150" s="51"/>
      <c r="Z150" s="23"/>
      <c r="AA150" s="23"/>
      <c r="AB150" s="23"/>
      <c r="AC150" s="23"/>
      <c r="AD150" s="51"/>
      <c r="AE150" s="23"/>
      <c r="AF150" s="42"/>
      <c r="AG150" s="42"/>
      <c r="AH150" s="42"/>
      <c r="AI150" s="42"/>
      <c r="AJ150" s="42"/>
    </row>
    <row r="151" spans="1:36" ht="15.75" customHeight="1" x14ac:dyDescent="0.2">
      <c r="A151" s="52"/>
      <c r="B151" s="52"/>
      <c r="C151" s="52"/>
      <c r="D151" s="52"/>
      <c r="E151" s="60"/>
      <c r="F151" s="57"/>
      <c r="G151" s="57"/>
      <c r="H151" s="52"/>
      <c r="I151" s="53"/>
      <c r="J151" s="53"/>
      <c r="K151" s="53"/>
      <c r="L151" s="53"/>
      <c r="M151" s="54"/>
      <c r="N151" s="55"/>
      <c r="O151" s="53"/>
      <c r="P151" s="53"/>
      <c r="Q151" s="53"/>
      <c r="R151" s="53"/>
      <c r="S151" s="56"/>
      <c r="T151" s="56"/>
      <c r="U151" s="53"/>
      <c r="V151" s="53"/>
      <c r="W151" s="57"/>
      <c r="X151" s="58"/>
      <c r="Y151" s="59"/>
      <c r="Z151" s="52"/>
      <c r="AA151" s="52"/>
      <c r="AB151" s="52"/>
      <c r="AC151" s="52"/>
      <c r="AD151" s="59"/>
      <c r="AE151" s="52"/>
      <c r="AF151" s="42"/>
      <c r="AG151" s="42"/>
      <c r="AH151" s="42"/>
      <c r="AI151" s="42"/>
      <c r="AJ151" s="42"/>
    </row>
    <row r="152" spans="1:36" ht="15.75" customHeight="1" x14ac:dyDescent="0.2">
      <c r="A152" s="23"/>
      <c r="B152" s="23"/>
      <c r="C152" s="23"/>
      <c r="D152" s="23"/>
      <c r="E152" s="43"/>
      <c r="F152" s="44"/>
      <c r="G152" s="44"/>
      <c r="H152" s="23"/>
      <c r="I152" s="45"/>
      <c r="J152" s="45"/>
      <c r="K152" s="45"/>
      <c r="L152" s="45"/>
      <c r="M152" s="46"/>
      <c r="N152" s="47"/>
      <c r="O152" s="45"/>
      <c r="P152" s="45"/>
      <c r="Q152" s="45"/>
      <c r="R152" s="45"/>
      <c r="S152" s="49"/>
      <c r="T152" s="49"/>
      <c r="U152" s="45"/>
      <c r="V152" s="45"/>
      <c r="W152" s="44"/>
      <c r="X152" s="50"/>
      <c r="Y152" s="51"/>
      <c r="Z152" s="23"/>
      <c r="AA152" s="23"/>
      <c r="AB152" s="23"/>
      <c r="AC152" s="23"/>
      <c r="AD152" s="51"/>
      <c r="AE152" s="23"/>
      <c r="AF152" s="42"/>
      <c r="AG152" s="42"/>
      <c r="AH152" s="42"/>
      <c r="AI152" s="42"/>
      <c r="AJ152" s="42"/>
    </row>
    <row r="153" spans="1:36" ht="15.75" customHeight="1" x14ac:dyDescent="0.2">
      <c r="A153" s="52"/>
      <c r="B153" s="52"/>
      <c r="C153" s="52"/>
      <c r="D153" s="52"/>
      <c r="E153" s="60"/>
      <c r="F153" s="57"/>
      <c r="G153" s="57"/>
      <c r="H153" s="58"/>
      <c r="I153" s="53"/>
      <c r="J153" s="53"/>
      <c r="K153" s="53"/>
      <c r="L153" s="53"/>
      <c r="M153" s="54"/>
      <c r="N153" s="55"/>
      <c r="O153" s="53"/>
      <c r="P153" s="53"/>
      <c r="Q153" s="53"/>
      <c r="R153" s="53"/>
      <c r="S153" s="56"/>
      <c r="T153" s="56"/>
      <c r="U153" s="53"/>
      <c r="V153" s="53"/>
      <c r="W153" s="57"/>
      <c r="X153" s="58"/>
      <c r="Y153" s="59"/>
      <c r="Z153" s="52"/>
      <c r="AA153" s="52"/>
      <c r="AB153" s="52"/>
      <c r="AC153" s="52"/>
      <c r="AD153" s="59"/>
      <c r="AE153" s="52"/>
      <c r="AF153" s="42"/>
      <c r="AG153" s="42"/>
      <c r="AH153" s="42"/>
      <c r="AI153" s="42"/>
      <c r="AJ153" s="42"/>
    </row>
    <row r="154" spans="1:36" ht="15.75" customHeight="1" x14ac:dyDescent="0.2">
      <c r="A154" s="23"/>
      <c r="B154" s="23"/>
      <c r="C154" s="23"/>
      <c r="D154" s="23"/>
      <c r="E154" s="43"/>
      <c r="F154" s="44"/>
      <c r="G154" s="44"/>
      <c r="H154" s="50"/>
      <c r="I154" s="45"/>
      <c r="J154" s="45"/>
      <c r="K154" s="45"/>
      <c r="L154" s="45"/>
      <c r="M154" s="46"/>
      <c r="N154" s="47"/>
      <c r="O154" s="45"/>
      <c r="P154" s="45"/>
      <c r="Q154" s="45"/>
      <c r="R154" s="45"/>
      <c r="S154" s="49"/>
      <c r="T154" s="49"/>
      <c r="U154" s="45"/>
      <c r="V154" s="45"/>
      <c r="W154" s="44"/>
      <c r="X154" s="50"/>
      <c r="Y154" s="51"/>
      <c r="Z154" s="23"/>
      <c r="AA154" s="23"/>
      <c r="AB154" s="23"/>
      <c r="AC154" s="23"/>
      <c r="AD154" s="51"/>
      <c r="AE154" s="23"/>
      <c r="AF154" s="42"/>
      <c r="AG154" s="42"/>
      <c r="AH154" s="42"/>
      <c r="AI154" s="42"/>
      <c r="AJ154" s="42"/>
    </row>
    <row r="155" spans="1:36" ht="15.75" customHeight="1" x14ac:dyDescent="0.2">
      <c r="A155" s="52"/>
      <c r="B155" s="52"/>
      <c r="C155" s="52"/>
      <c r="D155" s="52"/>
      <c r="E155" s="60"/>
      <c r="F155" s="57"/>
      <c r="G155" s="57"/>
      <c r="H155" s="52"/>
      <c r="I155" s="53"/>
      <c r="J155" s="53"/>
      <c r="K155" s="53"/>
      <c r="L155" s="53"/>
      <c r="M155" s="54"/>
      <c r="N155" s="55"/>
      <c r="O155" s="53"/>
      <c r="P155" s="53"/>
      <c r="Q155" s="53"/>
      <c r="R155" s="53"/>
      <c r="S155" s="56"/>
      <c r="T155" s="56"/>
      <c r="U155" s="53"/>
      <c r="V155" s="53"/>
      <c r="W155" s="57"/>
      <c r="X155" s="58"/>
      <c r="Y155" s="59"/>
      <c r="Z155" s="52"/>
      <c r="AA155" s="52"/>
      <c r="AB155" s="52"/>
      <c r="AC155" s="52"/>
      <c r="AD155" s="59"/>
      <c r="AE155" s="52"/>
      <c r="AF155" s="42"/>
      <c r="AG155" s="42"/>
      <c r="AH155" s="42"/>
      <c r="AI155" s="42"/>
      <c r="AJ155" s="42"/>
    </row>
    <row r="156" spans="1:36" ht="15.75" customHeight="1" x14ac:dyDescent="0.2">
      <c r="A156" s="23"/>
      <c r="B156" s="23"/>
      <c r="C156" s="23"/>
      <c r="D156" s="23"/>
      <c r="E156" s="43"/>
      <c r="F156" s="44"/>
      <c r="G156" s="44"/>
      <c r="H156" s="23"/>
      <c r="I156" s="45"/>
      <c r="J156" s="45"/>
      <c r="K156" s="45"/>
      <c r="L156" s="45"/>
      <c r="M156" s="46"/>
      <c r="N156" s="47"/>
      <c r="O156" s="45"/>
      <c r="P156" s="45"/>
      <c r="Q156" s="45"/>
      <c r="R156" s="45"/>
      <c r="S156" s="49"/>
      <c r="T156" s="49"/>
      <c r="U156" s="45"/>
      <c r="V156" s="45"/>
      <c r="W156" s="44"/>
      <c r="X156" s="50"/>
      <c r="Y156" s="51"/>
      <c r="Z156" s="23"/>
      <c r="AA156" s="23"/>
      <c r="AB156" s="23"/>
      <c r="AC156" s="23"/>
      <c r="AD156" s="51"/>
      <c r="AE156" s="23"/>
      <c r="AF156" s="42"/>
      <c r="AG156" s="42"/>
      <c r="AH156" s="42"/>
      <c r="AI156" s="42"/>
      <c r="AJ156" s="42"/>
    </row>
    <row r="157" spans="1:36" ht="15.75" customHeight="1" x14ac:dyDescent="0.2">
      <c r="A157" s="52"/>
      <c r="B157" s="52"/>
      <c r="C157" s="52"/>
      <c r="D157" s="52"/>
      <c r="E157" s="60"/>
      <c r="F157" s="57"/>
      <c r="G157" s="57"/>
      <c r="H157" s="52"/>
      <c r="I157" s="53"/>
      <c r="J157" s="53"/>
      <c r="K157" s="53"/>
      <c r="L157" s="53"/>
      <c r="M157" s="54"/>
      <c r="N157" s="55"/>
      <c r="O157" s="53"/>
      <c r="P157" s="53"/>
      <c r="Q157" s="53"/>
      <c r="R157" s="53"/>
      <c r="S157" s="56"/>
      <c r="T157" s="56"/>
      <c r="U157" s="53"/>
      <c r="V157" s="53"/>
      <c r="W157" s="57"/>
      <c r="X157" s="58"/>
      <c r="Y157" s="59"/>
      <c r="Z157" s="52"/>
      <c r="AA157" s="52"/>
      <c r="AB157" s="52"/>
      <c r="AC157" s="52"/>
      <c r="AD157" s="59"/>
      <c r="AE157" s="52"/>
      <c r="AF157" s="42"/>
      <c r="AG157" s="42"/>
      <c r="AH157" s="42"/>
      <c r="AI157" s="42"/>
      <c r="AJ157" s="42"/>
    </row>
    <row r="158" spans="1:36" ht="15.75" customHeight="1" x14ac:dyDescent="0.2">
      <c r="A158" s="23"/>
      <c r="B158" s="23"/>
      <c r="C158" s="23"/>
      <c r="D158" s="23"/>
      <c r="E158" s="43"/>
      <c r="F158" s="44"/>
      <c r="G158" s="44"/>
      <c r="H158" s="23"/>
      <c r="I158" s="45"/>
      <c r="J158" s="45"/>
      <c r="K158" s="45"/>
      <c r="L158" s="45"/>
      <c r="M158" s="46"/>
      <c r="N158" s="47"/>
      <c r="O158" s="45"/>
      <c r="P158" s="45"/>
      <c r="Q158" s="45"/>
      <c r="R158" s="45"/>
      <c r="S158" s="49"/>
      <c r="T158" s="49"/>
      <c r="U158" s="45"/>
      <c r="V158" s="45"/>
      <c r="W158" s="44"/>
      <c r="X158" s="50"/>
      <c r="Y158" s="51"/>
      <c r="Z158" s="23"/>
      <c r="AA158" s="23"/>
      <c r="AB158" s="23"/>
      <c r="AC158" s="23"/>
      <c r="AD158" s="51"/>
      <c r="AE158" s="23"/>
      <c r="AF158" s="42"/>
      <c r="AG158" s="42"/>
      <c r="AH158" s="42"/>
      <c r="AI158" s="42"/>
      <c r="AJ158" s="42"/>
    </row>
    <row r="159" spans="1:36" ht="15.75" customHeight="1" x14ac:dyDescent="0.2">
      <c r="A159" s="52"/>
      <c r="B159" s="52"/>
      <c r="C159" s="52"/>
      <c r="D159" s="52"/>
      <c r="E159" s="60"/>
      <c r="F159" s="57"/>
      <c r="G159" s="57"/>
      <c r="H159" s="52"/>
      <c r="I159" s="53"/>
      <c r="J159" s="53"/>
      <c r="K159" s="53"/>
      <c r="L159" s="53"/>
      <c r="M159" s="54"/>
      <c r="N159" s="55"/>
      <c r="O159" s="53"/>
      <c r="P159" s="53"/>
      <c r="Q159" s="53"/>
      <c r="R159" s="53"/>
      <c r="S159" s="56"/>
      <c r="T159" s="56"/>
      <c r="U159" s="53"/>
      <c r="V159" s="53"/>
      <c r="W159" s="57"/>
      <c r="X159" s="58"/>
      <c r="Y159" s="59"/>
      <c r="Z159" s="52"/>
      <c r="AA159" s="52"/>
      <c r="AB159" s="52"/>
      <c r="AC159" s="52"/>
      <c r="AD159" s="59"/>
      <c r="AE159" s="52"/>
      <c r="AF159" s="42"/>
      <c r="AG159" s="42"/>
      <c r="AH159" s="42"/>
      <c r="AI159" s="42"/>
      <c r="AJ159" s="42"/>
    </row>
    <row r="160" spans="1:36" ht="15.75" customHeight="1" x14ac:dyDescent="0.2">
      <c r="A160" s="23"/>
      <c r="B160" s="23"/>
      <c r="C160" s="23"/>
      <c r="D160" s="23"/>
      <c r="E160" s="43"/>
      <c r="F160" s="44"/>
      <c r="G160" s="44"/>
      <c r="H160" s="23"/>
      <c r="I160" s="45"/>
      <c r="J160" s="45"/>
      <c r="K160" s="45"/>
      <c r="L160" s="45"/>
      <c r="M160" s="46"/>
      <c r="N160" s="47"/>
      <c r="O160" s="45"/>
      <c r="P160" s="45"/>
      <c r="Q160" s="45"/>
      <c r="R160" s="45"/>
      <c r="S160" s="49"/>
      <c r="T160" s="49"/>
      <c r="U160" s="45"/>
      <c r="V160" s="45"/>
      <c r="W160" s="44"/>
      <c r="X160" s="50"/>
      <c r="Y160" s="51"/>
      <c r="Z160" s="23"/>
      <c r="AA160" s="23"/>
      <c r="AB160" s="23"/>
      <c r="AC160" s="23"/>
      <c r="AD160" s="51"/>
      <c r="AE160" s="23"/>
      <c r="AF160" s="42"/>
      <c r="AG160" s="42"/>
      <c r="AH160" s="42"/>
      <c r="AI160" s="42"/>
      <c r="AJ160" s="42"/>
    </row>
    <row r="161" spans="1:36" ht="15.75" customHeight="1" x14ac:dyDescent="0.2">
      <c r="A161" s="52"/>
      <c r="B161" s="52"/>
      <c r="C161" s="52"/>
      <c r="D161" s="52"/>
      <c r="E161" s="60"/>
      <c r="F161" s="57"/>
      <c r="G161" s="57"/>
      <c r="H161" s="52"/>
      <c r="I161" s="53"/>
      <c r="J161" s="53"/>
      <c r="K161" s="53"/>
      <c r="L161" s="53"/>
      <c r="M161" s="54"/>
      <c r="N161" s="55"/>
      <c r="O161" s="53"/>
      <c r="P161" s="53"/>
      <c r="Q161" s="53"/>
      <c r="R161" s="53"/>
      <c r="S161" s="56"/>
      <c r="T161" s="56"/>
      <c r="U161" s="53"/>
      <c r="V161" s="53"/>
      <c r="W161" s="57"/>
      <c r="X161" s="58"/>
      <c r="Y161" s="59"/>
      <c r="Z161" s="52"/>
      <c r="AA161" s="52"/>
      <c r="AB161" s="52"/>
      <c r="AC161" s="52"/>
      <c r="AD161" s="59"/>
      <c r="AE161" s="52"/>
      <c r="AF161" s="42"/>
      <c r="AG161" s="42"/>
      <c r="AH161" s="42"/>
      <c r="AI161" s="42"/>
      <c r="AJ161" s="42"/>
    </row>
    <row r="162" spans="1:36" ht="15.75" customHeight="1" x14ac:dyDescent="0.2">
      <c r="A162" s="23"/>
      <c r="B162" s="23"/>
      <c r="C162" s="23"/>
      <c r="D162" s="23"/>
      <c r="E162" s="43"/>
      <c r="F162" s="44"/>
      <c r="G162" s="44"/>
      <c r="H162" s="23"/>
      <c r="I162" s="45"/>
      <c r="J162" s="45"/>
      <c r="K162" s="45"/>
      <c r="L162" s="45"/>
      <c r="M162" s="46"/>
      <c r="N162" s="47"/>
      <c r="O162" s="45"/>
      <c r="P162" s="45"/>
      <c r="Q162" s="45"/>
      <c r="R162" s="45"/>
      <c r="S162" s="49"/>
      <c r="T162" s="49"/>
      <c r="U162" s="45"/>
      <c r="V162" s="45"/>
      <c r="W162" s="44"/>
      <c r="X162" s="50"/>
      <c r="Y162" s="51"/>
      <c r="Z162" s="23"/>
      <c r="AA162" s="23"/>
      <c r="AB162" s="23"/>
      <c r="AC162" s="23"/>
      <c r="AD162" s="51"/>
      <c r="AE162" s="23"/>
      <c r="AF162" s="42"/>
      <c r="AG162" s="42"/>
      <c r="AH162" s="42"/>
      <c r="AI162" s="42"/>
      <c r="AJ162" s="42"/>
    </row>
    <row r="163" spans="1:36" ht="15.75" customHeight="1" x14ac:dyDescent="0.2">
      <c r="A163" s="52"/>
      <c r="B163" s="52"/>
      <c r="C163" s="52"/>
      <c r="D163" s="52"/>
      <c r="E163" s="60"/>
      <c r="F163" s="57"/>
      <c r="G163" s="57"/>
      <c r="H163" s="52"/>
      <c r="I163" s="53"/>
      <c r="J163" s="53"/>
      <c r="K163" s="53"/>
      <c r="L163" s="53"/>
      <c r="M163" s="54"/>
      <c r="N163" s="55"/>
      <c r="O163" s="53"/>
      <c r="P163" s="53"/>
      <c r="Q163" s="53"/>
      <c r="R163" s="53"/>
      <c r="S163" s="56"/>
      <c r="T163" s="56"/>
      <c r="U163" s="53"/>
      <c r="V163" s="53"/>
      <c r="W163" s="57"/>
      <c r="X163" s="58"/>
      <c r="Y163" s="59"/>
      <c r="Z163" s="52"/>
      <c r="AA163" s="52"/>
      <c r="AB163" s="52"/>
      <c r="AC163" s="52"/>
      <c r="AD163" s="59"/>
      <c r="AE163" s="52"/>
      <c r="AF163" s="42"/>
      <c r="AG163" s="42"/>
      <c r="AH163" s="42"/>
      <c r="AI163" s="42"/>
      <c r="AJ163" s="42"/>
    </row>
    <row r="164" spans="1:36" ht="15.75" customHeight="1" x14ac:dyDescent="0.2">
      <c r="A164" s="23"/>
      <c r="B164" s="23"/>
      <c r="C164" s="23"/>
      <c r="D164" s="23"/>
      <c r="E164" s="43"/>
      <c r="F164" s="44"/>
      <c r="G164" s="44"/>
      <c r="H164" s="23"/>
      <c r="I164" s="45"/>
      <c r="J164" s="45"/>
      <c r="K164" s="45"/>
      <c r="L164" s="45"/>
      <c r="M164" s="46"/>
      <c r="N164" s="47"/>
      <c r="O164" s="45"/>
      <c r="P164" s="45"/>
      <c r="Q164" s="45"/>
      <c r="R164" s="45"/>
      <c r="S164" s="49"/>
      <c r="T164" s="49"/>
      <c r="U164" s="45"/>
      <c r="V164" s="45"/>
      <c r="W164" s="44"/>
      <c r="X164" s="50"/>
      <c r="Y164" s="51"/>
      <c r="Z164" s="23"/>
      <c r="AA164" s="23"/>
      <c r="AB164" s="23"/>
      <c r="AC164" s="23"/>
      <c r="AD164" s="51"/>
      <c r="AE164" s="23"/>
      <c r="AF164" s="42"/>
      <c r="AG164" s="42"/>
      <c r="AH164" s="42"/>
      <c r="AI164" s="42"/>
      <c r="AJ164" s="42"/>
    </row>
    <row r="165" spans="1:36" ht="15.75" customHeight="1" x14ac:dyDescent="0.2">
      <c r="A165" s="52"/>
      <c r="B165" s="52"/>
      <c r="C165" s="52"/>
      <c r="D165" s="52"/>
      <c r="E165" s="60"/>
      <c r="F165" s="57"/>
      <c r="G165" s="57"/>
      <c r="H165" s="52"/>
      <c r="I165" s="53"/>
      <c r="J165" s="53"/>
      <c r="K165" s="53"/>
      <c r="L165" s="53"/>
      <c r="M165" s="54"/>
      <c r="N165" s="55"/>
      <c r="O165" s="53"/>
      <c r="P165" s="53"/>
      <c r="Q165" s="53"/>
      <c r="R165" s="53"/>
      <c r="S165" s="56"/>
      <c r="T165" s="56"/>
      <c r="U165" s="53"/>
      <c r="V165" s="53"/>
      <c r="W165" s="57"/>
      <c r="X165" s="58"/>
      <c r="Y165" s="59"/>
      <c r="Z165" s="52"/>
      <c r="AA165" s="52"/>
      <c r="AB165" s="52"/>
      <c r="AC165" s="52"/>
      <c r="AD165" s="59"/>
      <c r="AE165" s="52"/>
      <c r="AF165" s="42"/>
      <c r="AG165" s="42"/>
      <c r="AH165" s="42"/>
      <c r="AI165" s="42"/>
      <c r="AJ165" s="42"/>
    </row>
    <row r="166" spans="1:36" ht="15.75" customHeight="1" x14ac:dyDescent="0.2">
      <c r="A166" s="23"/>
      <c r="B166" s="23"/>
      <c r="C166" s="23"/>
      <c r="D166" s="23"/>
      <c r="E166" s="43"/>
      <c r="F166" s="44"/>
      <c r="G166" s="44"/>
      <c r="H166" s="23"/>
      <c r="I166" s="45"/>
      <c r="J166" s="45"/>
      <c r="K166" s="45"/>
      <c r="L166" s="45"/>
      <c r="M166" s="46"/>
      <c r="N166" s="47"/>
      <c r="O166" s="45"/>
      <c r="P166" s="45"/>
      <c r="Q166" s="45"/>
      <c r="R166" s="45"/>
      <c r="S166" s="49"/>
      <c r="T166" s="49"/>
      <c r="U166" s="45"/>
      <c r="V166" s="45"/>
      <c r="W166" s="44"/>
      <c r="X166" s="50"/>
      <c r="Y166" s="51"/>
      <c r="Z166" s="23"/>
      <c r="AA166" s="23"/>
      <c r="AB166" s="23"/>
      <c r="AC166" s="23"/>
      <c r="AD166" s="51"/>
      <c r="AE166" s="23"/>
      <c r="AF166" s="42"/>
      <c r="AG166" s="42"/>
      <c r="AH166" s="42"/>
      <c r="AI166" s="42"/>
      <c r="AJ166" s="42"/>
    </row>
    <row r="167" spans="1:36" ht="15.75" customHeight="1" x14ac:dyDescent="0.2">
      <c r="A167" s="52"/>
      <c r="B167" s="52"/>
      <c r="C167" s="52"/>
      <c r="D167" s="52"/>
      <c r="E167" s="60"/>
      <c r="F167" s="57"/>
      <c r="G167" s="57"/>
      <c r="H167" s="52"/>
      <c r="I167" s="53"/>
      <c r="J167" s="53"/>
      <c r="K167" s="53"/>
      <c r="L167" s="53"/>
      <c r="M167" s="54"/>
      <c r="N167" s="55"/>
      <c r="O167" s="53"/>
      <c r="P167" s="53"/>
      <c r="Q167" s="53"/>
      <c r="R167" s="53"/>
      <c r="S167" s="56"/>
      <c r="T167" s="56"/>
      <c r="U167" s="53"/>
      <c r="V167" s="53"/>
      <c r="W167" s="57"/>
      <c r="X167" s="58"/>
      <c r="Y167" s="59"/>
      <c r="Z167" s="52"/>
      <c r="AA167" s="52"/>
      <c r="AB167" s="52"/>
      <c r="AC167" s="52"/>
      <c r="AD167" s="59"/>
      <c r="AE167" s="52"/>
      <c r="AF167" s="42"/>
      <c r="AG167" s="42"/>
      <c r="AH167" s="42"/>
      <c r="AI167" s="42"/>
      <c r="AJ167" s="42"/>
    </row>
    <row r="168" spans="1:36" ht="15.75" customHeight="1" x14ac:dyDescent="0.2">
      <c r="A168" s="23"/>
      <c r="B168" s="23"/>
      <c r="C168" s="23"/>
      <c r="D168" s="23"/>
      <c r="E168" s="43"/>
      <c r="F168" s="44"/>
      <c r="G168" s="44"/>
      <c r="H168" s="23"/>
      <c r="I168" s="45"/>
      <c r="J168" s="45"/>
      <c r="K168" s="45"/>
      <c r="L168" s="45"/>
      <c r="M168" s="46"/>
      <c r="N168" s="47"/>
      <c r="O168" s="45"/>
      <c r="P168" s="45"/>
      <c r="Q168" s="45"/>
      <c r="R168" s="45"/>
      <c r="S168" s="49"/>
      <c r="T168" s="49"/>
      <c r="U168" s="45"/>
      <c r="V168" s="45"/>
      <c r="W168" s="44"/>
      <c r="X168" s="50"/>
      <c r="Y168" s="51"/>
      <c r="Z168" s="23"/>
      <c r="AA168" s="23"/>
      <c r="AB168" s="23"/>
      <c r="AC168" s="23"/>
      <c r="AD168" s="51"/>
      <c r="AE168" s="23"/>
      <c r="AF168" s="42"/>
      <c r="AG168" s="42"/>
      <c r="AH168" s="42"/>
      <c r="AI168" s="42"/>
      <c r="AJ168" s="42"/>
    </row>
    <row r="169" spans="1:36" ht="15.75" customHeight="1" x14ac:dyDescent="0.2">
      <c r="A169" s="52"/>
      <c r="B169" s="52"/>
      <c r="C169" s="52"/>
      <c r="D169" s="52"/>
      <c r="E169" s="60"/>
      <c r="F169" s="57"/>
      <c r="G169" s="57"/>
      <c r="H169" s="52"/>
      <c r="I169" s="53"/>
      <c r="J169" s="53"/>
      <c r="K169" s="53"/>
      <c r="L169" s="53"/>
      <c r="M169" s="54"/>
      <c r="N169" s="55"/>
      <c r="O169" s="53"/>
      <c r="P169" s="53"/>
      <c r="Q169" s="53"/>
      <c r="R169" s="53"/>
      <c r="S169" s="56"/>
      <c r="T169" s="56"/>
      <c r="U169" s="53"/>
      <c r="V169" s="53"/>
      <c r="W169" s="57"/>
      <c r="X169" s="58"/>
      <c r="Y169" s="59"/>
      <c r="Z169" s="52"/>
      <c r="AA169" s="52"/>
      <c r="AB169" s="52"/>
      <c r="AC169" s="52"/>
      <c r="AD169" s="59"/>
      <c r="AE169" s="52"/>
      <c r="AF169" s="42"/>
      <c r="AG169" s="42"/>
      <c r="AH169" s="42"/>
      <c r="AI169" s="42"/>
      <c r="AJ169" s="42"/>
    </row>
    <row r="170" spans="1:36" ht="15.75" customHeight="1" x14ac:dyDescent="0.2">
      <c r="A170" s="23"/>
      <c r="B170" s="23"/>
      <c r="C170" s="23"/>
      <c r="D170" s="23"/>
      <c r="E170" s="43"/>
      <c r="F170" s="44"/>
      <c r="G170" s="44"/>
      <c r="H170" s="23"/>
      <c r="I170" s="45"/>
      <c r="J170" s="45"/>
      <c r="K170" s="45"/>
      <c r="L170" s="45"/>
      <c r="M170" s="46"/>
      <c r="N170" s="47"/>
      <c r="O170" s="45"/>
      <c r="P170" s="45"/>
      <c r="Q170" s="45"/>
      <c r="R170" s="45"/>
      <c r="S170" s="49"/>
      <c r="T170" s="49"/>
      <c r="U170" s="45"/>
      <c r="V170" s="45"/>
      <c r="W170" s="44"/>
      <c r="X170" s="50"/>
      <c r="Y170" s="51"/>
      <c r="Z170" s="23"/>
      <c r="AA170" s="23"/>
      <c r="AB170" s="23"/>
      <c r="AC170" s="23"/>
      <c r="AD170" s="51"/>
      <c r="AE170" s="23"/>
      <c r="AF170" s="42"/>
      <c r="AG170" s="42"/>
      <c r="AH170" s="42"/>
      <c r="AI170" s="42"/>
      <c r="AJ170" s="42"/>
    </row>
    <row r="171" spans="1:36" ht="15.75" customHeight="1" x14ac:dyDescent="0.2">
      <c r="A171" s="52"/>
      <c r="B171" s="52"/>
      <c r="C171" s="52"/>
      <c r="D171" s="52"/>
      <c r="E171" s="60"/>
      <c r="F171" s="57"/>
      <c r="G171" s="57"/>
      <c r="H171" s="52"/>
      <c r="I171" s="53"/>
      <c r="J171" s="53"/>
      <c r="K171" s="53"/>
      <c r="L171" s="53"/>
      <c r="M171" s="54"/>
      <c r="N171" s="55"/>
      <c r="O171" s="53"/>
      <c r="P171" s="53"/>
      <c r="Q171" s="53"/>
      <c r="R171" s="53"/>
      <c r="S171" s="56"/>
      <c r="T171" s="56"/>
      <c r="U171" s="53"/>
      <c r="V171" s="53"/>
      <c r="W171" s="57"/>
      <c r="X171" s="58"/>
      <c r="Y171" s="59"/>
      <c r="Z171" s="52"/>
      <c r="AA171" s="52"/>
      <c r="AB171" s="52"/>
      <c r="AC171" s="52"/>
      <c r="AD171" s="59"/>
      <c r="AE171" s="52"/>
      <c r="AF171" s="42"/>
      <c r="AG171" s="42"/>
      <c r="AH171" s="42"/>
      <c r="AI171" s="42"/>
      <c r="AJ171" s="42"/>
    </row>
    <row r="172" spans="1:36" ht="15.75" customHeight="1" x14ac:dyDescent="0.2">
      <c r="A172" s="23"/>
      <c r="B172" s="23"/>
      <c r="C172" s="23"/>
      <c r="D172" s="23"/>
      <c r="E172" s="43"/>
      <c r="F172" s="44"/>
      <c r="G172" s="44"/>
      <c r="H172" s="23"/>
      <c r="I172" s="45"/>
      <c r="J172" s="45"/>
      <c r="K172" s="45"/>
      <c r="L172" s="45"/>
      <c r="M172" s="46"/>
      <c r="N172" s="47"/>
      <c r="O172" s="45"/>
      <c r="P172" s="45"/>
      <c r="Q172" s="45"/>
      <c r="R172" s="45"/>
      <c r="S172" s="49"/>
      <c r="T172" s="49"/>
      <c r="U172" s="45"/>
      <c r="V172" s="45"/>
      <c r="W172" s="44"/>
      <c r="X172" s="50"/>
      <c r="Y172" s="51"/>
      <c r="Z172" s="23"/>
      <c r="AA172" s="23"/>
      <c r="AB172" s="23"/>
      <c r="AC172" s="23"/>
      <c r="AD172" s="51"/>
      <c r="AE172" s="23"/>
      <c r="AF172" s="42"/>
      <c r="AG172" s="42"/>
      <c r="AH172" s="42"/>
      <c r="AI172" s="42"/>
      <c r="AJ172" s="42"/>
    </row>
    <row r="173" spans="1:36" ht="15.75" customHeight="1" x14ac:dyDescent="0.2">
      <c r="A173" s="52"/>
      <c r="B173" s="52"/>
      <c r="C173" s="52"/>
      <c r="D173" s="52"/>
      <c r="E173" s="60"/>
      <c r="F173" s="57"/>
      <c r="G173" s="57"/>
      <c r="H173" s="52"/>
      <c r="I173" s="53"/>
      <c r="J173" s="53"/>
      <c r="K173" s="53"/>
      <c r="L173" s="53"/>
      <c r="M173" s="54"/>
      <c r="N173" s="55"/>
      <c r="O173" s="53"/>
      <c r="P173" s="53"/>
      <c r="Q173" s="53"/>
      <c r="R173" s="53"/>
      <c r="S173" s="56"/>
      <c r="T173" s="56"/>
      <c r="U173" s="53"/>
      <c r="V173" s="53"/>
      <c r="W173" s="57"/>
      <c r="X173" s="58"/>
      <c r="Y173" s="59"/>
      <c r="Z173" s="52"/>
      <c r="AA173" s="52"/>
      <c r="AB173" s="52"/>
      <c r="AC173" s="52"/>
      <c r="AD173" s="59"/>
      <c r="AE173" s="52"/>
      <c r="AF173" s="42"/>
      <c r="AG173" s="42"/>
      <c r="AH173" s="42"/>
      <c r="AI173" s="42"/>
      <c r="AJ173" s="42"/>
    </row>
    <row r="174" spans="1:36" ht="15.75" customHeight="1" x14ac:dyDescent="0.2">
      <c r="A174" s="23"/>
      <c r="B174" s="23"/>
      <c r="C174" s="23"/>
      <c r="D174" s="23"/>
      <c r="E174" s="43"/>
      <c r="F174" s="44"/>
      <c r="G174" s="44"/>
      <c r="H174" s="23"/>
      <c r="I174" s="45"/>
      <c r="J174" s="45"/>
      <c r="K174" s="45"/>
      <c r="L174" s="45"/>
      <c r="M174" s="46"/>
      <c r="N174" s="47"/>
      <c r="O174" s="45"/>
      <c r="P174" s="45"/>
      <c r="Q174" s="45"/>
      <c r="R174" s="45"/>
      <c r="S174" s="49"/>
      <c r="T174" s="49"/>
      <c r="U174" s="45"/>
      <c r="V174" s="45"/>
      <c r="W174" s="44"/>
      <c r="X174" s="50"/>
      <c r="Y174" s="51"/>
      <c r="Z174" s="23"/>
      <c r="AA174" s="23"/>
      <c r="AB174" s="23"/>
      <c r="AC174" s="23"/>
      <c r="AD174" s="51"/>
      <c r="AE174" s="23"/>
      <c r="AF174" s="42"/>
      <c r="AG174" s="42"/>
      <c r="AH174" s="42"/>
      <c r="AI174" s="42"/>
      <c r="AJ174" s="42"/>
    </row>
    <row r="175" spans="1:36" ht="15.75" customHeight="1" x14ac:dyDescent="0.2">
      <c r="A175" s="52"/>
      <c r="B175" s="52"/>
      <c r="C175" s="52"/>
      <c r="D175" s="52"/>
      <c r="E175" s="60"/>
      <c r="F175" s="57"/>
      <c r="G175" s="57"/>
      <c r="H175" s="52"/>
      <c r="I175" s="53"/>
      <c r="J175" s="53"/>
      <c r="K175" s="53"/>
      <c r="L175" s="53"/>
      <c r="M175" s="54"/>
      <c r="N175" s="55"/>
      <c r="O175" s="53"/>
      <c r="P175" s="53"/>
      <c r="Q175" s="53"/>
      <c r="R175" s="53"/>
      <c r="S175" s="56"/>
      <c r="T175" s="56"/>
      <c r="U175" s="53"/>
      <c r="V175" s="53"/>
      <c r="W175" s="57"/>
      <c r="X175" s="58"/>
      <c r="Y175" s="59"/>
      <c r="Z175" s="52"/>
      <c r="AA175" s="52"/>
      <c r="AB175" s="52"/>
      <c r="AC175" s="52"/>
      <c r="AD175" s="59"/>
      <c r="AE175" s="52"/>
      <c r="AF175" s="42"/>
      <c r="AG175" s="42"/>
      <c r="AH175" s="42"/>
      <c r="AI175" s="42"/>
      <c r="AJ175" s="42"/>
    </row>
    <row r="176" spans="1:36" ht="15.75" customHeight="1" x14ac:dyDescent="0.2">
      <c r="A176" s="23"/>
      <c r="B176" s="23"/>
      <c r="C176" s="23"/>
      <c r="D176" s="23"/>
      <c r="E176" s="43"/>
      <c r="F176" s="44"/>
      <c r="G176" s="44"/>
      <c r="H176" s="23"/>
      <c r="I176" s="45"/>
      <c r="J176" s="45"/>
      <c r="K176" s="45"/>
      <c r="L176" s="45"/>
      <c r="M176" s="46"/>
      <c r="N176" s="47"/>
      <c r="O176" s="45"/>
      <c r="P176" s="45"/>
      <c r="Q176" s="45"/>
      <c r="R176" s="45"/>
      <c r="S176" s="49"/>
      <c r="T176" s="49"/>
      <c r="U176" s="45"/>
      <c r="V176" s="45"/>
      <c r="W176" s="44"/>
      <c r="X176" s="50"/>
      <c r="Y176" s="51"/>
      <c r="Z176" s="23"/>
      <c r="AA176" s="23"/>
      <c r="AB176" s="23"/>
      <c r="AC176" s="23"/>
      <c r="AD176" s="51"/>
      <c r="AE176" s="23"/>
      <c r="AF176" s="42"/>
      <c r="AG176" s="42"/>
      <c r="AH176" s="42"/>
      <c r="AI176" s="42"/>
      <c r="AJ176" s="42"/>
    </row>
    <row r="177" spans="1:36" ht="15.75" customHeight="1" x14ac:dyDescent="0.2">
      <c r="A177" s="52"/>
      <c r="B177" s="52"/>
      <c r="C177" s="52" t="str">
        <f>IF('PCA 2022 consolidado'!$B177="","",VLOOKUP(B177,dados!$A$1:$B$23,2,FALSE))</f>
        <v/>
      </c>
      <c r="D177" s="52"/>
      <c r="E177" s="60"/>
      <c r="F177" s="57"/>
      <c r="G177" s="57"/>
      <c r="H177" s="52"/>
      <c r="I177" s="53"/>
      <c r="J177" s="53"/>
      <c r="K177" s="53"/>
      <c r="L177" s="53"/>
      <c r="M177" s="54"/>
      <c r="N177" s="55"/>
      <c r="O177" s="53"/>
      <c r="P177" s="53"/>
      <c r="Q177" s="53"/>
      <c r="R177" s="53"/>
      <c r="S177" s="56"/>
      <c r="T177" s="56"/>
      <c r="U177" s="53"/>
      <c r="V177" s="53"/>
      <c r="W177" s="57"/>
      <c r="X177" s="58"/>
      <c r="Y177" s="59"/>
      <c r="Z177" s="52"/>
      <c r="AA177" s="52"/>
      <c r="AB177" s="52"/>
      <c r="AC177" s="52"/>
      <c r="AD177" s="59"/>
      <c r="AE177" s="52"/>
      <c r="AF177" s="42"/>
      <c r="AG177" s="42"/>
      <c r="AH177" s="42"/>
      <c r="AI177" s="42"/>
      <c r="AJ177" s="42"/>
    </row>
    <row r="178" spans="1:36" ht="15.75" customHeight="1" x14ac:dyDescent="0.2">
      <c r="A178" s="23"/>
      <c r="B178" s="23"/>
      <c r="C178" s="23" t="str">
        <f>IF('PCA 2022 consolidado'!$B178="","",VLOOKUP(B178,dados!$A$1:$B$23,2,FALSE))</f>
        <v/>
      </c>
      <c r="D178" s="23"/>
      <c r="E178" s="43"/>
      <c r="F178" s="44"/>
      <c r="G178" s="44"/>
      <c r="H178" s="23"/>
      <c r="I178" s="45"/>
      <c r="J178" s="45"/>
      <c r="K178" s="45"/>
      <c r="L178" s="45"/>
      <c r="M178" s="46"/>
      <c r="N178" s="47"/>
      <c r="O178" s="45"/>
      <c r="P178" s="45"/>
      <c r="Q178" s="45"/>
      <c r="R178" s="45"/>
      <c r="S178" s="49"/>
      <c r="T178" s="49"/>
      <c r="U178" s="45"/>
      <c r="V178" s="45"/>
      <c r="W178" s="44"/>
      <c r="X178" s="50"/>
      <c r="Y178" s="51"/>
      <c r="Z178" s="23"/>
      <c r="AA178" s="23"/>
      <c r="AB178" s="23"/>
      <c r="AC178" s="23"/>
      <c r="AD178" s="51"/>
      <c r="AE178" s="23"/>
      <c r="AF178" s="42"/>
      <c r="AG178" s="42"/>
      <c r="AH178" s="42"/>
      <c r="AI178" s="42"/>
      <c r="AJ178" s="42"/>
    </row>
    <row r="179" spans="1:36" ht="15.75" customHeight="1" x14ac:dyDescent="0.2">
      <c r="A179" s="52"/>
      <c r="B179" s="52"/>
      <c r="C179" s="52" t="str">
        <f>IF('PCA 2022 consolidado'!$B179="","",VLOOKUP(B179,dados!$A$1:$B$23,2,FALSE))</f>
        <v/>
      </c>
      <c r="D179" s="52"/>
      <c r="E179" s="60"/>
      <c r="F179" s="57"/>
      <c r="G179" s="57"/>
      <c r="H179" s="52"/>
      <c r="I179" s="53"/>
      <c r="J179" s="53"/>
      <c r="K179" s="53"/>
      <c r="L179" s="53"/>
      <c r="M179" s="54"/>
      <c r="N179" s="55"/>
      <c r="O179" s="53"/>
      <c r="P179" s="53"/>
      <c r="Q179" s="53"/>
      <c r="R179" s="53"/>
      <c r="S179" s="56"/>
      <c r="T179" s="56"/>
      <c r="U179" s="53"/>
      <c r="V179" s="53"/>
      <c r="W179" s="57"/>
      <c r="X179" s="58"/>
      <c r="Y179" s="59"/>
      <c r="Z179" s="52"/>
      <c r="AA179" s="52"/>
      <c r="AB179" s="52"/>
      <c r="AC179" s="52"/>
      <c r="AD179" s="59"/>
      <c r="AE179" s="52"/>
      <c r="AF179" s="42"/>
      <c r="AG179" s="42"/>
      <c r="AH179" s="42"/>
      <c r="AI179" s="42"/>
      <c r="AJ179" s="42"/>
    </row>
    <row r="180" spans="1:36" ht="15.75" customHeight="1" x14ac:dyDescent="0.2">
      <c r="A180" s="23"/>
      <c r="B180" s="23"/>
      <c r="C180" s="23" t="str">
        <f>IF('PCA 2022 consolidado'!$B180="","",VLOOKUP(B180,dados!$A$1:$B$23,2,FALSE))</f>
        <v/>
      </c>
      <c r="D180" s="23"/>
      <c r="E180" s="43"/>
      <c r="F180" s="44"/>
      <c r="G180" s="44"/>
      <c r="H180" s="23"/>
      <c r="I180" s="45"/>
      <c r="J180" s="45"/>
      <c r="K180" s="45"/>
      <c r="L180" s="45"/>
      <c r="M180" s="46"/>
      <c r="N180" s="47"/>
      <c r="O180" s="45"/>
      <c r="P180" s="45"/>
      <c r="Q180" s="45"/>
      <c r="R180" s="45"/>
      <c r="S180" s="49"/>
      <c r="T180" s="49"/>
      <c r="U180" s="45"/>
      <c r="V180" s="45"/>
      <c r="W180" s="44"/>
      <c r="X180" s="50"/>
      <c r="Y180" s="51"/>
      <c r="Z180" s="23"/>
      <c r="AA180" s="23"/>
      <c r="AB180" s="23"/>
      <c r="AC180" s="23"/>
      <c r="AD180" s="51"/>
      <c r="AE180" s="23"/>
      <c r="AF180" s="42"/>
      <c r="AG180" s="42"/>
      <c r="AH180" s="42"/>
      <c r="AI180" s="42"/>
      <c r="AJ180" s="42"/>
    </row>
    <row r="181" spans="1:36" ht="15.75" customHeight="1" x14ac:dyDescent="0.2">
      <c r="A181" s="52"/>
      <c r="B181" s="52"/>
      <c r="C181" s="52" t="str">
        <f>IF('PCA 2022 consolidado'!$B181="","",VLOOKUP(B181,dados!$A$1:$B$23,2,FALSE))</f>
        <v/>
      </c>
      <c r="D181" s="52"/>
      <c r="E181" s="60"/>
      <c r="F181" s="57"/>
      <c r="G181" s="57"/>
      <c r="H181" s="52"/>
      <c r="I181" s="53"/>
      <c r="J181" s="53"/>
      <c r="K181" s="53"/>
      <c r="L181" s="53"/>
      <c r="M181" s="54"/>
      <c r="N181" s="55"/>
      <c r="O181" s="53"/>
      <c r="P181" s="53"/>
      <c r="Q181" s="53"/>
      <c r="R181" s="53"/>
      <c r="S181" s="56"/>
      <c r="T181" s="56"/>
      <c r="U181" s="53"/>
      <c r="V181" s="53"/>
      <c r="W181" s="57"/>
      <c r="X181" s="58"/>
      <c r="Y181" s="59"/>
      <c r="Z181" s="52"/>
      <c r="AA181" s="52"/>
      <c r="AB181" s="52"/>
      <c r="AC181" s="52"/>
      <c r="AD181" s="59"/>
      <c r="AE181" s="52"/>
      <c r="AF181" s="42"/>
      <c r="AG181" s="42"/>
      <c r="AH181" s="42"/>
      <c r="AI181" s="42"/>
      <c r="AJ181" s="42"/>
    </row>
    <row r="182" spans="1:36" ht="15.75" customHeight="1" x14ac:dyDescent="0.2">
      <c r="A182" s="23"/>
      <c r="B182" s="23"/>
      <c r="C182" s="23" t="str">
        <f>IF('PCA 2022 consolidado'!$B182="","",VLOOKUP(B182,dados!$A$1:$B$23,2,FALSE))</f>
        <v/>
      </c>
      <c r="D182" s="23"/>
      <c r="E182" s="43"/>
      <c r="F182" s="44"/>
      <c r="G182" s="44"/>
      <c r="H182" s="23"/>
      <c r="I182" s="45"/>
      <c r="J182" s="45"/>
      <c r="K182" s="45"/>
      <c r="L182" s="45"/>
      <c r="M182" s="46"/>
      <c r="N182" s="47"/>
      <c r="O182" s="45"/>
      <c r="P182" s="45"/>
      <c r="Q182" s="45"/>
      <c r="R182" s="45"/>
      <c r="S182" s="49"/>
      <c r="T182" s="49"/>
      <c r="U182" s="45"/>
      <c r="V182" s="45"/>
      <c r="W182" s="44"/>
      <c r="X182" s="50"/>
      <c r="Y182" s="51"/>
      <c r="Z182" s="23"/>
      <c r="AA182" s="23"/>
      <c r="AB182" s="23"/>
      <c r="AC182" s="23"/>
      <c r="AD182" s="51"/>
      <c r="AE182" s="23"/>
      <c r="AF182" s="42"/>
      <c r="AG182" s="42"/>
      <c r="AH182" s="42"/>
      <c r="AI182" s="42"/>
      <c r="AJ182" s="42"/>
    </row>
    <row r="183" spans="1:36" ht="15.75" customHeight="1" x14ac:dyDescent="0.2">
      <c r="A183" s="52"/>
      <c r="B183" s="52"/>
      <c r="C183" s="52" t="str">
        <f>IF('PCA 2022 consolidado'!$B183="","",VLOOKUP(B183,dados!$A$1:$B$23,2,FALSE))</f>
        <v/>
      </c>
      <c r="D183" s="52"/>
      <c r="E183" s="60"/>
      <c r="F183" s="57"/>
      <c r="G183" s="57"/>
      <c r="H183" s="52"/>
      <c r="I183" s="53"/>
      <c r="J183" s="53"/>
      <c r="K183" s="53"/>
      <c r="L183" s="53"/>
      <c r="M183" s="54"/>
      <c r="N183" s="55"/>
      <c r="O183" s="53"/>
      <c r="P183" s="53"/>
      <c r="Q183" s="53"/>
      <c r="R183" s="53"/>
      <c r="S183" s="56"/>
      <c r="T183" s="56"/>
      <c r="U183" s="53"/>
      <c r="V183" s="53"/>
      <c r="W183" s="57"/>
      <c r="X183" s="58"/>
      <c r="Y183" s="59"/>
      <c r="Z183" s="52"/>
      <c r="AA183" s="52"/>
      <c r="AB183" s="52"/>
      <c r="AC183" s="52"/>
      <c r="AD183" s="59"/>
      <c r="AE183" s="52"/>
      <c r="AF183" s="42"/>
      <c r="AG183" s="42"/>
      <c r="AH183" s="42"/>
      <c r="AI183" s="42"/>
      <c r="AJ183" s="42"/>
    </row>
    <row r="184" spans="1:36" ht="15.75" customHeight="1" x14ac:dyDescent="0.2">
      <c r="A184" s="23"/>
      <c r="B184" s="23"/>
      <c r="C184" s="23" t="str">
        <f>IF('PCA 2022 consolidado'!$B184="","",VLOOKUP(B184,dados!$A$1:$B$23,2,FALSE))</f>
        <v/>
      </c>
      <c r="D184" s="23"/>
      <c r="E184" s="43"/>
      <c r="F184" s="44"/>
      <c r="G184" s="44"/>
      <c r="H184" s="23"/>
      <c r="I184" s="45"/>
      <c r="J184" s="45"/>
      <c r="K184" s="45"/>
      <c r="L184" s="45"/>
      <c r="M184" s="46"/>
      <c r="N184" s="47"/>
      <c r="O184" s="45"/>
      <c r="P184" s="45"/>
      <c r="Q184" s="45"/>
      <c r="R184" s="45"/>
      <c r="S184" s="49"/>
      <c r="T184" s="49"/>
      <c r="U184" s="45"/>
      <c r="V184" s="45"/>
      <c r="W184" s="44"/>
      <c r="X184" s="50"/>
      <c r="Y184" s="51"/>
      <c r="Z184" s="23"/>
      <c r="AA184" s="23"/>
      <c r="AB184" s="23"/>
      <c r="AC184" s="23"/>
      <c r="AD184" s="51"/>
      <c r="AE184" s="23"/>
      <c r="AF184" s="42"/>
      <c r="AG184" s="42"/>
      <c r="AH184" s="42"/>
      <c r="AI184" s="42"/>
      <c r="AJ184" s="42"/>
    </row>
    <row r="185" spans="1:36" ht="15.75" customHeight="1" x14ac:dyDescent="0.2">
      <c r="A185" s="52"/>
      <c r="B185" s="52"/>
      <c r="C185" s="52" t="str">
        <f>IF('PCA 2022 consolidado'!$B185="","",VLOOKUP(B185,dados!$A$1:$B$23,2,FALSE))</f>
        <v/>
      </c>
      <c r="D185" s="52"/>
      <c r="E185" s="60"/>
      <c r="F185" s="57"/>
      <c r="G185" s="57"/>
      <c r="H185" s="52"/>
      <c r="I185" s="53"/>
      <c r="J185" s="53"/>
      <c r="K185" s="53"/>
      <c r="L185" s="53"/>
      <c r="M185" s="54"/>
      <c r="N185" s="55"/>
      <c r="O185" s="53"/>
      <c r="P185" s="53"/>
      <c r="Q185" s="53"/>
      <c r="R185" s="53"/>
      <c r="S185" s="56"/>
      <c r="T185" s="56"/>
      <c r="U185" s="53"/>
      <c r="V185" s="53"/>
      <c r="W185" s="57"/>
      <c r="X185" s="58"/>
      <c r="Y185" s="59"/>
      <c r="Z185" s="52"/>
      <c r="AA185" s="52"/>
      <c r="AB185" s="52"/>
      <c r="AC185" s="52"/>
      <c r="AD185" s="59"/>
      <c r="AE185" s="52"/>
      <c r="AF185" s="42"/>
      <c r="AG185" s="42"/>
      <c r="AH185" s="42"/>
      <c r="AI185" s="42"/>
      <c r="AJ185" s="42"/>
    </row>
    <row r="186" spans="1:36" ht="15.75" customHeight="1" x14ac:dyDescent="0.2">
      <c r="A186" s="23"/>
      <c r="B186" s="23"/>
      <c r="C186" s="23" t="str">
        <f>IF('PCA 2022 consolidado'!$B186="","",VLOOKUP(B186,dados!$A$1:$B$23,2,FALSE))</f>
        <v/>
      </c>
      <c r="D186" s="23"/>
      <c r="E186" s="43"/>
      <c r="F186" s="44"/>
      <c r="G186" s="44"/>
      <c r="H186" s="23"/>
      <c r="I186" s="45"/>
      <c r="J186" s="45"/>
      <c r="K186" s="45"/>
      <c r="L186" s="45"/>
      <c r="M186" s="46"/>
      <c r="N186" s="47"/>
      <c r="O186" s="45"/>
      <c r="P186" s="45"/>
      <c r="Q186" s="45"/>
      <c r="R186" s="45"/>
      <c r="S186" s="49"/>
      <c r="T186" s="49"/>
      <c r="U186" s="45"/>
      <c r="V186" s="45"/>
      <c r="W186" s="44"/>
      <c r="X186" s="50"/>
      <c r="Y186" s="51"/>
      <c r="Z186" s="23"/>
      <c r="AA186" s="23"/>
      <c r="AB186" s="23"/>
      <c r="AC186" s="23"/>
      <c r="AD186" s="51"/>
      <c r="AE186" s="23"/>
      <c r="AF186" s="42"/>
      <c r="AG186" s="42"/>
      <c r="AH186" s="42"/>
      <c r="AI186" s="42"/>
      <c r="AJ186" s="42"/>
    </row>
    <row r="187" spans="1:36" ht="15.75" customHeight="1" x14ac:dyDescent="0.2">
      <c r="A187" s="52"/>
      <c r="B187" s="52"/>
      <c r="C187" s="52" t="str">
        <f>IF('PCA 2022 consolidado'!$B187="","",VLOOKUP(B187,dados!$A$1:$B$23,2,FALSE))</f>
        <v/>
      </c>
      <c r="D187" s="52"/>
      <c r="E187" s="60"/>
      <c r="F187" s="57"/>
      <c r="G187" s="57"/>
      <c r="H187" s="52"/>
      <c r="I187" s="53"/>
      <c r="J187" s="53"/>
      <c r="K187" s="53"/>
      <c r="L187" s="53"/>
      <c r="M187" s="54"/>
      <c r="N187" s="55"/>
      <c r="O187" s="53"/>
      <c r="P187" s="53"/>
      <c r="Q187" s="53"/>
      <c r="R187" s="53"/>
      <c r="S187" s="56"/>
      <c r="T187" s="56"/>
      <c r="U187" s="53"/>
      <c r="V187" s="53"/>
      <c r="W187" s="57"/>
      <c r="X187" s="58"/>
      <c r="Y187" s="59"/>
      <c r="Z187" s="52"/>
      <c r="AA187" s="52"/>
      <c r="AB187" s="52"/>
      <c r="AC187" s="52"/>
      <c r="AD187" s="59"/>
      <c r="AE187" s="52"/>
      <c r="AF187" s="42"/>
      <c r="AG187" s="42"/>
      <c r="AH187" s="42"/>
      <c r="AI187" s="42"/>
      <c r="AJ187" s="42"/>
    </row>
    <row r="188" spans="1:36" ht="15.75" customHeight="1" x14ac:dyDescent="0.2">
      <c r="A188" s="23"/>
      <c r="B188" s="23"/>
      <c r="C188" s="23" t="str">
        <f>IF('PCA 2022 consolidado'!$B188="","",VLOOKUP(B188,dados!$A$1:$B$23,2,FALSE))</f>
        <v/>
      </c>
      <c r="D188" s="23"/>
      <c r="E188" s="43"/>
      <c r="F188" s="44"/>
      <c r="G188" s="44"/>
      <c r="H188" s="23"/>
      <c r="I188" s="45"/>
      <c r="J188" s="45"/>
      <c r="K188" s="45"/>
      <c r="L188" s="45"/>
      <c r="M188" s="46"/>
      <c r="N188" s="47"/>
      <c r="O188" s="45"/>
      <c r="P188" s="45"/>
      <c r="Q188" s="45"/>
      <c r="R188" s="45"/>
      <c r="S188" s="49"/>
      <c r="T188" s="49"/>
      <c r="U188" s="45"/>
      <c r="V188" s="45"/>
      <c r="W188" s="44"/>
      <c r="X188" s="50"/>
      <c r="Y188" s="51"/>
      <c r="Z188" s="23"/>
      <c r="AA188" s="23"/>
      <c r="AB188" s="23"/>
      <c r="AC188" s="23"/>
      <c r="AD188" s="51"/>
      <c r="AE188" s="23"/>
      <c r="AF188" s="42"/>
      <c r="AG188" s="42"/>
      <c r="AH188" s="42"/>
      <c r="AI188" s="42"/>
      <c r="AJ188" s="42"/>
    </row>
    <row r="189" spans="1:36" ht="15.75" customHeight="1" x14ac:dyDescent="0.2">
      <c r="A189" s="52"/>
      <c r="B189" s="52"/>
      <c r="C189" s="52" t="str">
        <f>IF('PCA 2022 consolidado'!$B189="","",VLOOKUP(B189,dados!$A$1:$B$23,2,FALSE))</f>
        <v/>
      </c>
      <c r="D189" s="52"/>
      <c r="E189" s="60"/>
      <c r="F189" s="57"/>
      <c r="G189" s="57"/>
      <c r="H189" s="52"/>
      <c r="I189" s="53"/>
      <c r="J189" s="53"/>
      <c r="K189" s="53"/>
      <c r="L189" s="53"/>
      <c r="M189" s="54"/>
      <c r="N189" s="55"/>
      <c r="O189" s="53"/>
      <c r="P189" s="53"/>
      <c r="Q189" s="53"/>
      <c r="R189" s="53"/>
      <c r="S189" s="56"/>
      <c r="T189" s="56"/>
      <c r="U189" s="53"/>
      <c r="V189" s="53"/>
      <c r="W189" s="57"/>
      <c r="X189" s="58"/>
      <c r="Y189" s="59"/>
      <c r="Z189" s="52"/>
      <c r="AA189" s="52"/>
      <c r="AB189" s="52"/>
      <c r="AC189" s="52"/>
      <c r="AD189" s="59"/>
      <c r="AE189" s="52"/>
      <c r="AF189" s="42"/>
      <c r="AG189" s="42"/>
      <c r="AH189" s="42"/>
      <c r="AI189" s="42"/>
      <c r="AJ189" s="42"/>
    </row>
    <row r="190" spans="1:36" ht="15.75" customHeight="1" x14ac:dyDescent="0.2">
      <c r="A190" s="23"/>
      <c r="B190" s="23"/>
      <c r="C190" s="23" t="str">
        <f>IF('PCA 2022 consolidado'!$B190="","",VLOOKUP(B190,dados!$A$1:$B$23,2,FALSE))</f>
        <v/>
      </c>
      <c r="D190" s="23"/>
      <c r="E190" s="43"/>
      <c r="F190" s="44"/>
      <c r="G190" s="44"/>
      <c r="H190" s="23"/>
      <c r="I190" s="45"/>
      <c r="J190" s="45"/>
      <c r="K190" s="45"/>
      <c r="L190" s="45"/>
      <c r="M190" s="46"/>
      <c r="N190" s="47"/>
      <c r="O190" s="45"/>
      <c r="P190" s="45"/>
      <c r="Q190" s="45"/>
      <c r="R190" s="45"/>
      <c r="S190" s="49"/>
      <c r="T190" s="49"/>
      <c r="U190" s="45"/>
      <c r="V190" s="45"/>
      <c r="W190" s="44"/>
      <c r="X190" s="50"/>
      <c r="Y190" s="51"/>
      <c r="Z190" s="23"/>
      <c r="AA190" s="23"/>
      <c r="AB190" s="23"/>
      <c r="AC190" s="23"/>
      <c r="AD190" s="51"/>
      <c r="AE190" s="23"/>
      <c r="AF190" s="42"/>
      <c r="AG190" s="42"/>
      <c r="AH190" s="42"/>
      <c r="AI190" s="42"/>
      <c r="AJ190" s="42"/>
    </row>
    <row r="191" spans="1:36" ht="15.75" customHeight="1" x14ac:dyDescent="0.2">
      <c r="A191" s="52"/>
      <c r="B191" s="52"/>
      <c r="C191" s="52" t="str">
        <f>IF('PCA 2022 consolidado'!$B191="","",VLOOKUP(B191,dados!$A$1:$B$23,2,FALSE))</f>
        <v/>
      </c>
      <c r="D191" s="52"/>
      <c r="E191" s="60"/>
      <c r="F191" s="57"/>
      <c r="G191" s="57"/>
      <c r="H191" s="52"/>
      <c r="I191" s="53"/>
      <c r="J191" s="53"/>
      <c r="K191" s="53"/>
      <c r="L191" s="53"/>
      <c r="M191" s="54"/>
      <c r="N191" s="55"/>
      <c r="O191" s="53"/>
      <c r="P191" s="53"/>
      <c r="Q191" s="53"/>
      <c r="R191" s="53"/>
      <c r="S191" s="56"/>
      <c r="T191" s="56"/>
      <c r="U191" s="53"/>
      <c r="V191" s="53"/>
      <c r="W191" s="57"/>
      <c r="X191" s="58"/>
      <c r="Y191" s="59"/>
      <c r="Z191" s="52"/>
      <c r="AA191" s="52"/>
      <c r="AB191" s="52"/>
      <c r="AC191" s="52"/>
      <c r="AD191" s="59"/>
      <c r="AE191" s="52"/>
      <c r="AF191" s="42"/>
      <c r="AG191" s="42"/>
      <c r="AH191" s="42"/>
      <c r="AI191" s="42"/>
      <c r="AJ191" s="42"/>
    </row>
    <row r="192" spans="1:36" ht="15.75" customHeight="1" x14ac:dyDescent="0.2">
      <c r="A192" s="23"/>
      <c r="B192" s="23"/>
      <c r="C192" s="23" t="str">
        <f>IF('PCA 2022 consolidado'!$B192="","",VLOOKUP(B192,dados!$A$1:$B$23,2,FALSE))</f>
        <v/>
      </c>
      <c r="D192" s="23"/>
      <c r="E192" s="43"/>
      <c r="F192" s="44"/>
      <c r="G192" s="44"/>
      <c r="H192" s="23"/>
      <c r="I192" s="45"/>
      <c r="J192" s="45"/>
      <c r="K192" s="45"/>
      <c r="L192" s="45"/>
      <c r="M192" s="46"/>
      <c r="N192" s="47"/>
      <c r="O192" s="45"/>
      <c r="P192" s="45"/>
      <c r="Q192" s="45"/>
      <c r="R192" s="45"/>
      <c r="S192" s="49"/>
      <c r="T192" s="49"/>
      <c r="U192" s="45"/>
      <c r="V192" s="45"/>
      <c r="W192" s="44"/>
      <c r="X192" s="50"/>
      <c r="Y192" s="51"/>
      <c r="Z192" s="23"/>
      <c r="AA192" s="23"/>
      <c r="AB192" s="23"/>
      <c r="AC192" s="23"/>
      <c r="AD192" s="51"/>
      <c r="AE192" s="23"/>
      <c r="AF192" s="42"/>
      <c r="AG192" s="42"/>
      <c r="AH192" s="42"/>
      <c r="AI192" s="42"/>
      <c r="AJ192" s="42"/>
    </row>
    <row r="193" spans="1:36" ht="15.75" customHeight="1" x14ac:dyDescent="0.2">
      <c r="A193" s="52"/>
      <c r="B193" s="52"/>
      <c r="C193" s="52" t="str">
        <f>IF('PCA 2022 consolidado'!$B193="","",VLOOKUP(B193,dados!$A$1:$B$23,2,FALSE))</f>
        <v/>
      </c>
      <c r="D193" s="52"/>
      <c r="E193" s="60"/>
      <c r="F193" s="57"/>
      <c r="G193" s="57"/>
      <c r="H193" s="52"/>
      <c r="I193" s="53"/>
      <c r="J193" s="53"/>
      <c r="K193" s="53"/>
      <c r="L193" s="53"/>
      <c r="M193" s="54"/>
      <c r="N193" s="55"/>
      <c r="O193" s="53"/>
      <c r="P193" s="53"/>
      <c r="Q193" s="53"/>
      <c r="R193" s="53"/>
      <c r="S193" s="56"/>
      <c r="T193" s="56"/>
      <c r="U193" s="53"/>
      <c r="V193" s="53"/>
      <c r="W193" s="57"/>
      <c r="X193" s="58"/>
      <c r="Y193" s="59"/>
      <c r="Z193" s="52"/>
      <c r="AA193" s="52"/>
      <c r="AB193" s="52"/>
      <c r="AC193" s="52"/>
      <c r="AD193" s="59"/>
      <c r="AE193" s="52"/>
      <c r="AF193" s="42"/>
      <c r="AG193" s="42"/>
      <c r="AH193" s="42"/>
      <c r="AI193" s="42"/>
      <c r="AJ193" s="42"/>
    </row>
    <row r="194" spans="1:36" ht="15.75" customHeight="1" x14ac:dyDescent="0.2">
      <c r="A194" s="23"/>
      <c r="B194" s="23"/>
      <c r="C194" s="23" t="str">
        <f>IF('PCA 2022 consolidado'!$B194="","",VLOOKUP(B194,dados!$A$1:$B$23,2,FALSE))</f>
        <v/>
      </c>
      <c r="D194" s="23"/>
      <c r="E194" s="43"/>
      <c r="F194" s="44"/>
      <c r="G194" s="44"/>
      <c r="H194" s="23"/>
      <c r="I194" s="45"/>
      <c r="J194" s="45"/>
      <c r="K194" s="45"/>
      <c r="L194" s="45"/>
      <c r="M194" s="46"/>
      <c r="N194" s="47"/>
      <c r="O194" s="45"/>
      <c r="P194" s="45"/>
      <c r="Q194" s="45"/>
      <c r="R194" s="45"/>
      <c r="S194" s="49"/>
      <c r="T194" s="49"/>
      <c r="U194" s="45"/>
      <c r="V194" s="45"/>
      <c r="W194" s="44"/>
      <c r="X194" s="50"/>
      <c r="Y194" s="51"/>
      <c r="Z194" s="23"/>
      <c r="AA194" s="23"/>
      <c r="AB194" s="23"/>
      <c r="AC194" s="23"/>
      <c r="AD194" s="51"/>
      <c r="AE194" s="23"/>
      <c r="AF194" s="42"/>
      <c r="AG194" s="42"/>
      <c r="AH194" s="42"/>
      <c r="AI194" s="42"/>
      <c r="AJ194" s="42"/>
    </row>
    <row r="195" spans="1:36" ht="15.75" customHeight="1" x14ac:dyDescent="0.2">
      <c r="A195" s="52"/>
      <c r="B195" s="52"/>
      <c r="C195" s="52" t="str">
        <f>IF('PCA 2022 consolidado'!$B195="","",VLOOKUP(B195,dados!$A$1:$B$23,2,FALSE))</f>
        <v/>
      </c>
      <c r="D195" s="52"/>
      <c r="E195" s="60"/>
      <c r="F195" s="57"/>
      <c r="G195" s="57"/>
      <c r="H195" s="52"/>
      <c r="I195" s="53"/>
      <c r="J195" s="53"/>
      <c r="K195" s="53"/>
      <c r="L195" s="53"/>
      <c r="M195" s="54"/>
      <c r="N195" s="55"/>
      <c r="O195" s="53"/>
      <c r="P195" s="53"/>
      <c r="Q195" s="53"/>
      <c r="R195" s="53"/>
      <c r="S195" s="56"/>
      <c r="T195" s="56"/>
      <c r="U195" s="53"/>
      <c r="V195" s="53"/>
      <c r="W195" s="57"/>
      <c r="X195" s="58"/>
      <c r="Y195" s="59"/>
      <c r="Z195" s="52"/>
      <c r="AA195" s="52"/>
      <c r="AB195" s="52"/>
      <c r="AC195" s="52"/>
      <c r="AD195" s="59"/>
      <c r="AE195" s="52"/>
      <c r="AF195" s="42"/>
      <c r="AG195" s="42"/>
      <c r="AH195" s="42"/>
      <c r="AI195" s="42"/>
      <c r="AJ195" s="42"/>
    </row>
    <row r="196" spans="1:36" ht="15.75" customHeight="1" x14ac:dyDescent="0.2">
      <c r="A196" s="23"/>
      <c r="B196" s="23"/>
      <c r="C196" s="23" t="str">
        <f>IF('PCA 2022 consolidado'!$B196="","",VLOOKUP(B196,dados!$A$1:$B$23,2,FALSE))</f>
        <v/>
      </c>
      <c r="D196" s="23"/>
      <c r="E196" s="43"/>
      <c r="F196" s="44"/>
      <c r="G196" s="44"/>
      <c r="H196" s="23"/>
      <c r="I196" s="45"/>
      <c r="J196" s="45"/>
      <c r="K196" s="45"/>
      <c r="L196" s="45"/>
      <c r="M196" s="46"/>
      <c r="N196" s="47"/>
      <c r="O196" s="45"/>
      <c r="P196" s="45"/>
      <c r="Q196" s="45"/>
      <c r="R196" s="45"/>
      <c r="S196" s="49"/>
      <c r="T196" s="49"/>
      <c r="U196" s="45"/>
      <c r="V196" s="45"/>
      <c r="W196" s="44"/>
      <c r="X196" s="50"/>
      <c r="Y196" s="51"/>
      <c r="Z196" s="23"/>
      <c r="AA196" s="23"/>
      <c r="AB196" s="23"/>
      <c r="AC196" s="23"/>
      <c r="AD196" s="51"/>
      <c r="AE196" s="23"/>
      <c r="AF196" s="42"/>
      <c r="AG196" s="42"/>
      <c r="AH196" s="42"/>
      <c r="AI196" s="42"/>
      <c r="AJ196" s="42"/>
    </row>
    <row r="197" spans="1:36" ht="15.75" customHeight="1" x14ac:dyDescent="0.2">
      <c r="A197" s="52"/>
      <c r="B197" s="52"/>
      <c r="C197" s="52" t="str">
        <f>IF('PCA 2022 consolidado'!$B197="","",VLOOKUP(B197,dados!$A$1:$B$23,2,FALSE))</f>
        <v/>
      </c>
      <c r="D197" s="52"/>
      <c r="E197" s="60"/>
      <c r="F197" s="57"/>
      <c r="G197" s="57"/>
      <c r="H197" s="52"/>
      <c r="I197" s="53"/>
      <c r="J197" s="53"/>
      <c r="K197" s="53"/>
      <c r="L197" s="53"/>
      <c r="M197" s="54"/>
      <c r="N197" s="55"/>
      <c r="O197" s="53"/>
      <c r="P197" s="53"/>
      <c r="Q197" s="53"/>
      <c r="R197" s="53"/>
      <c r="S197" s="56"/>
      <c r="T197" s="56"/>
      <c r="U197" s="53"/>
      <c r="V197" s="53"/>
      <c r="W197" s="57"/>
      <c r="X197" s="58"/>
      <c r="Y197" s="59"/>
      <c r="Z197" s="52"/>
      <c r="AA197" s="52"/>
      <c r="AB197" s="52"/>
      <c r="AC197" s="52"/>
      <c r="AD197" s="59"/>
      <c r="AE197" s="52"/>
      <c r="AF197" s="42"/>
      <c r="AG197" s="42"/>
      <c r="AH197" s="42"/>
      <c r="AI197" s="42"/>
      <c r="AJ197" s="42"/>
    </row>
    <row r="198" spans="1:36" ht="15.75" customHeight="1" x14ac:dyDescent="0.2">
      <c r="A198" s="23"/>
      <c r="B198" s="23"/>
      <c r="C198" s="23" t="str">
        <f>IF('PCA 2022 consolidado'!$B198="","",VLOOKUP(B198,dados!$A$1:$B$23,2,FALSE))</f>
        <v/>
      </c>
      <c r="D198" s="23"/>
      <c r="E198" s="43"/>
      <c r="F198" s="44"/>
      <c r="G198" s="44"/>
      <c r="H198" s="23"/>
      <c r="I198" s="45"/>
      <c r="J198" s="45"/>
      <c r="K198" s="45"/>
      <c r="L198" s="45"/>
      <c r="M198" s="46"/>
      <c r="N198" s="47"/>
      <c r="O198" s="45"/>
      <c r="P198" s="45"/>
      <c r="Q198" s="45"/>
      <c r="R198" s="45"/>
      <c r="S198" s="49"/>
      <c r="T198" s="49"/>
      <c r="U198" s="45"/>
      <c r="V198" s="45"/>
      <c r="W198" s="44"/>
      <c r="X198" s="50"/>
      <c r="Y198" s="51"/>
      <c r="Z198" s="23"/>
      <c r="AA198" s="23"/>
      <c r="AB198" s="23"/>
      <c r="AC198" s="23"/>
      <c r="AD198" s="51"/>
      <c r="AE198" s="23"/>
      <c r="AF198" s="42"/>
      <c r="AG198" s="42"/>
      <c r="AH198" s="42"/>
      <c r="AI198" s="42"/>
      <c r="AJ198" s="42"/>
    </row>
    <row r="199" spans="1:36" ht="15.75" customHeight="1" x14ac:dyDescent="0.2">
      <c r="A199" s="52"/>
      <c r="B199" s="52"/>
      <c r="C199" s="52" t="str">
        <f>IF('PCA 2022 consolidado'!$B199="","",VLOOKUP(B199,dados!$A$1:$B$23,2,FALSE))</f>
        <v/>
      </c>
      <c r="D199" s="52"/>
      <c r="E199" s="60"/>
      <c r="F199" s="57"/>
      <c r="G199" s="57"/>
      <c r="H199" s="52"/>
      <c r="I199" s="53"/>
      <c r="J199" s="53"/>
      <c r="K199" s="53"/>
      <c r="L199" s="53"/>
      <c r="M199" s="54"/>
      <c r="N199" s="55"/>
      <c r="O199" s="53"/>
      <c r="P199" s="53"/>
      <c r="Q199" s="53"/>
      <c r="R199" s="53"/>
      <c r="S199" s="56"/>
      <c r="T199" s="56"/>
      <c r="U199" s="53"/>
      <c r="V199" s="53"/>
      <c r="W199" s="57"/>
      <c r="X199" s="58"/>
      <c r="Y199" s="59"/>
      <c r="Z199" s="52"/>
      <c r="AA199" s="52"/>
      <c r="AB199" s="52"/>
      <c r="AC199" s="52"/>
      <c r="AD199" s="59"/>
      <c r="AE199" s="52"/>
      <c r="AF199" s="42"/>
      <c r="AG199" s="42"/>
      <c r="AH199" s="42"/>
      <c r="AI199" s="42"/>
      <c r="AJ199" s="42"/>
    </row>
    <row r="200" spans="1:36" ht="15.75" customHeight="1" x14ac:dyDescent="0.2">
      <c r="A200" s="23"/>
      <c r="B200" s="23"/>
      <c r="C200" s="23" t="str">
        <f>IF('PCA 2022 consolidado'!$B200="","",VLOOKUP(B200,dados!$A$1:$B$23,2,FALSE))</f>
        <v/>
      </c>
      <c r="D200" s="23"/>
      <c r="E200" s="43"/>
      <c r="F200" s="44"/>
      <c r="G200" s="44"/>
      <c r="H200" s="23"/>
      <c r="I200" s="45"/>
      <c r="J200" s="45"/>
      <c r="K200" s="45"/>
      <c r="L200" s="45"/>
      <c r="M200" s="46"/>
      <c r="N200" s="47"/>
      <c r="O200" s="45"/>
      <c r="P200" s="45"/>
      <c r="Q200" s="45"/>
      <c r="R200" s="45"/>
      <c r="S200" s="49"/>
      <c r="T200" s="49"/>
      <c r="U200" s="45"/>
      <c r="V200" s="45"/>
      <c r="W200" s="44"/>
      <c r="X200" s="50"/>
      <c r="Y200" s="51"/>
      <c r="Z200" s="23"/>
      <c r="AA200" s="23"/>
      <c r="AB200" s="23"/>
      <c r="AC200" s="23"/>
      <c r="AD200" s="51"/>
      <c r="AE200" s="23"/>
      <c r="AF200" s="42"/>
      <c r="AG200" s="42"/>
      <c r="AH200" s="42"/>
      <c r="AI200" s="42"/>
      <c r="AJ200" s="42"/>
    </row>
    <row r="201" spans="1:36" ht="15.75" customHeight="1" x14ac:dyDescent="0.2">
      <c r="A201" s="52"/>
      <c r="B201" s="52"/>
      <c r="C201" s="52" t="str">
        <f>IF('PCA 2022 consolidado'!$B201="","",VLOOKUP(B201,dados!$A$1:$B$23,2,FALSE))</f>
        <v/>
      </c>
      <c r="D201" s="52"/>
      <c r="E201" s="60"/>
      <c r="F201" s="57"/>
      <c r="G201" s="57"/>
      <c r="H201" s="52"/>
      <c r="I201" s="53"/>
      <c r="J201" s="53"/>
      <c r="K201" s="53"/>
      <c r="L201" s="53"/>
      <c r="M201" s="54"/>
      <c r="N201" s="55"/>
      <c r="O201" s="53"/>
      <c r="P201" s="53"/>
      <c r="Q201" s="53"/>
      <c r="R201" s="53"/>
      <c r="S201" s="56"/>
      <c r="T201" s="56"/>
      <c r="U201" s="53"/>
      <c r="V201" s="53"/>
      <c r="W201" s="57"/>
      <c r="X201" s="58"/>
      <c r="Y201" s="59"/>
      <c r="Z201" s="52"/>
      <c r="AA201" s="52"/>
      <c r="AB201" s="52"/>
      <c r="AC201" s="52"/>
      <c r="AD201" s="59"/>
      <c r="AE201" s="52"/>
      <c r="AF201" s="42"/>
      <c r="AG201" s="42"/>
      <c r="AH201" s="42"/>
      <c r="AI201" s="42"/>
      <c r="AJ201" s="42"/>
    </row>
    <row r="202" spans="1:36" ht="15.75" customHeight="1" x14ac:dyDescent="0.2">
      <c r="A202" s="23"/>
      <c r="B202" s="23"/>
      <c r="C202" s="23" t="str">
        <f>IF('PCA 2022 consolidado'!$B202="","",VLOOKUP(B202,dados!$A$1:$B$23,2,FALSE))</f>
        <v/>
      </c>
      <c r="D202" s="23"/>
      <c r="E202" s="43"/>
      <c r="F202" s="44"/>
      <c r="G202" s="44"/>
      <c r="H202" s="23"/>
      <c r="I202" s="45"/>
      <c r="J202" s="45"/>
      <c r="K202" s="45"/>
      <c r="L202" s="45"/>
      <c r="M202" s="46"/>
      <c r="N202" s="47"/>
      <c r="O202" s="45"/>
      <c r="P202" s="45"/>
      <c r="Q202" s="45"/>
      <c r="R202" s="45"/>
      <c r="S202" s="49"/>
      <c r="T202" s="49"/>
      <c r="U202" s="45"/>
      <c r="V202" s="45"/>
      <c r="W202" s="44"/>
      <c r="X202" s="50"/>
      <c r="Y202" s="51"/>
      <c r="Z202" s="23"/>
      <c r="AA202" s="23"/>
      <c r="AB202" s="23"/>
      <c r="AC202" s="23"/>
      <c r="AD202" s="51"/>
      <c r="AE202" s="23"/>
      <c r="AF202" s="42"/>
      <c r="AG202" s="42"/>
      <c r="AH202" s="42"/>
      <c r="AI202" s="42"/>
      <c r="AJ202" s="42"/>
    </row>
    <row r="203" spans="1:36" ht="15.75" customHeight="1" x14ac:dyDescent="0.2">
      <c r="A203" s="52"/>
      <c r="B203" s="52"/>
      <c r="C203" s="52" t="str">
        <f>IF('PCA 2022 consolidado'!$B203="","",VLOOKUP(B203,dados!$A$1:$B$23,2,FALSE))</f>
        <v/>
      </c>
      <c r="D203" s="52"/>
      <c r="E203" s="60"/>
      <c r="F203" s="57"/>
      <c r="G203" s="57"/>
      <c r="H203" s="52"/>
      <c r="I203" s="53"/>
      <c r="J203" s="53"/>
      <c r="K203" s="53"/>
      <c r="L203" s="53"/>
      <c r="M203" s="54"/>
      <c r="N203" s="55"/>
      <c r="O203" s="53"/>
      <c r="P203" s="53"/>
      <c r="Q203" s="53"/>
      <c r="R203" s="53"/>
      <c r="S203" s="56"/>
      <c r="T203" s="56"/>
      <c r="U203" s="53"/>
      <c r="V203" s="53"/>
      <c r="W203" s="57"/>
      <c r="X203" s="58"/>
      <c r="Y203" s="59"/>
      <c r="Z203" s="52"/>
      <c r="AA203" s="52"/>
      <c r="AB203" s="52"/>
      <c r="AC203" s="52"/>
      <c r="AD203" s="59"/>
      <c r="AE203" s="52"/>
      <c r="AF203" s="42"/>
      <c r="AG203" s="42"/>
      <c r="AH203" s="42"/>
      <c r="AI203" s="42"/>
      <c r="AJ203" s="42"/>
    </row>
    <row r="204" spans="1:36" ht="15.75" customHeight="1" x14ac:dyDescent="0.2">
      <c r="A204" s="23"/>
      <c r="B204" s="23"/>
      <c r="C204" s="23" t="str">
        <f>IF('PCA 2022 consolidado'!$B204="","",VLOOKUP(B204,dados!$A$1:$B$23,2,FALSE))</f>
        <v/>
      </c>
      <c r="D204" s="23"/>
      <c r="E204" s="43"/>
      <c r="F204" s="44"/>
      <c r="G204" s="44"/>
      <c r="H204" s="23"/>
      <c r="I204" s="45"/>
      <c r="J204" s="45"/>
      <c r="K204" s="45"/>
      <c r="L204" s="45"/>
      <c r="M204" s="46"/>
      <c r="N204" s="47"/>
      <c r="O204" s="45"/>
      <c r="P204" s="45"/>
      <c r="Q204" s="45"/>
      <c r="R204" s="45"/>
      <c r="S204" s="49"/>
      <c r="T204" s="49"/>
      <c r="U204" s="45"/>
      <c r="V204" s="45"/>
      <c r="W204" s="44"/>
      <c r="X204" s="50"/>
      <c r="Y204" s="51"/>
      <c r="Z204" s="23"/>
      <c r="AA204" s="23"/>
      <c r="AB204" s="23"/>
      <c r="AC204" s="23"/>
      <c r="AD204" s="51"/>
      <c r="AE204" s="23"/>
      <c r="AF204" s="42"/>
      <c r="AG204" s="42"/>
      <c r="AH204" s="42"/>
      <c r="AI204" s="42"/>
      <c r="AJ204" s="42"/>
    </row>
    <row r="205" spans="1:36" ht="15.75" customHeight="1" x14ac:dyDescent="0.2">
      <c r="A205" s="52"/>
      <c r="B205" s="52"/>
      <c r="C205" s="52" t="str">
        <f>IF('PCA 2022 consolidado'!$B205="","",VLOOKUP(B205,dados!$A$1:$B$23,2,FALSE))</f>
        <v/>
      </c>
      <c r="D205" s="52"/>
      <c r="E205" s="60"/>
      <c r="F205" s="57"/>
      <c r="G205" s="57"/>
      <c r="H205" s="52"/>
      <c r="I205" s="53"/>
      <c r="J205" s="53"/>
      <c r="K205" s="53"/>
      <c r="L205" s="53"/>
      <c r="M205" s="54"/>
      <c r="N205" s="55"/>
      <c r="O205" s="53"/>
      <c r="P205" s="53"/>
      <c r="Q205" s="53"/>
      <c r="R205" s="53"/>
      <c r="S205" s="56"/>
      <c r="T205" s="56"/>
      <c r="U205" s="53"/>
      <c r="V205" s="53"/>
      <c r="W205" s="57"/>
      <c r="X205" s="58"/>
      <c r="Y205" s="59"/>
      <c r="Z205" s="52"/>
      <c r="AA205" s="52"/>
      <c r="AB205" s="52"/>
      <c r="AC205" s="52"/>
      <c r="AD205" s="59"/>
      <c r="AE205" s="52"/>
      <c r="AF205" s="42"/>
      <c r="AG205" s="42"/>
      <c r="AH205" s="42"/>
      <c r="AI205" s="42"/>
      <c r="AJ205" s="42"/>
    </row>
    <row r="206" spans="1:36" ht="15.75" customHeight="1" x14ac:dyDescent="0.2">
      <c r="A206" s="23"/>
      <c r="B206" s="23"/>
      <c r="C206" s="23" t="str">
        <f>IF('PCA 2022 consolidado'!$B206="","",VLOOKUP(B206,dados!$A$1:$B$23,2,FALSE))</f>
        <v/>
      </c>
      <c r="D206" s="23"/>
      <c r="E206" s="43"/>
      <c r="F206" s="44"/>
      <c r="G206" s="44"/>
      <c r="H206" s="23"/>
      <c r="I206" s="45"/>
      <c r="J206" s="45"/>
      <c r="K206" s="45"/>
      <c r="L206" s="45"/>
      <c r="M206" s="46"/>
      <c r="N206" s="47"/>
      <c r="O206" s="45"/>
      <c r="P206" s="45"/>
      <c r="Q206" s="45"/>
      <c r="R206" s="45"/>
      <c r="S206" s="49"/>
      <c r="T206" s="49"/>
      <c r="U206" s="45"/>
      <c r="V206" s="45"/>
      <c r="W206" s="44"/>
      <c r="X206" s="50"/>
      <c r="Y206" s="51"/>
      <c r="Z206" s="23"/>
      <c r="AA206" s="23"/>
      <c r="AB206" s="23"/>
      <c r="AC206" s="23"/>
      <c r="AD206" s="51"/>
      <c r="AE206" s="23"/>
      <c r="AF206" s="42"/>
      <c r="AG206" s="42"/>
      <c r="AH206" s="42"/>
      <c r="AI206" s="42"/>
      <c r="AJ206" s="42"/>
    </row>
    <row r="207" spans="1:36" ht="15.75" customHeight="1" x14ac:dyDescent="0.2">
      <c r="A207" s="52"/>
      <c r="B207" s="52"/>
      <c r="C207" s="52" t="str">
        <f>IF('PCA 2022 consolidado'!$B207="","",VLOOKUP(B207,dados!$A$1:$B$23,2,FALSE))</f>
        <v/>
      </c>
      <c r="D207" s="52"/>
      <c r="E207" s="60"/>
      <c r="F207" s="57"/>
      <c r="G207" s="57"/>
      <c r="H207" s="52"/>
      <c r="I207" s="53"/>
      <c r="J207" s="53"/>
      <c r="K207" s="53"/>
      <c r="L207" s="53"/>
      <c r="M207" s="54"/>
      <c r="N207" s="55"/>
      <c r="O207" s="53"/>
      <c r="P207" s="53"/>
      <c r="Q207" s="53"/>
      <c r="R207" s="53"/>
      <c r="S207" s="56"/>
      <c r="T207" s="56"/>
      <c r="U207" s="53"/>
      <c r="V207" s="53"/>
      <c r="W207" s="57"/>
      <c r="X207" s="58"/>
      <c r="Y207" s="59"/>
      <c r="Z207" s="52"/>
      <c r="AA207" s="52"/>
      <c r="AB207" s="52"/>
      <c r="AC207" s="52"/>
      <c r="AD207" s="59"/>
      <c r="AE207" s="52"/>
      <c r="AF207" s="42"/>
      <c r="AG207" s="42"/>
      <c r="AH207" s="42"/>
      <c r="AI207" s="42"/>
      <c r="AJ207" s="42"/>
    </row>
    <row r="208" spans="1:36" ht="15.75" customHeight="1" x14ac:dyDescent="0.2">
      <c r="A208" s="23"/>
      <c r="B208" s="23"/>
      <c r="C208" s="23" t="str">
        <f>IF('PCA 2022 consolidado'!$B208="","",VLOOKUP(B208,dados!$A$1:$B$23,2,FALSE))</f>
        <v/>
      </c>
      <c r="D208" s="23"/>
      <c r="E208" s="43"/>
      <c r="F208" s="44"/>
      <c r="G208" s="44"/>
      <c r="H208" s="23"/>
      <c r="I208" s="45"/>
      <c r="J208" s="45"/>
      <c r="K208" s="45"/>
      <c r="L208" s="45"/>
      <c r="M208" s="46"/>
      <c r="N208" s="47"/>
      <c r="O208" s="45"/>
      <c r="P208" s="45"/>
      <c r="Q208" s="45"/>
      <c r="R208" s="45"/>
      <c r="S208" s="49"/>
      <c r="T208" s="49"/>
      <c r="U208" s="45"/>
      <c r="V208" s="45"/>
      <c r="W208" s="44"/>
      <c r="X208" s="50"/>
      <c r="Y208" s="51"/>
      <c r="Z208" s="23"/>
      <c r="AA208" s="23"/>
      <c r="AB208" s="23"/>
      <c r="AC208" s="23"/>
      <c r="AD208" s="51"/>
      <c r="AE208" s="23"/>
      <c r="AF208" s="42"/>
      <c r="AG208" s="42"/>
      <c r="AH208" s="42"/>
      <c r="AI208" s="42"/>
      <c r="AJ208" s="42"/>
    </row>
    <row r="209" spans="1:36" ht="15.75" customHeight="1" x14ac:dyDescent="0.2">
      <c r="A209" s="52"/>
      <c r="B209" s="52"/>
      <c r="C209" s="52" t="str">
        <f>IF('PCA 2022 consolidado'!$B209="","",VLOOKUP(B209,dados!$A$1:$B$23,2,FALSE))</f>
        <v/>
      </c>
      <c r="D209" s="52"/>
      <c r="E209" s="60"/>
      <c r="F209" s="57"/>
      <c r="G209" s="57"/>
      <c r="H209" s="52"/>
      <c r="I209" s="53"/>
      <c r="J209" s="53"/>
      <c r="K209" s="53"/>
      <c r="L209" s="53"/>
      <c r="M209" s="54"/>
      <c r="N209" s="55"/>
      <c r="O209" s="53"/>
      <c r="P209" s="53"/>
      <c r="Q209" s="53"/>
      <c r="R209" s="53"/>
      <c r="S209" s="56"/>
      <c r="T209" s="56"/>
      <c r="U209" s="53"/>
      <c r="V209" s="53"/>
      <c r="W209" s="57"/>
      <c r="X209" s="58"/>
      <c r="Y209" s="59"/>
      <c r="Z209" s="52"/>
      <c r="AA209" s="52"/>
      <c r="AB209" s="52"/>
      <c r="AC209" s="52"/>
      <c r="AD209" s="59"/>
      <c r="AE209" s="52"/>
      <c r="AF209" s="42"/>
      <c r="AG209" s="42"/>
      <c r="AH209" s="42"/>
      <c r="AI209" s="42"/>
      <c r="AJ209" s="42"/>
    </row>
    <row r="210" spans="1:36" ht="15.75" customHeight="1" x14ac:dyDescent="0.2">
      <c r="A210" s="23"/>
      <c r="B210" s="23"/>
      <c r="C210" s="23" t="str">
        <f>IF('PCA 2022 consolidado'!$B210="","",VLOOKUP(B210,dados!$A$1:$B$23,2,FALSE))</f>
        <v/>
      </c>
      <c r="D210" s="23"/>
      <c r="E210" s="43"/>
      <c r="F210" s="44"/>
      <c r="G210" s="44"/>
      <c r="H210" s="23"/>
      <c r="I210" s="45"/>
      <c r="J210" s="45"/>
      <c r="K210" s="45"/>
      <c r="L210" s="45"/>
      <c r="M210" s="46"/>
      <c r="N210" s="47"/>
      <c r="O210" s="45"/>
      <c r="P210" s="45"/>
      <c r="Q210" s="45"/>
      <c r="R210" s="45"/>
      <c r="S210" s="49"/>
      <c r="T210" s="49"/>
      <c r="U210" s="45"/>
      <c r="V210" s="45"/>
      <c r="W210" s="44"/>
      <c r="X210" s="50"/>
      <c r="Y210" s="51"/>
      <c r="Z210" s="23"/>
      <c r="AA210" s="23"/>
      <c r="AB210" s="23"/>
      <c r="AC210" s="23"/>
      <c r="AD210" s="51"/>
      <c r="AE210" s="23"/>
      <c r="AF210" s="42"/>
      <c r="AG210" s="42"/>
      <c r="AH210" s="42"/>
      <c r="AI210" s="42"/>
      <c r="AJ210" s="42"/>
    </row>
    <row r="211" spans="1:36" ht="15.75" customHeight="1" x14ac:dyDescent="0.2">
      <c r="A211" s="52"/>
      <c r="B211" s="52"/>
      <c r="C211" s="52" t="str">
        <f>IF('PCA 2022 consolidado'!$B211="","",VLOOKUP(B211,dados!$A$1:$B$23,2,FALSE))</f>
        <v/>
      </c>
      <c r="D211" s="52"/>
      <c r="E211" s="60"/>
      <c r="F211" s="57"/>
      <c r="G211" s="57"/>
      <c r="H211" s="52"/>
      <c r="I211" s="53"/>
      <c r="J211" s="53"/>
      <c r="K211" s="53"/>
      <c r="L211" s="53"/>
      <c r="M211" s="54"/>
      <c r="N211" s="55"/>
      <c r="O211" s="53"/>
      <c r="P211" s="53"/>
      <c r="Q211" s="53"/>
      <c r="R211" s="53"/>
      <c r="S211" s="56"/>
      <c r="T211" s="56"/>
      <c r="U211" s="53"/>
      <c r="V211" s="53"/>
      <c r="W211" s="57"/>
      <c r="X211" s="58"/>
      <c r="Y211" s="59"/>
      <c r="Z211" s="52"/>
      <c r="AA211" s="52"/>
      <c r="AB211" s="52"/>
      <c r="AC211" s="52"/>
      <c r="AD211" s="59"/>
      <c r="AE211" s="52"/>
      <c r="AF211" s="42"/>
      <c r="AG211" s="42"/>
      <c r="AH211" s="42"/>
      <c r="AI211" s="42"/>
      <c r="AJ211" s="42"/>
    </row>
    <row r="212" spans="1:36" ht="15.75" customHeight="1" x14ac:dyDescent="0.2">
      <c r="A212" s="23"/>
      <c r="B212" s="23"/>
      <c r="C212" s="23" t="str">
        <f>IF('PCA 2022 consolidado'!$B212="","",VLOOKUP(B212,dados!$A$1:$B$23,2,FALSE))</f>
        <v/>
      </c>
      <c r="D212" s="23"/>
      <c r="E212" s="43"/>
      <c r="F212" s="44"/>
      <c r="G212" s="44"/>
      <c r="H212" s="23"/>
      <c r="I212" s="45"/>
      <c r="J212" s="45"/>
      <c r="K212" s="45"/>
      <c r="L212" s="45"/>
      <c r="M212" s="46"/>
      <c r="N212" s="47"/>
      <c r="O212" s="45"/>
      <c r="P212" s="45"/>
      <c r="Q212" s="45"/>
      <c r="R212" s="45"/>
      <c r="S212" s="49"/>
      <c r="T212" s="49"/>
      <c r="U212" s="45"/>
      <c r="V212" s="45"/>
      <c r="W212" s="44"/>
      <c r="X212" s="50"/>
      <c r="Y212" s="51"/>
      <c r="Z212" s="23"/>
      <c r="AA212" s="23"/>
      <c r="AB212" s="23"/>
      <c r="AC212" s="23"/>
      <c r="AD212" s="51"/>
      <c r="AE212" s="23"/>
      <c r="AF212" s="42"/>
      <c r="AG212" s="42"/>
      <c r="AH212" s="42"/>
      <c r="AI212" s="42"/>
      <c r="AJ212" s="42"/>
    </row>
    <row r="213" spans="1:36" ht="15.75" customHeight="1" x14ac:dyDescent="0.2">
      <c r="A213" s="52"/>
      <c r="B213" s="52"/>
      <c r="C213" s="52" t="str">
        <f>IF('PCA 2022 consolidado'!$B213="","",VLOOKUP(B213,dados!$A$1:$B$23,2,FALSE))</f>
        <v/>
      </c>
      <c r="D213" s="52"/>
      <c r="E213" s="60"/>
      <c r="F213" s="57"/>
      <c r="G213" s="57"/>
      <c r="H213" s="52"/>
      <c r="I213" s="53"/>
      <c r="J213" s="53"/>
      <c r="K213" s="53"/>
      <c r="L213" s="53"/>
      <c r="M213" s="54"/>
      <c r="N213" s="55"/>
      <c r="O213" s="53"/>
      <c r="P213" s="53"/>
      <c r="Q213" s="53"/>
      <c r="R213" s="53"/>
      <c r="S213" s="56"/>
      <c r="T213" s="56"/>
      <c r="U213" s="53"/>
      <c r="V213" s="53"/>
      <c r="W213" s="57"/>
      <c r="X213" s="58"/>
      <c r="Y213" s="59"/>
      <c r="Z213" s="52"/>
      <c r="AA213" s="52"/>
      <c r="AB213" s="52"/>
      <c r="AC213" s="52"/>
      <c r="AD213" s="59"/>
      <c r="AE213" s="52"/>
      <c r="AF213" s="42"/>
      <c r="AG213" s="42"/>
      <c r="AH213" s="42"/>
      <c r="AI213" s="42"/>
      <c r="AJ213" s="42"/>
    </row>
    <row r="214" spans="1:36" ht="15.75" customHeight="1" x14ac:dyDescent="0.2">
      <c r="A214" s="23"/>
      <c r="B214" s="23"/>
      <c r="C214" s="23" t="str">
        <f>IF('PCA 2022 consolidado'!$B214="","",VLOOKUP(B214,dados!$A$1:$B$23,2,FALSE))</f>
        <v/>
      </c>
      <c r="D214" s="23"/>
      <c r="E214" s="43"/>
      <c r="F214" s="44"/>
      <c r="G214" s="44"/>
      <c r="H214" s="23"/>
      <c r="I214" s="45"/>
      <c r="J214" s="45"/>
      <c r="K214" s="45"/>
      <c r="L214" s="45"/>
      <c r="M214" s="46"/>
      <c r="N214" s="47"/>
      <c r="O214" s="45"/>
      <c r="P214" s="45"/>
      <c r="Q214" s="45"/>
      <c r="R214" s="45"/>
      <c r="S214" s="49"/>
      <c r="T214" s="49"/>
      <c r="U214" s="45"/>
      <c r="V214" s="45"/>
      <c r="W214" s="44"/>
      <c r="X214" s="50"/>
      <c r="Y214" s="51"/>
      <c r="Z214" s="23"/>
      <c r="AA214" s="23"/>
      <c r="AB214" s="23"/>
      <c r="AC214" s="23"/>
      <c r="AD214" s="51"/>
      <c r="AE214" s="23"/>
      <c r="AF214" s="42"/>
      <c r="AG214" s="42"/>
      <c r="AH214" s="42"/>
      <c r="AI214" s="42"/>
      <c r="AJ214" s="42"/>
    </row>
    <row r="215" spans="1:36" ht="15.75" customHeight="1" x14ac:dyDescent="0.2">
      <c r="A215" s="52"/>
      <c r="B215" s="52"/>
      <c r="C215" s="52" t="str">
        <f>IF('PCA 2022 consolidado'!$B215="","",VLOOKUP(B215,dados!$A$1:$B$23,2,FALSE))</f>
        <v/>
      </c>
      <c r="D215" s="52"/>
      <c r="E215" s="60"/>
      <c r="F215" s="57"/>
      <c r="G215" s="57"/>
      <c r="H215" s="52"/>
      <c r="I215" s="53"/>
      <c r="J215" s="53"/>
      <c r="K215" s="53"/>
      <c r="L215" s="53"/>
      <c r="M215" s="54"/>
      <c r="N215" s="55"/>
      <c r="O215" s="53"/>
      <c r="P215" s="53"/>
      <c r="Q215" s="53"/>
      <c r="R215" s="53"/>
      <c r="S215" s="56"/>
      <c r="T215" s="56"/>
      <c r="U215" s="53"/>
      <c r="V215" s="53"/>
      <c r="W215" s="57"/>
      <c r="X215" s="58"/>
      <c r="Y215" s="59"/>
      <c r="Z215" s="52"/>
      <c r="AA215" s="52"/>
      <c r="AB215" s="52"/>
      <c r="AC215" s="52"/>
      <c r="AD215" s="59"/>
      <c r="AE215" s="52"/>
      <c r="AF215" s="42"/>
      <c r="AG215" s="42"/>
      <c r="AH215" s="42"/>
      <c r="AI215" s="42"/>
      <c r="AJ215" s="42"/>
    </row>
    <row r="216" spans="1:36" ht="15.75" customHeight="1" x14ac:dyDescent="0.2">
      <c r="A216" s="23"/>
      <c r="B216" s="23"/>
      <c r="C216" s="23" t="str">
        <f>IF('PCA 2022 consolidado'!$B216="","",VLOOKUP(B216,dados!$A$1:$B$23,2,FALSE))</f>
        <v/>
      </c>
      <c r="D216" s="23"/>
      <c r="E216" s="43"/>
      <c r="F216" s="44"/>
      <c r="G216" s="44"/>
      <c r="H216" s="23"/>
      <c r="I216" s="45"/>
      <c r="J216" s="45"/>
      <c r="K216" s="45"/>
      <c r="L216" s="45"/>
      <c r="M216" s="46"/>
      <c r="N216" s="47"/>
      <c r="O216" s="45"/>
      <c r="P216" s="45"/>
      <c r="Q216" s="45"/>
      <c r="R216" s="45"/>
      <c r="S216" s="49"/>
      <c r="T216" s="49"/>
      <c r="U216" s="45"/>
      <c r="V216" s="45"/>
      <c r="W216" s="44"/>
      <c r="X216" s="50"/>
      <c r="Y216" s="51"/>
      <c r="Z216" s="23"/>
      <c r="AA216" s="23"/>
      <c r="AB216" s="23"/>
      <c r="AC216" s="23"/>
      <c r="AD216" s="51"/>
      <c r="AE216" s="23"/>
      <c r="AF216" s="42"/>
      <c r="AG216" s="42"/>
      <c r="AH216" s="42"/>
      <c r="AI216" s="42"/>
      <c r="AJ216" s="42"/>
    </row>
    <row r="217" spans="1:36" ht="15.75" customHeight="1" x14ac:dyDescent="0.2">
      <c r="A217" s="52"/>
      <c r="B217" s="52"/>
      <c r="C217" s="52" t="str">
        <f>IF('PCA 2022 consolidado'!$B217="","",VLOOKUP(B217,dados!$A$1:$B$23,2,FALSE))</f>
        <v/>
      </c>
      <c r="D217" s="52"/>
      <c r="E217" s="60"/>
      <c r="F217" s="57"/>
      <c r="G217" s="57"/>
      <c r="H217" s="52"/>
      <c r="I217" s="53"/>
      <c r="J217" s="53"/>
      <c r="K217" s="53"/>
      <c r="L217" s="53"/>
      <c r="M217" s="54"/>
      <c r="N217" s="55"/>
      <c r="O217" s="53"/>
      <c r="P217" s="53"/>
      <c r="Q217" s="53"/>
      <c r="R217" s="53"/>
      <c r="S217" s="56"/>
      <c r="T217" s="56"/>
      <c r="U217" s="53"/>
      <c r="V217" s="53"/>
      <c r="W217" s="57"/>
      <c r="X217" s="58"/>
      <c r="Y217" s="59"/>
      <c r="Z217" s="52"/>
      <c r="AA217" s="52"/>
      <c r="AB217" s="52"/>
      <c r="AC217" s="52"/>
      <c r="AD217" s="59"/>
      <c r="AE217" s="52"/>
      <c r="AF217" s="42"/>
      <c r="AG217" s="42"/>
      <c r="AH217" s="42"/>
      <c r="AI217" s="42"/>
      <c r="AJ217" s="42"/>
    </row>
    <row r="218" spans="1:36" ht="15.75" customHeight="1" x14ac:dyDescent="0.2">
      <c r="A218" s="23"/>
      <c r="B218" s="23"/>
      <c r="C218" s="23" t="str">
        <f>IF('PCA 2022 consolidado'!$B218="","",VLOOKUP(B218,dados!$A$1:$B$23,2,FALSE))</f>
        <v/>
      </c>
      <c r="D218" s="23"/>
      <c r="E218" s="43"/>
      <c r="F218" s="44"/>
      <c r="G218" s="44"/>
      <c r="H218" s="23"/>
      <c r="I218" s="45"/>
      <c r="J218" s="45"/>
      <c r="K218" s="45"/>
      <c r="L218" s="45"/>
      <c r="M218" s="46"/>
      <c r="N218" s="47"/>
      <c r="O218" s="45"/>
      <c r="P218" s="45"/>
      <c r="Q218" s="45"/>
      <c r="R218" s="45"/>
      <c r="S218" s="49"/>
      <c r="T218" s="49"/>
      <c r="U218" s="45"/>
      <c r="V218" s="45"/>
      <c r="W218" s="44"/>
      <c r="X218" s="50"/>
      <c r="Y218" s="51"/>
      <c r="Z218" s="23"/>
      <c r="AA218" s="23"/>
      <c r="AB218" s="23"/>
      <c r="AC218" s="23"/>
      <c r="AD218" s="51"/>
      <c r="AE218" s="23"/>
      <c r="AF218" s="42"/>
      <c r="AG218" s="42"/>
      <c r="AH218" s="42"/>
      <c r="AI218" s="42"/>
      <c r="AJ218" s="42"/>
    </row>
    <row r="219" spans="1:36" ht="15.75" customHeight="1" x14ac:dyDescent="0.2">
      <c r="A219" s="52"/>
      <c r="B219" s="52"/>
      <c r="C219" s="52" t="str">
        <f>IF('PCA 2022 consolidado'!$B219="","",VLOOKUP(B219,dados!$A$1:$B$23,2,FALSE))</f>
        <v/>
      </c>
      <c r="D219" s="52"/>
      <c r="E219" s="60"/>
      <c r="F219" s="57"/>
      <c r="G219" s="57"/>
      <c r="H219" s="52"/>
      <c r="I219" s="53"/>
      <c r="J219" s="53"/>
      <c r="K219" s="53"/>
      <c r="L219" s="53"/>
      <c r="M219" s="54"/>
      <c r="N219" s="55"/>
      <c r="O219" s="53"/>
      <c r="P219" s="53"/>
      <c r="Q219" s="53"/>
      <c r="R219" s="53"/>
      <c r="S219" s="56"/>
      <c r="T219" s="56"/>
      <c r="U219" s="53"/>
      <c r="V219" s="53"/>
      <c r="W219" s="57"/>
      <c r="X219" s="58"/>
      <c r="Y219" s="59"/>
      <c r="Z219" s="52"/>
      <c r="AA219" s="52"/>
      <c r="AB219" s="52"/>
      <c r="AC219" s="52"/>
      <c r="AD219" s="59"/>
      <c r="AE219" s="52"/>
      <c r="AF219" s="42"/>
      <c r="AG219" s="42"/>
      <c r="AH219" s="42"/>
      <c r="AI219" s="42"/>
      <c r="AJ219" s="42"/>
    </row>
    <row r="220" spans="1:36" ht="15.75" customHeight="1" x14ac:dyDescent="0.2">
      <c r="A220" s="23"/>
      <c r="B220" s="23"/>
      <c r="C220" s="23" t="str">
        <f>IF('PCA 2022 consolidado'!$B220="","",VLOOKUP(B220,dados!$A$1:$B$23,2,FALSE))</f>
        <v/>
      </c>
      <c r="D220" s="23"/>
      <c r="E220" s="43"/>
      <c r="F220" s="44"/>
      <c r="G220" s="44"/>
      <c r="H220" s="23"/>
      <c r="I220" s="45"/>
      <c r="J220" s="45"/>
      <c r="K220" s="45"/>
      <c r="L220" s="45"/>
      <c r="M220" s="46"/>
      <c r="N220" s="47"/>
      <c r="O220" s="45"/>
      <c r="P220" s="45"/>
      <c r="Q220" s="45"/>
      <c r="R220" s="45"/>
      <c r="S220" s="49"/>
      <c r="T220" s="49"/>
      <c r="U220" s="45"/>
      <c r="V220" s="45"/>
      <c r="W220" s="44"/>
      <c r="X220" s="50"/>
      <c r="Y220" s="51"/>
      <c r="Z220" s="23"/>
      <c r="AA220" s="23"/>
      <c r="AB220" s="23"/>
      <c r="AC220" s="23"/>
      <c r="AD220" s="51"/>
      <c r="AE220" s="23"/>
      <c r="AF220" s="42"/>
      <c r="AG220" s="42"/>
      <c r="AH220" s="42"/>
      <c r="AI220" s="42"/>
      <c r="AJ220" s="42"/>
    </row>
    <row r="221" spans="1:36" ht="15.75" customHeight="1" x14ac:dyDescent="0.2">
      <c r="A221" s="52"/>
      <c r="B221" s="52"/>
      <c r="C221" s="52" t="str">
        <f>IF('PCA 2022 consolidado'!$B221="","",VLOOKUP(B221,dados!$A$1:$B$23,2,FALSE))</f>
        <v/>
      </c>
      <c r="D221" s="52"/>
      <c r="E221" s="60"/>
      <c r="F221" s="57"/>
      <c r="G221" s="57"/>
      <c r="H221" s="52"/>
      <c r="I221" s="53"/>
      <c r="J221" s="53"/>
      <c r="K221" s="53"/>
      <c r="L221" s="53"/>
      <c r="M221" s="54"/>
      <c r="N221" s="55"/>
      <c r="O221" s="53"/>
      <c r="P221" s="53"/>
      <c r="Q221" s="53"/>
      <c r="R221" s="53"/>
      <c r="S221" s="56"/>
      <c r="T221" s="56"/>
      <c r="U221" s="53"/>
      <c r="V221" s="53"/>
      <c r="W221" s="57"/>
      <c r="X221" s="58"/>
      <c r="Y221" s="59"/>
      <c r="Z221" s="52"/>
      <c r="AA221" s="52"/>
      <c r="AB221" s="52"/>
      <c r="AC221" s="52"/>
      <c r="AD221" s="59"/>
      <c r="AE221" s="52"/>
      <c r="AF221" s="42"/>
      <c r="AG221" s="42"/>
      <c r="AH221" s="42"/>
      <c r="AI221" s="42"/>
      <c r="AJ221" s="42"/>
    </row>
    <row r="222" spans="1:36" ht="15.75" customHeight="1" x14ac:dyDescent="0.2">
      <c r="A222" s="23"/>
      <c r="B222" s="23"/>
      <c r="C222" s="23" t="str">
        <f>IF('PCA 2022 consolidado'!$B222="","",VLOOKUP(B222,dados!$A$1:$B$23,2,FALSE))</f>
        <v/>
      </c>
      <c r="D222" s="23"/>
      <c r="E222" s="43"/>
      <c r="F222" s="44"/>
      <c r="G222" s="44"/>
      <c r="H222" s="23"/>
      <c r="I222" s="45"/>
      <c r="J222" s="45"/>
      <c r="K222" s="45"/>
      <c r="L222" s="45"/>
      <c r="M222" s="46"/>
      <c r="N222" s="47"/>
      <c r="O222" s="45"/>
      <c r="P222" s="45"/>
      <c r="Q222" s="45"/>
      <c r="R222" s="45"/>
      <c r="S222" s="49"/>
      <c r="T222" s="49"/>
      <c r="U222" s="45"/>
      <c r="V222" s="45"/>
      <c r="W222" s="44"/>
      <c r="X222" s="50"/>
      <c r="Y222" s="51"/>
      <c r="Z222" s="23"/>
      <c r="AA222" s="23"/>
      <c r="AB222" s="23"/>
      <c r="AC222" s="23"/>
      <c r="AD222" s="51"/>
      <c r="AE222" s="23"/>
      <c r="AF222" s="42"/>
      <c r="AG222" s="42"/>
      <c r="AH222" s="42"/>
      <c r="AI222" s="42"/>
      <c r="AJ222" s="42"/>
    </row>
    <row r="223" spans="1:36" ht="15.75" customHeight="1" x14ac:dyDescent="0.2">
      <c r="A223" s="52"/>
      <c r="B223" s="52"/>
      <c r="C223" s="52" t="str">
        <f>IF('PCA 2022 consolidado'!$B223="","",VLOOKUP(B223,dados!$A$1:$B$23,2,FALSE))</f>
        <v/>
      </c>
      <c r="D223" s="52"/>
      <c r="E223" s="60"/>
      <c r="F223" s="57"/>
      <c r="G223" s="57"/>
      <c r="H223" s="52"/>
      <c r="I223" s="53"/>
      <c r="J223" s="53"/>
      <c r="K223" s="53"/>
      <c r="L223" s="53"/>
      <c r="M223" s="54"/>
      <c r="N223" s="55"/>
      <c r="O223" s="53"/>
      <c r="P223" s="53"/>
      <c r="Q223" s="53"/>
      <c r="R223" s="53"/>
      <c r="S223" s="56"/>
      <c r="T223" s="56"/>
      <c r="U223" s="53"/>
      <c r="V223" s="53"/>
      <c r="W223" s="57"/>
      <c r="X223" s="58"/>
      <c r="Y223" s="59"/>
      <c r="Z223" s="52"/>
      <c r="AA223" s="52"/>
      <c r="AB223" s="52"/>
      <c r="AC223" s="52"/>
      <c r="AD223" s="59"/>
      <c r="AE223" s="52"/>
      <c r="AF223" s="42"/>
      <c r="AG223" s="42"/>
      <c r="AH223" s="42"/>
      <c r="AI223" s="42"/>
      <c r="AJ223" s="42"/>
    </row>
    <row r="224" spans="1:36" ht="15.75" customHeight="1" x14ac:dyDescent="0.2">
      <c r="A224" s="23"/>
      <c r="B224" s="23"/>
      <c r="C224" s="23" t="str">
        <f>IF('PCA 2022 consolidado'!$B224="","",VLOOKUP(B224,dados!$A$1:$B$23,2,FALSE))</f>
        <v/>
      </c>
      <c r="D224" s="23"/>
      <c r="E224" s="43"/>
      <c r="F224" s="44"/>
      <c r="G224" s="44"/>
      <c r="H224" s="23"/>
      <c r="I224" s="45"/>
      <c r="J224" s="45"/>
      <c r="K224" s="45"/>
      <c r="L224" s="45"/>
      <c r="M224" s="46"/>
      <c r="N224" s="47"/>
      <c r="O224" s="45"/>
      <c r="P224" s="45"/>
      <c r="Q224" s="45"/>
      <c r="R224" s="45"/>
      <c r="S224" s="49"/>
      <c r="T224" s="49"/>
      <c r="U224" s="45"/>
      <c r="V224" s="45"/>
      <c r="W224" s="44"/>
      <c r="X224" s="50"/>
      <c r="Y224" s="51"/>
      <c r="Z224" s="23"/>
      <c r="AA224" s="23"/>
      <c r="AB224" s="23"/>
      <c r="AC224" s="23"/>
      <c r="AD224" s="51"/>
      <c r="AE224" s="23"/>
      <c r="AF224" s="42"/>
      <c r="AG224" s="42"/>
      <c r="AH224" s="42"/>
      <c r="AI224" s="42"/>
      <c r="AJ224" s="42"/>
    </row>
    <row r="225" spans="1:36" ht="15.75" customHeight="1" x14ac:dyDescent="0.2">
      <c r="A225" s="52"/>
      <c r="B225" s="52"/>
      <c r="C225" s="52" t="str">
        <f>IF('PCA 2022 consolidado'!$B225="","",VLOOKUP(B225,dados!$A$1:$B$23,2,FALSE))</f>
        <v/>
      </c>
      <c r="D225" s="52"/>
      <c r="E225" s="60"/>
      <c r="F225" s="57"/>
      <c r="G225" s="57"/>
      <c r="H225" s="52"/>
      <c r="I225" s="53"/>
      <c r="J225" s="53"/>
      <c r="K225" s="53"/>
      <c r="L225" s="53"/>
      <c r="M225" s="54"/>
      <c r="N225" s="55"/>
      <c r="O225" s="53"/>
      <c r="P225" s="53"/>
      <c r="Q225" s="53"/>
      <c r="R225" s="53"/>
      <c r="S225" s="56"/>
      <c r="T225" s="56"/>
      <c r="U225" s="53"/>
      <c r="V225" s="53"/>
      <c r="W225" s="57"/>
      <c r="X225" s="58"/>
      <c r="Y225" s="59"/>
      <c r="Z225" s="52"/>
      <c r="AA225" s="52"/>
      <c r="AB225" s="52"/>
      <c r="AC225" s="52"/>
      <c r="AD225" s="59"/>
      <c r="AE225" s="52"/>
      <c r="AF225" s="42"/>
      <c r="AG225" s="42"/>
      <c r="AH225" s="42"/>
      <c r="AI225" s="42"/>
      <c r="AJ225" s="42"/>
    </row>
    <row r="226" spans="1:36" ht="15.75" customHeight="1" x14ac:dyDescent="0.2">
      <c r="A226" s="23"/>
      <c r="B226" s="23"/>
      <c r="C226" s="23" t="str">
        <f>IF('PCA 2022 consolidado'!$B226="","",VLOOKUP(B226,dados!$A$1:$B$23,2,FALSE))</f>
        <v/>
      </c>
      <c r="D226" s="23"/>
      <c r="E226" s="43"/>
      <c r="F226" s="44"/>
      <c r="G226" s="44"/>
      <c r="H226" s="23"/>
      <c r="I226" s="45"/>
      <c r="J226" s="45"/>
      <c r="K226" s="45"/>
      <c r="L226" s="45"/>
      <c r="M226" s="46"/>
      <c r="N226" s="47"/>
      <c r="O226" s="45"/>
      <c r="P226" s="45"/>
      <c r="Q226" s="45"/>
      <c r="R226" s="45"/>
      <c r="S226" s="49"/>
      <c r="T226" s="49"/>
      <c r="U226" s="45"/>
      <c r="V226" s="45"/>
      <c r="W226" s="44"/>
      <c r="X226" s="50"/>
      <c r="Y226" s="51"/>
      <c r="Z226" s="23"/>
      <c r="AA226" s="23"/>
      <c r="AB226" s="23"/>
      <c r="AC226" s="23"/>
      <c r="AD226" s="51"/>
      <c r="AE226" s="23"/>
      <c r="AF226" s="42"/>
      <c r="AG226" s="42"/>
      <c r="AH226" s="42"/>
      <c r="AI226" s="42"/>
      <c r="AJ226" s="42"/>
    </row>
    <row r="227" spans="1:36" ht="15.75" customHeight="1" x14ac:dyDescent="0.2">
      <c r="A227" s="52"/>
      <c r="B227" s="52"/>
      <c r="C227" s="52" t="str">
        <f>IF('PCA 2022 consolidado'!$B227="","",VLOOKUP(B227,dados!$A$1:$B$23,2,FALSE))</f>
        <v/>
      </c>
      <c r="D227" s="52"/>
      <c r="E227" s="60"/>
      <c r="F227" s="57"/>
      <c r="G227" s="57"/>
      <c r="H227" s="52"/>
      <c r="I227" s="53"/>
      <c r="J227" s="53"/>
      <c r="K227" s="53"/>
      <c r="L227" s="53"/>
      <c r="M227" s="54"/>
      <c r="N227" s="55"/>
      <c r="O227" s="53"/>
      <c r="P227" s="53"/>
      <c r="Q227" s="53"/>
      <c r="R227" s="53"/>
      <c r="S227" s="56"/>
      <c r="T227" s="56"/>
      <c r="U227" s="53"/>
      <c r="V227" s="53"/>
      <c r="W227" s="57"/>
      <c r="X227" s="58"/>
      <c r="Y227" s="59"/>
      <c r="Z227" s="52"/>
      <c r="AA227" s="52"/>
      <c r="AB227" s="52"/>
      <c r="AC227" s="52"/>
      <c r="AD227" s="59"/>
      <c r="AE227" s="52"/>
      <c r="AF227" s="42"/>
      <c r="AG227" s="42"/>
      <c r="AH227" s="42"/>
      <c r="AI227" s="42"/>
      <c r="AJ227" s="42"/>
    </row>
    <row r="228" spans="1:36" ht="15.75" customHeight="1" x14ac:dyDescent="0.2">
      <c r="A228" s="23"/>
      <c r="B228" s="23"/>
      <c r="C228" s="23" t="str">
        <f>IF('PCA 2022 consolidado'!$B228="","",VLOOKUP(B228,dados!$A$1:$B$23,2,FALSE))</f>
        <v/>
      </c>
      <c r="D228" s="23"/>
      <c r="E228" s="43"/>
      <c r="F228" s="44"/>
      <c r="G228" s="44"/>
      <c r="H228" s="23"/>
      <c r="I228" s="45"/>
      <c r="J228" s="45"/>
      <c r="K228" s="45"/>
      <c r="L228" s="45"/>
      <c r="M228" s="46"/>
      <c r="N228" s="47"/>
      <c r="O228" s="45"/>
      <c r="P228" s="45"/>
      <c r="Q228" s="45"/>
      <c r="R228" s="45"/>
      <c r="S228" s="49"/>
      <c r="T228" s="49"/>
      <c r="U228" s="45"/>
      <c r="V228" s="45"/>
      <c r="W228" s="44"/>
      <c r="X228" s="50"/>
      <c r="Y228" s="51"/>
      <c r="Z228" s="23"/>
      <c r="AA228" s="23"/>
      <c r="AB228" s="23"/>
      <c r="AC228" s="23"/>
      <c r="AD228" s="51"/>
      <c r="AE228" s="23"/>
      <c r="AF228" s="42"/>
      <c r="AG228" s="42"/>
      <c r="AH228" s="42"/>
      <c r="AI228" s="42"/>
      <c r="AJ228" s="42"/>
    </row>
    <row r="229" spans="1:36" ht="15.75" customHeight="1" x14ac:dyDescent="0.2">
      <c r="A229" s="52"/>
      <c r="B229" s="52"/>
      <c r="C229" s="52" t="str">
        <f>IF('PCA 2022 consolidado'!$B229="","",VLOOKUP(B229,dados!$A$1:$B$23,2,FALSE))</f>
        <v/>
      </c>
      <c r="D229" s="52"/>
      <c r="E229" s="60"/>
      <c r="F229" s="57"/>
      <c r="G229" s="57"/>
      <c r="H229" s="52"/>
      <c r="I229" s="53"/>
      <c r="J229" s="53"/>
      <c r="K229" s="53"/>
      <c r="L229" s="53"/>
      <c r="M229" s="54"/>
      <c r="N229" s="55"/>
      <c r="O229" s="53"/>
      <c r="P229" s="53"/>
      <c r="Q229" s="53"/>
      <c r="R229" s="53"/>
      <c r="S229" s="56"/>
      <c r="T229" s="56"/>
      <c r="U229" s="53"/>
      <c r="V229" s="53"/>
      <c r="W229" s="57"/>
      <c r="X229" s="58"/>
      <c r="Y229" s="59"/>
      <c r="Z229" s="52"/>
      <c r="AA229" s="52"/>
      <c r="AB229" s="52"/>
      <c r="AC229" s="52"/>
      <c r="AD229" s="59"/>
      <c r="AE229" s="52"/>
      <c r="AF229" s="42"/>
      <c r="AG229" s="42"/>
      <c r="AH229" s="42"/>
      <c r="AI229" s="42"/>
      <c r="AJ229" s="42"/>
    </row>
    <row r="230" spans="1:36" ht="15.75" customHeight="1" x14ac:dyDescent="0.2">
      <c r="A230" s="23"/>
      <c r="B230" s="23"/>
      <c r="C230" s="23" t="str">
        <f>IF('PCA 2022 consolidado'!$B230="","",VLOOKUP(B230,dados!$A$1:$B$23,2,FALSE))</f>
        <v/>
      </c>
      <c r="D230" s="23"/>
      <c r="E230" s="43"/>
      <c r="F230" s="44"/>
      <c r="G230" s="44"/>
      <c r="H230" s="23"/>
      <c r="I230" s="45"/>
      <c r="J230" s="45"/>
      <c r="K230" s="45"/>
      <c r="L230" s="45"/>
      <c r="M230" s="46"/>
      <c r="N230" s="47"/>
      <c r="O230" s="45"/>
      <c r="P230" s="45"/>
      <c r="Q230" s="45"/>
      <c r="R230" s="45"/>
      <c r="S230" s="49"/>
      <c r="T230" s="49"/>
      <c r="U230" s="45"/>
      <c r="V230" s="45"/>
      <c r="W230" s="44"/>
      <c r="X230" s="50"/>
      <c r="Y230" s="51"/>
      <c r="Z230" s="23"/>
      <c r="AA230" s="23"/>
      <c r="AB230" s="23"/>
      <c r="AC230" s="23"/>
      <c r="AD230" s="51"/>
      <c r="AE230" s="23"/>
      <c r="AF230" s="42"/>
      <c r="AG230" s="42"/>
      <c r="AH230" s="42"/>
      <c r="AI230" s="42"/>
      <c r="AJ230" s="42"/>
    </row>
    <row r="231" spans="1:36" ht="15.75" customHeight="1" x14ac:dyDescent="0.2">
      <c r="A231" s="52"/>
      <c r="B231" s="52"/>
      <c r="C231" s="52" t="str">
        <f>IF('PCA 2022 consolidado'!$B231="","",VLOOKUP(B231,dados!$A$1:$B$23,2,FALSE))</f>
        <v/>
      </c>
      <c r="D231" s="52"/>
      <c r="E231" s="60"/>
      <c r="F231" s="57"/>
      <c r="G231" s="57"/>
      <c r="H231" s="52"/>
      <c r="I231" s="53"/>
      <c r="J231" s="53"/>
      <c r="K231" s="53"/>
      <c r="L231" s="53"/>
      <c r="M231" s="54"/>
      <c r="N231" s="55"/>
      <c r="O231" s="53"/>
      <c r="P231" s="53"/>
      <c r="Q231" s="53"/>
      <c r="R231" s="53"/>
      <c r="S231" s="56"/>
      <c r="T231" s="56"/>
      <c r="U231" s="53"/>
      <c r="V231" s="53"/>
      <c r="W231" s="57"/>
      <c r="X231" s="58"/>
      <c r="Y231" s="59"/>
      <c r="Z231" s="52"/>
      <c r="AA231" s="52"/>
      <c r="AB231" s="52"/>
      <c r="AC231" s="52"/>
      <c r="AD231" s="59"/>
      <c r="AE231" s="52"/>
      <c r="AF231" s="42"/>
      <c r="AG231" s="42"/>
      <c r="AH231" s="42"/>
      <c r="AI231" s="42"/>
      <c r="AJ231" s="42"/>
    </row>
    <row r="232" spans="1:36" ht="15.75" customHeight="1" x14ac:dyDescent="0.2">
      <c r="A232" s="23"/>
      <c r="B232" s="23"/>
      <c r="C232" s="23" t="str">
        <f>IF('PCA 2022 consolidado'!$B232="","",VLOOKUP(B232,dados!$A$1:$B$23,2,FALSE))</f>
        <v/>
      </c>
      <c r="D232" s="23"/>
      <c r="E232" s="43"/>
      <c r="F232" s="44"/>
      <c r="G232" s="44"/>
      <c r="H232" s="23"/>
      <c r="I232" s="45"/>
      <c r="J232" s="45"/>
      <c r="K232" s="45"/>
      <c r="L232" s="45"/>
      <c r="M232" s="46"/>
      <c r="N232" s="47"/>
      <c r="O232" s="45"/>
      <c r="P232" s="45"/>
      <c r="Q232" s="45"/>
      <c r="R232" s="45"/>
      <c r="S232" s="49"/>
      <c r="T232" s="49"/>
      <c r="U232" s="45"/>
      <c r="V232" s="45"/>
      <c r="W232" s="44"/>
      <c r="X232" s="50"/>
      <c r="Y232" s="51"/>
      <c r="Z232" s="23"/>
      <c r="AA232" s="23"/>
      <c r="AB232" s="23"/>
      <c r="AC232" s="23"/>
      <c r="AD232" s="51"/>
      <c r="AE232" s="23"/>
      <c r="AF232" s="42"/>
      <c r="AG232" s="42"/>
      <c r="AH232" s="42"/>
      <c r="AI232" s="42"/>
      <c r="AJ232" s="42"/>
    </row>
    <row r="233" spans="1:36" ht="15.75" customHeight="1" x14ac:dyDescent="0.2">
      <c r="A233" s="52"/>
      <c r="B233" s="52"/>
      <c r="C233" s="52" t="str">
        <f>IF('PCA 2022 consolidado'!$B233="","",VLOOKUP(B233,dados!$A$1:$B$23,2,FALSE))</f>
        <v/>
      </c>
      <c r="D233" s="52"/>
      <c r="E233" s="60"/>
      <c r="F233" s="57"/>
      <c r="G233" s="57"/>
      <c r="H233" s="52"/>
      <c r="I233" s="53"/>
      <c r="J233" s="53"/>
      <c r="K233" s="53"/>
      <c r="L233" s="53"/>
      <c r="M233" s="54"/>
      <c r="N233" s="55"/>
      <c r="O233" s="53"/>
      <c r="P233" s="53"/>
      <c r="Q233" s="53"/>
      <c r="R233" s="53"/>
      <c r="S233" s="56"/>
      <c r="T233" s="56"/>
      <c r="U233" s="53"/>
      <c r="V233" s="53"/>
      <c r="W233" s="57"/>
      <c r="X233" s="58"/>
      <c r="Y233" s="59"/>
      <c r="Z233" s="52"/>
      <c r="AA233" s="52"/>
      <c r="AB233" s="52"/>
      <c r="AC233" s="52"/>
      <c r="AD233" s="59"/>
      <c r="AE233" s="52"/>
      <c r="AF233" s="42"/>
      <c r="AG233" s="42"/>
      <c r="AH233" s="42"/>
      <c r="AI233" s="42"/>
      <c r="AJ233" s="42"/>
    </row>
    <row r="234" spans="1:36" ht="15.75" customHeight="1" x14ac:dyDescent="0.2">
      <c r="A234" s="23"/>
      <c r="B234" s="23"/>
      <c r="C234" s="23" t="str">
        <f>IF('PCA 2022 consolidado'!$B234="","",VLOOKUP(B234,dados!$A$1:$B$23,2,FALSE))</f>
        <v/>
      </c>
      <c r="D234" s="23"/>
      <c r="E234" s="43"/>
      <c r="F234" s="44"/>
      <c r="G234" s="44"/>
      <c r="H234" s="23"/>
      <c r="I234" s="45"/>
      <c r="J234" s="45"/>
      <c r="K234" s="45"/>
      <c r="L234" s="45"/>
      <c r="M234" s="46"/>
      <c r="N234" s="47"/>
      <c r="O234" s="45"/>
      <c r="P234" s="45"/>
      <c r="Q234" s="45"/>
      <c r="R234" s="45"/>
      <c r="S234" s="49"/>
      <c r="T234" s="49"/>
      <c r="U234" s="45"/>
      <c r="V234" s="45"/>
      <c r="W234" s="44"/>
      <c r="X234" s="50"/>
      <c r="Y234" s="51"/>
      <c r="Z234" s="23"/>
      <c r="AA234" s="23"/>
      <c r="AB234" s="23"/>
      <c r="AC234" s="23"/>
      <c r="AD234" s="51"/>
      <c r="AE234" s="23"/>
      <c r="AF234" s="42"/>
      <c r="AG234" s="42"/>
      <c r="AH234" s="42"/>
      <c r="AI234" s="42"/>
      <c r="AJ234" s="42"/>
    </row>
    <row r="235" spans="1:36" ht="15.75" customHeight="1" x14ac:dyDescent="0.2">
      <c r="A235" s="52"/>
      <c r="B235" s="52"/>
      <c r="C235" s="52" t="str">
        <f>IF('PCA 2022 consolidado'!$B235="","",VLOOKUP(B235,dados!$A$1:$B$23,2,FALSE))</f>
        <v/>
      </c>
      <c r="D235" s="52"/>
      <c r="E235" s="60"/>
      <c r="F235" s="57"/>
      <c r="G235" s="57"/>
      <c r="H235" s="52"/>
      <c r="I235" s="53"/>
      <c r="J235" s="53"/>
      <c r="K235" s="53"/>
      <c r="L235" s="53"/>
      <c r="M235" s="54"/>
      <c r="N235" s="55"/>
      <c r="O235" s="53"/>
      <c r="P235" s="53"/>
      <c r="Q235" s="53"/>
      <c r="R235" s="53"/>
      <c r="S235" s="56"/>
      <c r="T235" s="56"/>
      <c r="U235" s="53"/>
      <c r="V235" s="53"/>
      <c r="W235" s="57"/>
      <c r="X235" s="58"/>
      <c r="Y235" s="59"/>
      <c r="Z235" s="52"/>
      <c r="AA235" s="52"/>
      <c r="AB235" s="52"/>
      <c r="AC235" s="52"/>
      <c r="AD235" s="59"/>
      <c r="AE235" s="52"/>
      <c r="AF235" s="42"/>
      <c r="AG235" s="42"/>
      <c r="AH235" s="42"/>
      <c r="AI235" s="42"/>
      <c r="AJ235" s="42"/>
    </row>
    <row r="236" spans="1:36" ht="15.75" customHeight="1" x14ac:dyDescent="0.2">
      <c r="A236" s="23"/>
      <c r="B236" s="23"/>
      <c r="C236" s="23" t="str">
        <f>IF('PCA 2022 consolidado'!$B236="","",VLOOKUP(B236,dados!$A$1:$B$23,2,FALSE))</f>
        <v/>
      </c>
      <c r="D236" s="23"/>
      <c r="E236" s="43"/>
      <c r="F236" s="44"/>
      <c r="G236" s="44"/>
      <c r="H236" s="23"/>
      <c r="I236" s="45"/>
      <c r="J236" s="45"/>
      <c r="K236" s="45"/>
      <c r="L236" s="45"/>
      <c r="M236" s="46"/>
      <c r="N236" s="47"/>
      <c r="O236" s="45"/>
      <c r="P236" s="45"/>
      <c r="Q236" s="45"/>
      <c r="R236" s="45"/>
      <c r="S236" s="49"/>
      <c r="T236" s="49"/>
      <c r="U236" s="45"/>
      <c r="V236" s="45"/>
      <c r="W236" s="44"/>
      <c r="X236" s="50"/>
      <c r="Y236" s="51"/>
      <c r="Z236" s="23"/>
      <c r="AA236" s="23"/>
      <c r="AB236" s="23"/>
      <c r="AC236" s="23"/>
      <c r="AD236" s="51"/>
      <c r="AE236" s="23"/>
      <c r="AF236" s="42"/>
      <c r="AG236" s="42"/>
      <c r="AH236" s="42"/>
      <c r="AI236" s="42"/>
      <c r="AJ236" s="42"/>
    </row>
    <row r="237" spans="1:36" ht="15.75" customHeight="1" x14ac:dyDescent="0.2">
      <c r="A237" s="52"/>
      <c r="B237" s="52"/>
      <c r="C237" s="52" t="str">
        <f>IF('PCA 2022 consolidado'!$B237="","",VLOOKUP(B237,dados!$A$1:$B$23,2,FALSE))</f>
        <v/>
      </c>
      <c r="D237" s="52"/>
      <c r="E237" s="60"/>
      <c r="F237" s="57"/>
      <c r="G237" s="57"/>
      <c r="H237" s="52"/>
      <c r="I237" s="53"/>
      <c r="J237" s="53"/>
      <c r="K237" s="53"/>
      <c r="L237" s="53"/>
      <c r="M237" s="54"/>
      <c r="N237" s="55"/>
      <c r="O237" s="53"/>
      <c r="P237" s="53"/>
      <c r="Q237" s="53"/>
      <c r="R237" s="53"/>
      <c r="S237" s="56"/>
      <c r="T237" s="56"/>
      <c r="U237" s="53"/>
      <c r="V237" s="53"/>
      <c r="W237" s="57"/>
      <c r="X237" s="58"/>
      <c r="Y237" s="59"/>
      <c r="Z237" s="52"/>
      <c r="AA237" s="52"/>
      <c r="AB237" s="52"/>
      <c r="AC237" s="52"/>
      <c r="AD237" s="59"/>
      <c r="AE237" s="52"/>
      <c r="AF237" s="42"/>
      <c r="AG237" s="42"/>
      <c r="AH237" s="42"/>
      <c r="AI237" s="42"/>
      <c r="AJ237" s="42"/>
    </row>
    <row r="238" spans="1:36" ht="15.75" customHeight="1" x14ac:dyDescent="0.2">
      <c r="A238" s="23"/>
      <c r="B238" s="23"/>
      <c r="C238" s="23" t="str">
        <f>IF('PCA 2022 consolidado'!$B238="","",VLOOKUP(B238,dados!$A$1:$B$23,2,FALSE))</f>
        <v/>
      </c>
      <c r="D238" s="23"/>
      <c r="E238" s="43"/>
      <c r="F238" s="44"/>
      <c r="G238" s="44"/>
      <c r="H238" s="23"/>
      <c r="I238" s="45"/>
      <c r="J238" s="45"/>
      <c r="K238" s="45"/>
      <c r="L238" s="45"/>
      <c r="M238" s="46"/>
      <c r="N238" s="47"/>
      <c r="O238" s="45"/>
      <c r="P238" s="45"/>
      <c r="Q238" s="45"/>
      <c r="R238" s="45"/>
      <c r="S238" s="49"/>
      <c r="T238" s="49"/>
      <c r="U238" s="45"/>
      <c r="V238" s="45"/>
      <c r="W238" s="44"/>
      <c r="X238" s="50"/>
      <c r="Y238" s="51"/>
      <c r="Z238" s="23"/>
      <c r="AA238" s="23"/>
      <c r="AB238" s="23"/>
      <c r="AC238" s="23"/>
      <c r="AD238" s="51"/>
      <c r="AE238" s="23"/>
      <c r="AF238" s="42"/>
      <c r="AG238" s="42"/>
      <c r="AH238" s="42"/>
      <c r="AI238" s="42"/>
      <c r="AJ238" s="42"/>
    </row>
    <row r="239" spans="1:36" ht="15.75" customHeight="1" x14ac:dyDescent="0.2">
      <c r="A239" s="52"/>
      <c r="B239" s="52"/>
      <c r="C239" s="52" t="str">
        <f>IF('PCA 2022 consolidado'!$B239="","",VLOOKUP(B239,dados!$A$1:$B$23,2,FALSE))</f>
        <v/>
      </c>
      <c r="D239" s="52"/>
      <c r="E239" s="60"/>
      <c r="F239" s="57"/>
      <c r="G239" s="57"/>
      <c r="H239" s="52"/>
      <c r="I239" s="53"/>
      <c r="J239" s="53"/>
      <c r="K239" s="53"/>
      <c r="L239" s="53"/>
      <c r="M239" s="54"/>
      <c r="N239" s="55"/>
      <c r="O239" s="53"/>
      <c r="P239" s="53"/>
      <c r="Q239" s="53"/>
      <c r="R239" s="53"/>
      <c r="S239" s="56"/>
      <c r="T239" s="56"/>
      <c r="U239" s="53"/>
      <c r="V239" s="53"/>
      <c r="W239" s="57"/>
      <c r="X239" s="58"/>
      <c r="Y239" s="59"/>
      <c r="Z239" s="52"/>
      <c r="AA239" s="52"/>
      <c r="AB239" s="52"/>
      <c r="AC239" s="52"/>
      <c r="AD239" s="59"/>
      <c r="AE239" s="52"/>
      <c r="AF239" s="42"/>
      <c r="AG239" s="42"/>
      <c r="AH239" s="42"/>
      <c r="AI239" s="42"/>
      <c r="AJ239" s="42"/>
    </row>
    <row r="240" spans="1:36" ht="15.75" customHeight="1" x14ac:dyDescent="0.2">
      <c r="A240" s="23"/>
      <c r="B240" s="23"/>
      <c r="C240" s="23" t="str">
        <f>IF('PCA 2022 consolidado'!$B240="","",VLOOKUP(B240,dados!$A$1:$B$23,2,FALSE))</f>
        <v/>
      </c>
      <c r="D240" s="23"/>
      <c r="E240" s="43"/>
      <c r="F240" s="44"/>
      <c r="G240" s="44"/>
      <c r="H240" s="23"/>
      <c r="I240" s="45"/>
      <c r="J240" s="45"/>
      <c r="K240" s="45"/>
      <c r="L240" s="45"/>
      <c r="M240" s="46"/>
      <c r="N240" s="47"/>
      <c r="O240" s="45"/>
      <c r="P240" s="45"/>
      <c r="Q240" s="45"/>
      <c r="R240" s="45"/>
      <c r="S240" s="49"/>
      <c r="T240" s="49"/>
      <c r="U240" s="45"/>
      <c r="V240" s="45"/>
      <c r="W240" s="44"/>
      <c r="X240" s="50"/>
      <c r="Y240" s="51"/>
      <c r="Z240" s="23"/>
      <c r="AA240" s="23"/>
      <c r="AB240" s="23"/>
      <c r="AC240" s="23"/>
      <c r="AD240" s="51"/>
      <c r="AE240" s="23"/>
      <c r="AF240" s="42"/>
      <c r="AG240" s="42"/>
      <c r="AH240" s="42"/>
      <c r="AI240" s="42"/>
      <c r="AJ240" s="42"/>
    </row>
    <row r="241" spans="1:36" ht="15.75" customHeight="1" x14ac:dyDescent="0.2">
      <c r="A241" s="52"/>
      <c r="B241" s="52"/>
      <c r="C241" s="52" t="str">
        <f>IF('PCA 2022 consolidado'!$B241="","",VLOOKUP(B241,dados!$A$1:$B$23,2,FALSE))</f>
        <v/>
      </c>
      <c r="D241" s="52"/>
      <c r="E241" s="60"/>
      <c r="F241" s="57"/>
      <c r="G241" s="57"/>
      <c r="H241" s="52"/>
      <c r="I241" s="53"/>
      <c r="J241" s="53"/>
      <c r="K241" s="53"/>
      <c r="L241" s="53"/>
      <c r="M241" s="54"/>
      <c r="N241" s="55"/>
      <c r="O241" s="53"/>
      <c r="P241" s="53"/>
      <c r="Q241" s="53"/>
      <c r="R241" s="53"/>
      <c r="S241" s="56"/>
      <c r="T241" s="56"/>
      <c r="U241" s="53"/>
      <c r="V241" s="53"/>
      <c r="W241" s="57"/>
      <c r="X241" s="58"/>
      <c r="Y241" s="59"/>
      <c r="Z241" s="52"/>
      <c r="AA241" s="52"/>
      <c r="AB241" s="52"/>
      <c r="AC241" s="52"/>
      <c r="AD241" s="59"/>
      <c r="AE241" s="52"/>
      <c r="AF241" s="42"/>
      <c r="AG241" s="42"/>
      <c r="AH241" s="42"/>
      <c r="AI241" s="42"/>
      <c r="AJ241" s="42"/>
    </row>
    <row r="242" spans="1:36" ht="15.75" customHeight="1" x14ac:dyDescent="0.2">
      <c r="A242" s="23"/>
      <c r="B242" s="23"/>
      <c r="C242" s="23" t="str">
        <f>IF('PCA 2022 consolidado'!$B242="","",VLOOKUP(B242,dados!$A$1:$B$23,2,FALSE))</f>
        <v/>
      </c>
      <c r="D242" s="23"/>
      <c r="E242" s="43"/>
      <c r="F242" s="44"/>
      <c r="G242" s="44"/>
      <c r="H242" s="23"/>
      <c r="I242" s="45"/>
      <c r="J242" s="45"/>
      <c r="K242" s="45"/>
      <c r="L242" s="45"/>
      <c r="M242" s="46"/>
      <c r="N242" s="47"/>
      <c r="O242" s="45"/>
      <c r="P242" s="45"/>
      <c r="Q242" s="45"/>
      <c r="R242" s="45"/>
      <c r="S242" s="49"/>
      <c r="T242" s="49"/>
      <c r="U242" s="45"/>
      <c r="V242" s="45"/>
      <c r="W242" s="44"/>
      <c r="X242" s="50"/>
      <c r="Y242" s="51"/>
      <c r="Z242" s="23"/>
      <c r="AA242" s="23"/>
      <c r="AB242" s="23"/>
      <c r="AC242" s="23"/>
      <c r="AD242" s="51"/>
      <c r="AE242" s="23"/>
      <c r="AF242" s="42"/>
      <c r="AG242" s="42"/>
      <c r="AH242" s="42"/>
      <c r="AI242" s="42"/>
      <c r="AJ242" s="42"/>
    </row>
    <row r="243" spans="1:36" ht="15.75" customHeight="1" x14ac:dyDescent="0.2">
      <c r="A243" s="52"/>
      <c r="B243" s="52"/>
      <c r="C243" s="52" t="str">
        <f>IF('PCA 2022 consolidado'!$B243="","",VLOOKUP(B243,dados!$A$1:$B$23,2,FALSE))</f>
        <v/>
      </c>
      <c r="D243" s="52"/>
      <c r="E243" s="60"/>
      <c r="F243" s="57"/>
      <c r="G243" s="57"/>
      <c r="H243" s="52"/>
      <c r="I243" s="53"/>
      <c r="J243" s="53"/>
      <c r="K243" s="53"/>
      <c r="L243" s="53"/>
      <c r="M243" s="54"/>
      <c r="N243" s="55"/>
      <c r="O243" s="53"/>
      <c r="P243" s="53"/>
      <c r="Q243" s="53"/>
      <c r="R243" s="53"/>
      <c r="S243" s="56"/>
      <c r="T243" s="56"/>
      <c r="U243" s="53"/>
      <c r="V243" s="53"/>
      <c r="W243" s="57"/>
      <c r="X243" s="58"/>
      <c r="Y243" s="59"/>
      <c r="Z243" s="52"/>
      <c r="AA243" s="52"/>
      <c r="AB243" s="52"/>
      <c r="AC243" s="52"/>
      <c r="AD243" s="59"/>
      <c r="AE243" s="52"/>
      <c r="AF243" s="42"/>
      <c r="AG243" s="42"/>
      <c r="AH243" s="42"/>
      <c r="AI243" s="42"/>
      <c r="AJ243" s="42"/>
    </row>
    <row r="244" spans="1:36" ht="15.75" customHeight="1" x14ac:dyDescent="0.2">
      <c r="A244" s="23"/>
      <c r="B244" s="23"/>
      <c r="C244" s="23" t="str">
        <f>IF('PCA 2022 consolidado'!$B244="","",VLOOKUP(B244,dados!$A$1:$B$23,2,FALSE))</f>
        <v/>
      </c>
      <c r="D244" s="23"/>
      <c r="E244" s="43"/>
      <c r="F244" s="44"/>
      <c r="G244" s="44"/>
      <c r="H244" s="23"/>
      <c r="I244" s="45"/>
      <c r="J244" s="45"/>
      <c r="K244" s="45"/>
      <c r="L244" s="45"/>
      <c r="M244" s="46"/>
      <c r="N244" s="47"/>
      <c r="O244" s="45"/>
      <c r="P244" s="45"/>
      <c r="Q244" s="45"/>
      <c r="R244" s="45"/>
      <c r="S244" s="49"/>
      <c r="T244" s="49"/>
      <c r="U244" s="45"/>
      <c r="V244" s="45"/>
      <c r="W244" s="44"/>
      <c r="X244" s="50"/>
      <c r="Y244" s="51"/>
      <c r="Z244" s="23"/>
      <c r="AA244" s="23"/>
      <c r="AB244" s="23"/>
      <c r="AC244" s="23"/>
      <c r="AD244" s="51"/>
      <c r="AE244" s="23"/>
      <c r="AF244" s="42"/>
      <c r="AG244" s="42"/>
      <c r="AH244" s="42"/>
      <c r="AI244" s="42"/>
      <c r="AJ244" s="42"/>
    </row>
    <row r="245" spans="1:36" ht="15.75" customHeight="1" x14ac:dyDescent="0.2">
      <c r="A245" s="52"/>
      <c r="B245" s="52"/>
      <c r="C245" s="52" t="str">
        <f>IF('PCA 2022 consolidado'!$B245="","",VLOOKUP(B245,dados!$A$1:$B$23,2,FALSE))</f>
        <v/>
      </c>
      <c r="D245" s="52"/>
      <c r="E245" s="60"/>
      <c r="F245" s="57"/>
      <c r="G245" s="57"/>
      <c r="H245" s="52"/>
      <c r="I245" s="53"/>
      <c r="J245" s="53"/>
      <c r="K245" s="53"/>
      <c r="L245" s="53"/>
      <c r="M245" s="54"/>
      <c r="N245" s="55"/>
      <c r="O245" s="53"/>
      <c r="P245" s="53"/>
      <c r="Q245" s="53"/>
      <c r="R245" s="53"/>
      <c r="S245" s="56"/>
      <c r="T245" s="56"/>
      <c r="U245" s="53"/>
      <c r="V245" s="53"/>
      <c r="W245" s="57"/>
      <c r="X245" s="58"/>
      <c r="Y245" s="59"/>
      <c r="Z245" s="52"/>
      <c r="AA245" s="52"/>
      <c r="AB245" s="52"/>
      <c r="AC245" s="52"/>
      <c r="AD245" s="59"/>
      <c r="AE245" s="52"/>
      <c r="AF245" s="42"/>
      <c r="AG245" s="42"/>
      <c r="AH245" s="42"/>
      <c r="AI245" s="42"/>
      <c r="AJ245" s="42"/>
    </row>
    <row r="246" spans="1:36" ht="15.75" customHeight="1" x14ac:dyDescent="0.2">
      <c r="A246" s="23"/>
      <c r="B246" s="23"/>
      <c r="C246" s="23" t="str">
        <f>IF('PCA 2022 consolidado'!$B246="","",VLOOKUP(B246,dados!$A$1:$B$23,2,FALSE))</f>
        <v/>
      </c>
      <c r="D246" s="23"/>
      <c r="E246" s="43"/>
      <c r="F246" s="44"/>
      <c r="G246" s="44"/>
      <c r="H246" s="23"/>
      <c r="I246" s="45"/>
      <c r="J246" s="45"/>
      <c r="K246" s="45"/>
      <c r="L246" s="45"/>
      <c r="M246" s="46"/>
      <c r="N246" s="47"/>
      <c r="O246" s="45"/>
      <c r="P246" s="45"/>
      <c r="Q246" s="45"/>
      <c r="R246" s="45"/>
      <c r="S246" s="49"/>
      <c r="T246" s="49"/>
      <c r="U246" s="45"/>
      <c r="V246" s="45"/>
      <c r="W246" s="44"/>
      <c r="X246" s="50"/>
      <c r="Y246" s="51"/>
      <c r="Z246" s="23"/>
      <c r="AA246" s="23"/>
      <c r="AB246" s="23"/>
      <c r="AC246" s="23"/>
      <c r="AD246" s="51"/>
      <c r="AE246" s="23"/>
      <c r="AF246" s="42"/>
      <c r="AG246" s="42"/>
      <c r="AH246" s="42"/>
      <c r="AI246" s="42"/>
      <c r="AJ246" s="42"/>
    </row>
    <row r="247" spans="1:36" ht="15.75" customHeight="1" x14ac:dyDescent="0.2">
      <c r="A247" s="52"/>
      <c r="B247" s="52"/>
      <c r="C247" s="52" t="str">
        <f>IF('PCA 2022 consolidado'!$B247="","",VLOOKUP(B247,dados!$A$1:$B$23,2,FALSE))</f>
        <v/>
      </c>
      <c r="D247" s="52"/>
      <c r="E247" s="60"/>
      <c r="F247" s="57"/>
      <c r="G247" s="57"/>
      <c r="H247" s="52"/>
      <c r="I247" s="53"/>
      <c r="J247" s="53"/>
      <c r="K247" s="53"/>
      <c r="L247" s="53"/>
      <c r="M247" s="54"/>
      <c r="N247" s="55"/>
      <c r="O247" s="53"/>
      <c r="P247" s="53"/>
      <c r="Q247" s="53"/>
      <c r="R247" s="53"/>
      <c r="S247" s="56"/>
      <c r="T247" s="56"/>
      <c r="U247" s="53"/>
      <c r="V247" s="53"/>
      <c r="W247" s="57"/>
      <c r="X247" s="58"/>
      <c r="Y247" s="59"/>
      <c r="Z247" s="52"/>
      <c r="AA247" s="52"/>
      <c r="AB247" s="52"/>
      <c r="AC247" s="52"/>
      <c r="AD247" s="59"/>
      <c r="AE247" s="52"/>
      <c r="AF247" s="42"/>
      <c r="AG247" s="42"/>
      <c r="AH247" s="42"/>
      <c r="AI247" s="42"/>
      <c r="AJ247" s="42"/>
    </row>
    <row r="248" spans="1:36" ht="15.75" customHeight="1" x14ac:dyDescent="0.2">
      <c r="A248" s="23"/>
      <c r="B248" s="23"/>
      <c r="C248" s="23" t="str">
        <f>IF('PCA 2022 consolidado'!$B248="","",VLOOKUP(B248,dados!$A$1:$B$23,2,FALSE))</f>
        <v/>
      </c>
      <c r="D248" s="23"/>
      <c r="E248" s="43"/>
      <c r="F248" s="44"/>
      <c r="G248" s="44"/>
      <c r="H248" s="23"/>
      <c r="I248" s="45"/>
      <c r="J248" s="45"/>
      <c r="K248" s="45"/>
      <c r="L248" s="45"/>
      <c r="M248" s="46"/>
      <c r="N248" s="47"/>
      <c r="O248" s="45"/>
      <c r="P248" s="45"/>
      <c r="Q248" s="45"/>
      <c r="R248" s="45"/>
      <c r="S248" s="49"/>
      <c r="T248" s="49"/>
      <c r="U248" s="45"/>
      <c r="V248" s="45"/>
      <c r="W248" s="44"/>
      <c r="X248" s="50"/>
      <c r="Y248" s="51"/>
      <c r="Z248" s="23"/>
      <c r="AA248" s="23"/>
      <c r="AB248" s="23"/>
      <c r="AC248" s="23"/>
      <c r="AD248" s="51"/>
      <c r="AE248" s="23"/>
      <c r="AF248" s="42"/>
      <c r="AG248" s="42"/>
      <c r="AH248" s="42"/>
      <c r="AI248" s="42"/>
      <c r="AJ248" s="42"/>
    </row>
    <row r="249" spans="1:36" ht="15.75" customHeight="1" x14ac:dyDescent="0.2">
      <c r="A249" s="52"/>
      <c r="B249" s="52"/>
      <c r="C249" s="52" t="str">
        <f>IF('PCA 2022 consolidado'!$B249="","",VLOOKUP(B249,dados!$A$1:$B$23,2,FALSE))</f>
        <v/>
      </c>
      <c r="D249" s="52"/>
      <c r="E249" s="60"/>
      <c r="F249" s="57"/>
      <c r="G249" s="57"/>
      <c r="H249" s="52"/>
      <c r="I249" s="53"/>
      <c r="J249" s="53"/>
      <c r="K249" s="53"/>
      <c r="L249" s="53"/>
      <c r="M249" s="54"/>
      <c r="N249" s="55"/>
      <c r="O249" s="53"/>
      <c r="P249" s="53"/>
      <c r="Q249" s="53"/>
      <c r="R249" s="53"/>
      <c r="S249" s="56"/>
      <c r="T249" s="56"/>
      <c r="U249" s="53"/>
      <c r="V249" s="53"/>
      <c r="W249" s="57"/>
      <c r="X249" s="58"/>
      <c r="Y249" s="59"/>
      <c r="Z249" s="52"/>
      <c r="AA249" s="52"/>
      <c r="AB249" s="52"/>
      <c r="AC249" s="52"/>
      <c r="AD249" s="59"/>
      <c r="AE249" s="52"/>
      <c r="AF249" s="42"/>
      <c r="AG249" s="42"/>
      <c r="AH249" s="42"/>
      <c r="AI249" s="42"/>
      <c r="AJ249" s="42"/>
    </row>
    <row r="250" spans="1:36" ht="15.75" customHeight="1" x14ac:dyDescent="0.2">
      <c r="A250" s="23"/>
      <c r="B250" s="23"/>
      <c r="C250" s="23" t="str">
        <f>IF('PCA 2022 consolidado'!$B250="","",VLOOKUP(B250,dados!$A$1:$B$23,2,FALSE))</f>
        <v/>
      </c>
      <c r="D250" s="23"/>
      <c r="E250" s="43"/>
      <c r="F250" s="44"/>
      <c r="G250" s="44"/>
      <c r="H250" s="23"/>
      <c r="I250" s="45"/>
      <c r="J250" s="45"/>
      <c r="K250" s="45"/>
      <c r="L250" s="45"/>
      <c r="M250" s="46"/>
      <c r="N250" s="47"/>
      <c r="O250" s="45"/>
      <c r="P250" s="45"/>
      <c r="Q250" s="45"/>
      <c r="R250" s="45"/>
      <c r="S250" s="49"/>
      <c r="T250" s="49"/>
      <c r="U250" s="45"/>
      <c r="V250" s="45"/>
      <c r="W250" s="44"/>
      <c r="X250" s="50"/>
      <c r="Y250" s="51"/>
      <c r="Z250" s="23"/>
      <c r="AA250" s="23"/>
      <c r="AB250" s="23"/>
      <c r="AC250" s="23"/>
      <c r="AD250" s="51"/>
      <c r="AE250" s="23"/>
      <c r="AF250" s="42"/>
      <c r="AG250" s="42"/>
      <c r="AH250" s="42"/>
      <c r="AI250" s="42"/>
      <c r="AJ250" s="42"/>
    </row>
    <row r="251" spans="1:36" ht="15.75" customHeight="1" x14ac:dyDescent="0.2">
      <c r="A251" s="52"/>
      <c r="B251" s="52"/>
      <c r="C251" s="52" t="str">
        <f>IF('PCA 2022 consolidado'!$B251="","",VLOOKUP(B251,dados!$A$1:$B$23,2,FALSE))</f>
        <v/>
      </c>
      <c r="D251" s="52"/>
      <c r="E251" s="60"/>
      <c r="F251" s="57"/>
      <c r="G251" s="57"/>
      <c r="H251" s="52"/>
      <c r="I251" s="53"/>
      <c r="J251" s="53"/>
      <c r="K251" s="53"/>
      <c r="L251" s="53"/>
      <c r="M251" s="54"/>
      <c r="N251" s="55"/>
      <c r="O251" s="53"/>
      <c r="P251" s="53"/>
      <c r="Q251" s="53"/>
      <c r="R251" s="53"/>
      <c r="S251" s="56"/>
      <c r="T251" s="56"/>
      <c r="U251" s="53"/>
      <c r="V251" s="53"/>
      <c r="W251" s="57"/>
      <c r="X251" s="58"/>
      <c r="Y251" s="59"/>
      <c r="Z251" s="52"/>
      <c r="AA251" s="52"/>
      <c r="AB251" s="52"/>
      <c r="AC251" s="52"/>
      <c r="AD251" s="59"/>
      <c r="AE251" s="52"/>
      <c r="AF251" s="42"/>
      <c r="AG251" s="42"/>
      <c r="AH251" s="42"/>
      <c r="AI251" s="42"/>
      <c r="AJ251" s="42"/>
    </row>
    <row r="252" spans="1:36" ht="15.75" customHeight="1" x14ac:dyDescent="0.2">
      <c r="A252" s="23"/>
      <c r="B252" s="23"/>
      <c r="C252" s="23" t="str">
        <f>IF('PCA 2022 consolidado'!$B252="","",VLOOKUP(B252,dados!$A$1:$B$23,2,FALSE))</f>
        <v/>
      </c>
      <c r="D252" s="23"/>
      <c r="E252" s="43"/>
      <c r="F252" s="44"/>
      <c r="G252" s="44"/>
      <c r="H252" s="23"/>
      <c r="I252" s="45"/>
      <c r="J252" s="45"/>
      <c r="K252" s="45"/>
      <c r="L252" s="45"/>
      <c r="M252" s="46"/>
      <c r="N252" s="47"/>
      <c r="O252" s="45"/>
      <c r="P252" s="45"/>
      <c r="Q252" s="45"/>
      <c r="R252" s="45"/>
      <c r="S252" s="49"/>
      <c r="T252" s="49"/>
      <c r="U252" s="45"/>
      <c r="V252" s="45"/>
      <c r="W252" s="44"/>
      <c r="X252" s="50"/>
      <c r="Y252" s="51"/>
      <c r="Z252" s="23"/>
      <c r="AA252" s="23"/>
      <c r="AB252" s="23"/>
      <c r="AC252" s="23"/>
      <c r="AD252" s="51"/>
      <c r="AE252" s="23"/>
      <c r="AF252" s="42"/>
      <c r="AG252" s="42"/>
      <c r="AH252" s="42"/>
      <c r="AI252" s="42"/>
      <c r="AJ252" s="42"/>
    </row>
    <row r="253" spans="1:36" ht="15.75" customHeight="1" x14ac:dyDescent="0.2">
      <c r="A253" s="52"/>
      <c r="B253" s="52"/>
      <c r="C253" s="52" t="str">
        <f>IF('PCA 2022 consolidado'!$B253="","",VLOOKUP(B253,dados!$A$1:$B$23,2,FALSE))</f>
        <v/>
      </c>
      <c r="D253" s="52"/>
      <c r="E253" s="60"/>
      <c r="F253" s="57"/>
      <c r="G253" s="57"/>
      <c r="H253" s="52"/>
      <c r="I253" s="53"/>
      <c r="J253" s="53"/>
      <c r="K253" s="53"/>
      <c r="L253" s="53"/>
      <c r="M253" s="54"/>
      <c r="N253" s="55"/>
      <c r="O253" s="53"/>
      <c r="P253" s="53"/>
      <c r="Q253" s="53"/>
      <c r="R253" s="53"/>
      <c r="S253" s="56"/>
      <c r="T253" s="56"/>
      <c r="U253" s="53"/>
      <c r="V253" s="53"/>
      <c r="W253" s="57"/>
      <c r="X253" s="58"/>
      <c r="Y253" s="59"/>
      <c r="Z253" s="52"/>
      <c r="AA253" s="52"/>
      <c r="AB253" s="52"/>
      <c r="AC253" s="52"/>
      <c r="AD253" s="59"/>
      <c r="AE253" s="52"/>
      <c r="AF253" s="42"/>
      <c r="AG253" s="42"/>
      <c r="AH253" s="42"/>
      <c r="AI253" s="42"/>
      <c r="AJ253" s="42"/>
    </row>
    <row r="254" spans="1:36" ht="15.75" customHeight="1" x14ac:dyDescent="0.2">
      <c r="A254" s="23"/>
      <c r="B254" s="23"/>
      <c r="C254" s="23" t="str">
        <f>IF('PCA 2022 consolidado'!$B254="","",VLOOKUP(B254,dados!$A$1:$B$23,2,FALSE))</f>
        <v/>
      </c>
      <c r="D254" s="23"/>
      <c r="E254" s="43"/>
      <c r="F254" s="44"/>
      <c r="G254" s="44"/>
      <c r="H254" s="23"/>
      <c r="I254" s="45"/>
      <c r="J254" s="45"/>
      <c r="K254" s="45"/>
      <c r="L254" s="45"/>
      <c r="M254" s="46"/>
      <c r="N254" s="47"/>
      <c r="O254" s="45"/>
      <c r="P254" s="45"/>
      <c r="Q254" s="45"/>
      <c r="R254" s="45"/>
      <c r="S254" s="49"/>
      <c r="T254" s="49"/>
      <c r="U254" s="45"/>
      <c r="V254" s="45"/>
      <c r="W254" s="44"/>
      <c r="X254" s="50"/>
      <c r="Y254" s="51"/>
      <c r="Z254" s="23"/>
      <c r="AA254" s="23"/>
      <c r="AB254" s="23"/>
      <c r="AC254" s="23"/>
      <c r="AD254" s="51"/>
      <c r="AE254" s="23"/>
      <c r="AF254" s="42"/>
      <c r="AG254" s="42"/>
      <c r="AH254" s="42"/>
      <c r="AI254" s="42"/>
      <c r="AJ254" s="42"/>
    </row>
    <row r="255" spans="1:36" ht="15.75" customHeight="1" x14ac:dyDescent="0.2">
      <c r="A255" s="52"/>
      <c r="B255" s="52"/>
      <c r="C255" s="52" t="str">
        <f>IF('PCA 2022 consolidado'!$B255="","",VLOOKUP(B255,dados!$A$1:$B$23,2,FALSE))</f>
        <v/>
      </c>
      <c r="D255" s="52"/>
      <c r="E255" s="60"/>
      <c r="F255" s="57"/>
      <c r="G255" s="57"/>
      <c r="H255" s="52"/>
      <c r="I255" s="53"/>
      <c r="J255" s="53"/>
      <c r="K255" s="53"/>
      <c r="L255" s="53"/>
      <c r="M255" s="54"/>
      <c r="N255" s="55"/>
      <c r="O255" s="53"/>
      <c r="P255" s="53"/>
      <c r="Q255" s="53"/>
      <c r="R255" s="53"/>
      <c r="S255" s="56"/>
      <c r="T255" s="56"/>
      <c r="U255" s="53"/>
      <c r="V255" s="53"/>
      <c r="W255" s="57"/>
      <c r="X255" s="58"/>
      <c r="Y255" s="59"/>
      <c r="Z255" s="52"/>
      <c r="AA255" s="52"/>
      <c r="AB255" s="52"/>
      <c r="AC255" s="52"/>
      <c r="AD255" s="59"/>
      <c r="AE255" s="52"/>
      <c r="AF255" s="42"/>
      <c r="AG255" s="42"/>
      <c r="AH255" s="42"/>
      <c r="AI255" s="42"/>
      <c r="AJ255" s="42"/>
    </row>
    <row r="256" spans="1:36" ht="15.75" customHeight="1" x14ac:dyDescent="0.2">
      <c r="A256" s="23"/>
      <c r="B256" s="23"/>
      <c r="C256" s="23" t="str">
        <f>IF('PCA 2022 consolidado'!$B256="","",VLOOKUP(B256,dados!$A$1:$B$23,2,FALSE))</f>
        <v/>
      </c>
      <c r="D256" s="23"/>
      <c r="E256" s="43"/>
      <c r="F256" s="44"/>
      <c r="G256" s="44"/>
      <c r="H256" s="23"/>
      <c r="I256" s="45"/>
      <c r="J256" s="45"/>
      <c r="K256" s="45"/>
      <c r="L256" s="45"/>
      <c r="M256" s="46"/>
      <c r="N256" s="47"/>
      <c r="O256" s="45"/>
      <c r="P256" s="45"/>
      <c r="Q256" s="45"/>
      <c r="R256" s="45"/>
      <c r="S256" s="49"/>
      <c r="T256" s="49"/>
      <c r="U256" s="45"/>
      <c r="V256" s="45"/>
      <c r="W256" s="44"/>
      <c r="X256" s="50"/>
      <c r="Y256" s="51"/>
      <c r="Z256" s="23"/>
      <c r="AA256" s="23"/>
      <c r="AB256" s="23"/>
      <c r="AC256" s="23"/>
      <c r="AD256" s="51"/>
      <c r="AE256" s="23"/>
      <c r="AF256" s="42"/>
      <c r="AG256" s="42"/>
      <c r="AH256" s="42"/>
      <c r="AI256" s="42"/>
      <c r="AJ256" s="42"/>
    </row>
    <row r="257" spans="1:36" ht="15.75" customHeight="1" x14ac:dyDescent="0.2">
      <c r="A257" s="52"/>
      <c r="B257" s="52"/>
      <c r="C257" s="52" t="str">
        <f>IF('PCA 2022 consolidado'!$B257="","",VLOOKUP(B257,dados!$A$1:$B$23,2,FALSE))</f>
        <v/>
      </c>
      <c r="D257" s="52"/>
      <c r="E257" s="60"/>
      <c r="F257" s="57"/>
      <c r="G257" s="57"/>
      <c r="H257" s="52"/>
      <c r="I257" s="53"/>
      <c r="J257" s="53"/>
      <c r="K257" s="53"/>
      <c r="L257" s="53"/>
      <c r="M257" s="54"/>
      <c r="N257" s="55"/>
      <c r="O257" s="53"/>
      <c r="P257" s="53"/>
      <c r="Q257" s="53"/>
      <c r="R257" s="53"/>
      <c r="S257" s="56"/>
      <c r="T257" s="56"/>
      <c r="U257" s="53"/>
      <c r="V257" s="53"/>
      <c r="W257" s="57"/>
      <c r="X257" s="58"/>
      <c r="Y257" s="59"/>
      <c r="Z257" s="52"/>
      <c r="AA257" s="52"/>
      <c r="AB257" s="52"/>
      <c r="AC257" s="52"/>
      <c r="AD257" s="59"/>
      <c r="AE257" s="52"/>
      <c r="AF257" s="42"/>
      <c r="AG257" s="42"/>
      <c r="AH257" s="42"/>
      <c r="AI257" s="42"/>
      <c r="AJ257" s="42"/>
    </row>
    <row r="258" spans="1:36" ht="15.75" customHeight="1" x14ac:dyDescent="0.2">
      <c r="A258" s="23"/>
      <c r="B258" s="23"/>
      <c r="C258" s="23" t="str">
        <f>IF('PCA 2022 consolidado'!$B258="","",VLOOKUP(B258,dados!$A$1:$B$23,2,FALSE))</f>
        <v/>
      </c>
      <c r="D258" s="23"/>
      <c r="E258" s="43"/>
      <c r="F258" s="44"/>
      <c r="G258" s="44"/>
      <c r="H258" s="23"/>
      <c r="I258" s="45"/>
      <c r="J258" s="45"/>
      <c r="K258" s="45"/>
      <c r="L258" s="45"/>
      <c r="M258" s="46"/>
      <c r="N258" s="47"/>
      <c r="O258" s="45"/>
      <c r="P258" s="45"/>
      <c r="Q258" s="45"/>
      <c r="R258" s="45"/>
      <c r="S258" s="49"/>
      <c r="T258" s="49"/>
      <c r="U258" s="45"/>
      <c r="V258" s="45"/>
      <c r="W258" s="44"/>
      <c r="X258" s="50"/>
      <c r="Y258" s="51"/>
      <c r="Z258" s="23"/>
      <c r="AA258" s="23"/>
      <c r="AB258" s="23"/>
      <c r="AC258" s="23"/>
      <c r="AD258" s="51"/>
      <c r="AE258" s="23"/>
      <c r="AF258" s="42"/>
      <c r="AG258" s="42"/>
      <c r="AH258" s="42"/>
      <c r="AI258" s="42"/>
      <c r="AJ258" s="42"/>
    </row>
    <row r="259" spans="1:36" ht="15.75" customHeight="1" x14ac:dyDescent="0.2">
      <c r="A259" s="52"/>
      <c r="B259" s="52"/>
      <c r="C259" s="52" t="str">
        <f>IF('PCA 2022 consolidado'!$B259="","",VLOOKUP(B259,dados!$A$1:$B$23,2,FALSE))</f>
        <v/>
      </c>
      <c r="D259" s="52"/>
      <c r="E259" s="60"/>
      <c r="F259" s="57"/>
      <c r="G259" s="57"/>
      <c r="H259" s="52"/>
      <c r="I259" s="53"/>
      <c r="J259" s="53"/>
      <c r="K259" s="53"/>
      <c r="L259" s="53"/>
      <c r="M259" s="54"/>
      <c r="N259" s="55"/>
      <c r="O259" s="53"/>
      <c r="P259" s="53"/>
      <c r="Q259" s="53"/>
      <c r="R259" s="53"/>
      <c r="S259" s="56"/>
      <c r="T259" s="56"/>
      <c r="U259" s="53"/>
      <c r="V259" s="53"/>
      <c r="W259" s="57"/>
      <c r="X259" s="58"/>
      <c r="Y259" s="59"/>
      <c r="Z259" s="52"/>
      <c r="AA259" s="52"/>
      <c r="AB259" s="52"/>
      <c r="AC259" s="52"/>
      <c r="AD259" s="59"/>
      <c r="AE259" s="52"/>
      <c r="AF259" s="42"/>
      <c r="AG259" s="42"/>
      <c r="AH259" s="42"/>
      <c r="AI259" s="42"/>
      <c r="AJ259" s="42"/>
    </row>
    <row r="260" spans="1:36" ht="15.75" customHeight="1" x14ac:dyDescent="0.2">
      <c r="A260" s="23"/>
      <c r="B260" s="23"/>
      <c r="C260" s="23" t="str">
        <f>IF('PCA 2022 consolidado'!$B260="","",VLOOKUP(B260,dados!$A$1:$B$23,2,FALSE))</f>
        <v/>
      </c>
      <c r="D260" s="23"/>
      <c r="E260" s="43"/>
      <c r="F260" s="44"/>
      <c r="G260" s="44"/>
      <c r="H260" s="23"/>
      <c r="I260" s="45"/>
      <c r="J260" s="45"/>
      <c r="K260" s="45"/>
      <c r="L260" s="45"/>
      <c r="M260" s="46"/>
      <c r="N260" s="47"/>
      <c r="O260" s="45"/>
      <c r="P260" s="45"/>
      <c r="Q260" s="45"/>
      <c r="R260" s="45"/>
      <c r="S260" s="49"/>
      <c r="T260" s="49"/>
      <c r="U260" s="45"/>
      <c r="V260" s="45"/>
      <c r="W260" s="44"/>
      <c r="X260" s="50"/>
      <c r="Y260" s="51"/>
      <c r="Z260" s="23"/>
      <c r="AA260" s="23"/>
      <c r="AB260" s="23"/>
      <c r="AC260" s="23"/>
      <c r="AD260" s="51"/>
      <c r="AE260" s="23"/>
      <c r="AF260" s="42"/>
      <c r="AG260" s="42"/>
      <c r="AH260" s="42"/>
      <c r="AI260" s="42"/>
      <c r="AJ260" s="42"/>
    </row>
    <row r="261" spans="1:36" ht="15.75" customHeight="1" x14ac:dyDescent="0.2">
      <c r="A261" s="52"/>
      <c r="B261" s="52"/>
      <c r="C261" s="52" t="str">
        <f>IF('PCA 2022 consolidado'!$B261="","",VLOOKUP(B261,dados!$A$1:$B$23,2,FALSE))</f>
        <v/>
      </c>
      <c r="D261" s="52"/>
      <c r="E261" s="60"/>
      <c r="F261" s="57"/>
      <c r="G261" s="57"/>
      <c r="H261" s="52"/>
      <c r="I261" s="53"/>
      <c r="J261" s="53"/>
      <c r="K261" s="53"/>
      <c r="L261" s="53"/>
      <c r="M261" s="54"/>
      <c r="N261" s="55"/>
      <c r="O261" s="53"/>
      <c r="P261" s="53"/>
      <c r="Q261" s="53"/>
      <c r="R261" s="53"/>
      <c r="S261" s="56"/>
      <c r="T261" s="56"/>
      <c r="U261" s="53"/>
      <c r="V261" s="53"/>
      <c r="W261" s="57"/>
      <c r="X261" s="58"/>
      <c r="Y261" s="59"/>
      <c r="Z261" s="52"/>
      <c r="AA261" s="52"/>
      <c r="AB261" s="52"/>
      <c r="AC261" s="52"/>
      <c r="AD261" s="59"/>
      <c r="AE261" s="52"/>
      <c r="AF261" s="42"/>
      <c r="AG261" s="42"/>
      <c r="AH261" s="42"/>
      <c r="AI261" s="42"/>
      <c r="AJ261" s="42"/>
    </row>
    <row r="262" spans="1:36" ht="15.75" customHeight="1" x14ac:dyDescent="0.2">
      <c r="A262" s="23"/>
      <c r="B262" s="23"/>
      <c r="C262" s="23" t="str">
        <f>IF('PCA 2022 consolidado'!$B262="","",VLOOKUP(B262,dados!$A$1:$B$23,2,FALSE))</f>
        <v/>
      </c>
      <c r="D262" s="23"/>
      <c r="E262" s="43"/>
      <c r="F262" s="44"/>
      <c r="G262" s="44"/>
      <c r="H262" s="23"/>
      <c r="I262" s="45"/>
      <c r="J262" s="45"/>
      <c r="K262" s="45"/>
      <c r="L262" s="45"/>
      <c r="M262" s="46"/>
      <c r="N262" s="47"/>
      <c r="O262" s="45"/>
      <c r="P262" s="45"/>
      <c r="Q262" s="45"/>
      <c r="R262" s="45"/>
      <c r="S262" s="49"/>
      <c r="T262" s="49"/>
      <c r="U262" s="45"/>
      <c r="V262" s="45"/>
      <c r="W262" s="44"/>
      <c r="X262" s="50"/>
      <c r="Y262" s="51"/>
      <c r="Z262" s="23"/>
      <c r="AA262" s="23"/>
      <c r="AB262" s="23"/>
      <c r="AC262" s="23"/>
      <c r="AD262" s="51"/>
      <c r="AE262" s="23"/>
      <c r="AF262" s="42"/>
      <c r="AG262" s="42"/>
      <c r="AH262" s="42"/>
      <c r="AI262" s="42"/>
      <c r="AJ262" s="42"/>
    </row>
    <row r="263" spans="1:36" ht="15.75" customHeight="1" x14ac:dyDescent="0.2">
      <c r="A263" s="52"/>
      <c r="B263" s="52"/>
      <c r="C263" s="52" t="str">
        <f>IF('PCA 2022 consolidado'!$B263="","",VLOOKUP(B263,dados!$A$1:$B$23,2,FALSE))</f>
        <v/>
      </c>
      <c r="D263" s="52"/>
      <c r="E263" s="60"/>
      <c r="F263" s="57"/>
      <c r="G263" s="57"/>
      <c r="H263" s="52"/>
      <c r="I263" s="53"/>
      <c r="J263" s="53"/>
      <c r="K263" s="53"/>
      <c r="L263" s="53"/>
      <c r="M263" s="54"/>
      <c r="N263" s="55"/>
      <c r="O263" s="53"/>
      <c r="P263" s="53"/>
      <c r="Q263" s="53"/>
      <c r="R263" s="53"/>
      <c r="S263" s="56"/>
      <c r="T263" s="56"/>
      <c r="U263" s="53"/>
      <c r="V263" s="53"/>
      <c r="W263" s="57"/>
      <c r="X263" s="58"/>
      <c r="Y263" s="59"/>
      <c r="Z263" s="52"/>
      <c r="AA263" s="52"/>
      <c r="AB263" s="52"/>
      <c r="AC263" s="52"/>
      <c r="AD263" s="59"/>
      <c r="AE263" s="52"/>
      <c r="AF263" s="42"/>
      <c r="AG263" s="42"/>
      <c r="AH263" s="42"/>
      <c r="AI263" s="42"/>
      <c r="AJ263" s="42"/>
    </row>
    <row r="264" spans="1:36" ht="15.75" customHeight="1" x14ac:dyDescent="0.2">
      <c r="A264" s="23"/>
      <c r="B264" s="23"/>
      <c r="C264" s="23" t="str">
        <f>IF('PCA 2022 consolidado'!$B264="","",VLOOKUP(B264,dados!$A$1:$B$23,2,FALSE))</f>
        <v/>
      </c>
      <c r="D264" s="23"/>
      <c r="E264" s="43"/>
      <c r="F264" s="44"/>
      <c r="G264" s="44"/>
      <c r="H264" s="23"/>
      <c r="I264" s="45"/>
      <c r="J264" s="45"/>
      <c r="K264" s="45"/>
      <c r="L264" s="45"/>
      <c r="M264" s="46"/>
      <c r="N264" s="47"/>
      <c r="O264" s="45"/>
      <c r="P264" s="45"/>
      <c r="Q264" s="45"/>
      <c r="R264" s="45"/>
      <c r="S264" s="49"/>
      <c r="T264" s="49"/>
      <c r="U264" s="45"/>
      <c r="V264" s="45"/>
      <c r="W264" s="44"/>
      <c r="X264" s="50"/>
      <c r="Y264" s="51"/>
      <c r="Z264" s="23"/>
      <c r="AA264" s="23"/>
      <c r="AB264" s="23"/>
      <c r="AC264" s="23"/>
      <c r="AD264" s="51"/>
      <c r="AE264" s="23"/>
      <c r="AF264" s="42"/>
      <c r="AG264" s="42"/>
      <c r="AH264" s="42"/>
      <c r="AI264" s="42"/>
      <c r="AJ264" s="42"/>
    </row>
    <row r="265" spans="1:36" ht="15.75" customHeight="1" x14ac:dyDescent="0.2">
      <c r="A265" s="52"/>
      <c r="B265" s="52"/>
      <c r="C265" s="52" t="str">
        <f>IF('PCA 2022 consolidado'!$B265="","",VLOOKUP(B265,dados!$A$1:$B$23,2,FALSE))</f>
        <v/>
      </c>
      <c r="D265" s="52"/>
      <c r="E265" s="60"/>
      <c r="F265" s="57"/>
      <c r="G265" s="57"/>
      <c r="H265" s="52"/>
      <c r="I265" s="53"/>
      <c r="J265" s="53"/>
      <c r="K265" s="53"/>
      <c r="L265" s="53"/>
      <c r="M265" s="54"/>
      <c r="N265" s="55"/>
      <c r="O265" s="53"/>
      <c r="P265" s="53"/>
      <c r="Q265" s="53"/>
      <c r="R265" s="53"/>
      <c r="S265" s="56"/>
      <c r="T265" s="56"/>
      <c r="U265" s="53"/>
      <c r="V265" s="53"/>
      <c r="W265" s="57"/>
      <c r="X265" s="58"/>
      <c r="Y265" s="59"/>
      <c r="Z265" s="52"/>
      <c r="AA265" s="52"/>
      <c r="AB265" s="52"/>
      <c r="AC265" s="52"/>
      <c r="AD265" s="59"/>
      <c r="AE265" s="52"/>
      <c r="AF265" s="42"/>
      <c r="AG265" s="42"/>
      <c r="AH265" s="42"/>
      <c r="AI265" s="42"/>
      <c r="AJ265" s="42"/>
    </row>
    <row r="266" spans="1:36" ht="15.75" customHeight="1" x14ac:dyDescent="0.2">
      <c r="A266" s="23"/>
      <c r="B266" s="23"/>
      <c r="C266" s="23" t="str">
        <f>IF('PCA 2022 consolidado'!$B266="","",VLOOKUP(B266,dados!$A$1:$B$23,2,FALSE))</f>
        <v/>
      </c>
      <c r="D266" s="23"/>
      <c r="E266" s="43"/>
      <c r="F266" s="44"/>
      <c r="G266" s="44"/>
      <c r="H266" s="23"/>
      <c r="I266" s="45"/>
      <c r="J266" s="45"/>
      <c r="K266" s="45"/>
      <c r="L266" s="45"/>
      <c r="M266" s="46"/>
      <c r="N266" s="47"/>
      <c r="O266" s="45"/>
      <c r="P266" s="45"/>
      <c r="Q266" s="45"/>
      <c r="R266" s="45"/>
      <c r="S266" s="49"/>
      <c r="T266" s="49"/>
      <c r="U266" s="45"/>
      <c r="V266" s="45"/>
      <c r="W266" s="44"/>
      <c r="X266" s="50"/>
      <c r="Y266" s="51"/>
      <c r="Z266" s="23"/>
      <c r="AA266" s="23"/>
      <c r="AB266" s="23"/>
      <c r="AC266" s="23"/>
      <c r="AD266" s="51"/>
      <c r="AE266" s="23"/>
      <c r="AF266" s="42"/>
      <c r="AG266" s="42"/>
      <c r="AH266" s="42"/>
      <c r="AI266" s="42"/>
      <c r="AJ266" s="42"/>
    </row>
    <row r="267" spans="1:36" ht="15.75" customHeight="1" x14ac:dyDescent="0.2">
      <c r="A267" s="52"/>
      <c r="B267" s="52"/>
      <c r="C267" s="52" t="str">
        <f>IF('PCA 2022 consolidado'!$B267="","",VLOOKUP(B267,dados!$A$1:$B$23,2,FALSE))</f>
        <v/>
      </c>
      <c r="D267" s="52"/>
      <c r="E267" s="60"/>
      <c r="F267" s="57"/>
      <c r="G267" s="57"/>
      <c r="H267" s="52"/>
      <c r="I267" s="53"/>
      <c r="J267" s="53"/>
      <c r="K267" s="53"/>
      <c r="L267" s="53"/>
      <c r="M267" s="54"/>
      <c r="N267" s="55"/>
      <c r="O267" s="53"/>
      <c r="P267" s="53"/>
      <c r="Q267" s="53"/>
      <c r="R267" s="53"/>
      <c r="S267" s="56"/>
      <c r="T267" s="56"/>
      <c r="U267" s="53"/>
      <c r="V267" s="53"/>
      <c r="W267" s="57"/>
      <c r="X267" s="58"/>
      <c r="Y267" s="59"/>
      <c r="Z267" s="52"/>
      <c r="AA267" s="52"/>
      <c r="AB267" s="52"/>
      <c r="AC267" s="52"/>
      <c r="AD267" s="59"/>
      <c r="AE267" s="52"/>
      <c r="AF267" s="42"/>
      <c r="AG267" s="42"/>
      <c r="AH267" s="42"/>
      <c r="AI267" s="42"/>
      <c r="AJ267" s="42"/>
    </row>
    <row r="268" spans="1:36" ht="15.75" customHeight="1" x14ac:dyDescent="0.2">
      <c r="A268" s="23"/>
      <c r="B268" s="23"/>
      <c r="C268" s="23" t="str">
        <f>IF('PCA 2022 consolidado'!$B268="","",VLOOKUP(B268,dados!$A$1:$B$23,2,FALSE))</f>
        <v/>
      </c>
      <c r="D268" s="23"/>
      <c r="E268" s="43"/>
      <c r="F268" s="44"/>
      <c r="G268" s="44"/>
      <c r="H268" s="23"/>
      <c r="I268" s="45"/>
      <c r="J268" s="45"/>
      <c r="K268" s="45"/>
      <c r="L268" s="45"/>
      <c r="M268" s="46"/>
      <c r="N268" s="47"/>
      <c r="O268" s="45"/>
      <c r="P268" s="45"/>
      <c r="Q268" s="45"/>
      <c r="R268" s="45"/>
      <c r="S268" s="49"/>
      <c r="T268" s="49"/>
      <c r="U268" s="45"/>
      <c r="V268" s="45"/>
      <c r="W268" s="44"/>
      <c r="X268" s="50"/>
      <c r="Y268" s="51"/>
      <c r="Z268" s="23"/>
      <c r="AA268" s="23"/>
      <c r="AB268" s="23"/>
      <c r="AC268" s="23"/>
      <c r="AD268" s="51"/>
      <c r="AE268" s="23"/>
      <c r="AF268" s="42"/>
      <c r="AG268" s="42"/>
      <c r="AH268" s="42"/>
      <c r="AI268" s="42"/>
      <c r="AJ268" s="42"/>
    </row>
    <row r="269" spans="1:36" ht="15.75" customHeight="1" x14ac:dyDescent="0.2">
      <c r="A269" s="52"/>
      <c r="B269" s="52"/>
      <c r="C269" s="52" t="str">
        <f>IF('PCA 2022 consolidado'!$B269="","",VLOOKUP(B269,dados!$A$1:$B$23,2,FALSE))</f>
        <v/>
      </c>
      <c r="D269" s="52"/>
      <c r="E269" s="60"/>
      <c r="F269" s="57"/>
      <c r="G269" s="57"/>
      <c r="H269" s="52"/>
      <c r="I269" s="53"/>
      <c r="J269" s="53"/>
      <c r="K269" s="53"/>
      <c r="L269" s="53"/>
      <c r="M269" s="54"/>
      <c r="N269" s="55"/>
      <c r="O269" s="53"/>
      <c r="P269" s="53"/>
      <c r="Q269" s="53"/>
      <c r="R269" s="53"/>
      <c r="S269" s="56"/>
      <c r="T269" s="56"/>
      <c r="U269" s="53"/>
      <c r="V269" s="53"/>
      <c r="W269" s="57"/>
      <c r="X269" s="58"/>
      <c r="Y269" s="59"/>
      <c r="Z269" s="52"/>
      <c r="AA269" s="52"/>
      <c r="AB269" s="52"/>
      <c r="AC269" s="52"/>
      <c r="AD269" s="59"/>
      <c r="AE269" s="52"/>
      <c r="AF269" s="42"/>
      <c r="AG269" s="42"/>
      <c r="AH269" s="42"/>
      <c r="AI269" s="42"/>
      <c r="AJ269" s="42"/>
    </row>
    <row r="270" spans="1:36" ht="15.75" customHeight="1" x14ac:dyDescent="0.2">
      <c r="A270" s="23"/>
      <c r="B270" s="23"/>
      <c r="C270" s="23" t="str">
        <f>IF('PCA 2022 consolidado'!$B270="","",VLOOKUP(B270,dados!$A$1:$B$23,2,FALSE))</f>
        <v/>
      </c>
      <c r="D270" s="23"/>
      <c r="E270" s="43"/>
      <c r="F270" s="44"/>
      <c r="G270" s="44"/>
      <c r="H270" s="23"/>
      <c r="I270" s="45"/>
      <c r="J270" s="45"/>
      <c r="K270" s="45"/>
      <c r="L270" s="45"/>
      <c r="M270" s="46"/>
      <c r="N270" s="47"/>
      <c r="O270" s="45"/>
      <c r="P270" s="45"/>
      <c r="Q270" s="45"/>
      <c r="R270" s="45"/>
      <c r="S270" s="49"/>
      <c r="T270" s="49"/>
      <c r="U270" s="45"/>
      <c r="V270" s="45"/>
      <c r="W270" s="44"/>
      <c r="X270" s="50"/>
      <c r="Y270" s="51"/>
      <c r="Z270" s="23"/>
      <c r="AA270" s="23"/>
      <c r="AB270" s="23"/>
      <c r="AC270" s="23"/>
      <c r="AD270" s="51"/>
      <c r="AE270" s="23"/>
      <c r="AF270" s="42"/>
      <c r="AG270" s="42"/>
      <c r="AH270" s="42"/>
      <c r="AI270" s="42"/>
      <c r="AJ270" s="42"/>
    </row>
    <row r="271" spans="1:36" ht="15.75" customHeight="1" x14ac:dyDescent="0.2">
      <c r="A271" s="52"/>
      <c r="B271" s="52"/>
      <c r="C271" s="52" t="str">
        <f>IF('PCA 2022 consolidado'!$B271="","",VLOOKUP(B271,dados!$A$1:$B$23,2,FALSE))</f>
        <v/>
      </c>
      <c r="D271" s="52"/>
      <c r="E271" s="60"/>
      <c r="F271" s="57"/>
      <c r="G271" s="57"/>
      <c r="H271" s="52"/>
      <c r="I271" s="53"/>
      <c r="J271" s="53"/>
      <c r="K271" s="53"/>
      <c r="L271" s="53"/>
      <c r="M271" s="54"/>
      <c r="N271" s="55"/>
      <c r="O271" s="53"/>
      <c r="P271" s="53"/>
      <c r="Q271" s="53"/>
      <c r="R271" s="53"/>
      <c r="S271" s="56"/>
      <c r="T271" s="56"/>
      <c r="U271" s="53"/>
      <c r="V271" s="53"/>
      <c r="W271" s="57"/>
      <c r="X271" s="58"/>
      <c r="Y271" s="59"/>
      <c r="Z271" s="52"/>
      <c r="AA271" s="52"/>
      <c r="AB271" s="52"/>
      <c r="AC271" s="52"/>
      <c r="AD271" s="59"/>
      <c r="AE271" s="52"/>
      <c r="AF271" s="42"/>
      <c r="AG271" s="42"/>
      <c r="AH271" s="42"/>
      <c r="AI271" s="42"/>
      <c r="AJ271" s="42"/>
    </row>
    <row r="272" spans="1:36" ht="15.75" customHeight="1" x14ac:dyDescent="0.2">
      <c r="A272" s="23"/>
      <c r="B272" s="23"/>
      <c r="C272" s="23" t="str">
        <f>IF('PCA 2022 consolidado'!$B272="","",VLOOKUP(B272,dados!$A$1:$B$23,2,FALSE))</f>
        <v/>
      </c>
      <c r="D272" s="23"/>
      <c r="E272" s="43"/>
      <c r="F272" s="44"/>
      <c r="G272" s="44"/>
      <c r="H272" s="23"/>
      <c r="I272" s="45"/>
      <c r="J272" s="45"/>
      <c r="K272" s="45"/>
      <c r="L272" s="45"/>
      <c r="M272" s="46"/>
      <c r="N272" s="47"/>
      <c r="O272" s="45"/>
      <c r="P272" s="45"/>
      <c r="Q272" s="45"/>
      <c r="R272" s="45"/>
      <c r="S272" s="49"/>
      <c r="T272" s="49"/>
      <c r="U272" s="45"/>
      <c r="V272" s="45"/>
      <c r="W272" s="44"/>
      <c r="X272" s="50"/>
      <c r="Y272" s="51"/>
      <c r="Z272" s="23"/>
      <c r="AA272" s="23"/>
      <c r="AB272" s="23"/>
      <c r="AC272" s="23"/>
      <c r="AD272" s="51"/>
      <c r="AE272" s="23"/>
      <c r="AF272" s="42"/>
      <c r="AG272" s="42"/>
      <c r="AH272" s="42"/>
      <c r="AI272" s="42"/>
      <c r="AJ272" s="42"/>
    </row>
    <row r="273" spans="1:36" ht="15.75" customHeight="1" x14ac:dyDescent="0.2">
      <c r="A273" s="52"/>
      <c r="B273" s="52"/>
      <c r="C273" s="52" t="str">
        <f>IF('PCA 2022 consolidado'!$B273="","",VLOOKUP(B273,dados!$A$1:$B$23,2,FALSE))</f>
        <v/>
      </c>
      <c r="D273" s="52"/>
      <c r="E273" s="60"/>
      <c r="F273" s="57"/>
      <c r="G273" s="57"/>
      <c r="H273" s="52"/>
      <c r="I273" s="53"/>
      <c r="J273" s="53"/>
      <c r="K273" s="53"/>
      <c r="L273" s="53"/>
      <c r="M273" s="54"/>
      <c r="N273" s="55"/>
      <c r="O273" s="53"/>
      <c r="P273" s="53"/>
      <c r="Q273" s="53"/>
      <c r="R273" s="53"/>
      <c r="S273" s="56"/>
      <c r="T273" s="56"/>
      <c r="U273" s="53"/>
      <c r="V273" s="53"/>
      <c r="W273" s="57"/>
      <c r="X273" s="58"/>
      <c r="Y273" s="59"/>
      <c r="Z273" s="52"/>
      <c r="AA273" s="52"/>
      <c r="AB273" s="52"/>
      <c r="AC273" s="52"/>
      <c r="AD273" s="59"/>
      <c r="AE273" s="52"/>
      <c r="AF273" s="42"/>
      <c r="AG273" s="42"/>
      <c r="AH273" s="42"/>
      <c r="AI273" s="42"/>
      <c r="AJ273" s="42"/>
    </row>
    <row r="274" spans="1:36" ht="15.75" customHeight="1" x14ac:dyDescent="0.2">
      <c r="A274" s="23"/>
      <c r="B274" s="23"/>
      <c r="C274" s="23" t="str">
        <f>IF('PCA 2022 consolidado'!$B274="","",VLOOKUP(B274,dados!$A$1:$B$23,2,FALSE))</f>
        <v/>
      </c>
      <c r="D274" s="23"/>
      <c r="E274" s="43"/>
      <c r="F274" s="44"/>
      <c r="G274" s="44"/>
      <c r="H274" s="23"/>
      <c r="I274" s="45"/>
      <c r="J274" s="45"/>
      <c r="K274" s="45"/>
      <c r="L274" s="45"/>
      <c r="M274" s="46"/>
      <c r="N274" s="47"/>
      <c r="O274" s="45"/>
      <c r="P274" s="45"/>
      <c r="Q274" s="45"/>
      <c r="R274" s="45"/>
      <c r="S274" s="49"/>
      <c r="T274" s="49"/>
      <c r="U274" s="45"/>
      <c r="V274" s="45"/>
      <c r="W274" s="44"/>
      <c r="X274" s="50"/>
      <c r="Y274" s="51"/>
      <c r="Z274" s="23"/>
      <c r="AA274" s="23"/>
      <c r="AB274" s="23"/>
      <c r="AC274" s="23"/>
      <c r="AD274" s="51"/>
      <c r="AE274" s="23"/>
      <c r="AF274" s="42"/>
      <c r="AG274" s="42"/>
      <c r="AH274" s="42"/>
      <c r="AI274" s="42"/>
      <c r="AJ274" s="42"/>
    </row>
    <row r="275" spans="1:36" ht="15.75" customHeight="1" x14ac:dyDescent="0.2">
      <c r="A275" s="52"/>
      <c r="B275" s="52"/>
      <c r="C275" s="52" t="str">
        <f>IF('PCA 2022 consolidado'!$B275="","",VLOOKUP(B275,dados!$A$1:$B$23,2,FALSE))</f>
        <v/>
      </c>
      <c r="D275" s="52"/>
      <c r="E275" s="60"/>
      <c r="F275" s="57"/>
      <c r="G275" s="57"/>
      <c r="H275" s="52"/>
      <c r="I275" s="53"/>
      <c r="J275" s="53"/>
      <c r="K275" s="53"/>
      <c r="L275" s="53"/>
      <c r="M275" s="54"/>
      <c r="N275" s="55"/>
      <c r="O275" s="53"/>
      <c r="P275" s="53"/>
      <c r="Q275" s="53"/>
      <c r="R275" s="53"/>
      <c r="S275" s="56"/>
      <c r="T275" s="56"/>
      <c r="U275" s="53"/>
      <c r="V275" s="53"/>
      <c r="W275" s="57"/>
      <c r="X275" s="58"/>
      <c r="Y275" s="59"/>
      <c r="Z275" s="52"/>
      <c r="AA275" s="52"/>
      <c r="AB275" s="52"/>
      <c r="AC275" s="52"/>
      <c r="AD275" s="59"/>
      <c r="AE275" s="52"/>
      <c r="AF275" s="42"/>
      <c r="AG275" s="42"/>
      <c r="AH275" s="42"/>
      <c r="AI275" s="42"/>
      <c r="AJ275" s="42"/>
    </row>
    <row r="276" spans="1:36" ht="15.75" customHeight="1" x14ac:dyDescent="0.2">
      <c r="A276" s="23"/>
      <c r="B276" s="23"/>
      <c r="C276" s="23" t="str">
        <f>IF('PCA 2022 consolidado'!$B276="","",VLOOKUP(B276,dados!$A$1:$B$23,2,FALSE))</f>
        <v/>
      </c>
      <c r="D276" s="23"/>
      <c r="E276" s="43"/>
      <c r="F276" s="44"/>
      <c r="G276" s="44"/>
      <c r="H276" s="23"/>
      <c r="I276" s="45"/>
      <c r="J276" s="45"/>
      <c r="K276" s="45"/>
      <c r="L276" s="45"/>
      <c r="M276" s="46"/>
      <c r="N276" s="47"/>
      <c r="O276" s="45"/>
      <c r="P276" s="45"/>
      <c r="Q276" s="45"/>
      <c r="R276" s="45"/>
      <c r="S276" s="49"/>
      <c r="T276" s="49"/>
      <c r="U276" s="45"/>
      <c r="V276" s="45"/>
      <c r="W276" s="44"/>
      <c r="X276" s="50"/>
      <c r="Y276" s="51"/>
      <c r="Z276" s="23"/>
      <c r="AA276" s="23"/>
      <c r="AB276" s="23"/>
      <c r="AC276" s="23"/>
      <c r="AD276" s="51"/>
      <c r="AE276" s="23"/>
      <c r="AF276" s="42"/>
      <c r="AG276" s="42"/>
      <c r="AH276" s="42"/>
      <c r="AI276" s="42"/>
      <c r="AJ276" s="42"/>
    </row>
    <row r="277" spans="1:36" ht="15.75" customHeight="1" x14ac:dyDescent="0.2">
      <c r="A277" s="52"/>
      <c r="B277" s="52"/>
      <c r="C277" s="52" t="str">
        <f>IF('PCA 2022 consolidado'!$B277="","",VLOOKUP(B277,dados!$A$1:$B$23,2,FALSE))</f>
        <v/>
      </c>
      <c r="D277" s="52"/>
      <c r="E277" s="60"/>
      <c r="F277" s="57"/>
      <c r="G277" s="57"/>
      <c r="H277" s="52"/>
      <c r="I277" s="53"/>
      <c r="J277" s="53"/>
      <c r="K277" s="53"/>
      <c r="L277" s="53"/>
      <c r="M277" s="54"/>
      <c r="N277" s="55"/>
      <c r="O277" s="53"/>
      <c r="P277" s="53"/>
      <c r="Q277" s="53"/>
      <c r="R277" s="53"/>
      <c r="S277" s="56"/>
      <c r="T277" s="56"/>
      <c r="U277" s="53"/>
      <c r="V277" s="53"/>
      <c r="W277" s="57"/>
      <c r="X277" s="58"/>
      <c r="Y277" s="59"/>
      <c r="Z277" s="52"/>
      <c r="AA277" s="52"/>
      <c r="AB277" s="52"/>
      <c r="AC277" s="52"/>
      <c r="AD277" s="59"/>
      <c r="AE277" s="52"/>
      <c r="AF277" s="42"/>
      <c r="AG277" s="42"/>
      <c r="AH277" s="42"/>
      <c r="AI277" s="42"/>
      <c r="AJ277" s="42"/>
    </row>
    <row r="278" spans="1:36" ht="15.75" customHeight="1" x14ac:dyDescent="0.2">
      <c r="A278" s="23"/>
      <c r="B278" s="23"/>
      <c r="C278" s="23" t="str">
        <f>IF('PCA 2022 consolidado'!$B278="","",VLOOKUP(B278,dados!$A$1:$B$23,2,FALSE))</f>
        <v/>
      </c>
      <c r="D278" s="23"/>
      <c r="E278" s="43"/>
      <c r="F278" s="44"/>
      <c r="G278" s="44"/>
      <c r="H278" s="23"/>
      <c r="I278" s="45"/>
      <c r="J278" s="45"/>
      <c r="K278" s="45"/>
      <c r="L278" s="45"/>
      <c r="M278" s="46"/>
      <c r="N278" s="47"/>
      <c r="O278" s="45"/>
      <c r="P278" s="45"/>
      <c r="Q278" s="45"/>
      <c r="R278" s="45"/>
      <c r="S278" s="49"/>
      <c r="T278" s="49"/>
      <c r="U278" s="45"/>
      <c r="V278" s="45"/>
      <c r="W278" s="44"/>
      <c r="X278" s="50"/>
      <c r="Y278" s="51"/>
      <c r="Z278" s="23"/>
      <c r="AA278" s="23"/>
      <c r="AB278" s="23"/>
      <c r="AC278" s="23"/>
      <c r="AD278" s="51"/>
      <c r="AE278" s="23"/>
      <c r="AF278" s="42"/>
      <c r="AG278" s="42"/>
      <c r="AH278" s="42"/>
      <c r="AI278" s="42"/>
      <c r="AJ278" s="42"/>
    </row>
    <row r="279" spans="1:36" ht="15.75" customHeight="1" x14ac:dyDescent="0.2">
      <c r="A279" s="52"/>
      <c r="B279" s="52"/>
      <c r="C279" s="52" t="str">
        <f>IF('PCA 2022 consolidado'!$B279="","",VLOOKUP(B279,dados!$A$1:$B$23,2,FALSE))</f>
        <v/>
      </c>
      <c r="D279" s="52"/>
      <c r="E279" s="60"/>
      <c r="F279" s="57"/>
      <c r="G279" s="57"/>
      <c r="H279" s="52"/>
      <c r="I279" s="53"/>
      <c r="J279" s="53"/>
      <c r="K279" s="53"/>
      <c r="L279" s="53"/>
      <c r="M279" s="54"/>
      <c r="N279" s="55"/>
      <c r="O279" s="53"/>
      <c r="P279" s="53"/>
      <c r="Q279" s="53"/>
      <c r="R279" s="53"/>
      <c r="S279" s="56"/>
      <c r="T279" s="56"/>
      <c r="U279" s="53"/>
      <c r="V279" s="53"/>
      <c r="W279" s="57"/>
      <c r="X279" s="58"/>
      <c r="Y279" s="59"/>
      <c r="Z279" s="52"/>
      <c r="AA279" s="52"/>
      <c r="AB279" s="52"/>
      <c r="AC279" s="52"/>
      <c r="AD279" s="59"/>
      <c r="AE279" s="52"/>
      <c r="AF279" s="42"/>
      <c r="AG279" s="42"/>
      <c r="AH279" s="42"/>
      <c r="AI279" s="42"/>
      <c r="AJ279" s="42"/>
    </row>
    <row r="280" spans="1:36" ht="15.75" customHeight="1" x14ac:dyDescent="0.2">
      <c r="A280" s="23"/>
      <c r="B280" s="23"/>
      <c r="C280" s="23" t="str">
        <f>IF('PCA 2022 consolidado'!$B280="","",VLOOKUP(B280,dados!$A$1:$B$23,2,FALSE))</f>
        <v/>
      </c>
      <c r="D280" s="23"/>
      <c r="E280" s="43"/>
      <c r="F280" s="44"/>
      <c r="G280" s="44"/>
      <c r="H280" s="23"/>
      <c r="I280" s="45"/>
      <c r="J280" s="45"/>
      <c r="K280" s="45"/>
      <c r="L280" s="45"/>
      <c r="M280" s="46"/>
      <c r="N280" s="47"/>
      <c r="O280" s="45"/>
      <c r="P280" s="45"/>
      <c r="Q280" s="45"/>
      <c r="R280" s="45"/>
      <c r="S280" s="49"/>
      <c r="T280" s="49"/>
      <c r="U280" s="45"/>
      <c r="V280" s="45"/>
      <c r="W280" s="44"/>
      <c r="X280" s="50"/>
      <c r="Y280" s="51"/>
      <c r="Z280" s="23"/>
      <c r="AA280" s="23"/>
      <c r="AB280" s="23"/>
      <c r="AC280" s="23"/>
      <c r="AD280" s="51"/>
      <c r="AE280" s="23"/>
      <c r="AF280" s="42"/>
      <c r="AG280" s="42"/>
      <c r="AH280" s="42"/>
      <c r="AI280" s="42"/>
      <c r="AJ280" s="42"/>
    </row>
    <row r="281" spans="1:36" ht="15.75" customHeight="1" x14ac:dyDescent="0.2">
      <c r="A281" s="52"/>
      <c r="B281" s="52"/>
      <c r="C281" s="52" t="str">
        <f>IF('PCA 2022 consolidado'!$B281="","",VLOOKUP(B281,dados!$A$1:$B$23,2,FALSE))</f>
        <v/>
      </c>
      <c r="D281" s="52"/>
      <c r="E281" s="60"/>
      <c r="F281" s="57"/>
      <c r="G281" s="57"/>
      <c r="H281" s="52"/>
      <c r="I281" s="53"/>
      <c r="J281" s="53"/>
      <c r="K281" s="53"/>
      <c r="L281" s="53"/>
      <c r="M281" s="54"/>
      <c r="N281" s="55"/>
      <c r="O281" s="53"/>
      <c r="P281" s="53"/>
      <c r="Q281" s="53"/>
      <c r="R281" s="53"/>
      <c r="S281" s="56"/>
      <c r="T281" s="56"/>
      <c r="U281" s="53"/>
      <c r="V281" s="53"/>
      <c r="W281" s="57"/>
      <c r="X281" s="58"/>
      <c r="Y281" s="59"/>
      <c r="Z281" s="52"/>
      <c r="AA281" s="52"/>
      <c r="AB281" s="52"/>
      <c r="AC281" s="52"/>
      <c r="AD281" s="59"/>
      <c r="AE281" s="52"/>
      <c r="AF281" s="42"/>
      <c r="AG281" s="42"/>
      <c r="AH281" s="42"/>
      <c r="AI281" s="42"/>
      <c r="AJ281" s="42"/>
    </row>
    <row r="282" spans="1:36" ht="15.75" customHeight="1" x14ac:dyDescent="0.2">
      <c r="A282" s="23"/>
      <c r="B282" s="23"/>
      <c r="C282" s="23" t="str">
        <f>IF('PCA 2022 consolidado'!$B282="","",VLOOKUP(B282,dados!$A$1:$B$23,2,FALSE))</f>
        <v/>
      </c>
      <c r="D282" s="23"/>
      <c r="E282" s="43"/>
      <c r="F282" s="44"/>
      <c r="G282" s="44"/>
      <c r="H282" s="23"/>
      <c r="I282" s="45"/>
      <c r="J282" s="45"/>
      <c r="K282" s="45"/>
      <c r="L282" s="45"/>
      <c r="M282" s="46"/>
      <c r="N282" s="47"/>
      <c r="O282" s="45"/>
      <c r="P282" s="45"/>
      <c r="Q282" s="45"/>
      <c r="R282" s="45"/>
      <c r="S282" s="49"/>
      <c r="T282" s="49"/>
      <c r="U282" s="45"/>
      <c r="V282" s="45"/>
      <c r="W282" s="44"/>
      <c r="X282" s="50"/>
      <c r="Y282" s="51"/>
      <c r="Z282" s="23"/>
      <c r="AA282" s="23"/>
      <c r="AB282" s="23"/>
      <c r="AC282" s="23"/>
      <c r="AD282" s="51"/>
      <c r="AE282" s="23"/>
      <c r="AF282" s="42"/>
      <c r="AG282" s="42"/>
      <c r="AH282" s="42"/>
      <c r="AI282" s="42"/>
      <c r="AJ282" s="42"/>
    </row>
    <row r="283" spans="1:36" ht="15.75" customHeight="1" x14ac:dyDescent="0.2">
      <c r="A283" s="52"/>
      <c r="B283" s="52"/>
      <c r="C283" s="52" t="str">
        <f>IF('PCA 2022 consolidado'!$B283="","",VLOOKUP(B283,dados!$A$1:$B$23,2,FALSE))</f>
        <v/>
      </c>
      <c r="D283" s="52"/>
      <c r="E283" s="60"/>
      <c r="F283" s="57"/>
      <c r="G283" s="57"/>
      <c r="H283" s="52"/>
      <c r="I283" s="53"/>
      <c r="J283" s="53"/>
      <c r="K283" s="53"/>
      <c r="L283" s="53"/>
      <c r="M283" s="54"/>
      <c r="N283" s="55"/>
      <c r="O283" s="53"/>
      <c r="P283" s="53"/>
      <c r="Q283" s="53"/>
      <c r="R283" s="53"/>
      <c r="S283" s="56"/>
      <c r="T283" s="56"/>
      <c r="U283" s="53"/>
      <c r="V283" s="53"/>
      <c r="W283" s="57"/>
      <c r="X283" s="58"/>
      <c r="Y283" s="59"/>
      <c r="Z283" s="52"/>
      <c r="AA283" s="52"/>
      <c r="AB283" s="52"/>
      <c r="AC283" s="52"/>
      <c r="AD283" s="59"/>
      <c r="AE283" s="52"/>
      <c r="AF283" s="42"/>
      <c r="AG283" s="42"/>
      <c r="AH283" s="42"/>
      <c r="AI283" s="42"/>
      <c r="AJ283" s="42"/>
    </row>
    <row r="284" spans="1:36" ht="15.75" customHeight="1" x14ac:dyDescent="0.2">
      <c r="A284" s="23"/>
      <c r="B284" s="23"/>
      <c r="C284" s="23" t="str">
        <f>IF('PCA 2022 consolidado'!$B284="","",VLOOKUP(B284,dados!$A$1:$B$23,2,FALSE))</f>
        <v/>
      </c>
      <c r="D284" s="23"/>
      <c r="E284" s="43"/>
      <c r="F284" s="44"/>
      <c r="G284" s="44"/>
      <c r="H284" s="23"/>
      <c r="I284" s="45"/>
      <c r="J284" s="45"/>
      <c r="K284" s="45"/>
      <c r="L284" s="45"/>
      <c r="M284" s="46"/>
      <c r="N284" s="47"/>
      <c r="O284" s="45"/>
      <c r="P284" s="45"/>
      <c r="Q284" s="45"/>
      <c r="R284" s="45"/>
      <c r="S284" s="49"/>
      <c r="T284" s="49"/>
      <c r="U284" s="45"/>
      <c r="V284" s="45"/>
      <c r="W284" s="44"/>
      <c r="X284" s="50"/>
      <c r="Y284" s="51"/>
      <c r="Z284" s="23"/>
      <c r="AA284" s="23"/>
      <c r="AB284" s="23"/>
      <c r="AC284" s="23"/>
      <c r="AD284" s="51"/>
      <c r="AE284" s="23"/>
      <c r="AF284" s="42"/>
      <c r="AG284" s="42"/>
      <c r="AH284" s="42"/>
      <c r="AI284" s="42"/>
      <c r="AJ284" s="42"/>
    </row>
    <row r="285" spans="1:36" ht="15.75" customHeight="1" x14ac:dyDescent="0.2">
      <c r="A285" s="52"/>
      <c r="B285" s="52"/>
      <c r="C285" s="52" t="str">
        <f>IF('PCA 2022 consolidado'!$B285="","",VLOOKUP(B285,dados!$A$1:$B$23,2,FALSE))</f>
        <v/>
      </c>
      <c r="D285" s="52"/>
      <c r="E285" s="60"/>
      <c r="F285" s="57"/>
      <c r="G285" s="57"/>
      <c r="H285" s="52"/>
      <c r="I285" s="53"/>
      <c r="J285" s="53"/>
      <c r="K285" s="53"/>
      <c r="L285" s="53"/>
      <c r="M285" s="54"/>
      <c r="N285" s="55"/>
      <c r="O285" s="53"/>
      <c r="P285" s="53"/>
      <c r="Q285" s="53"/>
      <c r="R285" s="53"/>
      <c r="S285" s="56"/>
      <c r="T285" s="56"/>
      <c r="U285" s="53"/>
      <c r="V285" s="53"/>
      <c r="W285" s="57"/>
      <c r="X285" s="58"/>
      <c r="Y285" s="59"/>
      <c r="Z285" s="52"/>
      <c r="AA285" s="52"/>
      <c r="AB285" s="52"/>
      <c r="AC285" s="52"/>
      <c r="AD285" s="59"/>
      <c r="AE285" s="52"/>
      <c r="AF285" s="42"/>
      <c r="AG285" s="42"/>
      <c r="AH285" s="42"/>
      <c r="AI285" s="42"/>
      <c r="AJ285" s="42"/>
    </row>
    <row r="286" spans="1:36" ht="15.75" customHeight="1" x14ac:dyDescent="0.2">
      <c r="A286" s="23"/>
      <c r="B286" s="23"/>
      <c r="C286" s="23" t="str">
        <f>IF('PCA 2022 consolidado'!$B286="","",VLOOKUP(B286,dados!$A$1:$B$23,2,FALSE))</f>
        <v/>
      </c>
      <c r="D286" s="23"/>
      <c r="E286" s="43"/>
      <c r="F286" s="44"/>
      <c r="G286" s="44"/>
      <c r="H286" s="23"/>
      <c r="I286" s="45"/>
      <c r="J286" s="45"/>
      <c r="K286" s="45"/>
      <c r="L286" s="45"/>
      <c r="M286" s="46"/>
      <c r="N286" s="47"/>
      <c r="O286" s="45"/>
      <c r="P286" s="45"/>
      <c r="Q286" s="45"/>
      <c r="R286" s="45"/>
      <c r="S286" s="49"/>
      <c r="T286" s="49"/>
      <c r="U286" s="45"/>
      <c r="V286" s="45"/>
      <c r="W286" s="44"/>
      <c r="X286" s="50"/>
      <c r="Y286" s="51"/>
      <c r="Z286" s="23"/>
      <c r="AA286" s="23"/>
      <c r="AB286" s="23"/>
      <c r="AC286" s="23"/>
      <c r="AD286" s="51"/>
      <c r="AE286" s="23"/>
      <c r="AF286" s="42"/>
      <c r="AG286" s="42"/>
      <c r="AH286" s="42"/>
      <c r="AI286" s="42"/>
      <c r="AJ286" s="42"/>
    </row>
    <row r="287" spans="1:36" ht="15.75" customHeight="1" x14ac:dyDescent="0.2">
      <c r="A287" s="52"/>
      <c r="B287" s="52"/>
      <c r="C287" s="52" t="str">
        <f>IF('PCA 2022 consolidado'!$B287="","",VLOOKUP(B287,dados!$A$1:$B$23,2,FALSE))</f>
        <v/>
      </c>
      <c r="D287" s="52"/>
      <c r="E287" s="60"/>
      <c r="F287" s="57"/>
      <c r="G287" s="57"/>
      <c r="H287" s="52"/>
      <c r="I287" s="53"/>
      <c r="J287" s="53"/>
      <c r="K287" s="53"/>
      <c r="L287" s="53"/>
      <c r="M287" s="54"/>
      <c r="N287" s="55"/>
      <c r="O287" s="53"/>
      <c r="P287" s="53"/>
      <c r="Q287" s="53"/>
      <c r="R287" s="53"/>
      <c r="S287" s="56"/>
      <c r="T287" s="56"/>
      <c r="U287" s="53"/>
      <c r="V287" s="53"/>
      <c r="W287" s="57"/>
      <c r="X287" s="58"/>
      <c r="Y287" s="59"/>
      <c r="Z287" s="52"/>
      <c r="AA287" s="52"/>
      <c r="AB287" s="52"/>
      <c r="AC287" s="52"/>
      <c r="AD287" s="59"/>
      <c r="AE287" s="52"/>
      <c r="AF287" s="42"/>
      <c r="AG287" s="42"/>
      <c r="AH287" s="42"/>
      <c r="AI287" s="42"/>
      <c r="AJ287" s="42"/>
    </row>
    <row r="288" spans="1:36" ht="15.75" customHeight="1" x14ac:dyDescent="0.2">
      <c r="A288" s="23"/>
      <c r="B288" s="23"/>
      <c r="C288" s="23" t="str">
        <f>IF('PCA 2022 consolidado'!$B288="","",VLOOKUP(B288,dados!$A$1:$B$23,2,FALSE))</f>
        <v/>
      </c>
      <c r="D288" s="23"/>
      <c r="E288" s="43"/>
      <c r="F288" s="44"/>
      <c r="G288" s="44"/>
      <c r="H288" s="23"/>
      <c r="I288" s="45"/>
      <c r="J288" s="45"/>
      <c r="K288" s="45"/>
      <c r="L288" s="45"/>
      <c r="M288" s="46"/>
      <c r="N288" s="47"/>
      <c r="O288" s="45"/>
      <c r="P288" s="45"/>
      <c r="Q288" s="45"/>
      <c r="R288" s="45"/>
      <c r="S288" s="49"/>
      <c r="T288" s="49"/>
      <c r="U288" s="45"/>
      <c r="V288" s="45"/>
      <c r="W288" s="44"/>
      <c r="X288" s="50"/>
      <c r="Y288" s="51"/>
      <c r="Z288" s="23"/>
      <c r="AA288" s="23"/>
      <c r="AB288" s="23"/>
      <c r="AC288" s="23"/>
      <c r="AD288" s="51"/>
      <c r="AE288" s="23"/>
      <c r="AF288" s="42"/>
      <c r="AG288" s="42"/>
      <c r="AH288" s="42"/>
      <c r="AI288" s="42"/>
      <c r="AJ288" s="42"/>
    </row>
    <row r="289" spans="1:36" ht="15.75" customHeight="1" x14ac:dyDescent="0.2">
      <c r="A289" s="52"/>
      <c r="B289" s="52"/>
      <c r="C289" s="52" t="str">
        <f>IF('PCA 2022 consolidado'!$B289="","",VLOOKUP(B289,dados!$A$1:$B$23,2,FALSE))</f>
        <v/>
      </c>
      <c r="D289" s="52"/>
      <c r="E289" s="60"/>
      <c r="F289" s="57"/>
      <c r="G289" s="57"/>
      <c r="H289" s="52"/>
      <c r="I289" s="53"/>
      <c r="J289" s="53"/>
      <c r="K289" s="53"/>
      <c r="L289" s="53"/>
      <c r="M289" s="54"/>
      <c r="N289" s="55"/>
      <c r="O289" s="53"/>
      <c r="P289" s="53"/>
      <c r="Q289" s="53"/>
      <c r="R289" s="53"/>
      <c r="S289" s="56"/>
      <c r="T289" s="56"/>
      <c r="U289" s="53"/>
      <c r="V289" s="53"/>
      <c r="W289" s="57"/>
      <c r="X289" s="58"/>
      <c r="Y289" s="59"/>
      <c r="Z289" s="52"/>
      <c r="AA289" s="52"/>
      <c r="AB289" s="52"/>
      <c r="AC289" s="52"/>
      <c r="AD289" s="59"/>
      <c r="AE289" s="52"/>
      <c r="AF289" s="42"/>
      <c r="AG289" s="42"/>
      <c r="AH289" s="42"/>
      <c r="AI289" s="42"/>
      <c r="AJ289" s="42"/>
    </row>
    <row r="290" spans="1:36" ht="15.75" customHeight="1" x14ac:dyDescent="0.2">
      <c r="A290" s="23"/>
      <c r="B290" s="23"/>
      <c r="C290" s="23" t="str">
        <f>IF('PCA 2022 consolidado'!$B290="","",VLOOKUP(B290,dados!$A$1:$B$23,2,FALSE))</f>
        <v/>
      </c>
      <c r="D290" s="23"/>
      <c r="E290" s="43"/>
      <c r="F290" s="44"/>
      <c r="G290" s="44"/>
      <c r="H290" s="23"/>
      <c r="I290" s="45"/>
      <c r="J290" s="45"/>
      <c r="K290" s="45"/>
      <c r="L290" s="45"/>
      <c r="M290" s="46"/>
      <c r="N290" s="47"/>
      <c r="O290" s="45"/>
      <c r="P290" s="45"/>
      <c r="Q290" s="45"/>
      <c r="R290" s="45"/>
      <c r="S290" s="49"/>
      <c r="T290" s="49"/>
      <c r="U290" s="45"/>
      <c r="V290" s="45"/>
      <c r="W290" s="44"/>
      <c r="X290" s="50"/>
      <c r="Y290" s="51"/>
      <c r="Z290" s="23"/>
      <c r="AA290" s="23"/>
      <c r="AB290" s="23"/>
      <c r="AC290" s="23"/>
      <c r="AD290" s="51"/>
      <c r="AE290" s="23"/>
      <c r="AF290" s="42"/>
      <c r="AG290" s="42"/>
      <c r="AH290" s="42"/>
      <c r="AI290" s="42"/>
      <c r="AJ290" s="42"/>
    </row>
    <row r="291" spans="1:36" ht="15.75" customHeight="1" x14ac:dyDescent="0.2">
      <c r="A291" s="52"/>
      <c r="B291" s="52"/>
      <c r="C291" s="52" t="str">
        <f>IF('PCA 2022 consolidado'!$B291="","",VLOOKUP(B291,dados!$A$1:$B$23,2,FALSE))</f>
        <v/>
      </c>
      <c r="D291" s="52"/>
      <c r="E291" s="60"/>
      <c r="F291" s="57"/>
      <c r="G291" s="57"/>
      <c r="H291" s="52"/>
      <c r="I291" s="53"/>
      <c r="J291" s="53"/>
      <c r="K291" s="53"/>
      <c r="L291" s="53"/>
      <c r="M291" s="54"/>
      <c r="N291" s="55"/>
      <c r="O291" s="53"/>
      <c r="P291" s="53"/>
      <c r="Q291" s="53"/>
      <c r="R291" s="53"/>
      <c r="S291" s="56"/>
      <c r="T291" s="56"/>
      <c r="U291" s="53"/>
      <c r="V291" s="53"/>
      <c r="W291" s="57"/>
      <c r="X291" s="58"/>
      <c r="Y291" s="59"/>
      <c r="Z291" s="52"/>
      <c r="AA291" s="52"/>
      <c r="AB291" s="52"/>
      <c r="AC291" s="52"/>
      <c r="AD291" s="59"/>
      <c r="AE291" s="52"/>
      <c r="AF291" s="42"/>
      <c r="AG291" s="42"/>
      <c r="AH291" s="42"/>
      <c r="AI291" s="42"/>
      <c r="AJ291" s="42"/>
    </row>
    <row r="292" spans="1:36" ht="15.75" customHeight="1" x14ac:dyDescent="0.2">
      <c r="A292" s="23"/>
      <c r="B292" s="23"/>
      <c r="C292" s="23" t="str">
        <f>IF('PCA 2022 consolidado'!$B292="","",VLOOKUP(B292,dados!$A$1:$B$23,2,FALSE))</f>
        <v/>
      </c>
      <c r="D292" s="23"/>
      <c r="E292" s="43"/>
      <c r="F292" s="44"/>
      <c r="G292" s="44"/>
      <c r="H292" s="23"/>
      <c r="I292" s="45"/>
      <c r="J292" s="45"/>
      <c r="K292" s="45"/>
      <c r="L292" s="45"/>
      <c r="M292" s="46"/>
      <c r="N292" s="47"/>
      <c r="O292" s="45"/>
      <c r="P292" s="45"/>
      <c r="Q292" s="45"/>
      <c r="R292" s="45"/>
      <c r="S292" s="49"/>
      <c r="T292" s="49"/>
      <c r="U292" s="45"/>
      <c r="V292" s="45"/>
      <c r="W292" s="44"/>
      <c r="X292" s="50"/>
      <c r="Y292" s="51"/>
      <c r="Z292" s="23"/>
      <c r="AA292" s="23"/>
      <c r="AB292" s="23"/>
      <c r="AC292" s="23"/>
      <c r="AD292" s="51"/>
      <c r="AE292" s="23"/>
      <c r="AF292" s="42"/>
      <c r="AG292" s="42"/>
      <c r="AH292" s="42"/>
      <c r="AI292" s="42"/>
      <c r="AJ292" s="42"/>
    </row>
    <row r="293" spans="1:36" ht="15.75" customHeight="1" x14ac:dyDescent="0.2">
      <c r="A293" s="52"/>
      <c r="B293" s="52"/>
      <c r="C293" s="52" t="str">
        <f>IF('PCA 2022 consolidado'!$B293="","",VLOOKUP(B293,dados!$A$1:$B$23,2,FALSE))</f>
        <v/>
      </c>
      <c r="D293" s="52"/>
      <c r="E293" s="60"/>
      <c r="F293" s="57"/>
      <c r="G293" s="57"/>
      <c r="H293" s="52"/>
      <c r="I293" s="53"/>
      <c r="J293" s="53"/>
      <c r="K293" s="53"/>
      <c r="L293" s="53"/>
      <c r="M293" s="54"/>
      <c r="N293" s="55"/>
      <c r="O293" s="53"/>
      <c r="P293" s="53"/>
      <c r="Q293" s="53"/>
      <c r="R293" s="53"/>
      <c r="S293" s="56"/>
      <c r="T293" s="56"/>
      <c r="U293" s="53"/>
      <c r="V293" s="53"/>
      <c r="W293" s="57"/>
      <c r="X293" s="58"/>
      <c r="Y293" s="59"/>
      <c r="Z293" s="52"/>
      <c r="AA293" s="52"/>
      <c r="AB293" s="52"/>
      <c r="AC293" s="52"/>
      <c r="AD293" s="59"/>
      <c r="AE293" s="52"/>
      <c r="AF293" s="42"/>
      <c r="AG293" s="42"/>
      <c r="AH293" s="42"/>
      <c r="AI293" s="42"/>
      <c r="AJ293" s="42"/>
    </row>
    <row r="294" spans="1:36" ht="15.75" customHeight="1" x14ac:dyDescent="0.2">
      <c r="A294" s="23"/>
      <c r="B294" s="23"/>
      <c r="C294" s="23" t="str">
        <f>IF('PCA 2022 consolidado'!$B294="","",VLOOKUP(B294,dados!$A$1:$B$23,2,FALSE))</f>
        <v/>
      </c>
      <c r="D294" s="23"/>
      <c r="E294" s="43"/>
      <c r="F294" s="44"/>
      <c r="G294" s="44"/>
      <c r="H294" s="23"/>
      <c r="I294" s="45"/>
      <c r="J294" s="45"/>
      <c r="K294" s="45"/>
      <c r="L294" s="45"/>
      <c r="M294" s="46"/>
      <c r="N294" s="47"/>
      <c r="O294" s="45"/>
      <c r="P294" s="45"/>
      <c r="Q294" s="45"/>
      <c r="R294" s="45"/>
      <c r="S294" s="49"/>
      <c r="T294" s="49"/>
      <c r="U294" s="45"/>
      <c r="V294" s="45"/>
      <c r="W294" s="44"/>
      <c r="X294" s="50"/>
      <c r="Y294" s="51"/>
      <c r="Z294" s="23"/>
      <c r="AA294" s="23"/>
      <c r="AB294" s="23"/>
      <c r="AC294" s="23"/>
      <c r="AD294" s="51"/>
      <c r="AE294" s="23"/>
      <c r="AF294" s="42"/>
      <c r="AG294" s="42"/>
      <c r="AH294" s="42"/>
      <c r="AI294" s="42"/>
      <c r="AJ294" s="42"/>
    </row>
    <row r="295" spans="1:36" ht="15.75" customHeight="1" x14ac:dyDescent="0.2">
      <c r="A295" s="52"/>
      <c r="B295" s="52"/>
      <c r="C295" s="52" t="str">
        <f>IF('PCA 2022 consolidado'!$B295="","",VLOOKUP(B295,dados!$A$1:$B$23,2,FALSE))</f>
        <v/>
      </c>
      <c r="D295" s="52"/>
      <c r="E295" s="60"/>
      <c r="F295" s="57"/>
      <c r="G295" s="57"/>
      <c r="H295" s="52"/>
      <c r="I295" s="53"/>
      <c r="J295" s="53"/>
      <c r="K295" s="53"/>
      <c r="L295" s="53"/>
      <c r="M295" s="54"/>
      <c r="N295" s="55"/>
      <c r="O295" s="53"/>
      <c r="P295" s="53"/>
      <c r="Q295" s="53"/>
      <c r="R295" s="53"/>
      <c r="S295" s="56"/>
      <c r="T295" s="56"/>
      <c r="U295" s="53"/>
      <c r="V295" s="53"/>
      <c r="W295" s="57"/>
      <c r="X295" s="58"/>
      <c r="Y295" s="59"/>
      <c r="Z295" s="52"/>
      <c r="AA295" s="52"/>
      <c r="AB295" s="52"/>
      <c r="AC295" s="52"/>
      <c r="AD295" s="59"/>
      <c r="AE295" s="52"/>
      <c r="AF295" s="42"/>
      <c r="AG295" s="42"/>
      <c r="AH295" s="42"/>
      <c r="AI295" s="42"/>
      <c r="AJ295" s="42"/>
    </row>
    <row r="296" spans="1:36" ht="15.75" customHeight="1" x14ac:dyDescent="0.2">
      <c r="A296" s="23"/>
      <c r="B296" s="23"/>
      <c r="C296" s="23" t="str">
        <f>IF('PCA 2022 consolidado'!$B296="","",VLOOKUP(B296,dados!$A$1:$B$23,2,FALSE))</f>
        <v/>
      </c>
      <c r="D296" s="23"/>
      <c r="E296" s="43"/>
      <c r="F296" s="44"/>
      <c r="G296" s="44"/>
      <c r="H296" s="23"/>
      <c r="I296" s="45"/>
      <c r="J296" s="45"/>
      <c r="K296" s="45"/>
      <c r="L296" s="45"/>
      <c r="M296" s="46"/>
      <c r="N296" s="47"/>
      <c r="O296" s="45"/>
      <c r="P296" s="45"/>
      <c r="Q296" s="45"/>
      <c r="R296" s="45"/>
      <c r="S296" s="49"/>
      <c r="T296" s="49"/>
      <c r="U296" s="45"/>
      <c r="V296" s="45"/>
      <c r="W296" s="44"/>
      <c r="X296" s="50"/>
      <c r="Y296" s="51"/>
      <c r="Z296" s="23"/>
      <c r="AA296" s="23"/>
      <c r="AB296" s="23"/>
      <c r="AC296" s="23"/>
      <c r="AD296" s="51"/>
      <c r="AE296" s="23"/>
      <c r="AF296" s="42"/>
      <c r="AG296" s="42"/>
      <c r="AH296" s="42"/>
      <c r="AI296" s="42"/>
      <c r="AJ296" s="42"/>
    </row>
    <row r="297" spans="1:36" ht="15.75" customHeight="1" x14ac:dyDescent="0.2">
      <c r="A297" s="52"/>
      <c r="B297" s="52"/>
      <c r="C297" s="52" t="str">
        <f>IF('PCA 2022 consolidado'!$B297="","",VLOOKUP(B297,dados!$A$1:$B$23,2,FALSE))</f>
        <v/>
      </c>
      <c r="D297" s="52"/>
      <c r="E297" s="60"/>
      <c r="F297" s="57"/>
      <c r="G297" s="57"/>
      <c r="H297" s="52"/>
      <c r="I297" s="53"/>
      <c r="J297" s="53"/>
      <c r="K297" s="53"/>
      <c r="L297" s="53"/>
      <c r="M297" s="54"/>
      <c r="N297" s="55"/>
      <c r="O297" s="53"/>
      <c r="P297" s="53"/>
      <c r="Q297" s="53"/>
      <c r="R297" s="53"/>
      <c r="S297" s="56"/>
      <c r="T297" s="56"/>
      <c r="U297" s="53"/>
      <c r="V297" s="53"/>
      <c r="W297" s="57"/>
      <c r="X297" s="58"/>
      <c r="Y297" s="59"/>
      <c r="Z297" s="52"/>
      <c r="AA297" s="52"/>
      <c r="AB297" s="52"/>
      <c r="AC297" s="52"/>
      <c r="AD297" s="59"/>
      <c r="AE297" s="52"/>
      <c r="AF297" s="42"/>
      <c r="AG297" s="42"/>
      <c r="AH297" s="42"/>
      <c r="AI297" s="42"/>
      <c r="AJ297" s="42"/>
    </row>
    <row r="298" spans="1:36" ht="15.75" customHeight="1" x14ac:dyDescent="0.2">
      <c r="A298" s="23"/>
      <c r="B298" s="23"/>
      <c r="C298" s="23" t="str">
        <f>IF('PCA 2022 consolidado'!$B298="","",VLOOKUP(B298,dados!$A$1:$B$23,2,FALSE))</f>
        <v/>
      </c>
      <c r="D298" s="23"/>
      <c r="E298" s="43"/>
      <c r="F298" s="44"/>
      <c r="G298" s="44"/>
      <c r="H298" s="23"/>
      <c r="I298" s="45"/>
      <c r="J298" s="45"/>
      <c r="K298" s="45"/>
      <c r="L298" s="45"/>
      <c r="M298" s="46"/>
      <c r="N298" s="47"/>
      <c r="O298" s="45"/>
      <c r="P298" s="45"/>
      <c r="Q298" s="45"/>
      <c r="R298" s="45"/>
      <c r="S298" s="49"/>
      <c r="T298" s="49"/>
      <c r="U298" s="45"/>
      <c r="V298" s="45"/>
      <c r="W298" s="44"/>
      <c r="X298" s="50"/>
      <c r="Y298" s="51"/>
      <c r="Z298" s="23"/>
      <c r="AA298" s="23"/>
      <c r="AB298" s="23"/>
      <c r="AC298" s="23"/>
      <c r="AD298" s="51"/>
      <c r="AE298" s="23"/>
      <c r="AF298" s="42"/>
      <c r="AG298" s="42"/>
      <c r="AH298" s="42"/>
      <c r="AI298" s="42"/>
      <c r="AJ298" s="42"/>
    </row>
    <row r="299" spans="1:36" ht="15.75" customHeight="1" x14ac:dyDescent="0.2">
      <c r="A299" s="52"/>
      <c r="B299" s="52"/>
      <c r="C299" s="52" t="str">
        <f>IF('PCA 2022 consolidado'!$B299="","",VLOOKUP(B299,dados!$A$1:$B$23,2,FALSE))</f>
        <v/>
      </c>
      <c r="D299" s="52"/>
      <c r="E299" s="60"/>
      <c r="F299" s="57"/>
      <c r="G299" s="57"/>
      <c r="H299" s="52"/>
      <c r="I299" s="53"/>
      <c r="J299" s="53"/>
      <c r="K299" s="53"/>
      <c r="L299" s="53"/>
      <c r="M299" s="54"/>
      <c r="N299" s="55"/>
      <c r="O299" s="53"/>
      <c r="P299" s="53"/>
      <c r="Q299" s="53"/>
      <c r="R299" s="53"/>
      <c r="S299" s="56"/>
      <c r="T299" s="56"/>
      <c r="U299" s="53"/>
      <c r="V299" s="53"/>
      <c r="W299" s="57"/>
      <c r="X299" s="58"/>
      <c r="Y299" s="59"/>
      <c r="Z299" s="52"/>
      <c r="AA299" s="52"/>
      <c r="AB299" s="52"/>
      <c r="AC299" s="52"/>
      <c r="AD299" s="59"/>
      <c r="AE299" s="52"/>
      <c r="AF299" s="42"/>
      <c r="AG299" s="42"/>
      <c r="AH299" s="42"/>
      <c r="AI299" s="42"/>
      <c r="AJ299" s="42"/>
    </row>
    <row r="300" spans="1:36" ht="15.75" customHeight="1" x14ac:dyDescent="0.2">
      <c r="A300" s="23"/>
      <c r="B300" s="23"/>
      <c r="C300" s="23" t="str">
        <f>IF('PCA 2022 consolidado'!$B300="","",VLOOKUP(B300,dados!$A$1:$B$23,2,FALSE))</f>
        <v/>
      </c>
      <c r="D300" s="23"/>
      <c r="E300" s="43"/>
      <c r="F300" s="44"/>
      <c r="G300" s="44"/>
      <c r="H300" s="23"/>
      <c r="I300" s="45"/>
      <c r="J300" s="45"/>
      <c r="K300" s="45"/>
      <c r="L300" s="45"/>
      <c r="M300" s="45"/>
      <c r="N300" s="47"/>
      <c r="O300" s="45"/>
      <c r="P300" s="45"/>
      <c r="Q300" s="45"/>
      <c r="R300" s="45"/>
      <c r="S300" s="49"/>
      <c r="T300" s="49"/>
      <c r="U300" s="45"/>
      <c r="V300" s="45"/>
      <c r="W300" s="44"/>
      <c r="X300" s="50"/>
      <c r="Y300" s="51"/>
      <c r="Z300" s="23"/>
      <c r="AA300" s="23"/>
      <c r="AB300" s="23"/>
      <c r="AC300" s="23"/>
      <c r="AD300" s="51"/>
      <c r="AE300" s="23"/>
      <c r="AF300" s="42"/>
      <c r="AG300" s="42"/>
      <c r="AH300" s="42"/>
      <c r="AI300" s="42"/>
      <c r="AJ300" s="42"/>
    </row>
    <row r="301" spans="1:36" ht="15.75" customHeight="1" x14ac:dyDescent="0.2">
      <c r="A301" s="52"/>
      <c r="B301" s="52"/>
      <c r="C301" s="52" t="str">
        <f>IF('PCA 2022 consolidado'!$B301="","",VLOOKUP(B301,dados!$A$1:$B$23,2,FALSE))</f>
        <v/>
      </c>
      <c r="D301" s="52"/>
      <c r="E301" s="60"/>
      <c r="F301" s="57"/>
      <c r="G301" s="57"/>
      <c r="H301" s="52"/>
      <c r="I301" s="53"/>
      <c r="J301" s="53"/>
      <c r="K301" s="53"/>
      <c r="L301" s="53"/>
      <c r="M301" s="53"/>
      <c r="N301" s="55"/>
      <c r="O301" s="53"/>
      <c r="P301" s="53"/>
      <c r="Q301" s="53"/>
      <c r="R301" s="53"/>
      <c r="S301" s="56"/>
      <c r="T301" s="56"/>
      <c r="U301" s="53"/>
      <c r="V301" s="53"/>
      <c r="W301" s="57"/>
      <c r="X301" s="58"/>
      <c r="Y301" s="59"/>
      <c r="Z301" s="52"/>
      <c r="AA301" s="52"/>
      <c r="AB301" s="52"/>
      <c r="AC301" s="52"/>
      <c r="AD301" s="59"/>
      <c r="AE301" s="52"/>
      <c r="AF301" s="42"/>
      <c r="AG301" s="42"/>
      <c r="AH301" s="42"/>
      <c r="AI301" s="42"/>
      <c r="AJ301" s="42"/>
    </row>
    <row r="302" spans="1:36" ht="15.75" customHeight="1" x14ac:dyDescent="0.2">
      <c r="A302" s="23"/>
      <c r="B302" s="23"/>
      <c r="C302" s="23" t="str">
        <f>IF('PCA 2022 consolidado'!$B302="","",VLOOKUP(B302,dados!$A$1:$B$23,2,FALSE))</f>
        <v/>
      </c>
      <c r="D302" s="23"/>
      <c r="E302" s="43"/>
      <c r="F302" s="44"/>
      <c r="G302" s="44"/>
      <c r="H302" s="23"/>
      <c r="I302" s="45"/>
      <c r="J302" s="45"/>
      <c r="K302" s="45"/>
      <c r="L302" s="45"/>
      <c r="M302" s="45"/>
      <c r="N302" s="47"/>
      <c r="O302" s="45"/>
      <c r="P302" s="45"/>
      <c r="Q302" s="45"/>
      <c r="R302" s="45"/>
      <c r="S302" s="49"/>
      <c r="T302" s="49"/>
      <c r="U302" s="45"/>
      <c r="V302" s="45"/>
      <c r="W302" s="44"/>
      <c r="X302" s="50"/>
      <c r="Y302" s="51"/>
      <c r="Z302" s="23"/>
      <c r="AA302" s="23"/>
      <c r="AB302" s="23"/>
      <c r="AC302" s="23"/>
      <c r="AD302" s="51"/>
      <c r="AE302" s="23"/>
      <c r="AF302" s="42"/>
      <c r="AG302" s="42"/>
      <c r="AH302" s="42"/>
      <c r="AI302" s="42"/>
      <c r="AJ302" s="42"/>
    </row>
    <row r="303" spans="1:36" ht="15.75" customHeight="1" x14ac:dyDescent="0.2">
      <c r="A303" s="52"/>
      <c r="B303" s="52"/>
      <c r="C303" s="52" t="str">
        <f>IF('PCA 2022 consolidado'!$B303="","",VLOOKUP(B303,dados!$A$1:$B$23,2,FALSE))</f>
        <v/>
      </c>
      <c r="D303" s="52"/>
      <c r="E303" s="60"/>
      <c r="F303" s="57"/>
      <c r="G303" s="57"/>
      <c r="H303" s="52"/>
      <c r="I303" s="53"/>
      <c r="J303" s="53"/>
      <c r="K303" s="53"/>
      <c r="L303" s="53"/>
      <c r="M303" s="53"/>
      <c r="N303" s="55"/>
      <c r="O303" s="53"/>
      <c r="P303" s="53"/>
      <c r="Q303" s="53"/>
      <c r="R303" s="53"/>
      <c r="S303" s="56"/>
      <c r="T303" s="56"/>
      <c r="U303" s="53"/>
      <c r="V303" s="53"/>
      <c r="W303" s="57"/>
      <c r="X303" s="58"/>
      <c r="Y303" s="59"/>
      <c r="Z303" s="52"/>
      <c r="AA303" s="52"/>
      <c r="AB303" s="52"/>
      <c r="AC303" s="52"/>
      <c r="AD303" s="59"/>
      <c r="AE303" s="52"/>
      <c r="AF303" s="42"/>
      <c r="AG303" s="42"/>
      <c r="AH303" s="42"/>
      <c r="AI303" s="42"/>
      <c r="AJ303" s="42"/>
    </row>
    <row r="304" spans="1:36" ht="15.75" customHeight="1" x14ac:dyDescent="0.2">
      <c r="A304" s="23"/>
      <c r="B304" s="23"/>
      <c r="C304" s="23" t="str">
        <f>IF('PCA 2022 consolidado'!$B304="","",VLOOKUP(B304,dados!$A$1:$B$23,2,FALSE))</f>
        <v/>
      </c>
      <c r="D304" s="23"/>
      <c r="E304" s="43"/>
      <c r="F304" s="44"/>
      <c r="G304" s="44"/>
      <c r="H304" s="23"/>
      <c r="I304" s="45"/>
      <c r="J304" s="45"/>
      <c r="K304" s="45"/>
      <c r="L304" s="45"/>
      <c r="M304" s="45"/>
      <c r="N304" s="47"/>
      <c r="O304" s="45"/>
      <c r="P304" s="45"/>
      <c r="Q304" s="45"/>
      <c r="R304" s="45"/>
      <c r="S304" s="49"/>
      <c r="T304" s="49"/>
      <c r="U304" s="45"/>
      <c r="V304" s="45"/>
      <c r="W304" s="44"/>
      <c r="X304" s="50"/>
      <c r="Y304" s="51"/>
      <c r="Z304" s="23"/>
      <c r="AA304" s="23"/>
      <c r="AB304" s="23"/>
      <c r="AC304" s="23"/>
      <c r="AD304" s="51"/>
      <c r="AE304" s="23"/>
      <c r="AF304" s="42"/>
      <c r="AG304" s="42"/>
      <c r="AH304" s="42"/>
      <c r="AI304" s="42"/>
      <c r="AJ304" s="42"/>
    </row>
    <row r="305" spans="1:36" ht="15.75" customHeight="1" x14ac:dyDescent="0.2">
      <c r="A305" s="52"/>
      <c r="B305" s="52"/>
      <c r="C305" s="52" t="str">
        <f>IF('PCA 2022 consolidado'!$B305="","",VLOOKUP(B305,dados!$A$1:$B$23,2,FALSE))</f>
        <v/>
      </c>
      <c r="D305" s="52"/>
      <c r="E305" s="60"/>
      <c r="F305" s="57"/>
      <c r="G305" s="57"/>
      <c r="H305" s="52"/>
      <c r="I305" s="53"/>
      <c r="J305" s="53"/>
      <c r="K305" s="53"/>
      <c r="L305" s="53"/>
      <c r="M305" s="53"/>
      <c r="N305" s="55"/>
      <c r="O305" s="53"/>
      <c r="P305" s="53"/>
      <c r="Q305" s="53"/>
      <c r="R305" s="53"/>
      <c r="S305" s="56"/>
      <c r="T305" s="56"/>
      <c r="U305" s="53"/>
      <c r="V305" s="53"/>
      <c r="W305" s="57"/>
      <c r="X305" s="58"/>
      <c r="Y305" s="59"/>
      <c r="Z305" s="52"/>
      <c r="AA305" s="52"/>
      <c r="AB305" s="52"/>
      <c r="AC305" s="52"/>
      <c r="AD305" s="59"/>
      <c r="AE305" s="52"/>
      <c r="AF305" s="42"/>
      <c r="AG305" s="42"/>
      <c r="AH305" s="42"/>
      <c r="AI305" s="42"/>
      <c r="AJ305" s="42"/>
    </row>
    <row r="306" spans="1:36" ht="15.75" customHeight="1" x14ac:dyDescent="0.2">
      <c r="A306" s="23"/>
      <c r="B306" s="23"/>
      <c r="C306" s="23" t="str">
        <f>IF('PCA 2022 consolidado'!$B306="","",VLOOKUP(B306,dados!$A$1:$B$23,2,FALSE))</f>
        <v/>
      </c>
      <c r="D306" s="23"/>
      <c r="E306" s="43"/>
      <c r="F306" s="44"/>
      <c r="G306" s="44"/>
      <c r="H306" s="23"/>
      <c r="I306" s="45"/>
      <c r="J306" s="45"/>
      <c r="K306" s="45"/>
      <c r="L306" s="45"/>
      <c r="M306" s="45"/>
      <c r="N306" s="47"/>
      <c r="O306" s="45"/>
      <c r="P306" s="45"/>
      <c r="Q306" s="45"/>
      <c r="R306" s="45"/>
      <c r="S306" s="49"/>
      <c r="T306" s="49"/>
      <c r="U306" s="45"/>
      <c r="V306" s="45"/>
      <c r="W306" s="44"/>
      <c r="X306" s="50"/>
      <c r="Y306" s="51"/>
      <c r="Z306" s="23"/>
      <c r="AA306" s="23"/>
      <c r="AB306" s="23"/>
      <c r="AC306" s="23"/>
      <c r="AD306" s="51"/>
      <c r="AE306" s="23"/>
      <c r="AF306" s="42"/>
      <c r="AG306" s="42"/>
      <c r="AH306" s="42"/>
      <c r="AI306" s="42"/>
      <c r="AJ306" s="42"/>
    </row>
    <row r="307" spans="1:36" ht="15.75" customHeight="1" x14ac:dyDescent="0.2">
      <c r="A307" s="52"/>
      <c r="B307" s="52"/>
      <c r="C307" s="52" t="str">
        <f>IF('PCA 2022 consolidado'!$B307="","",VLOOKUP(B307,dados!$A$1:$B$23,2,FALSE))</f>
        <v/>
      </c>
      <c r="D307" s="52"/>
      <c r="E307" s="60"/>
      <c r="F307" s="57"/>
      <c r="G307" s="57"/>
      <c r="H307" s="52"/>
      <c r="I307" s="53"/>
      <c r="J307" s="53"/>
      <c r="K307" s="53"/>
      <c r="L307" s="53"/>
      <c r="M307" s="53"/>
      <c r="N307" s="55"/>
      <c r="O307" s="53"/>
      <c r="P307" s="53"/>
      <c r="Q307" s="53"/>
      <c r="R307" s="53"/>
      <c r="S307" s="56"/>
      <c r="T307" s="56"/>
      <c r="U307" s="53"/>
      <c r="V307" s="53"/>
      <c r="W307" s="57"/>
      <c r="X307" s="58"/>
      <c r="Y307" s="59"/>
      <c r="Z307" s="52"/>
      <c r="AA307" s="52"/>
      <c r="AB307" s="52"/>
      <c r="AC307" s="52"/>
      <c r="AD307" s="59"/>
      <c r="AE307" s="52"/>
      <c r="AF307" s="42"/>
      <c r="AG307" s="42"/>
      <c r="AH307" s="42"/>
      <c r="AI307" s="42"/>
      <c r="AJ307" s="42"/>
    </row>
    <row r="308" spans="1:36" ht="15.75" customHeight="1" x14ac:dyDescent="0.2">
      <c r="A308" s="23"/>
      <c r="B308" s="23"/>
      <c r="C308" s="23" t="str">
        <f>IF('PCA 2022 consolidado'!$B308="","",VLOOKUP(B308,dados!$A$1:$B$23,2,FALSE))</f>
        <v/>
      </c>
      <c r="D308" s="23"/>
      <c r="E308" s="43"/>
      <c r="F308" s="44"/>
      <c r="G308" s="44"/>
      <c r="H308" s="23"/>
      <c r="I308" s="45"/>
      <c r="J308" s="45"/>
      <c r="K308" s="45"/>
      <c r="L308" s="45"/>
      <c r="M308" s="45"/>
      <c r="N308" s="47"/>
      <c r="O308" s="45"/>
      <c r="P308" s="45"/>
      <c r="Q308" s="45"/>
      <c r="R308" s="45"/>
      <c r="S308" s="49"/>
      <c r="T308" s="49"/>
      <c r="U308" s="45"/>
      <c r="V308" s="45"/>
      <c r="W308" s="44"/>
      <c r="X308" s="50"/>
      <c r="Y308" s="51"/>
      <c r="Z308" s="23"/>
      <c r="AA308" s="23"/>
      <c r="AB308" s="23"/>
      <c r="AC308" s="23"/>
      <c r="AD308" s="51"/>
      <c r="AE308" s="23"/>
      <c r="AF308" s="42"/>
      <c r="AG308" s="42"/>
      <c r="AH308" s="42"/>
      <c r="AI308" s="42"/>
      <c r="AJ308" s="42"/>
    </row>
    <row r="309" spans="1:36" ht="15.75" customHeight="1" x14ac:dyDescent="0.2">
      <c r="A309" s="52"/>
      <c r="B309" s="52"/>
      <c r="C309" s="52" t="str">
        <f>IF('PCA 2022 consolidado'!$B309="","",VLOOKUP(B309,dados!$A$1:$B$23,2,FALSE))</f>
        <v/>
      </c>
      <c r="D309" s="52"/>
      <c r="E309" s="60"/>
      <c r="F309" s="57"/>
      <c r="G309" s="57"/>
      <c r="H309" s="52"/>
      <c r="I309" s="53"/>
      <c r="J309" s="53"/>
      <c r="K309" s="53"/>
      <c r="L309" s="53"/>
      <c r="M309" s="53"/>
      <c r="N309" s="55"/>
      <c r="O309" s="53"/>
      <c r="P309" s="53"/>
      <c r="Q309" s="53"/>
      <c r="R309" s="53"/>
      <c r="S309" s="56"/>
      <c r="T309" s="56"/>
      <c r="U309" s="53"/>
      <c r="V309" s="53"/>
      <c r="W309" s="57"/>
      <c r="X309" s="58"/>
      <c r="Y309" s="59"/>
      <c r="Z309" s="52"/>
      <c r="AA309" s="52"/>
      <c r="AB309" s="52"/>
      <c r="AC309" s="52"/>
      <c r="AD309" s="59"/>
      <c r="AE309" s="52"/>
      <c r="AF309" s="42"/>
      <c r="AG309" s="42"/>
      <c r="AH309" s="42"/>
      <c r="AI309" s="42"/>
      <c r="AJ309" s="42"/>
    </row>
    <row r="310" spans="1:36" ht="15.75" customHeight="1" x14ac:dyDescent="0.2">
      <c r="A310" s="23"/>
      <c r="B310" s="23"/>
      <c r="C310" s="23" t="str">
        <f>IF('PCA 2022 consolidado'!$B310="","",VLOOKUP(B310,dados!$A$1:$B$23,2,FALSE))</f>
        <v/>
      </c>
      <c r="D310" s="23"/>
      <c r="E310" s="43"/>
      <c r="F310" s="44"/>
      <c r="G310" s="44"/>
      <c r="H310" s="23"/>
      <c r="I310" s="45"/>
      <c r="J310" s="45"/>
      <c r="K310" s="45"/>
      <c r="L310" s="45"/>
      <c r="M310" s="45"/>
      <c r="N310" s="47"/>
      <c r="O310" s="45"/>
      <c r="P310" s="45"/>
      <c r="Q310" s="45"/>
      <c r="R310" s="45"/>
      <c r="S310" s="49"/>
      <c r="T310" s="49"/>
      <c r="U310" s="45"/>
      <c r="V310" s="45"/>
      <c r="W310" s="44"/>
      <c r="X310" s="50"/>
      <c r="Y310" s="51"/>
      <c r="Z310" s="23"/>
      <c r="AA310" s="23"/>
      <c r="AB310" s="23"/>
      <c r="AC310" s="23"/>
      <c r="AD310" s="51"/>
      <c r="AE310" s="23"/>
      <c r="AF310" s="42"/>
      <c r="AG310" s="42"/>
      <c r="AH310" s="42"/>
      <c r="AI310" s="42"/>
      <c r="AJ310" s="42"/>
    </row>
    <row r="311" spans="1:36" ht="15.75" customHeight="1" x14ac:dyDescent="0.2">
      <c r="A311" s="52"/>
      <c r="B311" s="52"/>
      <c r="C311" s="52" t="str">
        <f>IF('PCA 2022 consolidado'!$B311="","",VLOOKUP(B311,dados!$A$1:$B$23,2,FALSE))</f>
        <v/>
      </c>
      <c r="D311" s="52"/>
      <c r="E311" s="60"/>
      <c r="F311" s="57"/>
      <c r="G311" s="57"/>
      <c r="H311" s="52"/>
      <c r="I311" s="53"/>
      <c r="J311" s="53"/>
      <c r="K311" s="53"/>
      <c r="L311" s="53"/>
      <c r="M311" s="53"/>
      <c r="N311" s="55"/>
      <c r="O311" s="53"/>
      <c r="P311" s="53"/>
      <c r="Q311" s="53"/>
      <c r="R311" s="53"/>
      <c r="S311" s="56"/>
      <c r="T311" s="56"/>
      <c r="U311" s="53"/>
      <c r="V311" s="53"/>
      <c r="W311" s="57"/>
      <c r="X311" s="58"/>
      <c r="Y311" s="59"/>
      <c r="Z311" s="52"/>
      <c r="AA311" s="52"/>
      <c r="AB311" s="52"/>
      <c r="AC311" s="52"/>
      <c r="AD311" s="59"/>
      <c r="AE311" s="52"/>
      <c r="AF311" s="42"/>
      <c r="AG311" s="42"/>
      <c r="AH311" s="42"/>
      <c r="AI311" s="42"/>
      <c r="AJ311" s="42"/>
    </row>
    <row r="312" spans="1:36" ht="15.75" customHeight="1" x14ac:dyDescent="0.2">
      <c r="A312" s="23"/>
      <c r="B312" s="23"/>
      <c r="C312" s="23" t="str">
        <f>IF('PCA 2022 consolidado'!$B312="","",VLOOKUP(B312,dados!$A$1:$B$23,2,FALSE))</f>
        <v/>
      </c>
      <c r="D312" s="23"/>
      <c r="E312" s="43"/>
      <c r="F312" s="44"/>
      <c r="G312" s="44"/>
      <c r="H312" s="23"/>
      <c r="I312" s="45"/>
      <c r="J312" s="45"/>
      <c r="K312" s="45"/>
      <c r="L312" s="45"/>
      <c r="M312" s="45"/>
      <c r="N312" s="47"/>
      <c r="O312" s="45"/>
      <c r="P312" s="45"/>
      <c r="Q312" s="45"/>
      <c r="R312" s="45"/>
      <c r="S312" s="49"/>
      <c r="T312" s="49"/>
      <c r="U312" s="45"/>
      <c r="V312" s="45"/>
      <c r="W312" s="44"/>
      <c r="X312" s="50"/>
      <c r="Y312" s="51"/>
      <c r="Z312" s="23"/>
      <c r="AA312" s="23"/>
      <c r="AB312" s="23"/>
      <c r="AC312" s="23"/>
      <c r="AD312" s="51"/>
      <c r="AE312" s="23"/>
      <c r="AF312" s="42"/>
      <c r="AG312" s="42"/>
      <c r="AH312" s="42"/>
      <c r="AI312" s="42"/>
      <c r="AJ312" s="42"/>
    </row>
    <row r="313" spans="1:36" ht="15.75" customHeight="1" x14ac:dyDescent="0.2">
      <c r="A313" s="52"/>
      <c r="B313" s="52"/>
      <c r="C313" s="52" t="str">
        <f>IF('PCA 2022 consolidado'!$B313="","",VLOOKUP(B313,dados!$A$1:$B$23,2,FALSE))</f>
        <v/>
      </c>
      <c r="D313" s="52"/>
      <c r="E313" s="60"/>
      <c r="F313" s="57"/>
      <c r="G313" s="57"/>
      <c r="H313" s="52"/>
      <c r="I313" s="53"/>
      <c r="J313" s="53"/>
      <c r="K313" s="53"/>
      <c r="L313" s="53"/>
      <c r="M313" s="53"/>
      <c r="N313" s="55"/>
      <c r="O313" s="53"/>
      <c r="P313" s="53"/>
      <c r="Q313" s="53"/>
      <c r="R313" s="53"/>
      <c r="S313" s="56"/>
      <c r="T313" s="56"/>
      <c r="U313" s="53"/>
      <c r="V313" s="53"/>
      <c r="W313" s="57"/>
      <c r="X313" s="58"/>
      <c r="Y313" s="59"/>
      <c r="Z313" s="52"/>
      <c r="AA313" s="52"/>
      <c r="AB313" s="52"/>
      <c r="AC313" s="52"/>
      <c r="AD313" s="59"/>
      <c r="AE313" s="52"/>
      <c r="AF313" s="42"/>
      <c r="AG313" s="42"/>
      <c r="AH313" s="42"/>
      <c r="AI313" s="42"/>
      <c r="AJ313" s="42"/>
    </row>
    <row r="314" spans="1:36" ht="15.75" customHeight="1" x14ac:dyDescent="0.2">
      <c r="A314" s="23"/>
      <c r="B314" s="23"/>
      <c r="C314" s="23" t="str">
        <f>IF('PCA 2022 consolidado'!$B314="","",VLOOKUP(B314,dados!$A$1:$B$23,2,FALSE))</f>
        <v/>
      </c>
      <c r="D314" s="23"/>
      <c r="E314" s="43"/>
      <c r="F314" s="44"/>
      <c r="G314" s="44"/>
      <c r="H314" s="23"/>
      <c r="I314" s="45"/>
      <c r="J314" s="45"/>
      <c r="K314" s="45"/>
      <c r="L314" s="45"/>
      <c r="M314" s="45"/>
      <c r="N314" s="47"/>
      <c r="O314" s="45"/>
      <c r="P314" s="45"/>
      <c r="Q314" s="45"/>
      <c r="R314" s="45"/>
      <c r="S314" s="49"/>
      <c r="T314" s="49"/>
      <c r="U314" s="45"/>
      <c r="V314" s="45"/>
      <c r="W314" s="44"/>
      <c r="X314" s="50"/>
      <c r="Y314" s="51"/>
      <c r="Z314" s="23"/>
      <c r="AA314" s="23"/>
      <c r="AB314" s="23"/>
      <c r="AC314" s="23"/>
      <c r="AD314" s="51"/>
      <c r="AE314" s="23"/>
      <c r="AF314" s="42"/>
      <c r="AG314" s="42"/>
      <c r="AH314" s="42"/>
      <c r="AI314" s="42"/>
      <c r="AJ314" s="42"/>
    </row>
    <row r="315" spans="1:36" ht="15.75" customHeight="1" x14ac:dyDescent="0.2">
      <c r="A315" s="52"/>
      <c r="B315" s="52"/>
      <c r="C315" s="52" t="str">
        <f>IF('PCA 2022 consolidado'!$B315="","",VLOOKUP(B315,dados!$A$1:$B$23,2,FALSE))</f>
        <v/>
      </c>
      <c r="D315" s="52"/>
      <c r="E315" s="60"/>
      <c r="F315" s="57"/>
      <c r="G315" s="57"/>
      <c r="H315" s="52"/>
      <c r="I315" s="53"/>
      <c r="J315" s="53"/>
      <c r="K315" s="53"/>
      <c r="L315" s="53"/>
      <c r="M315" s="53"/>
      <c r="N315" s="55"/>
      <c r="O315" s="53"/>
      <c r="P315" s="53"/>
      <c r="Q315" s="53"/>
      <c r="R315" s="53"/>
      <c r="S315" s="56"/>
      <c r="T315" s="56"/>
      <c r="U315" s="53"/>
      <c r="V315" s="53"/>
      <c r="W315" s="57"/>
      <c r="X315" s="58"/>
      <c r="Y315" s="59"/>
      <c r="Z315" s="52"/>
      <c r="AA315" s="52"/>
      <c r="AB315" s="52"/>
      <c r="AC315" s="52"/>
      <c r="AD315" s="59"/>
      <c r="AE315" s="52"/>
      <c r="AF315" s="42"/>
      <c r="AG315" s="42"/>
      <c r="AH315" s="42"/>
      <c r="AI315" s="42"/>
      <c r="AJ315" s="42"/>
    </row>
    <row r="316" spans="1:36" ht="15.75" customHeight="1" x14ac:dyDescent="0.2">
      <c r="A316" s="23"/>
      <c r="B316" s="23"/>
      <c r="C316" s="23" t="str">
        <f>IF('PCA 2022 consolidado'!$B316="","",VLOOKUP(B316,dados!$A$1:$B$23,2,FALSE))</f>
        <v/>
      </c>
      <c r="D316" s="23"/>
      <c r="E316" s="43"/>
      <c r="F316" s="44"/>
      <c r="G316" s="44"/>
      <c r="H316" s="23"/>
      <c r="I316" s="45"/>
      <c r="J316" s="45"/>
      <c r="K316" s="45"/>
      <c r="L316" s="45"/>
      <c r="M316" s="45"/>
      <c r="N316" s="47"/>
      <c r="O316" s="45"/>
      <c r="P316" s="45"/>
      <c r="Q316" s="45"/>
      <c r="R316" s="45"/>
      <c r="S316" s="49"/>
      <c r="T316" s="49"/>
      <c r="U316" s="45"/>
      <c r="V316" s="45"/>
      <c r="W316" s="44"/>
      <c r="X316" s="50"/>
      <c r="Y316" s="51"/>
      <c r="Z316" s="23"/>
      <c r="AA316" s="23"/>
      <c r="AB316" s="23"/>
      <c r="AC316" s="23"/>
      <c r="AD316" s="51"/>
      <c r="AE316" s="23"/>
      <c r="AF316" s="42"/>
      <c r="AG316" s="42"/>
      <c r="AH316" s="42"/>
      <c r="AI316" s="42"/>
      <c r="AJ316" s="42"/>
    </row>
    <row r="317" spans="1:36" ht="15.75" customHeight="1" x14ac:dyDescent="0.2">
      <c r="A317" s="52"/>
      <c r="B317" s="52"/>
      <c r="C317" s="52" t="str">
        <f>IF('PCA 2022 consolidado'!$B317="","",VLOOKUP(B317,dados!$A$1:$B$23,2,FALSE))</f>
        <v/>
      </c>
      <c r="D317" s="52"/>
      <c r="E317" s="60"/>
      <c r="F317" s="57"/>
      <c r="G317" s="57"/>
      <c r="H317" s="52"/>
      <c r="I317" s="53"/>
      <c r="J317" s="53"/>
      <c r="K317" s="53"/>
      <c r="L317" s="53"/>
      <c r="M317" s="53"/>
      <c r="N317" s="55"/>
      <c r="O317" s="53"/>
      <c r="P317" s="53"/>
      <c r="Q317" s="53"/>
      <c r="R317" s="53"/>
      <c r="S317" s="56"/>
      <c r="T317" s="56"/>
      <c r="U317" s="53"/>
      <c r="V317" s="53"/>
      <c r="W317" s="57"/>
      <c r="X317" s="58"/>
      <c r="Y317" s="59"/>
      <c r="Z317" s="52"/>
      <c r="AA317" s="52"/>
      <c r="AB317" s="52"/>
      <c r="AC317" s="52"/>
      <c r="AD317" s="59"/>
      <c r="AE317" s="52"/>
      <c r="AF317" s="42"/>
      <c r="AG317" s="42"/>
      <c r="AH317" s="42"/>
      <c r="AI317" s="42"/>
      <c r="AJ317" s="42"/>
    </row>
    <row r="318" spans="1:36" ht="15.75" customHeight="1" x14ac:dyDescent="0.2">
      <c r="A318" s="23"/>
      <c r="B318" s="23"/>
      <c r="C318" s="23" t="str">
        <f>IF('PCA 2022 consolidado'!$B318="","",VLOOKUP(B318,dados!$A$1:$B$23,2,FALSE))</f>
        <v/>
      </c>
      <c r="D318" s="23"/>
      <c r="E318" s="43"/>
      <c r="F318" s="44"/>
      <c r="G318" s="44"/>
      <c r="H318" s="23"/>
      <c r="I318" s="45"/>
      <c r="J318" s="45"/>
      <c r="K318" s="45"/>
      <c r="L318" s="45"/>
      <c r="M318" s="45"/>
      <c r="N318" s="47"/>
      <c r="O318" s="45"/>
      <c r="P318" s="45"/>
      <c r="Q318" s="45"/>
      <c r="R318" s="45"/>
      <c r="S318" s="49"/>
      <c r="T318" s="49"/>
      <c r="U318" s="45"/>
      <c r="V318" s="45"/>
      <c r="W318" s="44"/>
      <c r="X318" s="50"/>
      <c r="Y318" s="51"/>
      <c r="Z318" s="23"/>
      <c r="AA318" s="23"/>
      <c r="AB318" s="23"/>
      <c r="AC318" s="23"/>
      <c r="AD318" s="51"/>
      <c r="AE318" s="23"/>
      <c r="AF318" s="42"/>
      <c r="AG318" s="42"/>
      <c r="AH318" s="42"/>
      <c r="AI318" s="42"/>
      <c r="AJ318" s="42"/>
    </row>
    <row r="319" spans="1:36" ht="15.75" customHeight="1" x14ac:dyDescent="0.2">
      <c r="A319" s="52"/>
      <c r="B319" s="52"/>
      <c r="C319" s="52" t="str">
        <f>IF('PCA 2022 consolidado'!$B319="","",VLOOKUP(B319,dados!$A$1:$B$23,2,FALSE))</f>
        <v/>
      </c>
      <c r="D319" s="52"/>
      <c r="E319" s="60"/>
      <c r="F319" s="57"/>
      <c r="G319" s="57"/>
      <c r="H319" s="52"/>
      <c r="I319" s="53"/>
      <c r="J319" s="53"/>
      <c r="K319" s="53"/>
      <c r="L319" s="53"/>
      <c r="M319" s="53"/>
      <c r="N319" s="55"/>
      <c r="O319" s="53"/>
      <c r="P319" s="53"/>
      <c r="Q319" s="53"/>
      <c r="R319" s="53"/>
      <c r="S319" s="56"/>
      <c r="T319" s="56"/>
      <c r="U319" s="53"/>
      <c r="V319" s="53"/>
      <c r="W319" s="57"/>
      <c r="X319" s="58"/>
      <c r="Y319" s="59"/>
      <c r="Z319" s="52"/>
      <c r="AA319" s="52"/>
      <c r="AB319" s="52"/>
      <c r="AC319" s="52"/>
      <c r="AD319" s="59"/>
      <c r="AE319" s="52"/>
      <c r="AF319" s="42"/>
      <c r="AG319" s="42"/>
      <c r="AH319" s="42"/>
      <c r="AI319" s="42"/>
      <c r="AJ319" s="42"/>
    </row>
    <row r="320" spans="1:36" ht="15.75" customHeight="1" x14ac:dyDescent="0.2">
      <c r="A320" s="23"/>
      <c r="B320" s="23"/>
      <c r="C320" s="23" t="str">
        <f>IF('PCA 2022 consolidado'!$B320="","",VLOOKUP(B320,dados!$A$1:$B$23,2,FALSE))</f>
        <v/>
      </c>
      <c r="D320" s="23"/>
      <c r="E320" s="43"/>
      <c r="F320" s="44"/>
      <c r="G320" s="44"/>
      <c r="H320" s="23"/>
      <c r="I320" s="45"/>
      <c r="J320" s="45"/>
      <c r="K320" s="45"/>
      <c r="L320" s="45"/>
      <c r="M320" s="45"/>
      <c r="N320" s="47"/>
      <c r="O320" s="45"/>
      <c r="P320" s="45"/>
      <c r="Q320" s="45"/>
      <c r="R320" s="45"/>
      <c r="S320" s="49"/>
      <c r="T320" s="49"/>
      <c r="U320" s="45"/>
      <c r="V320" s="45"/>
      <c r="W320" s="44"/>
      <c r="X320" s="50"/>
      <c r="Y320" s="51"/>
      <c r="Z320" s="23"/>
      <c r="AA320" s="23"/>
      <c r="AB320" s="23"/>
      <c r="AC320" s="23"/>
      <c r="AD320" s="51"/>
      <c r="AE320" s="23"/>
      <c r="AF320" s="42"/>
      <c r="AG320" s="42"/>
      <c r="AH320" s="42"/>
      <c r="AI320" s="42"/>
      <c r="AJ320" s="42"/>
    </row>
    <row r="321" spans="1:36" ht="15.75" customHeight="1" x14ac:dyDescent="0.2">
      <c r="A321" s="52"/>
      <c r="B321" s="52"/>
      <c r="C321" s="52" t="str">
        <f>IF('PCA 2022 consolidado'!$B321="","",VLOOKUP(B321,dados!$A$1:$B$23,2,FALSE))</f>
        <v/>
      </c>
      <c r="D321" s="52"/>
      <c r="E321" s="60"/>
      <c r="F321" s="57"/>
      <c r="G321" s="57"/>
      <c r="H321" s="52"/>
      <c r="I321" s="53"/>
      <c r="J321" s="53"/>
      <c r="K321" s="53"/>
      <c r="L321" s="53"/>
      <c r="M321" s="53"/>
      <c r="N321" s="55"/>
      <c r="O321" s="53"/>
      <c r="P321" s="53"/>
      <c r="Q321" s="53"/>
      <c r="R321" s="53"/>
      <c r="S321" s="56"/>
      <c r="T321" s="56"/>
      <c r="U321" s="53"/>
      <c r="V321" s="53"/>
      <c r="W321" s="57"/>
      <c r="X321" s="58"/>
      <c r="Y321" s="59"/>
      <c r="Z321" s="52"/>
      <c r="AA321" s="52"/>
      <c r="AB321" s="52"/>
      <c r="AC321" s="52"/>
      <c r="AD321" s="59"/>
      <c r="AE321" s="52"/>
      <c r="AF321" s="42"/>
      <c r="AG321" s="42"/>
      <c r="AH321" s="42"/>
      <c r="AI321" s="42"/>
      <c r="AJ321" s="42"/>
    </row>
    <row r="322" spans="1:36" ht="15.75" customHeight="1" x14ac:dyDescent="0.2">
      <c r="A322" s="23"/>
      <c r="B322" s="23"/>
      <c r="C322" s="23" t="str">
        <f>IF('PCA 2022 consolidado'!$B322="","",VLOOKUP(B322,dados!$A$1:$B$23,2,FALSE))</f>
        <v/>
      </c>
      <c r="D322" s="23"/>
      <c r="E322" s="43"/>
      <c r="F322" s="44"/>
      <c r="G322" s="44"/>
      <c r="H322" s="23"/>
      <c r="I322" s="45"/>
      <c r="J322" s="45"/>
      <c r="K322" s="45"/>
      <c r="L322" s="45"/>
      <c r="M322" s="45"/>
      <c r="N322" s="47"/>
      <c r="O322" s="45"/>
      <c r="P322" s="45"/>
      <c r="Q322" s="45"/>
      <c r="R322" s="45"/>
      <c r="S322" s="49"/>
      <c r="T322" s="49"/>
      <c r="U322" s="45"/>
      <c r="V322" s="45"/>
      <c r="W322" s="44"/>
      <c r="X322" s="50"/>
      <c r="Y322" s="51"/>
      <c r="Z322" s="23"/>
      <c r="AA322" s="23"/>
      <c r="AB322" s="23"/>
      <c r="AC322" s="23"/>
      <c r="AD322" s="51"/>
      <c r="AE322" s="23"/>
      <c r="AF322" s="42"/>
      <c r="AG322" s="42"/>
      <c r="AH322" s="42"/>
      <c r="AI322" s="42"/>
      <c r="AJ322" s="42"/>
    </row>
    <row r="323" spans="1:36" ht="15.75" customHeight="1" x14ac:dyDescent="0.2">
      <c r="A323" s="52"/>
      <c r="B323" s="52"/>
      <c r="C323" s="52" t="str">
        <f>IF('PCA 2022 consolidado'!$B323="","",VLOOKUP(B323,dados!$A$1:$B$23,2,FALSE))</f>
        <v/>
      </c>
      <c r="D323" s="52"/>
      <c r="E323" s="60"/>
      <c r="F323" s="57"/>
      <c r="G323" s="57"/>
      <c r="H323" s="52"/>
      <c r="I323" s="53"/>
      <c r="J323" s="53"/>
      <c r="K323" s="53"/>
      <c r="L323" s="53"/>
      <c r="M323" s="53"/>
      <c r="N323" s="55"/>
      <c r="O323" s="53"/>
      <c r="P323" s="53"/>
      <c r="Q323" s="53"/>
      <c r="R323" s="53"/>
      <c r="S323" s="56"/>
      <c r="T323" s="56"/>
      <c r="U323" s="53"/>
      <c r="V323" s="53"/>
      <c r="W323" s="57"/>
      <c r="X323" s="58"/>
      <c r="Y323" s="59"/>
      <c r="Z323" s="52"/>
      <c r="AA323" s="52"/>
      <c r="AB323" s="52"/>
      <c r="AC323" s="52"/>
      <c r="AD323" s="59"/>
      <c r="AE323" s="52"/>
      <c r="AF323" s="42"/>
      <c r="AG323" s="42"/>
      <c r="AH323" s="42"/>
      <c r="AI323" s="42"/>
      <c r="AJ323" s="42"/>
    </row>
    <row r="324" spans="1:36" ht="15.75" customHeight="1" x14ac:dyDescent="0.2">
      <c r="A324" s="23"/>
      <c r="B324" s="23"/>
      <c r="C324" s="23" t="str">
        <f>IF('PCA 2022 consolidado'!$B324="","",VLOOKUP(B324,dados!$A$1:$B$23,2,FALSE))</f>
        <v/>
      </c>
      <c r="D324" s="23"/>
      <c r="E324" s="43"/>
      <c r="F324" s="44"/>
      <c r="G324" s="44"/>
      <c r="H324" s="23"/>
      <c r="I324" s="45"/>
      <c r="J324" s="45"/>
      <c r="K324" s="45"/>
      <c r="L324" s="45"/>
      <c r="M324" s="45"/>
      <c r="N324" s="47"/>
      <c r="O324" s="45"/>
      <c r="P324" s="45"/>
      <c r="Q324" s="45"/>
      <c r="R324" s="45"/>
      <c r="S324" s="49"/>
      <c r="T324" s="49"/>
      <c r="U324" s="45"/>
      <c r="V324" s="45"/>
      <c r="W324" s="44"/>
      <c r="X324" s="50"/>
      <c r="Y324" s="51"/>
      <c r="Z324" s="23"/>
      <c r="AA324" s="23"/>
      <c r="AB324" s="23"/>
      <c r="AC324" s="23"/>
      <c r="AD324" s="51"/>
      <c r="AE324" s="23"/>
      <c r="AF324" s="42"/>
      <c r="AG324" s="42"/>
      <c r="AH324" s="42"/>
      <c r="AI324" s="42"/>
      <c r="AJ324" s="42"/>
    </row>
    <row r="325" spans="1:36" ht="15.75" customHeight="1" x14ac:dyDescent="0.2">
      <c r="A325" s="52"/>
      <c r="B325" s="52"/>
      <c r="C325" s="52" t="str">
        <f>IF('PCA 2022 consolidado'!$B325="","",VLOOKUP(B325,dados!$A$1:$B$23,2,FALSE))</f>
        <v/>
      </c>
      <c r="D325" s="52"/>
      <c r="E325" s="60"/>
      <c r="F325" s="57"/>
      <c r="G325" s="57"/>
      <c r="H325" s="52"/>
      <c r="I325" s="53"/>
      <c r="J325" s="53"/>
      <c r="K325" s="53"/>
      <c r="L325" s="53"/>
      <c r="M325" s="53"/>
      <c r="N325" s="55"/>
      <c r="O325" s="53"/>
      <c r="P325" s="53"/>
      <c r="Q325" s="53"/>
      <c r="R325" s="53"/>
      <c r="S325" s="56"/>
      <c r="T325" s="56"/>
      <c r="U325" s="53"/>
      <c r="V325" s="53"/>
      <c r="W325" s="57"/>
      <c r="X325" s="58"/>
      <c r="Y325" s="59"/>
      <c r="Z325" s="52"/>
      <c r="AA325" s="52"/>
      <c r="AB325" s="52"/>
      <c r="AC325" s="52"/>
      <c r="AD325" s="59"/>
      <c r="AE325" s="52"/>
      <c r="AF325" s="42"/>
      <c r="AG325" s="42"/>
      <c r="AH325" s="42"/>
      <c r="AI325" s="42"/>
      <c r="AJ325" s="42"/>
    </row>
    <row r="326" spans="1:36" ht="15.75" customHeight="1" x14ac:dyDescent="0.2">
      <c r="A326" s="23"/>
      <c r="B326" s="23"/>
      <c r="C326" s="23" t="str">
        <f>IF('PCA 2022 consolidado'!$B326="","",VLOOKUP(B326,dados!$A$1:$B$23,2,FALSE))</f>
        <v/>
      </c>
      <c r="D326" s="23"/>
      <c r="E326" s="43"/>
      <c r="F326" s="44"/>
      <c r="G326" s="44"/>
      <c r="H326" s="23"/>
      <c r="I326" s="45"/>
      <c r="J326" s="45"/>
      <c r="K326" s="45"/>
      <c r="L326" s="45"/>
      <c r="M326" s="45"/>
      <c r="N326" s="47"/>
      <c r="O326" s="45"/>
      <c r="P326" s="45"/>
      <c r="Q326" s="45"/>
      <c r="R326" s="45"/>
      <c r="S326" s="49"/>
      <c r="T326" s="49"/>
      <c r="U326" s="45"/>
      <c r="V326" s="45"/>
      <c r="W326" s="44"/>
      <c r="X326" s="50"/>
      <c r="Y326" s="51"/>
      <c r="Z326" s="23"/>
      <c r="AA326" s="23"/>
      <c r="AB326" s="23"/>
      <c r="AC326" s="23"/>
      <c r="AD326" s="51"/>
      <c r="AE326" s="23"/>
      <c r="AF326" s="42"/>
      <c r="AG326" s="42"/>
      <c r="AH326" s="42"/>
      <c r="AI326" s="42"/>
      <c r="AJ326" s="42"/>
    </row>
    <row r="327" spans="1:36" ht="15.75" customHeight="1" x14ac:dyDescent="0.2">
      <c r="A327" s="52"/>
      <c r="B327" s="52"/>
      <c r="C327" s="52" t="str">
        <f>IF('PCA 2022 consolidado'!$B327="","",VLOOKUP(B327,dados!$A$1:$B$23,2,FALSE))</f>
        <v/>
      </c>
      <c r="D327" s="52"/>
      <c r="E327" s="60"/>
      <c r="F327" s="57"/>
      <c r="G327" s="57"/>
      <c r="H327" s="52"/>
      <c r="I327" s="53"/>
      <c r="J327" s="53"/>
      <c r="K327" s="53"/>
      <c r="L327" s="53"/>
      <c r="M327" s="53"/>
      <c r="N327" s="55"/>
      <c r="O327" s="53"/>
      <c r="P327" s="53"/>
      <c r="Q327" s="53"/>
      <c r="R327" s="53"/>
      <c r="S327" s="56"/>
      <c r="T327" s="56"/>
      <c r="U327" s="53"/>
      <c r="V327" s="53"/>
      <c r="W327" s="57"/>
      <c r="X327" s="58"/>
      <c r="Y327" s="59"/>
      <c r="Z327" s="52"/>
      <c r="AA327" s="52"/>
      <c r="AB327" s="52"/>
      <c r="AC327" s="52"/>
      <c r="AD327" s="59"/>
      <c r="AE327" s="52"/>
      <c r="AF327" s="42"/>
      <c r="AG327" s="42"/>
      <c r="AH327" s="42"/>
      <c r="AI327" s="42"/>
      <c r="AJ327" s="42"/>
    </row>
    <row r="328" spans="1:36" ht="15.75" customHeight="1" x14ac:dyDescent="0.2">
      <c r="A328" s="23"/>
      <c r="B328" s="23"/>
      <c r="C328" s="23" t="str">
        <f>IF('PCA 2022 consolidado'!$B328="","",VLOOKUP(B328,dados!$A$1:$B$23,2,FALSE))</f>
        <v/>
      </c>
      <c r="D328" s="23"/>
      <c r="E328" s="43"/>
      <c r="F328" s="44"/>
      <c r="G328" s="44"/>
      <c r="H328" s="23"/>
      <c r="I328" s="45"/>
      <c r="J328" s="45"/>
      <c r="K328" s="45"/>
      <c r="L328" s="45"/>
      <c r="M328" s="45"/>
      <c r="N328" s="47"/>
      <c r="O328" s="45"/>
      <c r="P328" s="45"/>
      <c r="Q328" s="45"/>
      <c r="R328" s="45"/>
      <c r="S328" s="49"/>
      <c r="T328" s="49"/>
      <c r="U328" s="45"/>
      <c r="V328" s="45"/>
      <c r="W328" s="44"/>
      <c r="X328" s="50"/>
      <c r="Y328" s="51"/>
      <c r="Z328" s="23"/>
      <c r="AA328" s="23"/>
      <c r="AB328" s="23"/>
      <c r="AC328" s="23"/>
      <c r="AD328" s="51"/>
      <c r="AE328" s="23"/>
      <c r="AF328" s="42"/>
      <c r="AG328" s="42"/>
      <c r="AH328" s="42"/>
      <c r="AI328" s="42"/>
      <c r="AJ328" s="42"/>
    </row>
    <row r="329" spans="1:36" ht="15.75" customHeight="1" x14ac:dyDescent="0.2">
      <c r="A329" s="52"/>
      <c r="B329" s="52"/>
      <c r="C329" s="52" t="str">
        <f>IF('PCA 2022 consolidado'!$B329="","",VLOOKUP(B329,dados!$A$1:$B$23,2,FALSE))</f>
        <v/>
      </c>
      <c r="D329" s="52"/>
      <c r="E329" s="60"/>
      <c r="F329" s="57"/>
      <c r="G329" s="57"/>
      <c r="H329" s="52"/>
      <c r="I329" s="53"/>
      <c r="J329" s="53"/>
      <c r="K329" s="53"/>
      <c r="L329" s="53"/>
      <c r="M329" s="53"/>
      <c r="N329" s="55"/>
      <c r="O329" s="53"/>
      <c r="P329" s="53"/>
      <c r="Q329" s="53"/>
      <c r="R329" s="53"/>
      <c r="S329" s="56"/>
      <c r="T329" s="56"/>
      <c r="U329" s="53"/>
      <c r="V329" s="53"/>
      <c r="W329" s="57"/>
      <c r="X329" s="58"/>
      <c r="Y329" s="59"/>
      <c r="Z329" s="52"/>
      <c r="AA329" s="52"/>
      <c r="AB329" s="52"/>
      <c r="AC329" s="52"/>
      <c r="AD329" s="59"/>
      <c r="AE329" s="52"/>
      <c r="AF329" s="42"/>
      <c r="AG329" s="42"/>
      <c r="AH329" s="42"/>
      <c r="AI329" s="42"/>
      <c r="AJ329" s="42"/>
    </row>
    <row r="330" spans="1:36" ht="15.75" customHeight="1" x14ac:dyDescent="0.2">
      <c r="A330" s="23"/>
      <c r="B330" s="23"/>
      <c r="C330" s="23" t="str">
        <f>IF('PCA 2022 consolidado'!$B330="","",VLOOKUP(B330,dados!$A$1:$B$23,2,FALSE))</f>
        <v/>
      </c>
      <c r="D330" s="23"/>
      <c r="E330" s="43"/>
      <c r="F330" s="44"/>
      <c r="G330" s="44"/>
      <c r="H330" s="23"/>
      <c r="I330" s="45"/>
      <c r="J330" s="45"/>
      <c r="K330" s="45"/>
      <c r="L330" s="45"/>
      <c r="M330" s="45"/>
      <c r="N330" s="47"/>
      <c r="O330" s="45"/>
      <c r="P330" s="45"/>
      <c r="Q330" s="45"/>
      <c r="R330" s="45"/>
      <c r="S330" s="49"/>
      <c r="T330" s="49"/>
      <c r="U330" s="45"/>
      <c r="V330" s="45"/>
      <c r="W330" s="44"/>
      <c r="X330" s="50"/>
      <c r="Y330" s="51"/>
      <c r="Z330" s="23"/>
      <c r="AA330" s="23"/>
      <c r="AB330" s="23"/>
      <c r="AC330" s="23"/>
      <c r="AD330" s="51"/>
      <c r="AE330" s="23"/>
      <c r="AF330" s="42"/>
      <c r="AG330" s="42"/>
      <c r="AH330" s="42"/>
      <c r="AI330" s="42"/>
      <c r="AJ330" s="42"/>
    </row>
    <row r="331" spans="1:36" ht="15.75" customHeight="1" x14ac:dyDescent="0.2">
      <c r="A331" s="52"/>
      <c r="B331" s="52"/>
      <c r="C331" s="52" t="str">
        <f>IF('PCA 2022 consolidado'!$B331="","",VLOOKUP(B331,dados!$A$1:$B$23,2,FALSE))</f>
        <v/>
      </c>
      <c r="D331" s="52"/>
      <c r="E331" s="60"/>
      <c r="F331" s="57"/>
      <c r="G331" s="57"/>
      <c r="H331" s="52"/>
      <c r="I331" s="53"/>
      <c r="J331" s="53"/>
      <c r="K331" s="53"/>
      <c r="L331" s="53"/>
      <c r="M331" s="53"/>
      <c r="N331" s="55"/>
      <c r="O331" s="53"/>
      <c r="P331" s="53"/>
      <c r="Q331" s="53"/>
      <c r="R331" s="53"/>
      <c r="S331" s="56"/>
      <c r="T331" s="56"/>
      <c r="U331" s="53"/>
      <c r="V331" s="53"/>
      <c r="W331" s="57"/>
      <c r="X331" s="58"/>
      <c r="Y331" s="59"/>
      <c r="Z331" s="52"/>
      <c r="AA331" s="52"/>
      <c r="AB331" s="52"/>
      <c r="AC331" s="52"/>
      <c r="AD331" s="59"/>
      <c r="AE331" s="52"/>
      <c r="AF331" s="42"/>
      <c r="AG331" s="42"/>
      <c r="AH331" s="42"/>
      <c r="AI331" s="42"/>
      <c r="AJ331" s="42"/>
    </row>
    <row r="332" spans="1:36" ht="15.75" customHeight="1" x14ac:dyDescent="0.2">
      <c r="A332" s="23"/>
      <c r="B332" s="23"/>
      <c r="C332" s="23" t="str">
        <f>IF('PCA 2022 consolidado'!$B332="","",VLOOKUP(B332,dados!$A$1:$B$23,2,FALSE))</f>
        <v/>
      </c>
      <c r="D332" s="23"/>
      <c r="E332" s="43"/>
      <c r="F332" s="44"/>
      <c r="G332" s="44"/>
      <c r="H332" s="23"/>
      <c r="I332" s="45"/>
      <c r="J332" s="45"/>
      <c r="K332" s="45"/>
      <c r="L332" s="45"/>
      <c r="M332" s="45"/>
      <c r="N332" s="47"/>
      <c r="O332" s="45"/>
      <c r="P332" s="45"/>
      <c r="Q332" s="45"/>
      <c r="R332" s="45"/>
      <c r="S332" s="49"/>
      <c r="T332" s="49"/>
      <c r="U332" s="45"/>
      <c r="V332" s="45"/>
      <c r="W332" s="44"/>
      <c r="X332" s="50"/>
      <c r="Y332" s="51"/>
      <c r="Z332" s="23"/>
      <c r="AA332" s="23"/>
      <c r="AB332" s="23"/>
      <c r="AC332" s="23"/>
      <c r="AD332" s="51"/>
      <c r="AE332" s="23"/>
      <c r="AF332" s="42"/>
      <c r="AG332" s="42"/>
      <c r="AH332" s="42"/>
      <c r="AI332" s="42"/>
      <c r="AJ332" s="42"/>
    </row>
    <row r="333" spans="1:36" ht="15.75" customHeight="1" x14ac:dyDescent="0.2">
      <c r="A333" s="52"/>
      <c r="B333" s="52"/>
      <c r="C333" s="52" t="str">
        <f>IF('PCA 2022 consolidado'!$B333="","",VLOOKUP(B333,dados!$A$1:$B$23,2,FALSE))</f>
        <v/>
      </c>
      <c r="D333" s="52"/>
      <c r="E333" s="60"/>
      <c r="F333" s="57"/>
      <c r="G333" s="57"/>
      <c r="H333" s="52"/>
      <c r="I333" s="53"/>
      <c r="J333" s="53"/>
      <c r="K333" s="53"/>
      <c r="L333" s="53"/>
      <c r="M333" s="53"/>
      <c r="N333" s="55"/>
      <c r="O333" s="53"/>
      <c r="P333" s="53"/>
      <c r="Q333" s="53"/>
      <c r="R333" s="53"/>
      <c r="S333" s="56"/>
      <c r="T333" s="56"/>
      <c r="U333" s="53"/>
      <c r="V333" s="53"/>
      <c r="W333" s="57"/>
      <c r="X333" s="58"/>
      <c r="Y333" s="59"/>
      <c r="Z333" s="52"/>
      <c r="AA333" s="52"/>
      <c r="AB333" s="52"/>
      <c r="AC333" s="52"/>
      <c r="AD333" s="59"/>
      <c r="AE333" s="52"/>
      <c r="AF333" s="42"/>
      <c r="AG333" s="42"/>
      <c r="AH333" s="42"/>
      <c r="AI333" s="42"/>
      <c r="AJ333" s="42"/>
    </row>
    <row r="334" spans="1:36" ht="15.75" customHeight="1" x14ac:dyDescent="0.2">
      <c r="A334" s="23"/>
      <c r="B334" s="23"/>
      <c r="C334" s="23" t="str">
        <f>IF('PCA 2022 consolidado'!$B334="","",VLOOKUP(B334,dados!$A$1:$B$23,2,FALSE))</f>
        <v/>
      </c>
      <c r="D334" s="23"/>
      <c r="E334" s="43"/>
      <c r="F334" s="44"/>
      <c r="G334" s="44"/>
      <c r="H334" s="23"/>
      <c r="I334" s="45"/>
      <c r="J334" s="45"/>
      <c r="K334" s="45"/>
      <c r="L334" s="45"/>
      <c r="M334" s="45"/>
      <c r="N334" s="47"/>
      <c r="O334" s="45"/>
      <c r="P334" s="45"/>
      <c r="Q334" s="45"/>
      <c r="R334" s="45"/>
      <c r="S334" s="49"/>
      <c r="T334" s="49"/>
      <c r="U334" s="45"/>
      <c r="V334" s="45"/>
      <c r="W334" s="44"/>
      <c r="X334" s="50"/>
      <c r="Y334" s="51"/>
      <c r="Z334" s="23"/>
      <c r="AA334" s="23"/>
      <c r="AB334" s="23"/>
      <c r="AC334" s="23"/>
      <c r="AD334" s="51"/>
      <c r="AE334" s="23"/>
      <c r="AF334" s="42"/>
      <c r="AG334" s="42"/>
      <c r="AH334" s="42"/>
      <c r="AI334" s="42"/>
      <c r="AJ334" s="42"/>
    </row>
    <row r="335" spans="1:36" ht="15.75" customHeight="1" x14ac:dyDescent="0.2">
      <c r="A335" s="52"/>
      <c r="B335" s="52"/>
      <c r="C335" s="52" t="str">
        <f>IF('PCA 2022 consolidado'!$B335="","",VLOOKUP(B335,dados!$A$1:$B$23,2,FALSE))</f>
        <v/>
      </c>
      <c r="D335" s="52"/>
      <c r="E335" s="60"/>
      <c r="F335" s="57"/>
      <c r="G335" s="57"/>
      <c r="H335" s="52"/>
      <c r="I335" s="53"/>
      <c r="J335" s="53"/>
      <c r="K335" s="53"/>
      <c r="L335" s="53"/>
      <c r="M335" s="53"/>
      <c r="N335" s="55"/>
      <c r="O335" s="53"/>
      <c r="P335" s="53"/>
      <c r="Q335" s="53"/>
      <c r="R335" s="53"/>
      <c r="S335" s="56"/>
      <c r="T335" s="56"/>
      <c r="U335" s="53"/>
      <c r="V335" s="53"/>
      <c r="W335" s="57"/>
      <c r="X335" s="58"/>
      <c r="Y335" s="59"/>
      <c r="Z335" s="52"/>
      <c r="AA335" s="52"/>
      <c r="AB335" s="52"/>
      <c r="AC335" s="52"/>
      <c r="AD335" s="59"/>
      <c r="AE335" s="52"/>
      <c r="AF335" s="42"/>
      <c r="AG335" s="42"/>
      <c r="AH335" s="42"/>
      <c r="AI335" s="42"/>
      <c r="AJ335" s="42"/>
    </row>
    <row r="336" spans="1:36" ht="15.75" customHeight="1" x14ac:dyDescent="0.2">
      <c r="A336" s="23"/>
      <c r="B336" s="23"/>
      <c r="C336" s="23" t="str">
        <f>IF('PCA 2022 consolidado'!$B336="","",VLOOKUP(B336,dados!$A$1:$B$23,2,FALSE))</f>
        <v/>
      </c>
      <c r="D336" s="23"/>
      <c r="E336" s="43"/>
      <c r="F336" s="44"/>
      <c r="G336" s="44"/>
      <c r="H336" s="23"/>
      <c r="I336" s="45"/>
      <c r="J336" s="45"/>
      <c r="K336" s="45"/>
      <c r="L336" s="45"/>
      <c r="M336" s="45"/>
      <c r="N336" s="47"/>
      <c r="O336" s="45"/>
      <c r="P336" s="45"/>
      <c r="Q336" s="45"/>
      <c r="R336" s="45"/>
      <c r="S336" s="49"/>
      <c r="T336" s="49"/>
      <c r="U336" s="45"/>
      <c r="V336" s="45"/>
      <c r="W336" s="44"/>
      <c r="X336" s="50"/>
      <c r="Y336" s="51"/>
      <c r="Z336" s="23"/>
      <c r="AA336" s="23"/>
      <c r="AB336" s="23"/>
      <c r="AC336" s="23"/>
      <c r="AD336" s="51"/>
      <c r="AE336" s="23"/>
      <c r="AF336" s="42"/>
      <c r="AG336" s="42"/>
      <c r="AH336" s="42"/>
      <c r="AI336" s="42"/>
      <c r="AJ336" s="42"/>
    </row>
    <row r="337" spans="1:36" ht="15.75" customHeight="1" x14ac:dyDescent="0.2">
      <c r="A337" s="52"/>
      <c r="B337" s="52"/>
      <c r="C337" s="52" t="str">
        <f>IF('PCA 2022 consolidado'!$B337="","",VLOOKUP(B337,dados!$A$1:$B$23,2,FALSE))</f>
        <v/>
      </c>
      <c r="D337" s="52"/>
      <c r="E337" s="60"/>
      <c r="F337" s="57"/>
      <c r="G337" s="57"/>
      <c r="H337" s="52"/>
      <c r="I337" s="53"/>
      <c r="J337" s="53"/>
      <c r="K337" s="53"/>
      <c r="L337" s="53"/>
      <c r="M337" s="53"/>
      <c r="N337" s="55"/>
      <c r="O337" s="53"/>
      <c r="P337" s="53"/>
      <c r="Q337" s="53"/>
      <c r="R337" s="53"/>
      <c r="S337" s="56"/>
      <c r="T337" s="56"/>
      <c r="U337" s="53"/>
      <c r="V337" s="53"/>
      <c r="W337" s="57"/>
      <c r="X337" s="58"/>
      <c r="Y337" s="59"/>
      <c r="Z337" s="52"/>
      <c r="AA337" s="52"/>
      <c r="AB337" s="52"/>
      <c r="AC337" s="52"/>
      <c r="AD337" s="59"/>
      <c r="AE337" s="52"/>
      <c r="AF337" s="42"/>
      <c r="AG337" s="42"/>
      <c r="AH337" s="42"/>
      <c r="AI337" s="42"/>
      <c r="AJ337" s="42"/>
    </row>
    <row r="338" spans="1:36" ht="15.75" customHeight="1" x14ac:dyDescent="0.2">
      <c r="A338" s="23"/>
      <c r="B338" s="23"/>
      <c r="C338" s="23" t="str">
        <f>IF('PCA 2022 consolidado'!$B338="","",VLOOKUP(B338,dados!$A$1:$B$23,2,FALSE))</f>
        <v/>
      </c>
      <c r="D338" s="23"/>
      <c r="E338" s="43"/>
      <c r="F338" s="44"/>
      <c r="G338" s="44"/>
      <c r="H338" s="23"/>
      <c r="I338" s="45"/>
      <c r="J338" s="45"/>
      <c r="K338" s="45"/>
      <c r="L338" s="45"/>
      <c r="M338" s="45"/>
      <c r="N338" s="47"/>
      <c r="O338" s="45"/>
      <c r="P338" s="45"/>
      <c r="Q338" s="45"/>
      <c r="R338" s="45"/>
      <c r="S338" s="49"/>
      <c r="T338" s="49"/>
      <c r="U338" s="45"/>
      <c r="V338" s="45"/>
      <c r="W338" s="44"/>
      <c r="X338" s="50"/>
      <c r="Y338" s="51"/>
      <c r="Z338" s="23"/>
      <c r="AA338" s="23"/>
      <c r="AB338" s="23"/>
      <c r="AC338" s="23"/>
      <c r="AD338" s="51"/>
      <c r="AE338" s="23"/>
      <c r="AF338" s="42"/>
      <c r="AG338" s="42"/>
      <c r="AH338" s="42"/>
      <c r="AI338" s="42"/>
      <c r="AJ338" s="42"/>
    </row>
    <row r="339" spans="1:36" ht="15.75" customHeight="1" x14ac:dyDescent="0.2">
      <c r="A339" s="52"/>
      <c r="B339" s="52"/>
      <c r="C339" s="52" t="str">
        <f>IF('PCA 2022 consolidado'!$B339="","",VLOOKUP(B339,dados!$A$1:$B$23,2,FALSE))</f>
        <v/>
      </c>
      <c r="D339" s="52"/>
      <c r="E339" s="60"/>
      <c r="F339" s="57"/>
      <c r="G339" s="57"/>
      <c r="H339" s="52"/>
      <c r="I339" s="53"/>
      <c r="J339" s="53"/>
      <c r="K339" s="53"/>
      <c r="L339" s="53"/>
      <c r="M339" s="53"/>
      <c r="N339" s="55"/>
      <c r="O339" s="53"/>
      <c r="P339" s="53"/>
      <c r="Q339" s="53"/>
      <c r="R339" s="53"/>
      <c r="S339" s="56"/>
      <c r="T339" s="56"/>
      <c r="U339" s="53"/>
      <c r="V339" s="53"/>
      <c r="W339" s="57"/>
      <c r="X339" s="58"/>
      <c r="Y339" s="59"/>
      <c r="Z339" s="52"/>
      <c r="AA339" s="52"/>
      <c r="AB339" s="52"/>
      <c r="AC339" s="52"/>
      <c r="AD339" s="59"/>
      <c r="AE339" s="52"/>
      <c r="AF339" s="42"/>
      <c r="AG339" s="42"/>
      <c r="AH339" s="42"/>
      <c r="AI339" s="42"/>
      <c r="AJ339" s="42"/>
    </row>
    <row r="340" spans="1:36" ht="15.75" customHeight="1" x14ac:dyDescent="0.2">
      <c r="A340" s="23"/>
      <c r="B340" s="23"/>
      <c r="C340" s="23" t="str">
        <f>IF('PCA 2022 consolidado'!$B340="","",VLOOKUP(B340,dados!$A$1:$B$23,2,FALSE))</f>
        <v/>
      </c>
      <c r="D340" s="23"/>
      <c r="E340" s="43"/>
      <c r="F340" s="44"/>
      <c r="G340" s="44"/>
      <c r="H340" s="23"/>
      <c r="I340" s="45"/>
      <c r="J340" s="45"/>
      <c r="K340" s="45"/>
      <c r="L340" s="45"/>
      <c r="M340" s="45"/>
      <c r="N340" s="47"/>
      <c r="O340" s="45"/>
      <c r="P340" s="45"/>
      <c r="Q340" s="45"/>
      <c r="R340" s="45"/>
      <c r="S340" s="49"/>
      <c r="T340" s="49"/>
      <c r="U340" s="45"/>
      <c r="V340" s="45"/>
      <c r="W340" s="44"/>
      <c r="X340" s="50"/>
      <c r="Y340" s="51"/>
      <c r="Z340" s="23"/>
      <c r="AA340" s="23"/>
      <c r="AB340" s="23"/>
      <c r="AC340" s="23"/>
      <c r="AD340" s="51"/>
      <c r="AE340" s="23"/>
      <c r="AF340" s="42"/>
      <c r="AG340" s="42"/>
      <c r="AH340" s="42"/>
      <c r="AI340" s="42"/>
      <c r="AJ340" s="42"/>
    </row>
    <row r="341" spans="1:36" ht="15.75" customHeight="1" x14ac:dyDescent="0.2">
      <c r="A341" s="52"/>
      <c r="B341" s="52"/>
      <c r="C341" s="52" t="str">
        <f>IF('PCA 2022 consolidado'!$B341="","",VLOOKUP(B341,dados!$A$1:$B$23,2,FALSE))</f>
        <v/>
      </c>
      <c r="D341" s="52"/>
      <c r="E341" s="60"/>
      <c r="F341" s="57"/>
      <c r="G341" s="57"/>
      <c r="H341" s="52"/>
      <c r="I341" s="53"/>
      <c r="J341" s="53"/>
      <c r="K341" s="53"/>
      <c r="L341" s="53"/>
      <c r="M341" s="53"/>
      <c r="N341" s="55"/>
      <c r="O341" s="53"/>
      <c r="P341" s="53"/>
      <c r="Q341" s="53"/>
      <c r="R341" s="53"/>
      <c r="S341" s="56"/>
      <c r="T341" s="56"/>
      <c r="U341" s="53"/>
      <c r="V341" s="53"/>
      <c r="W341" s="57"/>
      <c r="X341" s="58"/>
      <c r="Y341" s="59"/>
      <c r="Z341" s="52"/>
      <c r="AA341" s="52"/>
      <c r="AB341" s="52"/>
      <c r="AC341" s="52"/>
      <c r="AD341" s="59"/>
      <c r="AE341" s="52"/>
      <c r="AF341" s="42"/>
      <c r="AG341" s="42"/>
      <c r="AH341" s="42"/>
      <c r="AI341" s="42"/>
      <c r="AJ341" s="42"/>
    </row>
    <row r="342" spans="1:36" ht="15.75" customHeight="1" x14ac:dyDescent="0.2">
      <c r="A342" s="23"/>
      <c r="B342" s="23"/>
      <c r="C342" s="23" t="str">
        <f>IF('PCA 2022 consolidado'!$B342="","",VLOOKUP(B342,dados!$A$1:$B$23,2,FALSE))</f>
        <v/>
      </c>
      <c r="D342" s="23"/>
      <c r="E342" s="43"/>
      <c r="F342" s="44"/>
      <c r="G342" s="44"/>
      <c r="H342" s="23"/>
      <c r="I342" s="45"/>
      <c r="J342" s="45"/>
      <c r="K342" s="45"/>
      <c r="L342" s="45"/>
      <c r="M342" s="45"/>
      <c r="N342" s="47"/>
      <c r="O342" s="45"/>
      <c r="P342" s="45"/>
      <c r="Q342" s="45"/>
      <c r="R342" s="45"/>
      <c r="S342" s="49"/>
      <c r="T342" s="49"/>
      <c r="U342" s="45"/>
      <c r="V342" s="45"/>
      <c r="W342" s="44"/>
      <c r="X342" s="50"/>
      <c r="Y342" s="51"/>
      <c r="Z342" s="23"/>
      <c r="AA342" s="23"/>
      <c r="AB342" s="23"/>
      <c r="AC342" s="23"/>
      <c r="AD342" s="51"/>
      <c r="AE342" s="23"/>
      <c r="AF342" s="42"/>
      <c r="AG342" s="42"/>
      <c r="AH342" s="42"/>
      <c r="AI342" s="42"/>
      <c r="AJ342" s="42"/>
    </row>
    <row r="343" spans="1:36" ht="15.75" customHeight="1" x14ac:dyDescent="0.2">
      <c r="A343" s="52"/>
      <c r="B343" s="52"/>
      <c r="C343" s="52" t="str">
        <f>IF('PCA 2022 consolidado'!$B343="","",VLOOKUP(B343,dados!$A$1:$B$23,2,FALSE))</f>
        <v/>
      </c>
      <c r="D343" s="52"/>
      <c r="E343" s="60"/>
      <c r="F343" s="57"/>
      <c r="G343" s="57"/>
      <c r="H343" s="52"/>
      <c r="I343" s="53"/>
      <c r="J343" s="53"/>
      <c r="K343" s="53"/>
      <c r="L343" s="53"/>
      <c r="M343" s="53"/>
      <c r="N343" s="55"/>
      <c r="O343" s="53"/>
      <c r="P343" s="53"/>
      <c r="Q343" s="53"/>
      <c r="R343" s="53"/>
      <c r="S343" s="56"/>
      <c r="T343" s="56"/>
      <c r="U343" s="53"/>
      <c r="V343" s="53"/>
      <c r="W343" s="57"/>
      <c r="X343" s="58"/>
      <c r="Y343" s="59"/>
      <c r="Z343" s="52"/>
      <c r="AA343" s="52"/>
      <c r="AB343" s="52"/>
      <c r="AC343" s="52"/>
      <c r="AD343" s="59"/>
      <c r="AE343" s="52"/>
      <c r="AF343" s="42"/>
      <c r="AG343" s="42"/>
      <c r="AH343" s="42"/>
      <c r="AI343" s="42"/>
      <c r="AJ343" s="42"/>
    </row>
    <row r="344" spans="1:36" ht="15.75" customHeight="1" x14ac:dyDescent="0.2">
      <c r="A344" s="23"/>
      <c r="B344" s="23"/>
      <c r="C344" s="23" t="str">
        <f>IF('PCA 2022 consolidado'!$B344="","",VLOOKUP(B344,dados!$A$1:$B$23,2,FALSE))</f>
        <v/>
      </c>
      <c r="D344" s="23"/>
      <c r="E344" s="43"/>
      <c r="F344" s="44"/>
      <c r="G344" s="44"/>
      <c r="H344" s="23"/>
      <c r="I344" s="45"/>
      <c r="J344" s="45"/>
      <c r="K344" s="45"/>
      <c r="L344" s="45"/>
      <c r="M344" s="45"/>
      <c r="N344" s="47"/>
      <c r="O344" s="45"/>
      <c r="P344" s="45"/>
      <c r="Q344" s="45"/>
      <c r="R344" s="45"/>
      <c r="S344" s="49"/>
      <c r="T344" s="49"/>
      <c r="U344" s="45"/>
      <c r="V344" s="45"/>
      <c r="W344" s="44"/>
      <c r="X344" s="50"/>
      <c r="Y344" s="51"/>
      <c r="Z344" s="23"/>
      <c r="AA344" s="23"/>
      <c r="AB344" s="23"/>
      <c r="AC344" s="23"/>
      <c r="AD344" s="51"/>
      <c r="AE344" s="23"/>
      <c r="AF344" s="42"/>
      <c r="AG344" s="42"/>
      <c r="AH344" s="42"/>
      <c r="AI344" s="42"/>
      <c r="AJ344" s="42"/>
    </row>
    <row r="345" spans="1:36" ht="15.75" customHeight="1" x14ac:dyDescent="0.2">
      <c r="A345" s="52"/>
      <c r="B345" s="52"/>
      <c r="C345" s="52" t="str">
        <f>IF('PCA 2022 consolidado'!$B345="","",VLOOKUP(B345,dados!$A$1:$B$23,2,FALSE))</f>
        <v/>
      </c>
      <c r="D345" s="52"/>
      <c r="E345" s="60"/>
      <c r="F345" s="57"/>
      <c r="G345" s="57"/>
      <c r="H345" s="52"/>
      <c r="I345" s="53"/>
      <c r="J345" s="53"/>
      <c r="K345" s="53"/>
      <c r="L345" s="53"/>
      <c r="M345" s="53"/>
      <c r="N345" s="55"/>
      <c r="O345" s="53"/>
      <c r="P345" s="53"/>
      <c r="Q345" s="53"/>
      <c r="R345" s="53"/>
      <c r="S345" s="56"/>
      <c r="T345" s="56"/>
      <c r="U345" s="53"/>
      <c r="V345" s="53"/>
      <c r="W345" s="57"/>
      <c r="X345" s="58"/>
      <c r="Y345" s="59"/>
      <c r="Z345" s="52"/>
      <c r="AA345" s="52"/>
      <c r="AB345" s="52"/>
      <c r="AC345" s="52"/>
      <c r="AD345" s="59"/>
      <c r="AE345" s="52"/>
      <c r="AF345" s="42"/>
      <c r="AG345" s="42"/>
      <c r="AH345" s="42"/>
      <c r="AI345" s="42"/>
      <c r="AJ345" s="42"/>
    </row>
    <row r="346" spans="1:36" ht="15.75" customHeight="1" x14ac:dyDescent="0.2">
      <c r="A346" s="23"/>
      <c r="B346" s="23"/>
      <c r="C346" s="23" t="str">
        <f>IF('PCA 2022 consolidado'!$B346="","",VLOOKUP(B346,dados!$A$1:$B$23,2,FALSE))</f>
        <v/>
      </c>
      <c r="D346" s="23"/>
      <c r="E346" s="43"/>
      <c r="F346" s="44"/>
      <c r="G346" s="44"/>
      <c r="H346" s="23"/>
      <c r="I346" s="45"/>
      <c r="J346" s="45"/>
      <c r="K346" s="45"/>
      <c r="L346" s="45"/>
      <c r="M346" s="45"/>
      <c r="N346" s="47"/>
      <c r="O346" s="45"/>
      <c r="P346" s="45"/>
      <c r="Q346" s="45"/>
      <c r="R346" s="45"/>
      <c r="S346" s="49"/>
      <c r="T346" s="49"/>
      <c r="U346" s="45"/>
      <c r="V346" s="45"/>
      <c r="W346" s="44"/>
      <c r="X346" s="50"/>
      <c r="Y346" s="51"/>
      <c r="Z346" s="23"/>
      <c r="AA346" s="23"/>
      <c r="AB346" s="23"/>
      <c r="AC346" s="23"/>
      <c r="AD346" s="51"/>
      <c r="AE346" s="23"/>
      <c r="AF346" s="42"/>
      <c r="AG346" s="42"/>
      <c r="AH346" s="42"/>
      <c r="AI346" s="42"/>
      <c r="AJ346" s="42"/>
    </row>
    <row r="347" spans="1:36" ht="15.75" customHeight="1" x14ac:dyDescent="0.2">
      <c r="A347" s="52"/>
      <c r="B347" s="52"/>
      <c r="C347" s="52" t="str">
        <f>IF('PCA 2022 consolidado'!$B347="","",VLOOKUP(B347,dados!$A$1:$B$23,2,FALSE))</f>
        <v/>
      </c>
      <c r="D347" s="52"/>
      <c r="E347" s="60"/>
      <c r="F347" s="57"/>
      <c r="G347" s="57"/>
      <c r="H347" s="52"/>
      <c r="I347" s="53"/>
      <c r="J347" s="53"/>
      <c r="K347" s="53"/>
      <c r="L347" s="53"/>
      <c r="M347" s="53"/>
      <c r="N347" s="55"/>
      <c r="O347" s="53"/>
      <c r="P347" s="53"/>
      <c r="Q347" s="53"/>
      <c r="R347" s="53"/>
      <c r="S347" s="56"/>
      <c r="T347" s="56"/>
      <c r="U347" s="53"/>
      <c r="V347" s="53"/>
      <c r="W347" s="57"/>
      <c r="X347" s="58"/>
      <c r="Y347" s="59"/>
      <c r="Z347" s="52"/>
      <c r="AA347" s="52"/>
      <c r="AB347" s="52"/>
      <c r="AC347" s="52"/>
      <c r="AD347" s="59"/>
      <c r="AE347" s="52"/>
      <c r="AF347" s="42"/>
      <c r="AG347" s="42"/>
      <c r="AH347" s="42"/>
      <c r="AI347" s="42"/>
      <c r="AJ347" s="42"/>
    </row>
    <row r="348" spans="1:36" ht="15.75" customHeight="1" x14ac:dyDescent="0.2">
      <c r="A348" s="23"/>
      <c r="B348" s="23"/>
      <c r="C348" s="23" t="str">
        <f>IF('PCA 2022 consolidado'!$B348="","",VLOOKUP(B348,dados!$A$1:$B$23,2,FALSE))</f>
        <v/>
      </c>
      <c r="D348" s="23"/>
      <c r="E348" s="43"/>
      <c r="F348" s="44"/>
      <c r="G348" s="44"/>
      <c r="H348" s="23"/>
      <c r="I348" s="45"/>
      <c r="J348" s="45"/>
      <c r="K348" s="45"/>
      <c r="L348" s="45"/>
      <c r="M348" s="45"/>
      <c r="N348" s="47"/>
      <c r="O348" s="45"/>
      <c r="P348" s="45"/>
      <c r="Q348" s="45"/>
      <c r="R348" s="45"/>
      <c r="S348" s="49"/>
      <c r="T348" s="49"/>
      <c r="U348" s="45"/>
      <c r="V348" s="45"/>
      <c r="W348" s="44"/>
      <c r="X348" s="50"/>
      <c r="Y348" s="51"/>
      <c r="Z348" s="23"/>
      <c r="AA348" s="23"/>
      <c r="AB348" s="23"/>
      <c r="AC348" s="23"/>
      <c r="AD348" s="51"/>
      <c r="AE348" s="23"/>
      <c r="AF348" s="42"/>
      <c r="AG348" s="42"/>
      <c r="AH348" s="42"/>
      <c r="AI348" s="42"/>
      <c r="AJ348" s="42"/>
    </row>
    <row r="349" spans="1:36" ht="15.75" customHeight="1" x14ac:dyDescent="0.2">
      <c r="A349" s="52"/>
      <c r="B349" s="52"/>
      <c r="C349" s="52" t="str">
        <f>IF('PCA 2022 consolidado'!$B349="","",VLOOKUP(B349,dados!$A$1:$B$23,2,FALSE))</f>
        <v/>
      </c>
      <c r="D349" s="52"/>
      <c r="E349" s="60"/>
      <c r="F349" s="57"/>
      <c r="G349" s="57"/>
      <c r="H349" s="52"/>
      <c r="I349" s="53"/>
      <c r="J349" s="53"/>
      <c r="K349" s="53"/>
      <c r="L349" s="53"/>
      <c r="M349" s="53"/>
      <c r="N349" s="55"/>
      <c r="O349" s="53"/>
      <c r="P349" s="53"/>
      <c r="Q349" s="53"/>
      <c r="R349" s="53"/>
      <c r="S349" s="56"/>
      <c r="T349" s="56"/>
      <c r="U349" s="53"/>
      <c r="V349" s="53"/>
      <c r="W349" s="57"/>
      <c r="X349" s="58"/>
      <c r="Y349" s="59"/>
      <c r="Z349" s="52"/>
      <c r="AA349" s="52"/>
      <c r="AB349" s="52"/>
      <c r="AC349" s="52"/>
      <c r="AD349" s="59"/>
      <c r="AE349" s="52"/>
      <c r="AF349" s="42"/>
      <c r="AG349" s="42"/>
      <c r="AH349" s="42"/>
      <c r="AI349" s="42"/>
      <c r="AJ349" s="42"/>
    </row>
    <row r="350" spans="1:36" ht="15.75" customHeight="1" x14ac:dyDescent="0.2">
      <c r="A350" s="23"/>
      <c r="B350" s="23"/>
      <c r="C350" s="23" t="str">
        <f>IF('PCA 2022 consolidado'!$B350="","",VLOOKUP(B350,dados!$A$1:$B$23,2,FALSE))</f>
        <v/>
      </c>
      <c r="D350" s="23"/>
      <c r="E350" s="43"/>
      <c r="F350" s="44"/>
      <c r="G350" s="44"/>
      <c r="H350" s="23"/>
      <c r="I350" s="45"/>
      <c r="J350" s="45"/>
      <c r="K350" s="45"/>
      <c r="L350" s="45"/>
      <c r="M350" s="45"/>
      <c r="N350" s="47"/>
      <c r="O350" s="45"/>
      <c r="P350" s="45"/>
      <c r="Q350" s="45"/>
      <c r="R350" s="45"/>
      <c r="S350" s="49"/>
      <c r="T350" s="49"/>
      <c r="U350" s="45"/>
      <c r="V350" s="45"/>
      <c r="W350" s="44"/>
      <c r="X350" s="50"/>
      <c r="Y350" s="51"/>
      <c r="Z350" s="23"/>
      <c r="AA350" s="23"/>
      <c r="AB350" s="23"/>
      <c r="AC350" s="23"/>
      <c r="AD350" s="51"/>
      <c r="AE350" s="23"/>
      <c r="AF350" s="42"/>
      <c r="AG350" s="42"/>
      <c r="AH350" s="42"/>
      <c r="AI350" s="42"/>
      <c r="AJ350" s="42"/>
    </row>
    <row r="351" spans="1:36" ht="15.75" customHeight="1" x14ac:dyDescent="0.2">
      <c r="A351" s="52"/>
      <c r="B351" s="52"/>
      <c r="C351" s="52" t="str">
        <f>IF('PCA 2022 consolidado'!$B351="","",VLOOKUP(B351,dados!$A$1:$B$23,2,FALSE))</f>
        <v/>
      </c>
      <c r="D351" s="52"/>
      <c r="E351" s="60"/>
      <c r="F351" s="57"/>
      <c r="G351" s="57"/>
      <c r="H351" s="52"/>
      <c r="I351" s="53"/>
      <c r="J351" s="53"/>
      <c r="K351" s="53"/>
      <c r="L351" s="53"/>
      <c r="M351" s="53"/>
      <c r="N351" s="55"/>
      <c r="O351" s="53"/>
      <c r="P351" s="53"/>
      <c r="Q351" s="53"/>
      <c r="R351" s="53"/>
      <c r="S351" s="56"/>
      <c r="T351" s="56"/>
      <c r="U351" s="53"/>
      <c r="V351" s="53"/>
      <c r="W351" s="57"/>
      <c r="X351" s="58"/>
      <c r="Y351" s="59"/>
      <c r="Z351" s="52"/>
      <c r="AA351" s="52"/>
      <c r="AB351" s="52"/>
      <c r="AC351" s="52"/>
      <c r="AD351" s="59"/>
      <c r="AE351" s="52"/>
      <c r="AF351" s="42"/>
      <c r="AG351" s="42"/>
      <c r="AH351" s="42"/>
      <c r="AI351" s="42"/>
      <c r="AJ351" s="42"/>
    </row>
    <row r="352" spans="1:36" ht="15.75" customHeight="1" x14ac:dyDescent="0.2">
      <c r="A352" s="23"/>
      <c r="B352" s="23"/>
      <c r="C352" s="23" t="str">
        <f>IF('PCA 2022 consolidado'!$B352="","",VLOOKUP(B352,dados!$A$1:$B$23,2,FALSE))</f>
        <v/>
      </c>
      <c r="D352" s="23"/>
      <c r="E352" s="43"/>
      <c r="F352" s="44"/>
      <c r="G352" s="44"/>
      <c r="H352" s="23"/>
      <c r="I352" s="45"/>
      <c r="J352" s="45"/>
      <c r="K352" s="45"/>
      <c r="L352" s="45"/>
      <c r="M352" s="45"/>
      <c r="N352" s="47"/>
      <c r="O352" s="45"/>
      <c r="P352" s="45"/>
      <c r="Q352" s="45"/>
      <c r="R352" s="45"/>
      <c r="S352" s="49"/>
      <c r="T352" s="49"/>
      <c r="U352" s="45"/>
      <c r="V352" s="45"/>
      <c r="W352" s="44"/>
      <c r="X352" s="50"/>
      <c r="Y352" s="51"/>
      <c r="Z352" s="23"/>
      <c r="AA352" s="23"/>
      <c r="AB352" s="23"/>
      <c r="AC352" s="23"/>
      <c r="AD352" s="51"/>
      <c r="AE352" s="23"/>
      <c r="AF352" s="42"/>
      <c r="AG352" s="42"/>
      <c r="AH352" s="42"/>
      <c r="AI352" s="42"/>
      <c r="AJ352" s="42"/>
    </row>
    <row r="353" spans="1:36" ht="15.75" customHeight="1" x14ac:dyDescent="0.2">
      <c r="A353" s="52"/>
      <c r="B353" s="52"/>
      <c r="C353" s="52" t="str">
        <f>IF('PCA 2022 consolidado'!$B353="","",VLOOKUP(B353,dados!$A$1:$B$23,2,FALSE))</f>
        <v/>
      </c>
      <c r="D353" s="52"/>
      <c r="E353" s="60"/>
      <c r="F353" s="57"/>
      <c r="G353" s="57"/>
      <c r="H353" s="52"/>
      <c r="I353" s="53"/>
      <c r="J353" s="53"/>
      <c r="K353" s="53"/>
      <c r="L353" s="53"/>
      <c r="M353" s="53"/>
      <c r="N353" s="55"/>
      <c r="O353" s="53"/>
      <c r="P353" s="53"/>
      <c r="Q353" s="53"/>
      <c r="R353" s="53"/>
      <c r="S353" s="56"/>
      <c r="T353" s="56"/>
      <c r="U353" s="53"/>
      <c r="V353" s="53"/>
      <c r="W353" s="57"/>
      <c r="X353" s="58"/>
      <c r="Y353" s="59"/>
      <c r="Z353" s="52"/>
      <c r="AA353" s="52"/>
      <c r="AB353" s="52"/>
      <c r="AC353" s="52"/>
      <c r="AD353" s="59"/>
      <c r="AE353" s="52"/>
      <c r="AF353" s="42"/>
      <c r="AG353" s="42"/>
      <c r="AH353" s="42"/>
      <c r="AI353" s="42"/>
      <c r="AJ353" s="42"/>
    </row>
    <row r="354" spans="1:36" ht="15.75" customHeight="1" x14ac:dyDescent="0.2">
      <c r="A354" s="23"/>
      <c r="B354" s="23"/>
      <c r="C354" s="23" t="str">
        <f>IF('PCA 2022 consolidado'!$B354="","",VLOOKUP(B354,dados!$A$1:$B$23,2,FALSE))</f>
        <v/>
      </c>
      <c r="D354" s="23"/>
      <c r="E354" s="43"/>
      <c r="F354" s="44"/>
      <c r="G354" s="44"/>
      <c r="H354" s="23"/>
      <c r="I354" s="45"/>
      <c r="J354" s="45"/>
      <c r="K354" s="45"/>
      <c r="L354" s="45"/>
      <c r="M354" s="45"/>
      <c r="N354" s="47"/>
      <c r="O354" s="45"/>
      <c r="P354" s="45"/>
      <c r="Q354" s="45"/>
      <c r="R354" s="45"/>
      <c r="S354" s="49"/>
      <c r="T354" s="49"/>
      <c r="U354" s="45"/>
      <c r="V354" s="45"/>
      <c r="W354" s="44"/>
      <c r="X354" s="50"/>
      <c r="Y354" s="51"/>
      <c r="Z354" s="23"/>
      <c r="AA354" s="23"/>
      <c r="AB354" s="23"/>
      <c r="AC354" s="23"/>
      <c r="AD354" s="51"/>
      <c r="AE354" s="23"/>
      <c r="AF354" s="42"/>
      <c r="AG354" s="42"/>
      <c r="AH354" s="42"/>
      <c r="AI354" s="42"/>
      <c r="AJ354" s="42"/>
    </row>
    <row r="355" spans="1:36" ht="15.75" customHeight="1" x14ac:dyDescent="0.2">
      <c r="A355" s="52"/>
      <c r="B355" s="52"/>
      <c r="C355" s="52" t="str">
        <f>IF('PCA 2022 consolidado'!$B355="","",VLOOKUP(B355,dados!$A$1:$B$23,2,FALSE))</f>
        <v/>
      </c>
      <c r="D355" s="52"/>
      <c r="E355" s="60"/>
      <c r="F355" s="57"/>
      <c r="G355" s="57"/>
      <c r="H355" s="52"/>
      <c r="I355" s="53"/>
      <c r="J355" s="53"/>
      <c r="K355" s="53"/>
      <c r="L355" s="53"/>
      <c r="M355" s="53"/>
      <c r="N355" s="55"/>
      <c r="O355" s="53"/>
      <c r="P355" s="53"/>
      <c r="Q355" s="53"/>
      <c r="R355" s="53"/>
      <c r="S355" s="56"/>
      <c r="T355" s="56"/>
      <c r="U355" s="53"/>
      <c r="V355" s="53"/>
      <c r="W355" s="57"/>
      <c r="X355" s="58"/>
      <c r="Y355" s="59"/>
      <c r="Z355" s="52"/>
      <c r="AA355" s="52"/>
      <c r="AB355" s="52"/>
      <c r="AC355" s="52"/>
      <c r="AD355" s="59"/>
      <c r="AE355" s="52"/>
      <c r="AF355" s="42"/>
      <c r="AG355" s="42"/>
      <c r="AH355" s="42"/>
      <c r="AI355" s="42"/>
      <c r="AJ355" s="42"/>
    </row>
    <row r="356" spans="1:36" ht="15.75" customHeight="1" x14ac:dyDescent="0.2">
      <c r="A356" s="23"/>
      <c r="B356" s="23"/>
      <c r="C356" s="23" t="str">
        <f>IF('PCA 2022 consolidado'!$B356="","",VLOOKUP(B356,dados!$A$1:$B$23,2,FALSE))</f>
        <v/>
      </c>
      <c r="D356" s="23"/>
      <c r="E356" s="43"/>
      <c r="F356" s="44"/>
      <c r="G356" s="44"/>
      <c r="H356" s="23"/>
      <c r="I356" s="45"/>
      <c r="J356" s="45"/>
      <c r="K356" s="45"/>
      <c r="L356" s="45"/>
      <c r="M356" s="45"/>
      <c r="N356" s="47"/>
      <c r="O356" s="45"/>
      <c r="P356" s="45"/>
      <c r="Q356" s="45"/>
      <c r="R356" s="45"/>
      <c r="S356" s="49"/>
      <c r="T356" s="49"/>
      <c r="U356" s="45"/>
      <c r="V356" s="45"/>
      <c r="W356" s="44"/>
      <c r="X356" s="50"/>
      <c r="Y356" s="51"/>
      <c r="Z356" s="23"/>
      <c r="AA356" s="23"/>
      <c r="AB356" s="23"/>
      <c r="AC356" s="23"/>
      <c r="AD356" s="51"/>
      <c r="AE356" s="23"/>
      <c r="AF356" s="42"/>
      <c r="AG356" s="42"/>
      <c r="AH356" s="42"/>
      <c r="AI356" s="42"/>
      <c r="AJ356" s="42"/>
    </row>
    <row r="357" spans="1:36" ht="15.75" customHeight="1" x14ac:dyDescent="0.2">
      <c r="A357" s="52"/>
      <c r="B357" s="52"/>
      <c r="C357" s="52" t="str">
        <f>IF('PCA 2022 consolidado'!$B357="","",VLOOKUP(B357,dados!$A$1:$B$23,2,FALSE))</f>
        <v/>
      </c>
      <c r="D357" s="52"/>
      <c r="E357" s="60"/>
      <c r="F357" s="57"/>
      <c r="G357" s="57"/>
      <c r="H357" s="52"/>
      <c r="I357" s="53"/>
      <c r="J357" s="53"/>
      <c r="K357" s="53"/>
      <c r="L357" s="53"/>
      <c r="M357" s="53"/>
      <c r="N357" s="55"/>
      <c r="O357" s="53"/>
      <c r="P357" s="53"/>
      <c r="Q357" s="53"/>
      <c r="R357" s="53"/>
      <c r="S357" s="56"/>
      <c r="T357" s="56"/>
      <c r="U357" s="53"/>
      <c r="V357" s="53"/>
      <c r="W357" s="57"/>
      <c r="X357" s="58"/>
      <c r="Y357" s="59"/>
      <c r="Z357" s="52"/>
      <c r="AA357" s="52"/>
      <c r="AB357" s="52"/>
      <c r="AC357" s="52"/>
      <c r="AD357" s="59"/>
      <c r="AE357" s="52"/>
      <c r="AF357" s="42"/>
      <c r="AG357" s="42"/>
      <c r="AH357" s="42"/>
      <c r="AI357" s="42"/>
      <c r="AJ357" s="42"/>
    </row>
    <row r="358" spans="1:36" ht="15.75" customHeight="1" x14ac:dyDescent="0.2">
      <c r="A358" s="23"/>
      <c r="B358" s="23"/>
      <c r="C358" s="23" t="str">
        <f>IF('PCA 2022 consolidado'!$B358="","",VLOOKUP(B358,dados!$A$1:$B$23,2,FALSE))</f>
        <v/>
      </c>
      <c r="D358" s="23"/>
      <c r="E358" s="43"/>
      <c r="F358" s="44"/>
      <c r="G358" s="44"/>
      <c r="H358" s="23"/>
      <c r="I358" s="45"/>
      <c r="J358" s="45"/>
      <c r="K358" s="45"/>
      <c r="L358" s="45"/>
      <c r="M358" s="45"/>
      <c r="N358" s="47"/>
      <c r="O358" s="45"/>
      <c r="P358" s="45"/>
      <c r="Q358" s="45"/>
      <c r="R358" s="45"/>
      <c r="S358" s="49"/>
      <c r="T358" s="49"/>
      <c r="U358" s="45"/>
      <c r="V358" s="45"/>
      <c r="W358" s="44"/>
      <c r="X358" s="50"/>
      <c r="Y358" s="51"/>
      <c r="Z358" s="23"/>
      <c r="AA358" s="23"/>
      <c r="AB358" s="23"/>
      <c r="AC358" s="23"/>
      <c r="AD358" s="51"/>
      <c r="AE358" s="23"/>
      <c r="AF358" s="42"/>
      <c r="AG358" s="42"/>
      <c r="AH358" s="42"/>
      <c r="AI358" s="42"/>
      <c r="AJ358" s="42"/>
    </row>
    <row r="359" spans="1:36" ht="15.75" customHeight="1" x14ac:dyDescent="0.2">
      <c r="A359" s="52"/>
      <c r="B359" s="52"/>
      <c r="C359" s="52" t="str">
        <f>IF('PCA 2022 consolidado'!$B359="","",VLOOKUP(B359,dados!$A$1:$B$23,2,FALSE))</f>
        <v/>
      </c>
      <c r="D359" s="52"/>
      <c r="E359" s="60"/>
      <c r="F359" s="57"/>
      <c r="G359" s="57"/>
      <c r="H359" s="52"/>
      <c r="I359" s="53"/>
      <c r="J359" s="53"/>
      <c r="K359" s="53"/>
      <c r="L359" s="53"/>
      <c r="M359" s="53"/>
      <c r="N359" s="55"/>
      <c r="O359" s="53"/>
      <c r="P359" s="53"/>
      <c r="Q359" s="53"/>
      <c r="R359" s="53"/>
      <c r="S359" s="56"/>
      <c r="T359" s="56"/>
      <c r="U359" s="53"/>
      <c r="V359" s="53"/>
      <c r="W359" s="57"/>
      <c r="X359" s="58"/>
      <c r="Y359" s="59"/>
      <c r="Z359" s="52"/>
      <c r="AA359" s="52"/>
      <c r="AB359" s="52"/>
      <c r="AC359" s="52"/>
      <c r="AD359" s="59"/>
      <c r="AE359" s="52"/>
      <c r="AF359" s="42"/>
      <c r="AG359" s="42"/>
      <c r="AH359" s="42"/>
      <c r="AI359" s="42"/>
      <c r="AJ359" s="42"/>
    </row>
    <row r="360" spans="1:36" ht="15.75" customHeight="1" x14ac:dyDescent="0.2">
      <c r="A360" s="23"/>
      <c r="B360" s="23"/>
      <c r="C360" s="23" t="str">
        <f>IF('PCA 2022 consolidado'!$B360="","",VLOOKUP(B360,dados!$A$1:$B$23,2,FALSE))</f>
        <v/>
      </c>
      <c r="D360" s="23"/>
      <c r="E360" s="43"/>
      <c r="F360" s="44"/>
      <c r="G360" s="44"/>
      <c r="H360" s="23"/>
      <c r="I360" s="45"/>
      <c r="J360" s="45"/>
      <c r="K360" s="45"/>
      <c r="L360" s="45"/>
      <c r="M360" s="45"/>
      <c r="N360" s="47"/>
      <c r="O360" s="45"/>
      <c r="P360" s="45"/>
      <c r="Q360" s="45"/>
      <c r="R360" s="45"/>
      <c r="S360" s="49"/>
      <c r="T360" s="49"/>
      <c r="U360" s="45"/>
      <c r="V360" s="45"/>
      <c r="W360" s="44"/>
      <c r="X360" s="50"/>
      <c r="Y360" s="51"/>
      <c r="Z360" s="23"/>
      <c r="AA360" s="23"/>
      <c r="AB360" s="23"/>
      <c r="AC360" s="23"/>
      <c r="AD360" s="51"/>
      <c r="AE360" s="23"/>
      <c r="AF360" s="42"/>
      <c r="AG360" s="42"/>
      <c r="AH360" s="42"/>
      <c r="AI360" s="42"/>
      <c r="AJ360" s="42"/>
    </row>
    <row r="361" spans="1:36" ht="15.75" customHeight="1" x14ac:dyDescent="0.2">
      <c r="A361" s="52"/>
      <c r="B361" s="52"/>
      <c r="C361" s="52" t="str">
        <f>IF('PCA 2022 consolidado'!$B361="","",VLOOKUP(B361,dados!$A$1:$B$23,2,FALSE))</f>
        <v/>
      </c>
      <c r="D361" s="52"/>
      <c r="E361" s="60"/>
      <c r="F361" s="57"/>
      <c r="G361" s="57"/>
      <c r="H361" s="52"/>
      <c r="I361" s="53"/>
      <c r="J361" s="53"/>
      <c r="K361" s="53"/>
      <c r="L361" s="53"/>
      <c r="M361" s="53"/>
      <c r="N361" s="55"/>
      <c r="O361" s="53"/>
      <c r="P361" s="53"/>
      <c r="Q361" s="53"/>
      <c r="R361" s="53"/>
      <c r="S361" s="56"/>
      <c r="T361" s="56"/>
      <c r="U361" s="53"/>
      <c r="V361" s="53"/>
      <c r="W361" s="57"/>
      <c r="X361" s="58"/>
      <c r="Y361" s="59"/>
      <c r="Z361" s="52"/>
      <c r="AA361" s="52"/>
      <c r="AB361" s="52"/>
      <c r="AC361" s="52"/>
      <c r="AD361" s="59"/>
      <c r="AE361" s="52"/>
      <c r="AF361" s="42"/>
      <c r="AG361" s="42"/>
      <c r="AH361" s="42"/>
      <c r="AI361" s="42"/>
      <c r="AJ361" s="42"/>
    </row>
    <row r="362" spans="1:36" ht="15.75" customHeight="1" x14ac:dyDescent="0.2">
      <c r="A362" s="23"/>
      <c r="B362" s="23"/>
      <c r="C362" s="23" t="str">
        <f>IF('PCA 2022 consolidado'!$B362="","",VLOOKUP(B362,dados!$A$1:$B$23,2,FALSE))</f>
        <v/>
      </c>
      <c r="D362" s="23"/>
      <c r="E362" s="43"/>
      <c r="F362" s="44"/>
      <c r="G362" s="44"/>
      <c r="H362" s="23"/>
      <c r="I362" s="45"/>
      <c r="J362" s="45"/>
      <c r="K362" s="45"/>
      <c r="L362" s="45"/>
      <c r="M362" s="45"/>
      <c r="N362" s="47"/>
      <c r="O362" s="45"/>
      <c r="P362" s="45"/>
      <c r="Q362" s="45"/>
      <c r="R362" s="45"/>
      <c r="S362" s="49"/>
      <c r="T362" s="49"/>
      <c r="U362" s="45"/>
      <c r="V362" s="45"/>
      <c r="W362" s="44"/>
      <c r="X362" s="50"/>
      <c r="Y362" s="51"/>
      <c r="Z362" s="23"/>
      <c r="AA362" s="23"/>
      <c r="AB362" s="23"/>
      <c r="AC362" s="23"/>
      <c r="AD362" s="51"/>
      <c r="AE362" s="23"/>
      <c r="AF362" s="42"/>
      <c r="AG362" s="42"/>
      <c r="AH362" s="42"/>
      <c r="AI362" s="42"/>
      <c r="AJ362" s="42"/>
    </row>
    <row r="363" spans="1:36" ht="15.75" customHeight="1" x14ac:dyDescent="0.2">
      <c r="A363" s="52"/>
      <c r="B363" s="52"/>
      <c r="C363" s="52" t="str">
        <f>IF('PCA 2022 consolidado'!$B363="","",VLOOKUP(B363,dados!$A$1:$B$23,2,FALSE))</f>
        <v/>
      </c>
      <c r="D363" s="52"/>
      <c r="E363" s="60"/>
      <c r="F363" s="57"/>
      <c r="G363" s="57"/>
      <c r="H363" s="52"/>
      <c r="I363" s="53"/>
      <c r="J363" s="53"/>
      <c r="K363" s="53"/>
      <c r="L363" s="53"/>
      <c r="M363" s="53"/>
      <c r="N363" s="55"/>
      <c r="O363" s="53"/>
      <c r="P363" s="53"/>
      <c r="Q363" s="53"/>
      <c r="R363" s="53"/>
      <c r="S363" s="56"/>
      <c r="T363" s="56"/>
      <c r="U363" s="53"/>
      <c r="V363" s="53"/>
      <c r="W363" s="57"/>
      <c r="X363" s="58"/>
      <c r="Y363" s="59"/>
      <c r="Z363" s="52"/>
      <c r="AA363" s="52"/>
      <c r="AB363" s="52"/>
      <c r="AC363" s="52"/>
      <c r="AD363" s="59"/>
      <c r="AE363" s="52"/>
      <c r="AF363" s="42"/>
      <c r="AG363" s="42"/>
      <c r="AH363" s="42"/>
      <c r="AI363" s="42"/>
      <c r="AJ363" s="42"/>
    </row>
    <row r="364" spans="1:36" ht="15.75" customHeight="1" x14ac:dyDescent="0.2">
      <c r="A364" s="23"/>
      <c r="B364" s="23"/>
      <c r="C364" s="23" t="str">
        <f>IF('PCA 2022 consolidado'!$B364="","",VLOOKUP(B364,dados!$A$1:$B$23,2,FALSE))</f>
        <v/>
      </c>
      <c r="D364" s="23"/>
      <c r="E364" s="43"/>
      <c r="F364" s="44"/>
      <c r="G364" s="44"/>
      <c r="H364" s="23"/>
      <c r="I364" s="45"/>
      <c r="J364" s="45"/>
      <c r="K364" s="45"/>
      <c r="L364" s="45"/>
      <c r="M364" s="45"/>
      <c r="N364" s="47"/>
      <c r="O364" s="45"/>
      <c r="P364" s="45"/>
      <c r="Q364" s="45"/>
      <c r="R364" s="45"/>
      <c r="S364" s="49"/>
      <c r="T364" s="49"/>
      <c r="U364" s="45"/>
      <c r="V364" s="45"/>
      <c r="W364" s="44"/>
      <c r="X364" s="50"/>
      <c r="Y364" s="51"/>
      <c r="Z364" s="23"/>
      <c r="AA364" s="23"/>
      <c r="AB364" s="23"/>
      <c r="AC364" s="23"/>
      <c r="AD364" s="51"/>
      <c r="AE364" s="23"/>
      <c r="AF364" s="42"/>
      <c r="AG364" s="42"/>
      <c r="AH364" s="42"/>
      <c r="AI364" s="42"/>
      <c r="AJ364" s="42"/>
    </row>
    <row r="365" spans="1:36" ht="15.75" customHeight="1" x14ac:dyDescent="0.2">
      <c r="A365" s="52"/>
      <c r="B365" s="52"/>
      <c r="C365" s="52" t="str">
        <f>IF('PCA 2022 consolidado'!$B365="","",VLOOKUP(B365,dados!$A$1:$B$23,2,FALSE))</f>
        <v/>
      </c>
      <c r="D365" s="52"/>
      <c r="E365" s="60"/>
      <c r="F365" s="57"/>
      <c r="G365" s="57"/>
      <c r="H365" s="52"/>
      <c r="I365" s="53"/>
      <c r="J365" s="53"/>
      <c r="K365" s="53"/>
      <c r="L365" s="53"/>
      <c r="M365" s="53"/>
      <c r="N365" s="55"/>
      <c r="O365" s="53"/>
      <c r="P365" s="53"/>
      <c r="Q365" s="53"/>
      <c r="R365" s="53"/>
      <c r="S365" s="56"/>
      <c r="T365" s="56"/>
      <c r="U365" s="53"/>
      <c r="V365" s="53"/>
      <c r="W365" s="57"/>
      <c r="X365" s="58"/>
      <c r="Y365" s="59"/>
      <c r="Z365" s="52"/>
      <c r="AA365" s="52"/>
      <c r="AB365" s="52"/>
      <c r="AC365" s="52"/>
      <c r="AD365" s="59"/>
      <c r="AE365" s="52"/>
      <c r="AF365" s="42"/>
      <c r="AG365" s="42"/>
      <c r="AH365" s="42"/>
      <c r="AI365" s="42"/>
      <c r="AJ365" s="42"/>
    </row>
    <row r="366" spans="1:36" ht="15.75" customHeight="1" x14ac:dyDescent="0.2">
      <c r="A366" s="23"/>
      <c r="B366" s="23"/>
      <c r="C366" s="23" t="str">
        <f>IF('PCA 2022 consolidado'!$B366="","",VLOOKUP(B366,dados!$A$1:$B$23,2,FALSE))</f>
        <v/>
      </c>
      <c r="D366" s="23"/>
      <c r="E366" s="43"/>
      <c r="F366" s="44"/>
      <c r="G366" s="44"/>
      <c r="H366" s="23"/>
      <c r="I366" s="45"/>
      <c r="J366" s="45"/>
      <c r="K366" s="45"/>
      <c r="L366" s="45"/>
      <c r="M366" s="45"/>
      <c r="N366" s="47"/>
      <c r="O366" s="45"/>
      <c r="P366" s="45"/>
      <c r="Q366" s="45"/>
      <c r="R366" s="45"/>
      <c r="S366" s="49"/>
      <c r="T366" s="49"/>
      <c r="U366" s="45"/>
      <c r="V366" s="45"/>
      <c r="W366" s="44"/>
      <c r="X366" s="50"/>
      <c r="Y366" s="51"/>
      <c r="Z366" s="23"/>
      <c r="AA366" s="23"/>
      <c r="AB366" s="23"/>
      <c r="AC366" s="23"/>
      <c r="AD366" s="51"/>
      <c r="AE366" s="23"/>
      <c r="AF366" s="42"/>
      <c r="AG366" s="42"/>
      <c r="AH366" s="42"/>
      <c r="AI366" s="42"/>
      <c r="AJ366" s="42"/>
    </row>
    <row r="367" spans="1:36" ht="15.75" customHeight="1" x14ac:dyDescent="0.2">
      <c r="A367" s="52"/>
      <c r="B367" s="52"/>
      <c r="C367" s="52" t="str">
        <f>IF('PCA 2022 consolidado'!$B367="","",VLOOKUP(B367,dados!$A$1:$B$23,2,FALSE))</f>
        <v/>
      </c>
      <c r="D367" s="52"/>
      <c r="E367" s="60"/>
      <c r="F367" s="57"/>
      <c r="G367" s="57"/>
      <c r="H367" s="52"/>
      <c r="I367" s="53"/>
      <c r="J367" s="53"/>
      <c r="K367" s="53"/>
      <c r="L367" s="53"/>
      <c r="M367" s="53"/>
      <c r="N367" s="55"/>
      <c r="O367" s="53"/>
      <c r="P367" s="53"/>
      <c r="Q367" s="53"/>
      <c r="R367" s="53"/>
      <c r="S367" s="56"/>
      <c r="T367" s="56"/>
      <c r="U367" s="53"/>
      <c r="V367" s="53"/>
      <c r="W367" s="57"/>
      <c r="X367" s="58"/>
      <c r="Y367" s="59"/>
      <c r="Z367" s="52"/>
      <c r="AA367" s="52"/>
      <c r="AB367" s="52"/>
      <c r="AC367" s="52"/>
      <c r="AD367" s="59"/>
      <c r="AE367" s="52"/>
      <c r="AF367" s="42"/>
      <c r="AG367" s="42"/>
      <c r="AH367" s="42"/>
      <c r="AI367" s="42"/>
      <c r="AJ367" s="42"/>
    </row>
    <row r="368" spans="1:36" ht="15.75" customHeight="1" x14ac:dyDescent="0.2">
      <c r="A368" s="23"/>
      <c r="B368" s="23"/>
      <c r="C368" s="23" t="str">
        <f>IF('PCA 2022 consolidado'!$B368="","",VLOOKUP(B368,dados!$A$1:$B$23,2,FALSE))</f>
        <v/>
      </c>
      <c r="D368" s="23"/>
      <c r="E368" s="43"/>
      <c r="F368" s="44"/>
      <c r="G368" s="44"/>
      <c r="H368" s="23"/>
      <c r="I368" s="45"/>
      <c r="J368" s="45"/>
      <c r="K368" s="45"/>
      <c r="L368" s="45"/>
      <c r="M368" s="45"/>
      <c r="N368" s="47"/>
      <c r="O368" s="45"/>
      <c r="P368" s="45"/>
      <c r="Q368" s="45"/>
      <c r="R368" s="45"/>
      <c r="S368" s="49"/>
      <c r="T368" s="49"/>
      <c r="U368" s="45"/>
      <c r="V368" s="45"/>
      <c r="W368" s="44"/>
      <c r="X368" s="50"/>
      <c r="Y368" s="51"/>
      <c r="Z368" s="23"/>
      <c r="AA368" s="23"/>
      <c r="AB368" s="23"/>
      <c r="AC368" s="23"/>
      <c r="AD368" s="51"/>
      <c r="AE368" s="23"/>
      <c r="AF368" s="42"/>
      <c r="AG368" s="42"/>
      <c r="AH368" s="42"/>
      <c r="AI368" s="42"/>
      <c r="AJ368" s="42"/>
    </row>
    <row r="369" spans="1:36" ht="15.75" customHeight="1" x14ac:dyDescent="0.2">
      <c r="A369" s="52"/>
      <c r="B369" s="52"/>
      <c r="C369" s="52" t="str">
        <f>IF('PCA 2022 consolidado'!$B369="","",VLOOKUP(B369,dados!$A$1:$B$23,2,FALSE))</f>
        <v/>
      </c>
      <c r="D369" s="52"/>
      <c r="E369" s="60"/>
      <c r="F369" s="57"/>
      <c r="G369" s="57"/>
      <c r="H369" s="52"/>
      <c r="I369" s="53"/>
      <c r="J369" s="53"/>
      <c r="K369" s="53"/>
      <c r="L369" s="53"/>
      <c r="M369" s="53"/>
      <c r="N369" s="55"/>
      <c r="O369" s="53"/>
      <c r="P369" s="53"/>
      <c r="Q369" s="53"/>
      <c r="R369" s="53"/>
      <c r="S369" s="56"/>
      <c r="T369" s="56"/>
      <c r="U369" s="53"/>
      <c r="V369" s="53"/>
      <c r="W369" s="57"/>
      <c r="X369" s="58"/>
      <c r="Y369" s="59"/>
      <c r="Z369" s="52"/>
      <c r="AA369" s="52"/>
      <c r="AB369" s="52"/>
      <c r="AC369" s="52"/>
      <c r="AD369" s="59"/>
      <c r="AE369" s="52"/>
      <c r="AF369" s="42"/>
      <c r="AG369" s="42"/>
      <c r="AH369" s="42"/>
      <c r="AI369" s="42"/>
      <c r="AJ369" s="42"/>
    </row>
    <row r="370" spans="1:36" ht="15.75" customHeight="1" x14ac:dyDescent="0.2">
      <c r="A370" s="23"/>
      <c r="B370" s="23"/>
      <c r="C370" s="23" t="str">
        <f>IF('PCA 2022 consolidado'!$B370="","",VLOOKUP(B370,dados!$A$1:$B$23,2,FALSE))</f>
        <v/>
      </c>
      <c r="D370" s="23"/>
      <c r="E370" s="43"/>
      <c r="F370" s="44"/>
      <c r="G370" s="44"/>
      <c r="H370" s="23"/>
      <c r="I370" s="45"/>
      <c r="J370" s="45"/>
      <c r="K370" s="45"/>
      <c r="L370" s="45"/>
      <c r="M370" s="45"/>
      <c r="N370" s="47"/>
      <c r="O370" s="45"/>
      <c r="P370" s="45"/>
      <c r="Q370" s="45"/>
      <c r="R370" s="45"/>
      <c r="S370" s="49"/>
      <c r="T370" s="49"/>
      <c r="U370" s="45"/>
      <c r="V370" s="45"/>
      <c r="W370" s="44"/>
      <c r="X370" s="50"/>
      <c r="Y370" s="51"/>
      <c r="Z370" s="23"/>
      <c r="AA370" s="23"/>
      <c r="AB370" s="23"/>
      <c r="AC370" s="23"/>
      <c r="AD370" s="51"/>
      <c r="AE370" s="23"/>
      <c r="AF370" s="42"/>
      <c r="AG370" s="42"/>
      <c r="AH370" s="42"/>
      <c r="AI370" s="42"/>
      <c r="AJ370" s="42"/>
    </row>
    <row r="371" spans="1:36" ht="15.75" customHeight="1" x14ac:dyDescent="0.2">
      <c r="A371" s="52"/>
      <c r="B371" s="52"/>
      <c r="C371" s="52" t="str">
        <f>IF('PCA 2022 consolidado'!$B371="","",VLOOKUP(B371,dados!$A$1:$B$23,2,FALSE))</f>
        <v/>
      </c>
      <c r="D371" s="52"/>
      <c r="E371" s="60"/>
      <c r="F371" s="57"/>
      <c r="G371" s="57"/>
      <c r="H371" s="52"/>
      <c r="I371" s="53"/>
      <c r="J371" s="53"/>
      <c r="K371" s="53"/>
      <c r="L371" s="53"/>
      <c r="M371" s="53"/>
      <c r="N371" s="55"/>
      <c r="O371" s="53"/>
      <c r="P371" s="53"/>
      <c r="Q371" s="53"/>
      <c r="R371" s="53"/>
      <c r="S371" s="56"/>
      <c r="T371" s="56"/>
      <c r="U371" s="53"/>
      <c r="V371" s="53"/>
      <c r="W371" s="57"/>
      <c r="X371" s="58"/>
      <c r="Y371" s="59"/>
      <c r="Z371" s="52"/>
      <c r="AA371" s="52"/>
      <c r="AB371" s="52"/>
      <c r="AC371" s="52"/>
      <c r="AD371" s="59"/>
      <c r="AE371" s="52"/>
      <c r="AF371" s="42"/>
      <c r="AG371" s="42"/>
      <c r="AH371" s="42"/>
      <c r="AI371" s="42"/>
      <c r="AJ371" s="42"/>
    </row>
    <row r="372" spans="1:36" ht="15.75" customHeight="1" x14ac:dyDescent="0.2">
      <c r="A372" s="23"/>
      <c r="B372" s="23"/>
      <c r="C372" s="23" t="str">
        <f>IF('PCA 2022 consolidado'!$B372="","",VLOOKUP(B372,dados!$A$1:$B$23,2,FALSE))</f>
        <v/>
      </c>
      <c r="D372" s="23"/>
      <c r="E372" s="43"/>
      <c r="F372" s="44"/>
      <c r="G372" s="44"/>
      <c r="H372" s="23"/>
      <c r="I372" s="45"/>
      <c r="J372" s="45"/>
      <c r="K372" s="45"/>
      <c r="L372" s="45"/>
      <c r="M372" s="45"/>
      <c r="N372" s="47"/>
      <c r="O372" s="45"/>
      <c r="P372" s="45"/>
      <c r="Q372" s="45"/>
      <c r="R372" s="45"/>
      <c r="S372" s="49"/>
      <c r="T372" s="49"/>
      <c r="U372" s="45"/>
      <c r="V372" s="45"/>
      <c r="W372" s="44"/>
      <c r="X372" s="50"/>
      <c r="Y372" s="51"/>
      <c r="Z372" s="23"/>
      <c r="AA372" s="23"/>
      <c r="AB372" s="23"/>
      <c r="AC372" s="23"/>
      <c r="AD372" s="51"/>
      <c r="AE372" s="23"/>
      <c r="AF372" s="42"/>
      <c r="AG372" s="42"/>
      <c r="AH372" s="42"/>
      <c r="AI372" s="42"/>
      <c r="AJ372" s="42"/>
    </row>
    <row r="373" spans="1:36" ht="15.75" customHeight="1" x14ac:dyDescent="0.2">
      <c r="A373" s="52"/>
      <c r="B373" s="52"/>
      <c r="C373" s="52" t="str">
        <f>IF('PCA 2022 consolidado'!$B373="","",VLOOKUP(B373,dados!$A$1:$B$23,2,FALSE))</f>
        <v/>
      </c>
      <c r="D373" s="52"/>
      <c r="E373" s="60"/>
      <c r="F373" s="57"/>
      <c r="G373" s="57"/>
      <c r="H373" s="52"/>
      <c r="I373" s="53"/>
      <c r="J373" s="53"/>
      <c r="K373" s="53"/>
      <c r="L373" s="53"/>
      <c r="M373" s="53"/>
      <c r="N373" s="55"/>
      <c r="O373" s="53"/>
      <c r="P373" s="53"/>
      <c r="Q373" s="53"/>
      <c r="R373" s="53"/>
      <c r="S373" s="56"/>
      <c r="T373" s="56"/>
      <c r="U373" s="53"/>
      <c r="V373" s="53"/>
      <c r="W373" s="57"/>
      <c r="X373" s="58"/>
      <c r="Y373" s="59"/>
      <c r="Z373" s="52"/>
      <c r="AA373" s="52"/>
      <c r="AB373" s="52"/>
      <c r="AC373" s="52"/>
      <c r="AD373" s="59"/>
      <c r="AE373" s="52"/>
      <c r="AF373" s="42"/>
      <c r="AG373" s="42"/>
      <c r="AH373" s="42"/>
      <c r="AI373" s="42"/>
      <c r="AJ373" s="42"/>
    </row>
    <row r="374" spans="1:36" ht="15.75" customHeight="1" x14ac:dyDescent="0.2">
      <c r="A374" s="23"/>
      <c r="B374" s="23"/>
      <c r="C374" s="23" t="str">
        <f>IF('PCA 2022 consolidado'!$B374="","",VLOOKUP(B374,dados!$A$1:$B$23,2,FALSE))</f>
        <v/>
      </c>
      <c r="D374" s="23"/>
      <c r="E374" s="43"/>
      <c r="F374" s="44"/>
      <c r="G374" s="44"/>
      <c r="H374" s="23"/>
      <c r="I374" s="45"/>
      <c r="J374" s="45"/>
      <c r="K374" s="45"/>
      <c r="L374" s="45"/>
      <c r="M374" s="45"/>
      <c r="N374" s="47"/>
      <c r="O374" s="45"/>
      <c r="P374" s="45"/>
      <c r="Q374" s="45"/>
      <c r="R374" s="45"/>
      <c r="S374" s="49"/>
      <c r="T374" s="49"/>
      <c r="U374" s="45"/>
      <c r="V374" s="45"/>
      <c r="W374" s="44"/>
      <c r="X374" s="50"/>
      <c r="Y374" s="51"/>
      <c r="Z374" s="23"/>
      <c r="AA374" s="23"/>
      <c r="AB374" s="23"/>
      <c r="AC374" s="23"/>
      <c r="AD374" s="51"/>
      <c r="AE374" s="23"/>
      <c r="AF374" s="42"/>
      <c r="AG374" s="42"/>
      <c r="AH374" s="42"/>
      <c r="AI374" s="42"/>
      <c r="AJ374" s="42"/>
    </row>
    <row r="375" spans="1:36" ht="15.75" customHeight="1" x14ac:dyDescent="0.2">
      <c r="A375" s="52"/>
      <c r="B375" s="52"/>
      <c r="C375" s="52" t="str">
        <f>IF('PCA 2022 consolidado'!$B375="","",VLOOKUP(B375,dados!$A$1:$B$23,2,FALSE))</f>
        <v/>
      </c>
      <c r="D375" s="52"/>
      <c r="E375" s="60"/>
      <c r="F375" s="57"/>
      <c r="G375" s="57"/>
      <c r="H375" s="52"/>
      <c r="I375" s="53"/>
      <c r="J375" s="53"/>
      <c r="K375" s="53"/>
      <c r="L375" s="53"/>
      <c r="M375" s="53"/>
      <c r="N375" s="55"/>
      <c r="O375" s="53"/>
      <c r="P375" s="53"/>
      <c r="Q375" s="53"/>
      <c r="R375" s="53"/>
      <c r="S375" s="56"/>
      <c r="T375" s="56"/>
      <c r="U375" s="53"/>
      <c r="V375" s="53"/>
      <c r="W375" s="57"/>
      <c r="X375" s="58"/>
      <c r="Y375" s="59"/>
      <c r="Z375" s="52"/>
      <c r="AA375" s="52"/>
      <c r="AB375" s="52"/>
      <c r="AC375" s="52"/>
      <c r="AD375" s="59"/>
      <c r="AE375" s="52"/>
      <c r="AF375" s="42"/>
      <c r="AG375" s="42"/>
      <c r="AH375" s="42"/>
      <c r="AI375" s="42"/>
      <c r="AJ375" s="42"/>
    </row>
    <row r="376" spans="1:36" ht="15.75" customHeight="1" x14ac:dyDescent="0.2">
      <c r="A376" s="23"/>
      <c r="B376" s="23"/>
      <c r="C376" s="23" t="str">
        <f>IF('PCA 2022 consolidado'!$B376="","",VLOOKUP(B376,dados!$A$1:$B$23,2,FALSE))</f>
        <v/>
      </c>
      <c r="D376" s="23"/>
      <c r="E376" s="43"/>
      <c r="F376" s="44"/>
      <c r="G376" s="44"/>
      <c r="H376" s="23"/>
      <c r="I376" s="45"/>
      <c r="J376" s="45"/>
      <c r="K376" s="45"/>
      <c r="L376" s="45"/>
      <c r="M376" s="45"/>
      <c r="N376" s="47"/>
      <c r="O376" s="45"/>
      <c r="P376" s="45"/>
      <c r="Q376" s="45"/>
      <c r="R376" s="45"/>
      <c r="S376" s="49"/>
      <c r="T376" s="49"/>
      <c r="U376" s="45"/>
      <c r="V376" s="45"/>
      <c r="W376" s="44"/>
      <c r="X376" s="50"/>
      <c r="Y376" s="51"/>
      <c r="Z376" s="23"/>
      <c r="AA376" s="23"/>
      <c r="AB376" s="23"/>
      <c r="AC376" s="23"/>
      <c r="AD376" s="51"/>
      <c r="AE376" s="23"/>
      <c r="AF376" s="42"/>
      <c r="AG376" s="42"/>
      <c r="AH376" s="42"/>
      <c r="AI376" s="42"/>
      <c r="AJ376" s="42"/>
    </row>
    <row r="377" spans="1:36" ht="15.75" customHeight="1" x14ac:dyDescent="0.2">
      <c r="A377" s="52"/>
      <c r="B377" s="52"/>
      <c r="C377" s="52" t="str">
        <f>IF('PCA 2022 consolidado'!$B377="","",VLOOKUP(B377,dados!$A$1:$B$23,2,FALSE))</f>
        <v/>
      </c>
      <c r="D377" s="52"/>
      <c r="E377" s="60"/>
      <c r="F377" s="57"/>
      <c r="G377" s="57"/>
      <c r="H377" s="52"/>
      <c r="I377" s="53"/>
      <c r="J377" s="53"/>
      <c r="K377" s="53"/>
      <c r="L377" s="53"/>
      <c r="M377" s="53"/>
      <c r="N377" s="55"/>
      <c r="O377" s="53"/>
      <c r="P377" s="53"/>
      <c r="Q377" s="53"/>
      <c r="R377" s="53"/>
      <c r="S377" s="56"/>
      <c r="T377" s="56"/>
      <c r="U377" s="53"/>
      <c r="V377" s="53"/>
      <c r="W377" s="57"/>
      <c r="X377" s="58"/>
      <c r="Y377" s="59"/>
      <c r="Z377" s="52"/>
      <c r="AA377" s="52"/>
      <c r="AB377" s="52"/>
      <c r="AC377" s="52"/>
      <c r="AD377" s="59"/>
      <c r="AE377" s="52"/>
      <c r="AF377" s="42"/>
      <c r="AG377" s="42"/>
      <c r="AH377" s="42"/>
      <c r="AI377" s="42"/>
      <c r="AJ377" s="42"/>
    </row>
    <row r="378" spans="1:36" ht="15.75" customHeight="1" x14ac:dyDescent="0.2">
      <c r="A378" s="23"/>
      <c r="B378" s="23"/>
      <c r="C378" s="23" t="str">
        <f>IF('PCA 2022 consolidado'!$B378="","",VLOOKUP(B378,dados!$A$1:$B$23,2,FALSE))</f>
        <v/>
      </c>
      <c r="D378" s="23"/>
      <c r="E378" s="43"/>
      <c r="F378" s="44"/>
      <c r="G378" s="44"/>
      <c r="H378" s="23"/>
      <c r="I378" s="45"/>
      <c r="J378" s="45"/>
      <c r="K378" s="45"/>
      <c r="L378" s="45"/>
      <c r="M378" s="45"/>
      <c r="N378" s="47"/>
      <c r="O378" s="45"/>
      <c r="P378" s="45"/>
      <c r="Q378" s="45"/>
      <c r="R378" s="45"/>
      <c r="S378" s="49"/>
      <c r="T378" s="49"/>
      <c r="U378" s="45"/>
      <c r="V378" s="45"/>
      <c r="W378" s="44"/>
      <c r="X378" s="50"/>
      <c r="Y378" s="51"/>
      <c r="Z378" s="23"/>
      <c r="AA378" s="23"/>
      <c r="AB378" s="23"/>
      <c r="AC378" s="23"/>
      <c r="AD378" s="51"/>
      <c r="AE378" s="23"/>
      <c r="AF378" s="42"/>
      <c r="AG378" s="42"/>
      <c r="AH378" s="42"/>
      <c r="AI378" s="42"/>
      <c r="AJ378" s="42"/>
    </row>
    <row r="379" spans="1:36" ht="15.75" customHeight="1" x14ac:dyDescent="0.2">
      <c r="A379" s="52"/>
      <c r="B379" s="52"/>
      <c r="C379" s="52" t="str">
        <f>IF('PCA 2022 consolidado'!$B379="","",VLOOKUP(B379,dados!$A$1:$B$23,2,FALSE))</f>
        <v/>
      </c>
      <c r="D379" s="52"/>
      <c r="E379" s="60"/>
      <c r="F379" s="57"/>
      <c r="G379" s="57"/>
      <c r="H379" s="52"/>
      <c r="I379" s="53"/>
      <c r="J379" s="53"/>
      <c r="K379" s="53"/>
      <c r="L379" s="53"/>
      <c r="M379" s="53"/>
      <c r="N379" s="55"/>
      <c r="O379" s="53"/>
      <c r="P379" s="53"/>
      <c r="Q379" s="53"/>
      <c r="R379" s="53"/>
      <c r="S379" s="56"/>
      <c r="T379" s="56"/>
      <c r="U379" s="53"/>
      <c r="V379" s="53"/>
      <c r="W379" s="57"/>
      <c r="X379" s="58"/>
      <c r="Y379" s="59"/>
      <c r="Z379" s="52"/>
      <c r="AA379" s="52"/>
      <c r="AB379" s="52"/>
      <c r="AC379" s="52"/>
      <c r="AD379" s="59"/>
      <c r="AE379" s="52"/>
      <c r="AF379" s="42"/>
      <c r="AG379" s="42"/>
      <c r="AH379" s="42"/>
      <c r="AI379" s="42"/>
      <c r="AJ379" s="42"/>
    </row>
    <row r="380" spans="1:36" ht="15.75" customHeight="1" x14ac:dyDescent="0.2">
      <c r="A380" s="23"/>
      <c r="B380" s="23"/>
      <c r="C380" s="23" t="str">
        <f>IF('PCA 2022 consolidado'!$B380="","",VLOOKUP(B380,dados!$A$1:$B$23,2,FALSE))</f>
        <v/>
      </c>
      <c r="D380" s="23"/>
      <c r="E380" s="43"/>
      <c r="F380" s="44"/>
      <c r="G380" s="44"/>
      <c r="H380" s="23"/>
      <c r="I380" s="45"/>
      <c r="J380" s="45"/>
      <c r="K380" s="45"/>
      <c r="L380" s="45"/>
      <c r="M380" s="45"/>
      <c r="N380" s="47"/>
      <c r="O380" s="45"/>
      <c r="P380" s="45"/>
      <c r="Q380" s="45"/>
      <c r="R380" s="45"/>
      <c r="S380" s="49"/>
      <c r="T380" s="49"/>
      <c r="U380" s="45"/>
      <c r="V380" s="45"/>
      <c r="W380" s="44"/>
      <c r="X380" s="50"/>
      <c r="Y380" s="51"/>
      <c r="Z380" s="23"/>
      <c r="AA380" s="23"/>
      <c r="AB380" s="23"/>
      <c r="AC380" s="23"/>
      <c r="AD380" s="51"/>
      <c r="AE380" s="23"/>
      <c r="AF380" s="42"/>
      <c r="AG380" s="42"/>
      <c r="AH380" s="42"/>
      <c r="AI380" s="42"/>
      <c r="AJ380" s="42"/>
    </row>
    <row r="381" spans="1:36" ht="15.75" customHeight="1" x14ac:dyDescent="0.2">
      <c r="A381" s="52"/>
      <c r="B381" s="52"/>
      <c r="C381" s="52" t="str">
        <f>IF('PCA 2022 consolidado'!$B381="","",VLOOKUP(B381,dados!$A$1:$B$23,2,FALSE))</f>
        <v/>
      </c>
      <c r="D381" s="52"/>
      <c r="E381" s="60"/>
      <c r="F381" s="57"/>
      <c r="G381" s="57"/>
      <c r="H381" s="52"/>
      <c r="I381" s="53"/>
      <c r="J381" s="53"/>
      <c r="K381" s="53"/>
      <c r="L381" s="53"/>
      <c r="M381" s="53"/>
      <c r="N381" s="55"/>
      <c r="O381" s="53"/>
      <c r="P381" s="53"/>
      <c r="Q381" s="53"/>
      <c r="R381" s="53"/>
      <c r="S381" s="56"/>
      <c r="T381" s="56"/>
      <c r="U381" s="53"/>
      <c r="V381" s="53"/>
      <c r="W381" s="57"/>
      <c r="X381" s="58"/>
      <c r="Y381" s="59"/>
      <c r="Z381" s="52"/>
      <c r="AA381" s="52"/>
      <c r="AB381" s="52"/>
      <c r="AC381" s="52"/>
      <c r="AD381" s="59"/>
      <c r="AE381" s="52"/>
      <c r="AF381" s="42"/>
      <c r="AG381" s="42"/>
      <c r="AH381" s="42"/>
      <c r="AI381" s="42"/>
      <c r="AJ381" s="42"/>
    </row>
    <row r="382" spans="1:36" ht="15.75" customHeight="1" x14ac:dyDescent="0.2">
      <c r="A382" s="23"/>
      <c r="B382" s="23"/>
      <c r="C382" s="23" t="str">
        <f>IF('PCA 2022 consolidado'!$B382="","",VLOOKUP(B382,dados!$A$1:$B$23,2,FALSE))</f>
        <v/>
      </c>
      <c r="D382" s="23"/>
      <c r="E382" s="43"/>
      <c r="F382" s="44"/>
      <c r="G382" s="44"/>
      <c r="H382" s="23"/>
      <c r="I382" s="45"/>
      <c r="J382" s="45"/>
      <c r="K382" s="45"/>
      <c r="L382" s="45"/>
      <c r="M382" s="45"/>
      <c r="N382" s="47"/>
      <c r="O382" s="45"/>
      <c r="P382" s="45"/>
      <c r="Q382" s="45"/>
      <c r="R382" s="45"/>
      <c r="S382" s="49"/>
      <c r="T382" s="49"/>
      <c r="U382" s="45"/>
      <c r="V382" s="45"/>
      <c r="W382" s="44"/>
      <c r="X382" s="50"/>
      <c r="Y382" s="51"/>
      <c r="Z382" s="23"/>
      <c r="AA382" s="23"/>
      <c r="AB382" s="23"/>
      <c r="AC382" s="23"/>
      <c r="AD382" s="51"/>
      <c r="AE382" s="23"/>
      <c r="AF382" s="42"/>
      <c r="AG382" s="42"/>
      <c r="AH382" s="42"/>
      <c r="AI382" s="42"/>
      <c r="AJ382" s="42"/>
    </row>
    <row r="383" spans="1:36" ht="15.75" customHeight="1" x14ac:dyDescent="0.2">
      <c r="A383" s="52"/>
      <c r="B383" s="52"/>
      <c r="C383" s="52" t="str">
        <f>IF('PCA 2022 consolidado'!$B383="","",VLOOKUP(B383,dados!$A$1:$B$23,2,FALSE))</f>
        <v/>
      </c>
      <c r="D383" s="52"/>
      <c r="E383" s="60"/>
      <c r="F383" s="57"/>
      <c r="G383" s="57"/>
      <c r="H383" s="52"/>
      <c r="I383" s="53"/>
      <c r="J383" s="53"/>
      <c r="K383" s="53"/>
      <c r="L383" s="53"/>
      <c r="M383" s="53"/>
      <c r="N383" s="55"/>
      <c r="O383" s="53"/>
      <c r="P383" s="53"/>
      <c r="Q383" s="53"/>
      <c r="R383" s="53"/>
      <c r="S383" s="56"/>
      <c r="T383" s="56"/>
      <c r="U383" s="53"/>
      <c r="V383" s="53"/>
      <c r="W383" s="57"/>
      <c r="X383" s="58"/>
      <c r="Y383" s="59"/>
      <c r="Z383" s="52"/>
      <c r="AA383" s="52"/>
      <c r="AB383" s="52"/>
      <c r="AC383" s="52"/>
      <c r="AD383" s="59"/>
      <c r="AE383" s="52"/>
      <c r="AF383" s="42"/>
      <c r="AG383" s="42"/>
      <c r="AH383" s="42"/>
      <c r="AI383" s="42"/>
      <c r="AJ383" s="42"/>
    </row>
    <row r="384" spans="1:36" ht="15.75" customHeight="1" x14ac:dyDescent="0.2">
      <c r="A384" s="23"/>
      <c r="B384" s="23"/>
      <c r="C384" s="23" t="str">
        <f>IF('PCA 2022 consolidado'!$B384="","",VLOOKUP(B384,dados!$A$1:$B$23,2,FALSE))</f>
        <v/>
      </c>
      <c r="D384" s="23"/>
      <c r="E384" s="43"/>
      <c r="F384" s="44"/>
      <c r="G384" s="44"/>
      <c r="H384" s="23"/>
      <c r="I384" s="45"/>
      <c r="J384" s="45"/>
      <c r="K384" s="45"/>
      <c r="L384" s="45"/>
      <c r="M384" s="45"/>
      <c r="N384" s="47"/>
      <c r="O384" s="45"/>
      <c r="P384" s="45"/>
      <c r="Q384" s="45"/>
      <c r="R384" s="45"/>
      <c r="S384" s="49"/>
      <c r="T384" s="49"/>
      <c r="U384" s="45"/>
      <c r="V384" s="45"/>
      <c r="W384" s="44"/>
      <c r="X384" s="50"/>
      <c r="Y384" s="51"/>
      <c r="Z384" s="23"/>
      <c r="AA384" s="23"/>
      <c r="AB384" s="23"/>
      <c r="AC384" s="23"/>
      <c r="AD384" s="51"/>
      <c r="AE384" s="23"/>
      <c r="AF384" s="42"/>
      <c r="AG384" s="42"/>
      <c r="AH384" s="42"/>
      <c r="AI384" s="42"/>
      <c r="AJ384" s="42"/>
    </row>
    <row r="385" spans="1:36" ht="15.75" customHeight="1" x14ac:dyDescent="0.2">
      <c r="A385" s="52"/>
      <c r="B385" s="52"/>
      <c r="C385" s="52" t="str">
        <f>IF('PCA 2022 consolidado'!$B385="","",VLOOKUP(B385,dados!$A$1:$B$23,2,FALSE))</f>
        <v/>
      </c>
      <c r="D385" s="52"/>
      <c r="E385" s="60"/>
      <c r="F385" s="57"/>
      <c r="G385" s="57"/>
      <c r="H385" s="52"/>
      <c r="I385" s="53"/>
      <c r="J385" s="53"/>
      <c r="K385" s="53"/>
      <c r="L385" s="53"/>
      <c r="M385" s="53"/>
      <c r="N385" s="55"/>
      <c r="O385" s="53"/>
      <c r="P385" s="53"/>
      <c r="Q385" s="53"/>
      <c r="R385" s="53"/>
      <c r="S385" s="56"/>
      <c r="T385" s="56"/>
      <c r="U385" s="53"/>
      <c r="V385" s="53"/>
      <c r="W385" s="57"/>
      <c r="X385" s="58"/>
      <c r="Y385" s="59"/>
      <c r="Z385" s="52"/>
      <c r="AA385" s="52"/>
      <c r="AB385" s="52"/>
      <c r="AC385" s="52"/>
      <c r="AD385" s="59"/>
      <c r="AE385" s="52"/>
      <c r="AF385" s="42"/>
      <c r="AG385" s="42"/>
      <c r="AH385" s="42"/>
      <c r="AI385" s="42"/>
      <c r="AJ385" s="42"/>
    </row>
    <row r="386" spans="1:36" ht="15.75" customHeight="1" x14ac:dyDescent="0.2">
      <c r="A386" s="23"/>
      <c r="B386" s="23"/>
      <c r="C386" s="23" t="str">
        <f>IF('PCA 2022 consolidado'!$B386="","",VLOOKUP(B386,dados!$A$1:$B$23,2,FALSE))</f>
        <v/>
      </c>
      <c r="D386" s="23"/>
      <c r="E386" s="43"/>
      <c r="F386" s="44"/>
      <c r="G386" s="44"/>
      <c r="H386" s="23"/>
      <c r="I386" s="45"/>
      <c r="J386" s="45"/>
      <c r="K386" s="45"/>
      <c r="L386" s="45"/>
      <c r="M386" s="45"/>
      <c r="N386" s="47"/>
      <c r="O386" s="45"/>
      <c r="P386" s="45"/>
      <c r="Q386" s="45"/>
      <c r="R386" s="45"/>
      <c r="S386" s="49"/>
      <c r="T386" s="49"/>
      <c r="U386" s="45"/>
      <c r="V386" s="45"/>
      <c r="W386" s="44"/>
      <c r="X386" s="50"/>
      <c r="Y386" s="51"/>
      <c r="Z386" s="23"/>
      <c r="AA386" s="23"/>
      <c r="AB386" s="23"/>
      <c r="AC386" s="23"/>
      <c r="AD386" s="51"/>
      <c r="AE386" s="23"/>
      <c r="AF386" s="42"/>
      <c r="AG386" s="42"/>
      <c r="AH386" s="42"/>
      <c r="AI386" s="42"/>
      <c r="AJ386" s="42"/>
    </row>
    <row r="387" spans="1:36" ht="15.75" customHeight="1" x14ac:dyDescent="0.2">
      <c r="A387" s="52"/>
      <c r="B387" s="52"/>
      <c r="C387" s="52" t="str">
        <f>IF('PCA 2022 consolidado'!$B387="","",VLOOKUP(B387,dados!$A$1:$B$23,2,FALSE))</f>
        <v/>
      </c>
      <c r="D387" s="52"/>
      <c r="E387" s="60"/>
      <c r="F387" s="57"/>
      <c r="G387" s="57"/>
      <c r="H387" s="52"/>
      <c r="I387" s="53"/>
      <c r="J387" s="53"/>
      <c r="K387" s="53"/>
      <c r="L387" s="53"/>
      <c r="M387" s="53"/>
      <c r="N387" s="55"/>
      <c r="O387" s="53"/>
      <c r="P387" s="53"/>
      <c r="Q387" s="53"/>
      <c r="R387" s="53"/>
      <c r="S387" s="56"/>
      <c r="T387" s="56"/>
      <c r="U387" s="53"/>
      <c r="V387" s="53"/>
      <c r="W387" s="57"/>
      <c r="X387" s="58"/>
      <c r="Y387" s="59"/>
      <c r="Z387" s="52"/>
      <c r="AA387" s="52"/>
      <c r="AB387" s="52"/>
      <c r="AC387" s="52"/>
      <c r="AD387" s="59"/>
      <c r="AE387" s="52"/>
      <c r="AF387" s="42"/>
      <c r="AG387" s="42"/>
      <c r="AH387" s="42"/>
      <c r="AI387" s="42"/>
      <c r="AJ387" s="42"/>
    </row>
    <row r="388" spans="1:36" ht="15.75" customHeight="1" x14ac:dyDescent="0.2">
      <c r="A388" s="23"/>
      <c r="B388" s="23"/>
      <c r="C388" s="23" t="str">
        <f>IF('PCA 2022 consolidado'!$B388="","",VLOOKUP(B388,dados!$A$1:$B$23,2,FALSE))</f>
        <v/>
      </c>
      <c r="D388" s="23"/>
      <c r="E388" s="43"/>
      <c r="F388" s="44"/>
      <c r="G388" s="44"/>
      <c r="H388" s="23"/>
      <c r="I388" s="45"/>
      <c r="J388" s="45"/>
      <c r="K388" s="45"/>
      <c r="L388" s="45"/>
      <c r="M388" s="45"/>
      <c r="N388" s="47"/>
      <c r="O388" s="45"/>
      <c r="P388" s="45"/>
      <c r="Q388" s="45"/>
      <c r="R388" s="45"/>
      <c r="S388" s="49"/>
      <c r="T388" s="49"/>
      <c r="U388" s="45"/>
      <c r="V388" s="45"/>
      <c r="W388" s="44"/>
      <c r="X388" s="50"/>
      <c r="Y388" s="51"/>
      <c r="Z388" s="23"/>
      <c r="AA388" s="23"/>
      <c r="AB388" s="23"/>
      <c r="AC388" s="23"/>
      <c r="AD388" s="51"/>
      <c r="AE388" s="23"/>
      <c r="AF388" s="42"/>
      <c r="AG388" s="42"/>
      <c r="AH388" s="42"/>
      <c r="AI388" s="42"/>
      <c r="AJ388" s="42"/>
    </row>
    <row r="389" spans="1:36" ht="15.75" customHeight="1" x14ac:dyDescent="0.2">
      <c r="A389" s="52"/>
      <c r="B389" s="52"/>
      <c r="C389" s="52" t="str">
        <f>IF('PCA 2022 consolidado'!$B389="","",VLOOKUP(B389,dados!$A$1:$B$23,2,FALSE))</f>
        <v/>
      </c>
      <c r="D389" s="52"/>
      <c r="E389" s="60"/>
      <c r="F389" s="57"/>
      <c r="G389" s="57"/>
      <c r="H389" s="52"/>
      <c r="I389" s="53"/>
      <c r="J389" s="53"/>
      <c r="K389" s="53"/>
      <c r="L389" s="53"/>
      <c r="M389" s="53"/>
      <c r="N389" s="55"/>
      <c r="O389" s="53"/>
      <c r="P389" s="53"/>
      <c r="Q389" s="53"/>
      <c r="R389" s="53"/>
      <c r="S389" s="56"/>
      <c r="T389" s="56"/>
      <c r="U389" s="53"/>
      <c r="V389" s="53"/>
      <c r="W389" s="57"/>
      <c r="X389" s="58"/>
      <c r="Y389" s="59"/>
      <c r="Z389" s="52"/>
      <c r="AA389" s="52"/>
      <c r="AB389" s="52"/>
      <c r="AC389" s="52"/>
      <c r="AD389" s="59"/>
      <c r="AE389" s="52"/>
      <c r="AF389" s="42"/>
      <c r="AG389" s="42"/>
      <c r="AH389" s="42"/>
      <c r="AI389" s="42"/>
      <c r="AJ389" s="42"/>
    </row>
    <row r="390" spans="1:36" ht="15.75" customHeight="1" x14ac:dyDescent="0.2">
      <c r="A390" s="23"/>
      <c r="B390" s="23"/>
      <c r="C390" s="23" t="str">
        <f>IF('PCA 2022 consolidado'!$B390="","",VLOOKUP(B390,dados!$A$1:$B$23,2,FALSE))</f>
        <v/>
      </c>
      <c r="D390" s="23"/>
      <c r="E390" s="43"/>
      <c r="F390" s="44"/>
      <c r="G390" s="44"/>
      <c r="H390" s="23"/>
      <c r="I390" s="45"/>
      <c r="J390" s="45"/>
      <c r="K390" s="45"/>
      <c r="L390" s="45"/>
      <c r="M390" s="45"/>
      <c r="N390" s="47"/>
      <c r="O390" s="45"/>
      <c r="P390" s="45"/>
      <c r="Q390" s="45"/>
      <c r="R390" s="45"/>
      <c r="S390" s="49"/>
      <c r="T390" s="49"/>
      <c r="U390" s="45"/>
      <c r="V390" s="45"/>
      <c r="W390" s="44"/>
      <c r="X390" s="50"/>
      <c r="Y390" s="51"/>
      <c r="Z390" s="23"/>
      <c r="AA390" s="23"/>
      <c r="AB390" s="23"/>
      <c r="AC390" s="23"/>
      <c r="AD390" s="51"/>
      <c r="AE390" s="23"/>
      <c r="AF390" s="42"/>
      <c r="AG390" s="42"/>
      <c r="AH390" s="42"/>
      <c r="AI390" s="42"/>
      <c r="AJ390" s="42"/>
    </row>
    <row r="391" spans="1:36" ht="15.75" customHeight="1" x14ac:dyDescent="0.2">
      <c r="A391" s="52"/>
      <c r="B391" s="52"/>
      <c r="C391" s="52" t="str">
        <f>IF('PCA 2022 consolidado'!$B391="","",VLOOKUP(B391,dados!$A$1:$B$23,2,FALSE))</f>
        <v/>
      </c>
      <c r="D391" s="52"/>
      <c r="E391" s="60"/>
      <c r="F391" s="57"/>
      <c r="G391" s="57"/>
      <c r="H391" s="52"/>
      <c r="I391" s="53"/>
      <c r="J391" s="53"/>
      <c r="K391" s="53"/>
      <c r="L391" s="53"/>
      <c r="M391" s="53"/>
      <c r="N391" s="55"/>
      <c r="O391" s="53"/>
      <c r="P391" s="53"/>
      <c r="Q391" s="53"/>
      <c r="R391" s="53"/>
      <c r="S391" s="56"/>
      <c r="T391" s="56"/>
      <c r="U391" s="53"/>
      <c r="V391" s="53"/>
      <c r="W391" s="57"/>
      <c r="X391" s="58"/>
      <c r="Y391" s="59"/>
      <c r="Z391" s="52"/>
      <c r="AA391" s="52"/>
      <c r="AB391" s="52"/>
      <c r="AC391" s="52"/>
      <c r="AD391" s="59"/>
      <c r="AE391" s="52"/>
      <c r="AF391" s="42"/>
      <c r="AG391" s="42"/>
      <c r="AH391" s="42"/>
      <c r="AI391" s="42"/>
      <c r="AJ391" s="42"/>
    </row>
    <row r="392" spans="1:36" ht="15.75" customHeight="1" x14ac:dyDescent="0.2">
      <c r="A392" s="23"/>
      <c r="B392" s="23"/>
      <c r="C392" s="23" t="str">
        <f>IF('PCA 2022 consolidado'!$B392="","",VLOOKUP(B392,dados!$A$1:$B$23,2,FALSE))</f>
        <v/>
      </c>
      <c r="D392" s="23"/>
      <c r="E392" s="43"/>
      <c r="F392" s="44"/>
      <c r="G392" s="44"/>
      <c r="H392" s="23"/>
      <c r="I392" s="45"/>
      <c r="J392" s="45"/>
      <c r="K392" s="45"/>
      <c r="L392" s="45"/>
      <c r="M392" s="45"/>
      <c r="N392" s="47"/>
      <c r="O392" s="45"/>
      <c r="P392" s="45"/>
      <c r="Q392" s="45"/>
      <c r="R392" s="45"/>
      <c r="S392" s="49"/>
      <c r="T392" s="49"/>
      <c r="U392" s="45"/>
      <c r="V392" s="45"/>
      <c r="W392" s="44"/>
      <c r="X392" s="50"/>
      <c r="Y392" s="51"/>
      <c r="Z392" s="23"/>
      <c r="AA392" s="23"/>
      <c r="AB392" s="23"/>
      <c r="AC392" s="23"/>
      <c r="AD392" s="51"/>
      <c r="AE392" s="23"/>
      <c r="AF392" s="42"/>
      <c r="AG392" s="42"/>
      <c r="AH392" s="42"/>
      <c r="AI392" s="42"/>
      <c r="AJ392" s="42"/>
    </row>
    <row r="393" spans="1:36" ht="15.75" customHeight="1" x14ac:dyDescent="0.2">
      <c r="A393" s="52"/>
      <c r="B393" s="52"/>
      <c r="C393" s="52" t="str">
        <f>IF('PCA 2022 consolidado'!$B393="","",VLOOKUP(B393,dados!$A$1:$B$23,2,FALSE))</f>
        <v/>
      </c>
      <c r="D393" s="52"/>
      <c r="E393" s="60"/>
      <c r="F393" s="57"/>
      <c r="G393" s="57"/>
      <c r="H393" s="52"/>
      <c r="I393" s="53"/>
      <c r="J393" s="53"/>
      <c r="K393" s="53"/>
      <c r="L393" s="53"/>
      <c r="M393" s="53"/>
      <c r="N393" s="55"/>
      <c r="O393" s="53"/>
      <c r="P393" s="53"/>
      <c r="Q393" s="53"/>
      <c r="R393" s="53"/>
      <c r="S393" s="56"/>
      <c r="T393" s="56"/>
      <c r="U393" s="53"/>
      <c r="V393" s="53"/>
      <c r="W393" s="57"/>
      <c r="X393" s="58"/>
      <c r="Y393" s="59"/>
      <c r="Z393" s="52"/>
      <c r="AA393" s="52"/>
      <c r="AB393" s="52"/>
      <c r="AC393" s="52"/>
      <c r="AD393" s="59"/>
      <c r="AE393" s="52"/>
      <c r="AF393" s="42"/>
      <c r="AG393" s="42"/>
      <c r="AH393" s="42"/>
      <c r="AI393" s="42"/>
      <c r="AJ393" s="42"/>
    </row>
    <row r="394" spans="1:36" ht="15.75" customHeight="1" x14ac:dyDescent="0.2">
      <c r="A394" s="23"/>
      <c r="B394" s="23"/>
      <c r="C394" s="23" t="str">
        <f>IF('PCA 2022 consolidado'!$B394="","",VLOOKUP(B394,dados!$A$1:$B$23,2,FALSE))</f>
        <v/>
      </c>
      <c r="D394" s="23"/>
      <c r="E394" s="43"/>
      <c r="F394" s="44"/>
      <c r="G394" s="44"/>
      <c r="H394" s="23"/>
      <c r="I394" s="45"/>
      <c r="J394" s="45"/>
      <c r="K394" s="45"/>
      <c r="L394" s="45"/>
      <c r="M394" s="45"/>
      <c r="N394" s="47"/>
      <c r="O394" s="45"/>
      <c r="P394" s="45"/>
      <c r="Q394" s="45"/>
      <c r="R394" s="45"/>
      <c r="S394" s="49"/>
      <c r="T394" s="49"/>
      <c r="U394" s="45"/>
      <c r="V394" s="45"/>
      <c r="W394" s="44"/>
      <c r="X394" s="50"/>
      <c r="Y394" s="51"/>
      <c r="Z394" s="23"/>
      <c r="AA394" s="23"/>
      <c r="AB394" s="23"/>
      <c r="AC394" s="23"/>
      <c r="AD394" s="51"/>
      <c r="AE394" s="23"/>
      <c r="AF394" s="42"/>
      <c r="AG394" s="42"/>
      <c r="AH394" s="42"/>
      <c r="AI394" s="42"/>
      <c r="AJ394" s="42"/>
    </row>
    <row r="395" spans="1:36" ht="15.75" customHeight="1" x14ac:dyDescent="0.2">
      <c r="A395" s="52"/>
      <c r="B395" s="52"/>
      <c r="C395" s="52" t="str">
        <f>IF('PCA 2022 consolidado'!$B395="","",VLOOKUP(B395,dados!$A$1:$B$23,2,FALSE))</f>
        <v/>
      </c>
      <c r="D395" s="52"/>
      <c r="E395" s="60"/>
      <c r="F395" s="57"/>
      <c r="G395" s="57"/>
      <c r="H395" s="52"/>
      <c r="I395" s="53"/>
      <c r="J395" s="53"/>
      <c r="K395" s="53"/>
      <c r="L395" s="53"/>
      <c r="M395" s="53"/>
      <c r="N395" s="55"/>
      <c r="O395" s="53"/>
      <c r="P395" s="53"/>
      <c r="Q395" s="53"/>
      <c r="R395" s="53"/>
      <c r="S395" s="56"/>
      <c r="T395" s="56"/>
      <c r="U395" s="53"/>
      <c r="V395" s="53"/>
      <c r="W395" s="57"/>
      <c r="X395" s="58"/>
      <c r="Y395" s="59"/>
      <c r="Z395" s="52"/>
      <c r="AA395" s="52"/>
      <c r="AB395" s="52"/>
      <c r="AC395" s="52"/>
      <c r="AD395" s="59"/>
      <c r="AE395" s="52"/>
      <c r="AF395" s="42"/>
      <c r="AG395" s="42"/>
      <c r="AH395" s="42"/>
      <c r="AI395" s="42"/>
      <c r="AJ395" s="42"/>
    </row>
    <row r="396" spans="1:36" ht="15.75" customHeight="1" x14ac:dyDescent="0.2">
      <c r="A396" s="23"/>
      <c r="B396" s="23"/>
      <c r="C396" s="23" t="str">
        <f>IF('PCA 2022 consolidado'!$B396="","",VLOOKUP(B396,dados!$A$1:$B$23,2,FALSE))</f>
        <v/>
      </c>
      <c r="D396" s="23"/>
      <c r="E396" s="43"/>
      <c r="F396" s="44"/>
      <c r="G396" s="44"/>
      <c r="H396" s="23"/>
      <c r="I396" s="45"/>
      <c r="J396" s="45"/>
      <c r="K396" s="45"/>
      <c r="L396" s="45"/>
      <c r="M396" s="45"/>
      <c r="N396" s="47"/>
      <c r="O396" s="45"/>
      <c r="P396" s="45"/>
      <c r="Q396" s="45"/>
      <c r="R396" s="45"/>
      <c r="S396" s="49"/>
      <c r="T396" s="49"/>
      <c r="U396" s="45"/>
      <c r="V396" s="45"/>
      <c r="W396" s="44"/>
      <c r="X396" s="50"/>
      <c r="Y396" s="51"/>
      <c r="Z396" s="23"/>
      <c r="AA396" s="23"/>
      <c r="AB396" s="23"/>
      <c r="AC396" s="23"/>
      <c r="AD396" s="51"/>
      <c r="AE396" s="23"/>
      <c r="AF396" s="42"/>
      <c r="AG396" s="42"/>
      <c r="AH396" s="42"/>
      <c r="AI396" s="42"/>
      <c r="AJ396" s="42"/>
    </row>
    <row r="397" spans="1:36" ht="15.75" customHeight="1" x14ac:dyDescent="0.2">
      <c r="A397" s="52"/>
      <c r="B397" s="52"/>
      <c r="C397" s="52" t="str">
        <f>IF('PCA 2022 consolidado'!$B397="","",VLOOKUP(B397,dados!$A$1:$B$23,2,FALSE))</f>
        <v/>
      </c>
      <c r="D397" s="52"/>
      <c r="E397" s="60"/>
      <c r="F397" s="57"/>
      <c r="G397" s="57"/>
      <c r="H397" s="52"/>
      <c r="I397" s="53"/>
      <c r="J397" s="53"/>
      <c r="K397" s="53"/>
      <c r="L397" s="53"/>
      <c r="M397" s="53"/>
      <c r="N397" s="55"/>
      <c r="O397" s="53"/>
      <c r="P397" s="53"/>
      <c r="Q397" s="53"/>
      <c r="R397" s="53"/>
      <c r="S397" s="56"/>
      <c r="T397" s="56"/>
      <c r="U397" s="53"/>
      <c r="V397" s="53"/>
      <c r="W397" s="57"/>
      <c r="X397" s="58"/>
      <c r="Y397" s="59"/>
      <c r="Z397" s="52"/>
      <c r="AA397" s="52"/>
      <c r="AB397" s="52"/>
      <c r="AC397" s="52"/>
      <c r="AD397" s="59"/>
      <c r="AE397" s="52"/>
      <c r="AF397" s="42"/>
      <c r="AG397" s="42"/>
      <c r="AH397" s="42"/>
      <c r="AI397" s="42"/>
      <c r="AJ397" s="42"/>
    </row>
    <row r="398" spans="1:36" ht="15.75" customHeight="1" x14ac:dyDescent="0.2">
      <c r="A398" s="23"/>
      <c r="B398" s="23"/>
      <c r="C398" s="23" t="str">
        <f>IF('PCA 2022 consolidado'!$B398="","",VLOOKUP(B398,dados!$A$1:$B$23,2,FALSE))</f>
        <v/>
      </c>
      <c r="D398" s="23"/>
      <c r="E398" s="43"/>
      <c r="F398" s="44"/>
      <c r="G398" s="44"/>
      <c r="H398" s="23"/>
      <c r="I398" s="45"/>
      <c r="J398" s="45"/>
      <c r="K398" s="45"/>
      <c r="L398" s="45"/>
      <c r="M398" s="45"/>
      <c r="N398" s="47"/>
      <c r="O398" s="45"/>
      <c r="P398" s="45"/>
      <c r="Q398" s="45"/>
      <c r="R398" s="45"/>
      <c r="S398" s="49"/>
      <c r="T398" s="49"/>
      <c r="U398" s="45"/>
      <c r="V398" s="45"/>
      <c r="W398" s="44"/>
      <c r="X398" s="50"/>
      <c r="Y398" s="51"/>
      <c r="Z398" s="23"/>
      <c r="AA398" s="23"/>
      <c r="AB398" s="23"/>
      <c r="AC398" s="23"/>
      <c r="AD398" s="51"/>
      <c r="AE398" s="23"/>
      <c r="AF398" s="42"/>
      <c r="AG398" s="42"/>
      <c r="AH398" s="42"/>
      <c r="AI398" s="42"/>
      <c r="AJ398" s="42"/>
    </row>
    <row r="399" spans="1:36" ht="15.75" customHeight="1" x14ac:dyDescent="0.2">
      <c r="A399" s="52"/>
      <c r="B399" s="52"/>
      <c r="C399" s="52" t="str">
        <f>IF('PCA 2022 consolidado'!$B399="","",VLOOKUP(B399,dados!$A$1:$B$23,2,FALSE))</f>
        <v/>
      </c>
      <c r="D399" s="52"/>
      <c r="E399" s="60"/>
      <c r="F399" s="57"/>
      <c r="G399" s="57"/>
      <c r="H399" s="52"/>
      <c r="I399" s="53"/>
      <c r="J399" s="53"/>
      <c r="K399" s="53"/>
      <c r="L399" s="53"/>
      <c r="M399" s="53"/>
      <c r="N399" s="55"/>
      <c r="O399" s="53"/>
      <c r="P399" s="53"/>
      <c r="Q399" s="53"/>
      <c r="R399" s="53"/>
      <c r="S399" s="56"/>
      <c r="T399" s="56"/>
      <c r="U399" s="53"/>
      <c r="V399" s="53"/>
      <c r="W399" s="57"/>
      <c r="X399" s="58"/>
      <c r="Y399" s="59"/>
      <c r="Z399" s="52"/>
      <c r="AA399" s="52"/>
      <c r="AB399" s="52"/>
      <c r="AC399" s="52"/>
      <c r="AD399" s="59"/>
      <c r="AE399" s="52"/>
      <c r="AF399" s="42"/>
      <c r="AG399" s="42"/>
      <c r="AH399" s="42"/>
      <c r="AI399" s="42"/>
      <c r="AJ399" s="42"/>
    </row>
    <row r="400" spans="1:36" ht="15.75" customHeight="1" x14ac:dyDescent="0.2">
      <c r="A400" s="23"/>
      <c r="B400" s="23"/>
      <c r="C400" s="23" t="str">
        <f>IF('PCA 2022 consolidado'!$B400="","",VLOOKUP(B400,dados!$A$1:$B$23,2,FALSE))</f>
        <v/>
      </c>
      <c r="D400" s="23"/>
      <c r="E400" s="43"/>
      <c r="F400" s="44"/>
      <c r="G400" s="44"/>
      <c r="H400" s="23"/>
      <c r="I400" s="45"/>
      <c r="J400" s="45"/>
      <c r="K400" s="45"/>
      <c r="L400" s="45"/>
      <c r="M400" s="45"/>
      <c r="N400" s="47"/>
      <c r="O400" s="45"/>
      <c r="P400" s="45"/>
      <c r="Q400" s="45"/>
      <c r="R400" s="45"/>
      <c r="S400" s="49"/>
      <c r="T400" s="49"/>
      <c r="U400" s="45"/>
      <c r="V400" s="45"/>
      <c r="W400" s="44"/>
      <c r="X400" s="50"/>
      <c r="Y400" s="51"/>
      <c r="Z400" s="23"/>
      <c r="AA400" s="23"/>
      <c r="AB400" s="23"/>
      <c r="AC400" s="23"/>
      <c r="AD400" s="51"/>
      <c r="AE400" s="23"/>
      <c r="AF400" s="42"/>
      <c r="AG400" s="42"/>
      <c r="AH400" s="42"/>
      <c r="AI400" s="42"/>
      <c r="AJ400" s="42"/>
    </row>
    <row r="401" spans="1:36" ht="15.75" customHeight="1" x14ac:dyDescent="0.2">
      <c r="A401" s="52"/>
      <c r="B401" s="52"/>
      <c r="C401" s="52" t="str">
        <f>IF('PCA 2022 consolidado'!$B401="","",VLOOKUP(B401,dados!$A$1:$B$23,2,FALSE))</f>
        <v/>
      </c>
      <c r="D401" s="52"/>
      <c r="E401" s="60"/>
      <c r="F401" s="57"/>
      <c r="G401" s="57"/>
      <c r="H401" s="52"/>
      <c r="I401" s="53"/>
      <c r="J401" s="53"/>
      <c r="K401" s="53"/>
      <c r="L401" s="53"/>
      <c r="M401" s="53"/>
      <c r="N401" s="55"/>
      <c r="O401" s="53"/>
      <c r="P401" s="53"/>
      <c r="Q401" s="53"/>
      <c r="R401" s="53"/>
      <c r="S401" s="56"/>
      <c r="T401" s="56"/>
      <c r="U401" s="53"/>
      <c r="V401" s="53"/>
      <c r="W401" s="57"/>
      <c r="X401" s="58"/>
      <c r="Y401" s="59"/>
      <c r="Z401" s="52"/>
      <c r="AA401" s="52"/>
      <c r="AB401" s="52"/>
      <c r="AC401" s="52"/>
      <c r="AD401" s="59"/>
      <c r="AE401" s="52"/>
      <c r="AF401" s="42"/>
      <c r="AG401" s="42"/>
      <c r="AH401" s="42"/>
      <c r="AI401" s="42"/>
      <c r="AJ401" s="42"/>
    </row>
    <row r="402" spans="1:36" ht="15.75" customHeight="1" x14ac:dyDescent="0.2">
      <c r="A402" s="23"/>
      <c r="B402" s="23"/>
      <c r="C402" s="23" t="str">
        <f>IF('PCA 2022 consolidado'!$B402="","",VLOOKUP(B402,dados!$A$1:$B$23,2,FALSE))</f>
        <v/>
      </c>
      <c r="D402" s="23"/>
      <c r="E402" s="43"/>
      <c r="F402" s="44"/>
      <c r="G402" s="44"/>
      <c r="H402" s="23"/>
      <c r="I402" s="45"/>
      <c r="J402" s="45"/>
      <c r="K402" s="45"/>
      <c r="L402" s="45"/>
      <c r="M402" s="45"/>
      <c r="N402" s="47"/>
      <c r="O402" s="45"/>
      <c r="P402" s="45"/>
      <c r="Q402" s="45"/>
      <c r="R402" s="45"/>
      <c r="S402" s="49"/>
      <c r="T402" s="49"/>
      <c r="U402" s="45"/>
      <c r="V402" s="45"/>
      <c r="W402" s="44"/>
      <c r="X402" s="50"/>
      <c r="Y402" s="51"/>
      <c r="Z402" s="23"/>
      <c r="AA402" s="23"/>
      <c r="AB402" s="23"/>
      <c r="AC402" s="23"/>
      <c r="AD402" s="51"/>
      <c r="AE402" s="23"/>
      <c r="AF402" s="42"/>
      <c r="AG402" s="42"/>
      <c r="AH402" s="42"/>
      <c r="AI402" s="42"/>
      <c r="AJ402" s="42"/>
    </row>
    <row r="403" spans="1:36" ht="15.75" customHeight="1" x14ac:dyDescent="0.2">
      <c r="A403" s="52"/>
      <c r="B403" s="52"/>
      <c r="C403" s="52" t="str">
        <f>IF('PCA 2022 consolidado'!$B403="","",VLOOKUP(B403,dados!$A$1:$B$23,2,FALSE))</f>
        <v/>
      </c>
      <c r="D403" s="52"/>
      <c r="E403" s="60"/>
      <c r="F403" s="57"/>
      <c r="G403" s="57"/>
      <c r="H403" s="52"/>
      <c r="I403" s="53"/>
      <c r="J403" s="53"/>
      <c r="K403" s="53"/>
      <c r="L403" s="53"/>
      <c r="M403" s="53"/>
      <c r="N403" s="55"/>
      <c r="O403" s="53"/>
      <c r="P403" s="53"/>
      <c r="Q403" s="53"/>
      <c r="R403" s="53"/>
      <c r="S403" s="56"/>
      <c r="T403" s="56"/>
      <c r="U403" s="53"/>
      <c r="V403" s="53"/>
      <c r="W403" s="57"/>
      <c r="X403" s="58"/>
      <c r="Y403" s="59"/>
      <c r="Z403" s="52"/>
      <c r="AA403" s="52"/>
      <c r="AB403" s="52"/>
      <c r="AC403" s="52"/>
      <c r="AD403" s="59"/>
      <c r="AE403" s="52"/>
      <c r="AF403" s="42"/>
      <c r="AG403" s="42"/>
      <c r="AH403" s="42"/>
      <c r="AI403" s="42"/>
      <c r="AJ403" s="42"/>
    </row>
    <row r="404" spans="1:36" ht="15.75" customHeight="1" x14ac:dyDescent="0.2">
      <c r="A404" s="23"/>
      <c r="B404" s="23"/>
      <c r="C404" s="23" t="str">
        <f>IF('PCA 2022 consolidado'!$B404="","",VLOOKUP(B404,dados!$A$1:$B$23,2,FALSE))</f>
        <v/>
      </c>
      <c r="D404" s="23"/>
      <c r="E404" s="43"/>
      <c r="F404" s="44"/>
      <c r="G404" s="44"/>
      <c r="H404" s="23"/>
      <c r="I404" s="45"/>
      <c r="J404" s="45"/>
      <c r="K404" s="45"/>
      <c r="L404" s="45"/>
      <c r="M404" s="45"/>
      <c r="N404" s="47"/>
      <c r="O404" s="45"/>
      <c r="P404" s="45"/>
      <c r="Q404" s="45"/>
      <c r="R404" s="45"/>
      <c r="S404" s="49"/>
      <c r="T404" s="49"/>
      <c r="U404" s="45"/>
      <c r="V404" s="45"/>
      <c r="W404" s="44"/>
      <c r="X404" s="50"/>
      <c r="Y404" s="51"/>
      <c r="Z404" s="23"/>
      <c r="AA404" s="23"/>
      <c r="AB404" s="23"/>
      <c r="AC404" s="23"/>
      <c r="AD404" s="51"/>
      <c r="AE404" s="23"/>
      <c r="AF404" s="42"/>
      <c r="AG404" s="42"/>
      <c r="AH404" s="42"/>
      <c r="AI404" s="42"/>
      <c r="AJ404" s="42"/>
    </row>
    <row r="405" spans="1:36" ht="15.75" customHeight="1" x14ac:dyDescent="0.2">
      <c r="A405" s="52"/>
      <c r="B405" s="52"/>
      <c r="C405" s="52" t="str">
        <f>IF('PCA 2022 consolidado'!$B405="","",VLOOKUP(B405,dados!$A$1:$B$23,2,FALSE))</f>
        <v/>
      </c>
      <c r="D405" s="52"/>
      <c r="E405" s="60"/>
      <c r="F405" s="57"/>
      <c r="G405" s="57"/>
      <c r="H405" s="52"/>
      <c r="I405" s="53"/>
      <c r="J405" s="53"/>
      <c r="K405" s="53"/>
      <c r="L405" s="53"/>
      <c r="M405" s="53"/>
      <c r="N405" s="55"/>
      <c r="O405" s="53"/>
      <c r="P405" s="53"/>
      <c r="Q405" s="53"/>
      <c r="R405" s="53"/>
      <c r="S405" s="56"/>
      <c r="T405" s="56"/>
      <c r="U405" s="53"/>
      <c r="V405" s="53"/>
      <c r="W405" s="57"/>
      <c r="X405" s="58"/>
      <c r="Y405" s="59"/>
      <c r="Z405" s="52"/>
      <c r="AA405" s="52"/>
      <c r="AB405" s="52"/>
      <c r="AC405" s="52"/>
      <c r="AD405" s="59"/>
      <c r="AE405" s="52"/>
      <c r="AF405" s="42"/>
      <c r="AG405" s="42"/>
      <c r="AH405" s="42"/>
      <c r="AI405" s="42"/>
      <c r="AJ405" s="42"/>
    </row>
    <row r="406" spans="1:36" ht="15.75" customHeight="1" x14ac:dyDescent="0.2">
      <c r="A406" s="23"/>
      <c r="B406" s="23"/>
      <c r="C406" s="23" t="str">
        <f>IF('PCA 2022 consolidado'!$B406="","",VLOOKUP(B406,dados!$A$1:$B$23,2,FALSE))</f>
        <v/>
      </c>
      <c r="D406" s="23"/>
      <c r="E406" s="43"/>
      <c r="F406" s="44"/>
      <c r="G406" s="44"/>
      <c r="H406" s="23"/>
      <c r="I406" s="45"/>
      <c r="J406" s="45"/>
      <c r="K406" s="45"/>
      <c r="L406" s="45"/>
      <c r="M406" s="45"/>
      <c r="N406" s="47"/>
      <c r="O406" s="45"/>
      <c r="P406" s="45"/>
      <c r="Q406" s="45"/>
      <c r="R406" s="45"/>
      <c r="S406" s="49"/>
      <c r="T406" s="49"/>
      <c r="U406" s="45"/>
      <c r="V406" s="45"/>
      <c r="W406" s="44"/>
      <c r="X406" s="50"/>
      <c r="Y406" s="51"/>
      <c r="Z406" s="23"/>
      <c r="AA406" s="23"/>
      <c r="AB406" s="23"/>
      <c r="AC406" s="23"/>
      <c r="AD406" s="51"/>
      <c r="AE406" s="23"/>
      <c r="AF406" s="42"/>
      <c r="AG406" s="42"/>
      <c r="AH406" s="42"/>
      <c r="AI406" s="42"/>
      <c r="AJ406" s="42"/>
    </row>
    <row r="407" spans="1:36" ht="15.75" customHeight="1" x14ac:dyDescent="0.2">
      <c r="A407" s="52"/>
      <c r="B407" s="52"/>
      <c r="C407" s="52" t="str">
        <f>IF('PCA 2022 consolidado'!$B407="","",VLOOKUP(B407,dados!$A$1:$B$23,2,FALSE))</f>
        <v/>
      </c>
      <c r="D407" s="52"/>
      <c r="E407" s="60"/>
      <c r="F407" s="57"/>
      <c r="G407" s="57"/>
      <c r="H407" s="52"/>
      <c r="I407" s="53"/>
      <c r="J407" s="53"/>
      <c r="K407" s="53"/>
      <c r="L407" s="53"/>
      <c r="M407" s="53"/>
      <c r="N407" s="55"/>
      <c r="O407" s="53"/>
      <c r="P407" s="53"/>
      <c r="Q407" s="53"/>
      <c r="R407" s="53"/>
      <c r="S407" s="56"/>
      <c r="T407" s="56"/>
      <c r="U407" s="53"/>
      <c r="V407" s="53"/>
      <c r="W407" s="57"/>
      <c r="X407" s="58"/>
      <c r="Y407" s="59"/>
      <c r="Z407" s="52"/>
      <c r="AA407" s="52"/>
      <c r="AB407" s="52"/>
      <c r="AC407" s="52"/>
      <c r="AD407" s="59"/>
      <c r="AE407" s="52"/>
      <c r="AF407" s="42"/>
      <c r="AG407" s="42"/>
      <c r="AH407" s="42"/>
      <c r="AI407" s="42"/>
      <c r="AJ407" s="42"/>
    </row>
    <row r="408" spans="1:36" ht="15.75" customHeight="1" x14ac:dyDescent="0.2">
      <c r="A408" s="23"/>
      <c r="B408" s="23"/>
      <c r="C408" s="23" t="str">
        <f>IF('PCA 2022 consolidado'!$B408="","",VLOOKUP(B408,dados!$A$1:$B$23,2,FALSE))</f>
        <v/>
      </c>
      <c r="D408" s="23"/>
      <c r="E408" s="43"/>
      <c r="F408" s="44"/>
      <c r="G408" s="44"/>
      <c r="H408" s="23"/>
      <c r="I408" s="45"/>
      <c r="J408" s="45"/>
      <c r="K408" s="45"/>
      <c r="L408" s="45"/>
      <c r="M408" s="45"/>
      <c r="N408" s="47"/>
      <c r="O408" s="45"/>
      <c r="P408" s="45"/>
      <c r="Q408" s="45"/>
      <c r="R408" s="45"/>
      <c r="S408" s="49"/>
      <c r="T408" s="49"/>
      <c r="U408" s="45"/>
      <c r="V408" s="45"/>
      <c r="W408" s="44"/>
      <c r="X408" s="50"/>
      <c r="Y408" s="51"/>
      <c r="Z408" s="23"/>
      <c r="AA408" s="23"/>
      <c r="AB408" s="23"/>
      <c r="AC408" s="23"/>
      <c r="AD408" s="51"/>
      <c r="AE408" s="23"/>
      <c r="AF408" s="42"/>
      <c r="AG408" s="42"/>
      <c r="AH408" s="42"/>
      <c r="AI408" s="42"/>
      <c r="AJ408" s="42"/>
    </row>
    <row r="409" spans="1:36" ht="15.75" customHeight="1" x14ac:dyDescent="0.2">
      <c r="A409" s="52"/>
      <c r="B409" s="52"/>
      <c r="C409" s="52" t="str">
        <f>IF('PCA 2022 consolidado'!$B409="","",VLOOKUP(B409,dados!$A$1:$B$23,2,FALSE))</f>
        <v/>
      </c>
      <c r="D409" s="52"/>
      <c r="E409" s="60"/>
      <c r="F409" s="57"/>
      <c r="G409" s="57"/>
      <c r="H409" s="52"/>
      <c r="I409" s="53"/>
      <c r="J409" s="53"/>
      <c r="K409" s="53"/>
      <c r="L409" s="53"/>
      <c r="M409" s="53"/>
      <c r="N409" s="55"/>
      <c r="O409" s="53"/>
      <c r="P409" s="53"/>
      <c r="Q409" s="53"/>
      <c r="R409" s="53"/>
      <c r="S409" s="56"/>
      <c r="T409" s="56"/>
      <c r="U409" s="53"/>
      <c r="V409" s="53"/>
      <c r="W409" s="57"/>
      <c r="X409" s="58"/>
      <c r="Y409" s="59"/>
      <c r="Z409" s="52"/>
      <c r="AA409" s="52"/>
      <c r="AB409" s="52"/>
      <c r="AC409" s="52"/>
      <c r="AD409" s="59"/>
      <c r="AE409" s="52"/>
      <c r="AF409" s="42"/>
      <c r="AG409" s="42"/>
      <c r="AH409" s="42"/>
      <c r="AI409" s="42"/>
      <c r="AJ409" s="42"/>
    </row>
    <row r="410" spans="1:36" ht="15.75" customHeight="1" x14ac:dyDescent="0.2">
      <c r="A410" s="23"/>
      <c r="B410" s="23"/>
      <c r="C410" s="23" t="str">
        <f>IF('PCA 2022 consolidado'!$B410="","",VLOOKUP(B410,dados!$A$1:$B$23,2,FALSE))</f>
        <v/>
      </c>
      <c r="D410" s="23"/>
      <c r="E410" s="43"/>
      <c r="F410" s="44"/>
      <c r="G410" s="44"/>
      <c r="H410" s="23"/>
      <c r="I410" s="45"/>
      <c r="J410" s="45"/>
      <c r="K410" s="45"/>
      <c r="L410" s="45"/>
      <c r="M410" s="45"/>
      <c r="N410" s="47"/>
      <c r="O410" s="45"/>
      <c r="P410" s="45"/>
      <c r="Q410" s="45"/>
      <c r="R410" s="45"/>
      <c r="S410" s="49"/>
      <c r="T410" s="49"/>
      <c r="U410" s="45"/>
      <c r="V410" s="45"/>
      <c r="W410" s="44"/>
      <c r="X410" s="50"/>
      <c r="Y410" s="51"/>
      <c r="Z410" s="23"/>
      <c r="AA410" s="23"/>
      <c r="AB410" s="23"/>
      <c r="AC410" s="23"/>
      <c r="AD410" s="51"/>
      <c r="AE410" s="23"/>
      <c r="AF410" s="42"/>
      <c r="AG410" s="42"/>
      <c r="AH410" s="42"/>
      <c r="AI410" s="42"/>
      <c r="AJ410" s="42"/>
    </row>
    <row r="411" spans="1:36" ht="15.75" customHeight="1" x14ac:dyDescent="0.2">
      <c r="A411" s="52"/>
      <c r="B411" s="52"/>
      <c r="C411" s="52" t="str">
        <f>IF('PCA 2022 consolidado'!$B411="","",VLOOKUP(B411,dados!$A$1:$B$23,2,FALSE))</f>
        <v/>
      </c>
      <c r="D411" s="52"/>
      <c r="E411" s="60"/>
      <c r="F411" s="57"/>
      <c r="G411" s="57"/>
      <c r="H411" s="52"/>
      <c r="I411" s="53"/>
      <c r="J411" s="53"/>
      <c r="K411" s="53"/>
      <c r="L411" s="53"/>
      <c r="M411" s="53"/>
      <c r="N411" s="55"/>
      <c r="O411" s="53"/>
      <c r="P411" s="53"/>
      <c r="Q411" s="53"/>
      <c r="R411" s="53"/>
      <c r="S411" s="56"/>
      <c r="T411" s="56"/>
      <c r="U411" s="53"/>
      <c r="V411" s="53"/>
      <c r="W411" s="57"/>
      <c r="X411" s="58"/>
      <c r="Y411" s="59"/>
      <c r="Z411" s="52"/>
      <c r="AA411" s="52"/>
      <c r="AB411" s="52"/>
      <c r="AC411" s="52"/>
      <c r="AD411" s="59"/>
      <c r="AE411" s="52"/>
      <c r="AF411" s="42"/>
      <c r="AG411" s="42"/>
      <c r="AH411" s="42"/>
      <c r="AI411" s="42"/>
      <c r="AJ411" s="42"/>
    </row>
    <row r="412" spans="1:36" ht="15.75" customHeight="1" x14ac:dyDescent="0.2">
      <c r="A412" s="23"/>
      <c r="B412" s="23"/>
      <c r="C412" s="23" t="str">
        <f>IF('PCA 2022 consolidado'!$B412="","",VLOOKUP(B412,dados!$A$1:$B$23,2,FALSE))</f>
        <v/>
      </c>
      <c r="D412" s="23"/>
      <c r="E412" s="43"/>
      <c r="F412" s="44"/>
      <c r="G412" s="44"/>
      <c r="H412" s="23"/>
      <c r="I412" s="45"/>
      <c r="J412" s="45"/>
      <c r="K412" s="45"/>
      <c r="L412" s="45"/>
      <c r="M412" s="45"/>
      <c r="N412" s="47"/>
      <c r="O412" s="45"/>
      <c r="P412" s="45"/>
      <c r="Q412" s="45"/>
      <c r="R412" s="45"/>
      <c r="S412" s="49"/>
      <c r="T412" s="49"/>
      <c r="U412" s="45"/>
      <c r="V412" s="45"/>
      <c r="W412" s="44"/>
      <c r="X412" s="50"/>
      <c r="Y412" s="51"/>
      <c r="Z412" s="23"/>
      <c r="AA412" s="23"/>
      <c r="AB412" s="23"/>
      <c r="AC412" s="23"/>
      <c r="AD412" s="51"/>
      <c r="AE412" s="23"/>
      <c r="AF412" s="42"/>
      <c r="AG412" s="42"/>
      <c r="AH412" s="42"/>
      <c r="AI412" s="42"/>
      <c r="AJ412" s="42"/>
    </row>
    <row r="413" spans="1:36" ht="15.75" customHeight="1" x14ac:dyDescent="0.2">
      <c r="A413" s="52"/>
      <c r="B413" s="52"/>
      <c r="C413" s="52" t="str">
        <f>IF('PCA 2022 consolidado'!$B413="","",VLOOKUP(B413,dados!$A$1:$B$23,2,FALSE))</f>
        <v/>
      </c>
      <c r="D413" s="52"/>
      <c r="E413" s="60"/>
      <c r="F413" s="57"/>
      <c r="G413" s="57"/>
      <c r="H413" s="52"/>
      <c r="I413" s="53"/>
      <c r="J413" s="53"/>
      <c r="K413" s="53"/>
      <c r="L413" s="53"/>
      <c r="M413" s="53"/>
      <c r="N413" s="55"/>
      <c r="O413" s="53"/>
      <c r="P413" s="53"/>
      <c r="Q413" s="53"/>
      <c r="R413" s="53"/>
      <c r="S413" s="56"/>
      <c r="T413" s="56"/>
      <c r="U413" s="53"/>
      <c r="V413" s="53"/>
      <c r="W413" s="57"/>
      <c r="X413" s="58"/>
      <c r="Y413" s="59"/>
      <c r="Z413" s="52"/>
      <c r="AA413" s="52"/>
      <c r="AB413" s="52"/>
      <c r="AC413" s="52"/>
      <c r="AD413" s="59"/>
      <c r="AE413" s="52"/>
      <c r="AF413" s="42"/>
      <c r="AG413" s="42"/>
      <c r="AH413" s="42"/>
      <c r="AI413" s="42"/>
      <c r="AJ413" s="42"/>
    </row>
    <row r="414" spans="1:36" ht="15.75" customHeight="1" x14ac:dyDescent="0.2">
      <c r="A414" s="23"/>
      <c r="B414" s="23"/>
      <c r="C414" s="23" t="str">
        <f>IF('PCA 2022 consolidado'!$B414="","",VLOOKUP(B414,dados!$A$1:$B$23,2,FALSE))</f>
        <v/>
      </c>
      <c r="D414" s="23"/>
      <c r="E414" s="43"/>
      <c r="F414" s="44"/>
      <c r="G414" s="44"/>
      <c r="H414" s="23"/>
      <c r="I414" s="45"/>
      <c r="J414" s="45"/>
      <c r="K414" s="45"/>
      <c r="L414" s="45"/>
      <c r="M414" s="45"/>
      <c r="N414" s="47"/>
      <c r="O414" s="45"/>
      <c r="P414" s="45"/>
      <c r="Q414" s="45"/>
      <c r="R414" s="45"/>
      <c r="S414" s="49"/>
      <c r="T414" s="49"/>
      <c r="U414" s="45"/>
      <c r="V414" s="45"/>
      <c r="W414" s="44"/>
      <c r="X414" s="50"/>
      <c r="Y414" s="51"/>
      <c r="Z414" s="23"/>
      <c r="AA414" s="23"/>
      <c r="AB414" s="23"/>
      <c r="AC414" s="23"/>
      <c r="AD414" s="51"/>
      <c r="AE414" s="23"/>
      <c r="AF414" s="42"/>
      <c r="AG414" s="42"/>
      <c r="AH414" s="42"/>
      <c r="AI414" s="42"/>
      <c r="AJ414" s="42"/>
    </row>
    <row r="415" spans="1:36" ht="15.75" customHeight="1" x14ac:dyDescent="0.2">
      <c r="A415" s="52"/>
      <c r="B415" s="52"/>
      <c r="C415" s="52" t="str">
        <f>IF('PCA 2022 consolidado'!$B415="","",VLOOKUP(B415,dados!$A$1:$B$23,2,FALSE))</f>
        <v/>
      </c>
      <c r="D415" s="52"/>
      <c r="E415" s="60"/>
      <c r="F415" s="57"/>
      <c r="G415" s="57"/>
      <c r="H415" s="52"/>
      <c r="I415" s="53"/>
      <c r="J415" s="53"/>
      <c r="K415" s="53"/>
      <c r="L415" s="53"/>
      <c r="M415" s="53"/>
      <c r="N415" s="55"/>
      <c r="O415" s="53"/>
      <c r="P415" s="53"/>
      <c r="Q415" s="53"/>
      <c r="R415" s="53"/>
      <c r="S415" s="56"/>
      <c r="T415" s="56"/>
      <c r="U415" s="53"/>
      <c r="V415" s="53"/>
      <c r="W415" s="57"/>
      <c r="X415" s="58"/>
      <c r="Y415" s="59"/>
      <c r="Z415" s="52"/>
      <c r="AA415" s="52"/>
      <c r="AB415" s="52"/>
      <c r="AC415" s="52"/>
      <c r="AD415" s="59"/>
      <c r="AE415" s="52"/>
      <c r="AF415" s="42"/>
      <c r="AG415" s="42"/>
      <c r="AH415" s="42"/>
      <c r="AI415" s="42"/>
      <c r="AJ415" s="42"/>
    </row>
    <row r="416" spans="1:36" ht="15.75" customHeight="1" x14ac:dyDescent="0.2">
      <c r="A416" s="23"/>
      <c r="B416" s="23"/>
      <c r="C416" s="23" t="str">
        <f>IF('PCA 2022 consolidado'!$B416="","",VLOOKUP(B416,dados!$A$1:$B$23,2,FALSE))</f>
        <v/>
      </c>
      <c r="D416" s="23"/>
      <c r="E416" s="43"/>
      <c r="F416" s="44"/>
      <c r="G416" s="44"/>
      <c r="H416" s="23"/>
      <c r="I416" s="45"/>
      <c r="J416" s="45"/>
      <c r="K416" s="45"/>
      <c r="L416" s="45"/>
      <c r="M416" s="45"/>
      <c r="N416" s="47"/>
      <c r="O416" s="45"/>
      <c r="P416" s="45"/>
      <c r="Q416" s="45"/>
      <c r="R416" s="45"/>
      <c r="S416" s="49"/>
      <c r="T416" s="49"/>
      <c r="U416" s="45"/>
      <c r="V416" s="45"/>
      <c r="W416" s="44"/>
      <c r="X416" s="50"/>
      <c r="Y416" s="51"/>
      <c r="Z416" s="23"/>
      <c r="AA416" s="23"/>
      <c r="AB416" s="23"/>
      <c r="AC416" s="23"/>
      <c r="AD416" s="51"/>
      <c r="AE416" s="23"/>
      <c r="AF416" s="42"/>
      <c r="AG416" s="42"/>
      <c r="AH416" s="42"/>
      <c r="AI416" s="42"/>
      <c r="AJ416" s="42"/>
    </row>
    <row r="417" spans="1:36" ht="15.75" customHeight="1" x14ac:dyDescent="0.2">
      <c r="A417" s="52"/>
      <c r="B417" s="52"/>
      <c r="C417" s="52" t="str">
        <f>IF('PCA 2022 consolidado'!$B417="","",VLOOKUP(B417,dados!$A$1:$B$23,2,FALSE))</f>
        <v/>
      </c>
      <c r="D417" s="52"/>
      <c r="E417" s="60"/>
      <c r="F417" s="57"/>
      <c r="G417" s="57"/>
      <c r="H417" s="52"/>
      <c r="I417" s="53"/>
      <c r="J417" s="53"/>
      <c r="K417" s="53"/>
      <c r="L417" s="53"/>
      <c r="M417" s="53"/>
      <c r="N417" s="55"/>
      <c r="O417" s="53"/>
      <c r="P417" s="53"/>
      <c r="Q417" s="53"/>
      <c r="R417" s="53"/>
      <c r="S417" s="56"/>
      <c r="T417" s="56"/>
      <c r="U417" s="53"/>
      <c r="V417" s="53"/>
      <c r="W417" s="57"/>
      <c r="X417" s="58"/>
      <c r="Y417" s="59"/>
      <c r="Z417" s="52"/>
      <c r="AA417" s="52"/>
      <c r="AB417" s="52"/>
      <c r="AC417" s="52"/>
      <c r="AD417" s="59"/>
      <c r="AE417" s="52"/>
      <c r="AF417" s="42"/>
      <c r="AG417" s="42"/>
      <c r="AH417" s="42"/>
      <c r="AI417" s="42"/>
      <c r="AJ417" s="42"/>
    </row>
    <row r="418" spans="1:36" ht="15.75" customHeight="1" x14ac:dyDescent="0.2">
      <c r="A418" s="23"/>
      <c r="B418" s="23"/>
      <c r="C418" s="23" t="str">
        <f>IF('PCA 2022 consolidado'!$B418="","",VLOOKUP(B418,dados!$A$1:$B$23,2,FALSE))</f>
        <v/>
      </c>
      <c r="D418" s="23"/>
      <c r="E418" s="43"/>
      <c r="F418" s="44"/>
      <c r="G418" s="44"/>
      <c r="H418" s="23"/>
      <c r="I418" s="45"/>
      <c r="J418" s="45"/>
      <c r="K418" s="45"/>
      <c r="L418" s="45"/>
      <c r="M418" s="45"/>
      <c r="N418" s="47"/>
      <c r="O418" s="45"/>
      <c r="P418" s="45"/>
      <c r="Q418" s="45"/>
      <c r="R418" s="45"/>
      <c r="S418" s="49"/>
      <c r="T418" s="49"/>
      <c r="U418" s="45"/>
      <c r="V418" s="45"/>
      <c r="W418" s="44"/>
      <c r="X418" s="50"/>
      <c r="Y418" s="51"/>
      <c r="Z418" s="23"/>
      <c r="AA418" s="23"/>
      <c r="AB418" s="23"/>
      <c r="AC418" s="23"/>
      <c r="AD418" s="51"/>
      <c r="AE418" s="23"/>
      <c r="AF418" s="42"/>
      <c r="AG418" s="42"/>
      <c r="AH418" s="42"/>
      <c r="AI418" s="42"/>
      <c r="AJ418" s="42"/>
    </row>
    <row r="419" spans="1:36" ht="15.75" customHeight="1" x14ac:dyDescent="0.2">
      <c r="A419" s="52"/>
      <c r="B419" s="52"/>
      <c r="C419" s="52" t="str">
        <f>IF('PCA 2022 consolidado'!$B419="","",VLOOKUP(B419,dados!$A$1:$B$23,2,FALSE))</f>
        <v/>
      </c>
      <c r="D419" s="52"/>
      <c r="E419" s="60"/>
      <c r="F419" s="57"/>
      <c r="G419" s="57"/>
      <c r="H419" s="52"/>
      <c r="I419" s="53"/>
      <c r="J419" s="53"/>
      <c r="K419" s="53"/>
      <c r="L419" s="53"/>
      <c r="M419" s="53"/>
      <c r="N419" s="55"/>
      <c r="O419" s="53"/>
      <c r="P419" s="53"/>
      <c r="Q419" s="53"/>
      <c r="R419" s="53"/>
      <c r="S419" s="56"/>
      <c r="T419" s="56"/>
      <c r="U419" s="53"/>
      <c r="V419" s="53"/>
      <c r="W419" s="57"/>
      <c r="X419" s="58"/>
      <c r="Y419" s="59"/>
      <c r="Z419" s="52"/>
      <c r="AA419" s="52"/>
      <c r="AB419" s="52"/>
      <c r="AC419" s="52"/>
      <c r="AD419" s="59"/>
      <c r="AE419" s="52"/>
      <c r="AF419" s="42"/>
      <c r="AG419" s="42"/>
      <c r="AH419" s="42"/>
      <c r="AI419" s="42"/>
      <c r="AJ419" s="42"/>
    </row>
    <row r="420" spans="1:36" ht="15.75" customHeight="1" x14ac:dyDescent="0.2">
      <c r="A420" s="23"/>
      <c r="B420" s="23"/>
      <c r="C420" s="23" t="str">
        <f>IF('PCA 2022 consolidado'!$B420="","",VLOOKUP(B420,dados!$A$1:$B$23,2,FALSE))</f>
        <v/>
      </c>
      <c r="D420" s="23"/>
      <c r="E420" s="43"/>
      <c r="F420" s="44"/>
      <c r="G420" s="44"/>
      <c r="H420" s="23"/>
      <c r="I420" s="45"/>
      <c r="J420" s="45"/>
      <c r="K420" s="45"/>
      <c r="L420" s="45"/>
      <c r="M420" s="45"/>
      <c r="N420" s="47"/>
      <c r="O420" s="45"/>
      <c r="P420" s="45"/>
      <c r="Q420" s="45"/>
      <c r="R420" s="45"/>
      <c r="S420" s="49"/>
      <c r="T420" s="49"/>
      <c r="U420" s="45"/>
      <c r="V420" s="45"/>
      <c r="W420" s="44"/>
      <c r="X420" s="50"/>
      <c r="Y420" s="51"/>
      <c r="Z420" s="23"/>
      <c r="AA420" s="23"/>
      <c r="AB420" s="23"/>
      <c r="AC420" s="23"/>
      <c r="AD420" s="51"/>
      <c r="AE420" s="23"/>
      <c r="AF420" s="42"/>
      <c r="AG420" s="42"/>
      <c r="AH420" s="42"/>
      <c r="AI420" s="42"/>
      <c r="AJ420" s="42"/>
    </row>
    <row r="421" spans="1:36" ht="15.75" customHeight="1" x14ac:dyDescent="0.2">
      <c r="A421" s="52"/>
      <c r="B421" s="52"/>
      <c r="C421" s="52" t="str">
        <f>IF('PCA 2022 consolidado'!$B421="","",VLOOKUP(B421,dados!$A$1:$B$23,2,FALSE))</f>
        <v/>
      </c>
      <c r="D421" s="52"/>
      <c r="E421" s="60"/>
      <c r="F421" s="57"/>
      <c r="G421" s="57"/>
      <c r="H421" s="52"/>
      <c r="I421" s="53"/>
      <c r="J421" s="53"/>
      <c r="K421" s="53"/>
      <c r="L421" s="53"/>
      <c r="M421" s="53"/>
      <c r="N421" s="55"/>
      <c r="O421" s="53"/>
      <c r="P421" s="53"/>
      <c r="Q421" s="53"/>
      <c r="R421" s="53"/>
      <c r="S421" s="56"/>
      <c r="T421" s="56"/>
      <c r="U421" s="53"/>
      <c r="V421" s="53"/>
      <c r="W421" s="57"/>
      <c r="X421" s="58"/>
      <c r="Y421" s="59"/>
      <c r="Z421" s="52"/>
      <c r="AA421" s="52"/>
      <c r="AB421" s="52"/>
      <c r="AC421" s="52"/>
      <c r="AD421" s="59"/>
      <c r="AE421" s="52"/>
      <c r="AF421" s="42"/>
      <c r="AG421" s="42"/>
      <c r="AH421" s="42"/>
      <c r="AI421" s="42"/>
      <c r="AJ421" s="42"/>
    </row>
    <row r="422" spans="1:36" ht="15.75" customHeight="1" x14ac:dyDescent="0.2">
      <c r="A422" s="23"/>
      <c r="B422" s="23"/>
      <c r="C422" s="23" t="str">
        <f>IF('PCA 2022 consolidado'!$B422="","",VLOOKUP(B422,dados!$A$1:$B$23,2,FALSE))</f>
        <v/>
      </c>
      <c r="D422" s="23"/>
      <c r="E422" s="43"/>
      <c r="F422" s="44"/>
      <c r="G422" s="44"/>
      <c r="H422" s="23"/>
      <c r="I422" s="45"/>
      <c r="J422" s="45"/>
      <c r="K422" s="45"/>
      <c r="L422" s="45"/>
      <c r="M422" s="45"/>
      <c r="N422" s="47"/>
      <c r="O422" s="45"/>
      <c r="P422" s="45"/>
      <c r="Q422" s="45"/>
      <c r="R422" s="45"/>
      <c r="S422" s="49"/>
      <c r="T422" s="49"/>
      <c r="U422" s="45"/>
      <c r="V422" s="45"/>
      <c r="W422" s="44"/>
      <c r="X422" s="50"/>
      <c r="Y422" s="51"/>
      <c r="Z422" s="23"/>
      <c r="AA422" s="23"/>
      <c r="AB422" s="23"/>
      <c r="AC422" s="23"/>
      <c r="AD422" s="51"/>
      <c r="AE422" s="23"/>
      <c r="AF422" s="42"/>
      <c r="AG422" s="42"/>
      <c r="AH422" s="42"/>
      <c r="AI422" s="42"/>
      <c r="AJ422" s="42"/>
    </row>
    <row r="423" spans="1:36" ht="15.75" customHeight="1" x14ac:dyDescent="0.2">
      <c r="A423" s="52"/>
      <c r="B423" s="52"/>
      <c r="C423" s="52" t="str">
        <f>IF('PCA 2022 consolidado'!$B423="","",VLOOKUP(B423,dados!$A$1:$B$23,2,FALSE))</f>
        <v/>
      </c>
      <c r="D423" s="52"/>
      <c r="E423" s="60"/>
      <c r="F423" s="57"/>
      <c r="G423" s="57"/>
      <c r="H423" s="52"/>
      <c r="I423" s="53"/>
      <c r="J423" s="53"/>
      <c r="K423" s="53"/>
      <c r="L423" s="53"/>
      <c r="M423" s="53"/>
      <c r="N423" s="55"/>
      <c r="O423" s="53"/>
      <c r="P423" s="53"/>
      <c r="Q423" s="53"/>
      <c r="R423" s="53"/>
      <c r="S423" s="56"/>
      <c r="T423" s="56"/>
      <c r="U423" s="53"/>
      <c r="V423" s="53"/>
      <c r="W423" s="57"/>
      <c r="X423" s="58"/>
      <c r="Y423" s="59"/>
      <c r="Z423" s="52"/>
      <c r="AA423" s="52"/>
      <c r="AB423" s="52"/>
      <c r="AC423" s="52"/>
      <c r="AD423" s="59"/>
      <c r="AE423" s="52"/>
      <c r="AF423" s="42"/>
      <c r="AG423" s="42"/>
      <c r="AH423" s="42"/>
      <c r="AI423" s="42"/>
      <c r="AJ423" s="42"/>
    </row>
    <row r="424" spans="1:36" ht="15.75" customHeight="1" x14ac:dyDescent="0.2">
      <c r="A424" s="23"/>
      <c r="B424" s="23"/>
      <c r="C424" s="23" t="str">
        <f>IF('PCA 2022 consolidado'!$B424="","",VLOOKUP(B424,dados!$A$1:$B$23,2,FALSE))</f>
        <v/>
      </c>
      <c r="D424" s="23"/>
      <c r="E424" s="43"/>
      <c r="F424" s="44"/>
      <c r="G424" s="44"/>
      <c r="H424" s="23"/>
      <c r="I424" s="45"/>
      <c r="J424" s="45"/>
      <c r="K424" s="45"/>
      <c r="L424" s="45"/>
      <c r="M424" s="45"/>
      <c r="N424" s="47"/>
      <c r="O424" s="45"/>
      <c r="P424" s="45"/>
      <c r="Q424" s="45"/>
      <c r="R424" s="45"/>
      <c r="S424" s="49"/>
      <c r="T424" s="49"/>
      <c r="U424" s="45"/>
      <c r="V424" s="45"/>
      <c r="W424" s="44"/>
      <c r="X424" s="50"/>
      <c r="Y424" s="51"/>
      <c r="Z424" s="23"/>
      <c r="AA424" s="23"/>
      <c r="AB424" s="23"/>
      <c r="AC424" s="23"/>
      <c r="AD424" s="51"/>
      <c r="AE424" s="23"/>
      <c r="AF424" s="42"/>
      <c r="AG424" s="42"/>
      <c r="AH424" s="42"/>
      <c r="AI424" s="42"/>
      <c r="AJ424" s="42"/>
    </row>
    <row r="425" spans="1:36" ht="15.75" customHeight="1" x14ac:dyDescent="0.2">
      <c r="A425" s="52"/>
      <c r="B425" s="52"/>
      <c r="C425" s="52" t="str">
        <f>IF('PCA 2022 consolidado'!$B425="","",VLOOKUP(B425,dados!$A$1:$B$23,2,FALSE))</f>
        <v/>
      </c>
      <c r="D425" s="52"/>
      <c r="E425" s="60"/>
      <c r="F425" s="57"/>
      <c r="G425" s="57"/>
      <c r="H425" s="52"/>
      <c r="I425" s="53"/>
      <c r="J425" s="53"/>
      <c r="K425" s="53"/>
      <c r="L425" s="53"/>
      <c r="M425" s="53"/>
      <c r="N425" s="55"/>
      <c r="O425" s="53"/>
      <c r="P425" s="53"/>
      <c r="Q425" s="53"/>
      <c r="R425" s="53"/>
      <c r="S425" s="56"/>
      <c r="T425" s="56"/>
      <c r="U425" s="53"/>
      <c r="V425" s="53"/>
      <c r="W425" s="57"/>
      <c r="X425" s="58"/>
      <c r="Y425" s="59"/>
      <c r="Z425" s="52"/>
      <c r="AA425" s="52"/>
      <c r="AB425" s="52"/>
      <c r="AC425" s="52"/>
      <c r="AD425" s="59"/>
      <c r="AE425" s="52"/>
      <c r="AF425" s="42"/>
      <c r="AG425" s="42"/>
      <c r="AH425" s="42"/>
      <c r="AI425" s="42"/>
      <c r="AJ425" s="42"/>
    </row>
    <row r="426" spans="1:36" ht="15.75" customHeight="1" x14ac:dyDescent="0.2">
      <c r="A426" s="23"/>
      <c r="B426" s="23"/>
      <c r="C426" s="23" t="str">
        <f>IF('PCA 2022 consolidado'!$B426="","",VLOOKUP(B426,dados!$A$1:$B$23,2,FALSE))</f>
        <v/>
      </c>
      <c r="D426" s="23"/>
      <c r="E426" s="43"/>
      <c r="F426" s="44"/>
      <c r="G426" s="44"/>
      <c r="H426" s="23"/>
      <c r="I426" s="45"/>
      <c r="J426" s="45"/>
      <c r="K426" s="45"/>
      <c r="L426" s="45"/>
      <c r="M426" s="45"/>
      <c r="N426" s="47"/>
      <c r="O426" s="45"/>
      <c r="P426" s="45"/>
      <c r="Q426" s="45"/>
      <c r="R426" s="45"/>
      <c r="S426" s="49"/>
      <c r="T426" s="49"/>
      <c r="U426" s="45"/>
      <c r="V426" s="45"/>
      <c r="W426" s="44"/>
      <c r="X426" s="50"/>
      <c r="Y426" s="51"/>
      <c r="Z426" s="23"/>
      <c r="AA426" s="23"/>
      <c r="AB426" s="23"/>
      <c r="AC426" s="23"/>
      <c r="AD426" s="51"/>
      <c r="AE426" s="23"/>
      <c r="AF426" s="42"/>
      <c r="AG426" s="42"/>
      <c r="AH426" s="42"/>
      <c r="AI426" s="42"/>
      <c r="AJ426" s="42"/>
    </row>
    <row r="427" spans="1:36" ht="15.75" customHeight="1" x14ac:dyDescent="0.2">
      <c r="A427" s="52"/>
      <c r="B427" s="52"/>
      <c r="C427" s="52" t="str">
        <f>IF('PCA 2022 consolidado'!$B427="","",VLOOKUP(B427,dados!$A$1:$B$23,2,FALSE))</f>
        <v/>
      </c>
      <c r="D427" s="52"/>
      <c r="E427" s="60"/>
      <c r="F427" s="57"/>
      <c r="G427" s="57"/>
      <c r="H427" s="52"/>
      <c r="I427" s="53"/>
      <c r="J427" s="53"/>
      <c r="K427" s="53"/>
      <c r="L427" s="53"/>
      <c r="M427" s="53"/>
      <c r="N427" s="55"/>
      <c r="O427" s="53"/>
      <c r="P427" s="53"/>
      <c r="Q427" s="53"/>
      <c r="R427" s="53"/>
      <c r="S427" s="56"/>
      <c r="T427" s="56"/>
      <c r="U427" s="53"/>
      <c r="V427" s="53"/>
      <c r="W427" s="57"/>
      <c r="X427" s="58"/>
      <c r="Y427" s="59"/>
      <c r="Z427" s="52"/>
      <c r="AA427" s="52"/>
      <c r="AB427" s="52"/>
      <c r="AC427" s="52"/>
      <c r="AD427" s="59"/>
      <c r="AE427" s="52"/>
      <c r="AF427" s="42"/>
      <c r="AG427" s="42"/>
      <c r="AH427" s="42"/>
      <c r="AI427" s="42"/>
      <c r="AJ427" s="42"/>
    </row>
    <row r="428" spans="1:36" ht="15.75" customHeight="1" x14ac:dyDescent="0.2">
      <c r="A428" s="23"/>
      <c r="B428" s="23"/>
      <c r="C428" s="23" t="str">
        <f>IF('PCA 2022 consolidado'!$B428="","",VLOOKUP(B428,dados!$A$1:$B$23,2,FALSE))</f>
        <v/>
      </c>
      <c r="D428" s="23"/>
      <c r="E428" s="43"/>
      <c r="F428" s="44"/>
      <c r="G428" s="44"/>
      <c r="H428" s="23"/>
      <c r="I428" s="45"/>
      <c r="J428" s="45"/>
      <c r="K428" s="45"/>
      <c r="L428" s="45"/>
      <c r="M428" s="45"/>
      <c r="N428" s="47"/>
      <c r="O428" s="45"/>
      <c r="P428" s="45"/>
      <c r="Q428" s="45"/>
      <c r="R428" s="45"/>
      <c r="S428" s="49"/>
      <c r="T428" s="49"/>
      <c r="U428" s="45"/>
      <c r="V428" s="45"/>
      <c r="W428" s="44"/>
      <c r="X428" s="50"/>
      <c r="Y428" s="51"/>
      <c r="Z428" s="23"/>
      <c r="AA428" s="23"/>
      <c r="AB428" s="23"/>
      <c r="AC428" s="23"/>
      <c r="AD428" s="51"/>
      <c r="AE428" s="23"/>
      <c r="AF428" s="42"/>
      <c r="AG428" s="42"/>
      <c r="AH428" s="42"/>
      <c r="AI428" s="42"/>
      <c r="AJ428" s="42"/>
    </row>
    <row r="429" spans="1:36" ht="15.75" customHeight="1" x14ac:dyDescent="0.2">
      <c r="A429" s="52"/>
      <c r="B429" s="52"/>
      <c r="C429" s="52" t="str">
        <f>IF('PCA 2022 consolidado'!$B429="","",VLOOKUP(B429,dados!$A$1:$B$23,2,FALSE))</f>
        <v/>
      </c>
      <c r="D429" s="52"/>
      <c r="E429" s="60"/>
      <c r="F429" s="57"/>
      <c r="G429" s="57"/>
      <c r="H429" s="52"/>
      <c r="I429" s="53"/>
      <c r="J429" s="53"/>
      <c r="K429" s="53"/>
      <c r="L429" s="53"/>
      <c r="M429" s="53"/>
      <c r="N429" s="55"/>
      <c r="O429" s="53"/>
      <c r="P429" s="53"/>
      <c r="Q429" s="53"/>
      <c r="R429" s="53"/>
      <c r="S429" s="56"/>
      <c r="T429" s="56"/>
      <c r="U429" s="53"/>
      <c r="V429" s="53"/>
      <c r="W429" s="57"/>
      <c r="X429" s="58"/>
      <c r="Y429" s="59"/>
      <c r="Z429" s="52"/>
      <c r="AA429" s="52"/>
      <c r="AB429" s="52"/>
      <c r="AC429" s="52"/>
      <c r="AD429" s="59"/>
      <c r="AE429" s="52"/>
      <c r="AF429" s="42"/>
      <c r="AG429" s="42"/>
      <c r="AH429" s="42"/>
      <c r="AI429" s="42"/>
      <c r="AJ429" s="42"/>
    </row>
    <row r="430" spans="1:36" ht="15.75" customHeight="1" x14ac:dyDescent="0.2">
      <c r="A430" s="23"/>
      <c r="B430" s="23"/>
      <c r="C430" s="23" t="str">
        <f>IF('PCA 2022 consolidado'!$B430="","",VLOOKUP(B430,dados!$A$1:$B$23,2,FALSE))</f>
        <v/>
      </c>
      <c r="D430" s="23"/>
      <c r="E430" s="43"/>
      <c r="F430" s="44"/>
      <c r="G430" s="44"/>
      <c r="H430" s="23"/>
      <c r="I430" s="45"/>
      <c r="J430" s="45"/>
      <c r="K430" s="45"/>
      <c r="L430" s="45"/>
      <c r="M430" s="45"/>
      <c r="N430" s="47"/>
      <c r="O430" s="45"/>
      <c r="P430" s="45"/>
      <c r="Q430" s="45"/>
      <c r="R430" s="45"/>
      <c r="S430" s="49"/>
      <c r="T430" s="49"/>
      <c r="U430" s="45"/>
      <c r="V430" s="45"/>
      <c r="W430" s="44"/>
      <c r="X430" s="50"/>
      <c r="Y430" s="51"/>
      <c r="Z430" s="23"/>
      <c r="AA430" s="23"/>
      <c r="AB430" s="23"/>
      <c r="AC430" s="23"/>
      <c r="AD430" s="51"/>
      <c r="AE430" s="23"/>
      <c r="AF430" s="42"/>
      <c r="AG430" s="42"/>
      <c r="AH430" s="42"/>
      <c r="AI430" s="42"/>
      <c r="AJ430" s="42"/>
    </row>
    <row r="431" spans="1:36" ht="15.75" customHeight="1" x14ac:dyDescent="0.2">
      <c r="A431" s="52"/>
      <c r="B431" s="52"/>
      <c r="C431" s="52" t="str">
        <f>IF('PCA 2022 consolidado'!$B431="","",VLOOKUP(B431,dados!$A$1:$B$23,2,FALSE))</f>
        <v/>
      </c>
      <c r="D431" s="52"/>
      <c r="E431" s="60"/>
      <c r="F431" s="57"/>
      <c r="G431" s="57"/>
      <c r="H431" s="52"/>
      <c r="I431" s="53"/>
      <c r="J431" s="53"/>
      <c r="K431" s="53"/>
      <c r="L431" s="53"/>
      <c r="M431" s="53"/>
      <c r="N431" s="55"/>
      <c r="O431" s="53"/>
      <c r="P431" s="53"/>
      <c r="Q431" s="53"/>
      <c r="R431" s="53"/>
      <c r="S431" s="56"/>
      <c r="T431" s="56"/>
      <c r="U431" s="53"/>
      <c r="V431" s="53"/>
      <c r="W431" s="57"/>
      <c r="X431" s="58"/>
      <c r="Y431" s="59"/>
      <c r="Z431" s="52"/>
      <c r="AA431" s="52"/>
      <c r="AB431" s="52"/>
      <c r="AC431" s="52"/>
      <c r="AD431" s="59"/>
      <c r="AE431" s="52"/>
      <c r="AF431" s="42"/>
      <c r="AG431" s="42"/>
      <c r="AH431" s="42"/>
      <c r="AI431" s="42"/>
      <c r="AJ431" s="42"/>
    </row>
    <row r="432" spans="1:36" ht="15.75" customHeight="1" x14ac:dyDescent="0.2">
      <c r="A432" s="23"/>
      <c r="B432" s="23"/>
      <c r="C432" s="23" t="str">
        <f>IF('PCA 2022 consolidado'!$B432="","",VLOOKUP(B432,dados!$A$1:$B$23,2,FALSE))</f>
        <v/>
      </c>
      <c r="D432" s="23"/>
      <c r="E432" s="43"/>
      <c r="F432" s="44"/>
      <c r="G432" s="44"/>
      <c r="H432" s="23"/>
      <c r="I432" s="45"/>
      <c r="J432" s="45"/>
      <c r="K432" s="45"/>
      <c r="L432" s="45"/>
      <c r="M432" s="45"/>
      <c r="N432" s="47"/>
      <c r="O432" s="45"/>
      <c r="P432" s="45"/>
      <c r="Q432" s="45"/>
      <c r="R432" s="45"/>
      <c r="S432" s="49"/>
      <c r="T432" s="49"/>
      <c r="U432" s="45"/>
      <c r="V432" s="45"/>
      <c r="W432" s="44"/>
      <c r="X432" s="50"/>
      <c r="Y432" s="51"/>
      <c r="Z432" s="23"/>
      <c r="AA432" s="23"/>
      <c r="AB432" s="23"/>
      <c r="AC432" s="23"/>
      <c r="AD432" s="51"/>
      <c r="AE432" s="23"/>
      <c r="AF432" s="42"/>
      <c r="AG432" s="42"/>
      <c r="AH432" s="42"/>
      <c r="AI432" s="42"/>
      <c r="AJ432" s="42"/>
    </row>
    <row r="433" spans="1:36" ht="15.75" customHeight="1" x14ac:dyDescent="0.2">
      <c r="A433" s="52"/>
      <c r="B433" s="52"/>
      <c r="C433" s="52" t="str">
        <f>IF('PCA 2022 consolidado'!$B433="","",VLOOKUP(B433,dados!$A$1:$B$23,2,FALSE))</f>
        <v/>
      </c>
      <c r="D433" s="52"/>
      <c r="E433" s="60"/>
      <c r="F433" s="57"/>
      <c r="G433" s="57"/>
      <c r="H433" s="52"/>
      <c r="I433" s="53"/>
      <c r="J433" s="53"/>
      <c r="K433" s="53"/>
      <c r="L433" s="53"/>
      <c r="M433" s="53"/>
      <c r="N433" s="55"/>
      <c r="O433" s="53"/>
      <c r="P433" s="53"/>
      <c r="Q433" s="53"/>
      <c r="R433" s="53"/>
      <c r="S433" s="56"/>
      <c r="T433" s="56"/>
      <c r="U433" s="53"/>
      <c r="V433" s="53"/>
      <c r="W433" s="57"/>
      <c r="X433" s="58"/>
      <c r="Y433" s="59"/>
      <c r="Z433" s="52"/>
      <c r="AA433" s="52"/>
      <c r="AB433" s="52"/>
      <c r="AC433" s="52"/>
      <c r="AD433" s="59"/>
      <c r="AE433" s="52"/>
      <c r="AF433" s="42"/>
      <c r="AG433" s="42"/>
      <c r="AH433" s="42"/>
      <c r="AI433" s="42"/>
      <c r="AJ433" s="42"/>
    </row>
    <row r="434" spans="1:36" ht="15.75" customHeight="1" x14ac:dyDescent="0.2">
      <c r="A434" s="23"/>
      <c r="B434" s="23"/>
      <c r="C434" s="23" t="str">
        <f>IF('PCA 2022 consolidado'!$B434="","",VLOOKUP(B434,dados!$A$1:$B$23,2,FALSE))</f>
        <v/>
      </c>
      <c r="D434" s="23"/>
      <c r="E434" s="43"/>
      <c r="F434" s="44"/>
      <c r="G434" s="44"/>
      <c r="H434" s="23"/>
      <c r="I434" s="45"/>
      <c r="J434" s="45"/>
      <c r="K434" s="45"/>
      <c r="L434" s="45"/>
      <c r="M434" s="45"/>
      <c r="N434" s="47"/>
      <c r="O434" s="45"/>
      <c r="P434" s="45"/>
      <c r="Q434" s="45"/>
      <c r="R434" s="45"/>
      <c r="S434" s="49"/>
      <c r="T434" s="49"/>
      <c r="U434" s="45"/>
      <c r="V434" s="45"/>
      <c r="W434" s="44"/>
      <c r="X434" s="50"/>
      <c r="Y434" s="51"/>
      <c r="Z434" s="23"/>
      <c r="AA434" s="23"/>
      <c r="AB434" s="23"/>
      <c r="AC434" s="23"/>
      <c r="AD434" s="51"/>
      <c r="AE434" s="23"/>
      <c r="AF434" s="42"/>
      <c r="AG434" s="42"/>
      <c r="AH434" s="42"/>
      <c r="AI434" s="42"/>
      <c r="AJ434" s="42"/>
    </row>
    <row r="435" spans="1:36" ht="15.75" customHeight="1" x14ac:dyDescent="0.2">
      <c r="A435" s="52"/>
      <c r="B435" s="52"/>
      <c r="C435" s="52" t="str">
        <f>IF('PCA 2022 consolidado'!$B435="","",VLOOKUP(B435,dados!$A$1:$B$23,2,FALSE))</f>
        <v/>
      </c>
      <c r="D435" s="52"/>
      <c r="E435" s="60"/>
      <c r="F435" s="57"/>
      <c r="G435" s="57"/>
      <c r="H435" s="52"/>
      <c r="I435" s="53"/>
      <c r="J435" s="53"/>
      <c r="K435" s="53"/>
      <c r="L435" s="53"/>
      <c r="M435" s="53"/>
      <c r="N435" s="55"/>
      <c r="O435" s="53"/>
      <c r="P435" s="53"/>
      <c r="Q435" s="53"/>
      <c r="R435" s="53"/>
      <c r="S435" s="56"/>
      <c r="T435" s="56"/>
      <c r="U435" s="53"/>
      <c r="V435" s="53"/>
      <c r="W435" s="57"/>
      <c r="X435" s="58"/>
      <c r="Y435" s="59"/>
      <c r="Z435" s="52"/>
      <c r="AA435" s="52"/>
      <c r="AB435" s="52"/>
      <c r="AC435" s="52"/>
      <c r="AD435" s="59"/>
      <c r="AE435" s="52"/>
      <c r="AF435" s="42"/>
      <c r="AG435" s="42"/>
      <c r="AH435" s="42"/>
      <c r="AI435" s="42"/>
      <c r="AJ435" s="42"/>
    </row>
    <row r="436" spans="1:36" ht="15.75" customHeight="1" x14ac:dyDescent="0.2">
      <c r="A436" s="23"/>
      <c r="B436" s="23"/>
      <c r="C436" s="23" t="str">
        <f>IF('PCA 2022 consolidado'!$B436="","",VLOOKUP(B436,dados!$A$1:$B$23,2,FALSE))</f>
        <v/>
      </c>
      <c r="D436" s="23"/>
      <c r="E436" s="43"/>
      <c r="F436" s="44"/>
      <c r="G436" s="44"/>
      <c r="H436" s="23"/>
      <c r="I436" s="45"/>
      <c r="J436" s="45"/>
      <c r="K436" s="45"/>
      <c r="L436" s="45"/>
      <c r="M436" s="45"/>
      <c r="N436" s="47"/>
      <c r="O436" s="45"/>
      <c r="P436" s="45"/>
      <c r="Q436" s="45"/>
      <c r="R436" s="45"/>
      <c r="S436" s="49"/>
      <c r="T436" s="49"/>
      <c r="U436" s="45"/>
      <c r="V436" s="45"/>
      <c r="W436" s="44"/>
      <c r="X436" s="50"/>
      <c r="Y436" s="51"/>
      <c r="Z436" s="23"/>
      <c r="AA436" s="23"/>
      <c r="AB436" s="23"/>
      <c r="AC436" s="23"/>
      <c r="AD436" s="51"/>
      <c r="AE436" s="23"/>
      <c r="AF436" s="42"/>
      <c r="AG436" s="42"/>
      <c r="AH436" s="42"/>
      <c r="AI436" s="42"/>
      <c r="AJ436" s="42"/>
    </row>
    <row r="437" spans="1:36" ht="15.75" customHeight="1" x14ac:dyDescent="0.2">
      <c r="A437" s="52"/>
      <c r="B437" s="52"/>
      <c r="C437" s="52" t="str">
        <f>IF('PCA 2022 consolidado'!$B437="","",VLOOKUP(B437,dados!$A$1:$B$23,2,FALSE))</f>
        <v/>
      </c>
      <c r="D437" s="52"/>
      <c r="E437" s="60"/>
      <c r="F437" s="57"/>
      <c r="G437" s="57"/>
      <c r="H437" s="52"/>
      <c r="I437" s="53"/>
      <c r="J437" s="53"/>
      <c r="K437" s="53"/>
      <c r="L437" s="53"/>
      <c r="M437" s="53"/>
      <c r="N437" s="55"/>
      <c r="O437" s="53"/>
      <c r="P437" s="53"/>
      <c r="Q437" s="53"/>
      <c r="R437" s="53"/>
      <c r="S437" s="56"/>
      <c r="T437" s="56"/>
      <c r="U437" s="53"/>
      <c r="V437" s="53"/>
      <c r="W437" s="57"/>
      <c r="X437" s="58"/>
      <c r="Y437" s="59"/>
      <c r="Z437" s="52"/>
      <c r="AA437" s="52"/>
      <c r="AB437" s="52"/>
      <c r="AC437" s="52"/>
      <c r="AD437" s="59"/>
      <c r="AE437" s="52"/>
      <c r="AF437" s="42"/>
      <c r="AG437" s="42"/>
      <c r="AH437" s="42"/>
      <c r="AI437" s="42"/>
      <c r="AJ437" s="42"/>
    </row>
    <row r="438" spans="1:36" ht="15.75" customHeight="1" x14ac:dyDescent="0.2">
      <c r="A438" s="23"/>
      <c r="B438" s="23"/>
      <c r="C438" s="23" t="str">
        <f>IF('PCA 2022 consolidado'!$B438="","",VLOOKUP(B438,dados!$A$1:$B$23,2,FALSE))</f>
        <v/>
      </c>
      <c r="D438" s="23"/>
      <c r="E438" s="43"/>
      <c r="F438" s="44"/>
      <c r="G438" s="44"/>
      <c r="H438" s="23"/>
      <c r="I438" s="45"/>
      <c r="J438" s="45"/>
      <c r="K438" s="45"/>
      <c r="L438" s="45"/>
      <c r="M438" s="45"/>
      <c r="N438" s="47"/>
      <c r="O438" s="45"/>
      <c r="P438" s="45"/>
      <c r="Q438" s="45"/>
      <c r="R438" s="45"/>
      <c r="S438" s="49"/>
      <c r="T438" s="49"/>
      <c r="U438" s="45"/>
      <c r="V438" s="45"/>
      <c r="W438" s="44"/>
      <c r="X438" s="50"/>
      <c r="Y438" s="51"/>
      <c r="Z438" s="23"/>
      <c r="AA438" s="23"/>
      <c r="AB438" s="23"/>
      <c r="AC438" s="23"/>
      <c r="AD438" s="51"/>
      <c r="AE438" s="23"/>
      <c r="AF438" s="42"/>
      <c r="AG438" s="42"/>
      <c r="AH438" s="42"/>
      <c r="AI438" s="42"/>
      <c r="AJ438" s="42"/>
    </row>
    <row r="439" spans="1:36" ht="15.75" customHeight="1" x14ac:dyDescent="0.2">
      <c r="A439" s="52"/>
      <c r="B439" s="52"/>
      <c r="C439" s="52" t="str">
        <f>IF('PCA 2022 consolidado'!$B439="","",VLOOKUP(B439,dados!$A$1:$B$23,2,FALSE))</f>
        <v/>
      </c>
      <c r="D439" s="52"/>
      <c r="E439" s="60"/>
      <c r="F439" s="57"/>
      <c r="G439" s="57"/>
      <c r="H439" s="52"/>
      <c r="I439" s="53"/>
      <c r="J439" s="53"/>
      <c r="K439" s="53"/>
      <c r="L439" s="53"/>
      <c r="M439" s="53"/>
      <c r="N439" s="55"/>
      <c r="O439" s="53"/>
      <c r="P439" s="53"/>
      <c r="Q439" s="53"/>
      <c r="R439" s="53"/>
      <c r="S439" s="56"/>
      <c r="T439" s="56"/>
      <c r="U439" s="53"/>
      <c r="V439" s="53"/>
      <c r="W439" s="57"/>
      <c r="X439" s="58"/>
      <c r="Y439" s="59"/>
      <c r="Z439" s="52"/>
      <c r="AA439" s="52"/>
      <c r="AB439" s="52"/>
      <c r="AC439" s="52"/>
      <c r="AD439" s="59"/>
      <c r="AE439" s="52"/>
      <c r="AF439" s="42"/>
      <c r="AG439" s="42"/>
      <c r="AH439" s="42"/>
      <c r="AI439" s="42"/>
      <c r="AJ439" s="42"/>
    </row>
    <row r="440" spans="1:36" ht="15.75" customHeight="1" x14ac:dyDescent="0.2">
      <c r="A440" s="23"/>
      <c r="B440" s="23"/>
      <c r="C440" s="23" t="str">
        <f>IF('PCA 2022 consolidado'!$B440="","",VLOOKUP(B440,dados!$A$1:$B$23,2,FALSE))</f>
        <v/>
      </c>
      <c r="D440" s="23"/>
      <c r="E440" s="43"/>
      <c r="F440" s="44"/>
      <c r="G440" s="44"/>
      <c r="H440" s="23"/>
      <c r="I440" s="45"/>
      <c r="J440" s="45"/>
      <c r="K440" s="45"/>
      <c r="L440" s="45"/>
      <c r="M440" s="45"/>
      <c r="N440" s="47"/>
      <c r="O440" s="45"/>
      <c r="P440" s="45"/>
      <c r="Q440" s="45"/>
      <c r="R440" s="45"/>
      <c r="S440" s="49"/>
      <c r="T440" s="49"/>
      <c r="U440" s="45"/>
      <c r="V440" s="45"/>
      <c r="W440" s="44"/>
      <c r="X440" s="50"/>
      <c r="Y440" s="51"/>
      <c r="Z440" s="23"/>
      <c r="AA440" s="23"/>
      <c r="AB440" s="23"/>
      <c r="AC440" s="23"/>
      <c r="AD440" s="51"/>
      <c r="AE440" s="23"/>
      <c r="AF440" s="42"/>
      <c r="AG440" s="42"/>
      <c r="AH440" s="42"/>
      <c r="AI440" s="42"/>
      <c r="AJ440" s="42"/>
    </row>
    <row r="441" spans="1:36" ht="15.75" customHeight="1" x14ac:dyDescent="0.2">
      <c r="A441" s="52"/>
      <c r="B441" s="52"/>
      <c r="C441" s="52" t="str">
        <f>IF('PCA 2022 consolidado'!$B441="","",VLOOKUP(B441,dados!$A$1:$B$23,2,FALSE))</f>
        <v/>
      </c>
      <c r="D441" s="52"/>
      <c r="E441" s="60"/>
      <c r="F441" s="57"/>
      <c r="G441" s="57"/>
      <c r="H441" s="52"/>
      <c r="I441" s="53"/>
      <c r="J441" s="53"/>
      <c r="K441" s="53"/>
      <c r="L441" s="53"/>
      <c r="M441" s="53"/>
      <c r="N441" s="55"/>
      <c r="O441" s="53"/>
      <c r="P441" s="53"/>
      <c r="Q441" s="53"/>
      <c r="R441" s="53"/>
      <c r="S441" s="56"/>
      <c r="T441" s="56"/>
      <c r="U441" s="53"/>
      <c r="V441" s="53"/>
      <c r="W441" s="57"/>
      <c r="X441" s="58"/>
      <c r="Y441" s="59"/>
      <c r="Z441" s="52"/>
      <c r="AA441" s="52"/>
      <c r="AB441" s="52"/>
      <c r="AC441" s="52"/>
      <c r="AD441" s="59"/>
      <c r="AE441" s="52"/>
      <c r="AF441" s="42"/>
      <c r="AG441" s="42"/>
      <c r="AH441" s="42"/>
      <c r="AI441" s="42"/>
      <c r="AJ441" s="42"/>
    </row>
    <row r="442" spans="1:36" ht="15.75" customHeight="1" x14ac:dyDescent="0.2">
      <c r="A442" s="23"/>
      <c r="B442" s="23"/>
      <c r="C442" s="23" t="str">
        <f>IF('PCA 2022 consolidado'!$B442="","",VLOOKUP(B442,dados!$A$1:$B$23,2,FALSE))</f>
        <v/>
      </c>
      <c r="D442" s="23"/>
      <c r="E442" s="43"/>
      <c r="F442" s="44"/>
      <c r="G442" s="44"/>
      <c r="H442" s="23"/>
      <c r="I442" s="45"/>
      <c r="J442" s="45"/>
      <c r="K442" s="45"/>
      <c r="L442" s="45"/>
      <c r="M442" s="45"/>
      <c r="N442" s="47"/>
      <c r="O442" s="45"/>
      <c r="P442" s="45"/>
      <c r="Q442" s="45"/>
      <c r="R442" s="45"/>
      <c r="S442" s="49"/>
      <c r="T442" s="49"/>
      <c r="U442" s="45"/>
      <c r="V442" s="45"/>
      <c r="W442" s="44"/>
      <c r="X442" s="50"/>
      <c r="Y442" s="51"/>
      <c r="Z442" s="23"/>
      <c r="AA442" s="23"/>
      <c r="AB442" s="23"/>
      <c r="AC442" s="23"/>
      <c r="AD442" s="51"/>
      <c r="AE442" s="23"/>
      <c r="AF442" s="42"/>
      <c r="AG442" s="42"/>
      <c r="AH442" s="42"/>
      <c r="AI442" s="42"/>
      <c r="AJ442" s="42"/>
    </row>
    <row r="443" spans="1:36" ht="15.75" customHeight="1" x14ac:dyDescent="0.2">
      <c r="A443" s="52"/>
      <c r="B443" s="52"/>
      <c r="C443" s="52" t="str">
        <f>IF('PCA 2022 consolidado'!$B443="","",VLOOKUP(B443,dados!$A$1:$B$23,2,FALSE))</f>
        <v/>
      </c>
      <c r="D443" s="52"/>
      <c r="E443" s="60"/>
      <c r="F443" s="57"/>
      <c r="G443" s="57"/>
      <c r="H443" s="52"/>
      <c r="I443" s="53"/>
      <c r="J443" s="53"/>
      <c r="K443" s="53"/>
      <c r="L443" s="53"/>
      <c r="M443" s="53"/>
      <c r="N443" s="55"/>
      <c r="O443" s="53"/>
      <c r="P443" s="53"/>
      <c r="Q443" s="53"/>
      <c r="R443" s="53"/>
      <c r="S443" s="56"/>
      <c r="T443" s="56"/>
      <c r="U443" s="53"/>
      <c r="V443" s="53"/>
      <c r="W443" s="57"/>
      <c r="X443" s="58"/>
      <c r="Y443" s="59"/>
      <c r="Z443" s="52"/>
      <c r="AA443" s="52"/>
      <c r="AB443" s="52"/>
      <c r="AC443" s="52"/>
      <c r="AD443" s="59"/>
      <c r="AE443" s="52"/>
      <c r="AF443" s="42"/>
      <c r="AG443" s="42"/>
      <c r="AH443" s="42"/>
      <c r="AI443" s="42"/>
      <c r="AJ443" s="42"/>
    </row>
    <row r="444" spans="1:36" ht="15.75" customHeight="1" x14ac:dyDescent="0.2">
      <c r="A444" s="23"/>
      <c r="B444" s="23"/>
      <c r="C444" s="23" t="str">
        <f>IF('PCA 2022 consolidado'!$B444="","",VLOOKUP(B444,dados!$A$1:$B$23,2,FALSE))</f>
        <v/>
      </c>
      <c r="D444" s="23"/>
      <c r="E444" s="43"/>
      <c r="F444" s="44"/>
      <c r="G444" s="44"/>
      <c r="H444" s="23"/>
      <c r="I444" s="45"/>
      <c r="J444" s="45"/>
      <c r="K444" s="45"/>
      <c r="L444" s="45"/>
      <c r="M444" s="45"/>
      <c r="N444" s="47"/>
      <c r="O444" s="45"/>
      <c r="P444" s="45"/>
      <c r="Q444" s="45"/>
      <c r="R444" s="45"/>
      <c r="S444" s="49"/>
      <c r="T444" s="49"/>
      <c r="U444" s="45"/>
      <c r="V444" s="45"/>
      <c r="W444" s="44"/>
      <c r="X444" s="50"/>
      <c r="Y444" s="51"/>
      <c r="Z444" s="23"/>
      <c r="AA444" s="23"/>
      <c r="AB444" s="23"/>
      <c r="AC444" s="23"/>
      <c r="AD444" s="51"/>
      <c r="AE444" s="23"/>
      <c r="AF444" s="42"/>
      <c r="AG444" s="42"/>
      <c r="AH444" s="42"/>
      <c r="AI444" s="42"/>
      <c r="AJ444" s="42"/>
    </row>
    <row r="445" spans="1:36" ht="15.75" customHeight="1" x14ac:dyDescent="0.2">
      <c r="A445" s="52"/>
      <c r="B445" s="52"/>
      <c r="C445" s="52" t="str">
        <f>IF('PCA 2022 consolidado'!$B445="","",VLOOKUP(B445,dados!$A$1:$B$23,2,FALSE))</f>
        <v/>
      </c>
      <c r="D445" s="52"/>
      <c r="E445" s="60"/>
      <c r="F445" s="57"/>
      <c r="G445" s="57"/>
      <c r="H445" s="52"/>
      <c r="I445" s="53"/>
      <c r="J445" s="53"/>
      <c r="K445" s="53"/>
      <c r="L445" s="53"/>
      <c r="M445" s="53"/>
      <c r="N445" s="55"/>
      <c r="O445" s="53"/>
      <c r="P445" s="53"/>
      <c r="Q445" s="53"/>
      <c r="R445" s="53"/>
      <c r="S445" s="56"/>
      <c r="T445" s="56"/>
      <c r="U445" s="53"/>
      <c r="V445" s="53"/>
      <c r="W445" s="57"/>
      <c r="X445" s="58"/>
      <c r="Y445" s="59"/>
      <c r="Z445" s="52"/>
      <c r="AA445" s="52"/>
      <c r="AB445" s="52"/>
      <c r="AC445" s="52"/>
      <c r="AD445" s="59"/>
      <c r="AE445" s="52"/>
      <c r="AF445" s="42"/>
      <c r="AG445" s="42"/>
      <c r="AH445" s="42"/>
      <c r="AI445" s="42"/>
      <c r="AJ445" s="42"/>
    </row>
    <row r="446" spans="1:36" ht="15.75" customHeight="1" x14ac:dyDescent="0.2">
      <c r="A446" s="23"/>
      <c r="B446" s="23"/>
      <c r="C446" s="23" t="str">
        <f>IF('PCA 2022 consolidado'!$B446="","",VLOOKUP(B446,dados!$A$1:$B$23,2,FALSE))</f>
        <v/>
      </c>
      <c r="D446" s="23"/>
      <c r="E446" s="43"/>
      <c r="F446" s="44"/>
      <c r="G446" s="44"/>
      <c r="H446" s="23"/>
      <c r="I446" s="45"/>
      <c r="J446" s="45"/>
      <c r="K446" s="45"/>
      <c r="L446" s="45"/>
      <c r="M446" s="45"/>
      <c r="N446" s="47"/>
      <c r="O446" s="45"/>
      <c r="P446" s="45"/>
      <c r="Q446" s="45"/>
      <c r="R446" s="45"/>
      <c r="S446" s="49"/>
      <c r="T446" s="49"/>
      <c r="U446" s="45"/>
      <c r="V446" s="45"/>
      <c r="W446" s="44"/>
      <c r="X446" s="50"/>
      <c r="Y446" s="51"/>
      <c r="Z446" s="23"/>
      <c r="AA446" s="23"/>
      <c r="AB446" s="23"/>
      <c r="AC446" s="23"/>
      <c r="AD446" s="51"/>
      <c r="AE446" s="23"/>
      <c r="AF446" s="42"/>
      <c r="AG446" s="42"/>
      <c r="AH446" s="42"/>
      <c r="AI446" s="42"/>
      <c r="AJ446" s="42"/>
    </row>
    <row r="447" spans="1:36" ht="15.75" customHeight="1" x14ac:dyDescent="0.2">
      <c r="A447" s="52"/>
      <c r="B447" s="52"/>
      <c r="C447" s="52" t="str">
        <f>IF('PCA 2022 consolidado'!$B447="","",VLOOKUP(B447,dados!$A$1:$B$23,2,FALSE))</f>
        <v/>
      </c>
      <c r="D447" s="52"/>
      <c r="E447" s="60"/>
      <c r="F447" s="57"/>
      <c r="G447" s="57"/>
      <c r="H447" s="52"/>
      <c r="I447" s="53"/>
      <c r="J447" s="53"/>
      <c r="K447" s="53"/>
      <c r="L447" s="53"/>
      <c r="M447" s="53"/>
      <c r="N447" s="55"/>
      <c r="O447" s="53"/>
      <c r="P447" s="53"/>
      <c r="Q447" s="53"/>
      <c r="R447" s="53"/>
      <c r="S447" s="56"/>
      <c r="T447" s="56"/>
      <c r="U447" s="53"/>
      <c r="V447" s="53"/>
      <c r="W447" s="57"/>
      <c r="X447" s="58"/>
      <c r="Y447" s="59"/>
      <c r="Z447" s="52"/>
      <c r="AA447" s="52"/>
      <c r="AB447" s="52"/>
      <c r="AC447" s="52"/>
      <c r="AD447" s="59"/>
      <c r="AE447" s="52"/>
      <c r="AF447" s="42"/>
      <c r="AG447" s="42"/>
      <c r="AH447" s="42"/>
      <c r="AI447" s="42"/>
      <c r="AJ447" s="42"/>
    </row>
    <row r="448" spans="1:36" ht="15.75" customHeight="1" x14ac:dyDescent="0.2">
      <c r="A448" s="23"/>
      <c r="B448" s="23"/>
      <c r="C448" s="23" t="str">
        <f>IF('PCA 2022 consolidado'!$B448="","",VLOOKUP(B448,dados!$A$1:$B$23,2,FALSE))</f>
        <v/>
      </c>
      <c r="D448" s="23"/>
      <c r="E448" s="43"/>
      <c r="F448" s="44"/>
      <c r="G448" s="44"/>
      <c r="H448" s="23"/>
      <c r="I448" s="45"/>
      <c r="J448" s="45"/>
      <c r="K448" s="45"/>
      <c r="L448" s="45"/>
      <c r="M448" s="45"/>
      <c r="N448" s="47"/>
      <c r="O448" s="45"/>
      <c r="P448" s="45"/>
      <c r="Q448" s="45"/>
      <c r="R448" s="45"/>
      <c r="S448" s="49"/>
      <c r="T448" s="49"/>
      <c r="U448" s="45"/>
      <c r="V448" s="45"/>
      <c r="W448" s="44"/>
      <c r="X448" s="50"/>
      <c r="Y448" s="51"/>
      <c r="Z448" s="23"/>
      <c r="AA448" s="23"/>
      <c r="AB448" s="23"/>
      <c r="AC448" s="23"/>
      <c r="AD448" s="51"/>
      <c r="AE448" s="23"/>
      <c r="AF448" s="42"/>
      <c r="AG448" s="42"/>
      <c r="AH448" s="42"/>
      <c r="AI448" s="42"/>
      <c r="AJ448" s="42"/>
    </row>
    <row r="449" spans="1:36" ht="15.75" customHeight="1" x14ac:dyDescent="0.2">
      <c r="A449" s="52"/>
      <c r="B449" s="52"/>
      <c r="C449" s="52" t="str">
        <f>IF('PCA 2022 consolidado'!$B449="","",VLOOKUP(B449,dados!$A$1:$B$23,2,FALSE))</f>
        <v/>
      </c>
      <c r="D449" s="52"/>
      <c r="E449" s="60"/>
      <c r="F449" s="57"/>
      <c r="G449" s="57"/>
      <c r="H449" s="52"/>
      <c r="I449" s="53"/>
      <c r="J449" s="53"/>
      <c r="K449" s="53"/>
      <c r="L449" s="53"/>
      <c r="M449" s="53"/>
      <c r="N449" s="55"/>
      <c r="O449" s="53"/>
      <c r="P449" s="53"/>
      <c r="Q449" s="53"/>
      <c r="R449" s="53"/>
      <c r="S449" s="56"/>
      <c r="T449" s="56"/>
      <c r="U449" s="53"/>
      <c r="V449" s="53"/>
      <c r="W449" s="57"/>
      <c r="X449" s="58"/>
      <c r="Y449" s="59"/>
      <c r="Z449" s="52"/>
      <c r="AA449" s="52"/>
      <c r="AB449" s="52"/>
      <c r="AC449" s="52"/>
      <c r="AD449" s="59"/>
      <c r="AE449" s="52"/>
      <c r="AF449" s="42"/>
      <c r="AG449" s="42"/>
      <c r="AH449" s="42"/>
      <c r="AI449" s="42"/>
      <c r="AJ449" s="42"/>
    </row>
    <row r="450" spans="1:36" ht="15.75" customHeight="1" x14ac:dyDescent="0.2">
      <c r="A450" s="23"/>
      <c r="B450" s="23"/>
      <c r="C450" s="23" t="str">
        <f>IF('PCA 2022 consolidado'!$B450="","",VLOOKUP(B450,dados!$A$1:$B$23,2,FALSE))</f>
        <v/>
      </c>
      <c r="D450" s="23"/>
      <c r="E450" s="43"/>
      <c r="F450" s="44"/>
      <c r="G450" s="44"/>
      <c r="H450" s="23"/>
      <c r="I450" s="45"/>
      <c r="J450" s="45"/>
      <c r="K450" s="45"/>
      <c r="L450" s="45"/>
      <c r="M450" s="45"/>
      <c r="N450" s="47"/>
      <c r="O450" s="45"/>
      <c r="P450" s="45"/>
      <c r="Q450" s="45"/>
      <c r="R450" s="45"/>
      <c r="S450" s="49"/>
      <c r="T450" s="49"/>
      <c r="U450" s="45"/>
      <c r="V450" s="45"/>
      <c r="W450" s="44"/>
      <c r="X450" s="50"/>
      <c r="Y450" s="51"/>
      <c r="Z450" s="23"/>
      <c r="AA450" s="23"/>
      <c r="AB450" s="23"/>
      <c r="AC450" s="23"/>
      <c r="AD450" s="51"/>
      <c r="AE450" s="23"/>
      <c r="AF450" s="42"/>
      <c r="AG450" s="42"/>
      <c r="AH450" s="42"/>
      <c r="AI450" s="42"/>
      <c r="AJ450" s="42"/>
    </row>
    <row r="451" spans="1:36" ht="15.75" customHeight="1" x14ac:dyDescent="0.2">
      <c r="A451" s="52"/>
      <c r="B451" s="52"/>
      <c r="C451" s="52" t="str">
        <f>IF('PCA 2022 consolidado'!$B451="","",VLOOKUP(B451,dados!$A$1:$B$23,2,FALSE))</f>
        <v/>
      </c>
      <c r="D451" s="52"/>
      <c r="E451" s="60"/>
      <c r="F451" s="57"/>
      <c r="G451" s="57"/>
      <c r="H451" s="52"/>
      <c r="I451" s="53"/>
      <c r="J451" s="53"/>
      <c r="K451" s="53"/>
      <c r="L451" s="53"/>
      <c r="M451" s="53"/>
      <c r="N451" s="55"/>
      <c r="O451" s="53"/>
      <c r="P451" s="53"/>
      <c r="Q451" s="53"/>
      <c r="R451" s="53"/>
      <c r="S451" s="56"/>
      <c r="T451" s="56"/>
      <c r="U451" s="53"/>
      <c r="V451" s="53"/>
      <c r="W451" s="57"/>
      <c r="X451" s="58"/>
      <c r="Y451" s="59"/>
      <c r="Z451" s="52"/>
      <c r="AA451" s="52"/>
      <c r="AB451" s="52"/>
      <c r="AC451" s="52"/>
      <c r="AD451" s="59"/>
      <c r="AE451" s="52"/>
      <c r="AF451" s="42"/>
      <c r="AG451" s="42"/>
      <c r="AH451" s="42"/>
      <c r="AI451" s="42"/>
      <c r="AJ451" s="42"/>
    </row>
    <row r="452" spans="1:36" ht="15.75" customHeight="1" x14ac:dyDescent="0.2">
      <c r="A452" s="23"/>
      <c r="B452" s="23"/>
      <c r="C452" s="23" t="str">
        <f>IF('PCA 2022 consolidado'!$B452="","",VLOOKUP(B452,dados!$A$1:$B$23,2,FALSE))</f>
        <v/>
      </c>
      <c r="D452" s="23"/>
      <c r="E452" s="43"/>
      <c r="F452" s="44"/>
      <c r="G452" s="44"/>
      <c r="H452" s="23"/>
      <c r="I452" s="45"/>
      <c r="J452" s="45"/>
      <c r="K452" s="45"/>
      <c r="L452" s="45"/>
      <c r="M452" s="45"/>
      <c r="N452" s="47"/>
      <c r="O452" s="45"/>
      <c r="P452" s="45"/>
      <c r="Q452" s="45"/>
      <c r="R452" s="45"/>
      <c r="S452" s="49"/>
      <c r="T452" s="49"/>
      <c r="U452" s="45"/>
      <c r="V452" s="45"/>
      <c r="W452" s="44"/>
      <c r="X452" s="50"/>
      <c r="Y452" s="51"/>
      <c r="Z452" s="23"/>
      <c r="AA452" s="23"/>
      <c r="AB452" s="23"/>
      <c r="AC452" s="23"/>
      <c r="AD452" s="51"/>
      <c r="AE452" s="23"/>
      <c r="AF452" s="42"/>
      <c r="AG452" s="42"/>
      <c r="AH452" s="42"/>
      <c r="AI452" s="42"/>
      <c r="AJ452" s="42"/>
    </row>
    <row r="453" spans="1:36" ht="15.75" customHeight="1" x14ac:dyDescent="0.2">
      <c r="A453" s="52"/>
      <c r="B453" s="52"/>
      <c r="C453" s="52" t="str">
        <f>IF('PCA 2022 consolidado'!$B453="","",VLOOKUP(B453,dados!$A$1:$B$23,2,FALSE))</f>
        <v/>
      </c>
      <c r="D453" s="52"/>
      <c r="E453" s="60"/>
      <c r="F453" s="57"/>
      <c r="G453" s="57"/>
      <c r="H453" s="52"/>
      <c r="I453" s="53"/>
      <c r="J453" s="53"/>
      <c r="K453" s="53"/>
      <c r="L453" s="53"/>
      <c r="M453" s="53"/>
      <c r="N453" s="55"/>
      <c r="O453" s="53"/>
      <c r="P453" s="53"/>
      <c r="Q453" s="53"/>
      <c r="R453" s="53"/>
      <c r="S453" s="56"/>
      <c r="T453" s="56"/>
      <c r="U453" s="53"/>
      <c r="V453" s="53"/>
      <c r="W453" s="57"/>
      <c r="X453" s="58"/>
      <c r="Y453" s="59"/>
      <c r="Z453" s="52"/>
      <c r="AA453" s="52"/>
      <c r="AB453" s="52"/>
      <c r="AC453" s="52"/>
      <c r="AD453" s="59"/>
      <c r="AE453" s="52"/>
      <c r="AF453" s="42"/>
      <c r="AG453" s="42"/>
      <c r="AH453" s="42"/>
      <c r="AI453" s="42"/>
      <c r="AJ453" s="42"/>
    </row>
    <row r="454" spans="1:36" ht="15.75" customHeight="1" x14ac:dyDescent="0.2">
      <c r="A454" s="23"/>
      <c r="B454" s="23"/>
      <c r="C454" s="23" t="str">
        <f>IF('PCA 2022 consolidado'!$B454="","",VLOOKUP(B454,dados!$A$1:$B$23,2,FALSE))</f>
        <v/>
      </c>
      <c r="D454" s="23"/>
      <c r="E454" s="43"/>
      <c r="F454" s="44"/>
      <c r="G454" s="44"/>
      <c r="H454" s="23"/>
      <c r="I454" s="45"/>
      <c r="J454" s="45"/>
      <c r="K454" s="45"/>
      <c r="L454" s="45"/>
      <c r="M454" s="45"/>
      <c r="N454" s="47"/>
      <c r="O454" s="45"/>
      <c r="P454" s="45"/>
      <c r="Q454" s="45"/>
      <c r="R454" s="45"/>
      <c r="S454" s="49"/>
      <c r="T454" s="49"/>
      <c r="U454" s="45"/>
      <c r="V454" s="45"/>
      <c r="W454" s="44"/>
      <c r="X454" s="50"/>
      <c r="Y454" s="51"/>
      <c r="Z454" s="23"/>
      <c r="AA454" s="23"/>
      <c r="AB454" s="23"/>
      <c r="AC454" s="23"/>
      <c r="AD454" s="51"/>
      <c r="AE454" s="23"/>
      <c r="AF454" s="42"/>
      <c r="AG454" s="42"/>
      <c r="AH454" s="42"/>
      <c r="AI454" s="42"/>
      <c r="AJ454" s="42"/>
    </row>
    <row r="455" spans="1:36" ht="15.75" customHeight="1" x14ac:dyDescent="0.2">
      <c r="A455" s="52"/>
      <c r="B455" s="52"/>
      <c r="C455" s="52" t="str">
        <f>IF('PCA 2022 consolidado'!$B455="","",VLOOKUP(B455,dados!$A$1:$B$23,2,FALSE))</f>
        <v/>
      </c>
      <c r="D455" s="52"/>
      <c r="E455" s="60"/>
      <c r="F455" s="57"/>
      <c r="G455" s="57"/>
      <c r="H455" s="52"/>
      <c r="I455" s="53"/>
      <c r="J455" s="53"/>
      <c r="K455" s="53"/>
      <c r="L455" s="53"/>
      <c r="M455" s="53"/>
      <c r="N455" s="55"/>
      <c r="O455" s="53"/>
      <c r="P455" s="53"/>
      <c r="Q455" s="53"/>
      <c r="R455" s="53"/>
      <c r="S455" s="56"/>
      <c r="T455" s="56"/>
      <c r="U455" s="53"/>
      <c r="V455" s="53"/>
      <c r="W455" s="57"/>
      <c r="X455" s="58"/>
      <c r="Y455" s="59"/>
      <c r="Z455" s="52"/>
      <c r="AA455" s="52"/>
      <c r="AB455" s="52"/>
      <c r="AC455" s="52"/>
      <c r="AD455" s="59"/>
      <c r="AE455" s="52"/>
      <c r="AF455" s="42"/>
      <c r="AG455" s="42"/>
      <c r="AH455" s="42"/>
      <c r="AI455" s="42"/>
      <c r="AJ455" s="42"/>
    </row>
    <row r="456" spans="1:36" ht="15.75" customHeight="1" x14ac:dyDescent="0.2">
      <c r="A456" s="23"/>
      <c r="B456" s="23"/>
      <c r="C456" s="23" t="str">
        <f>IF('PCA 2022 consolidado'!$B456="","",VLOOKUP(B456,dados!$A$1:$B$23,2,FALSE))</f>
        <v/>
      </c>
      <c r="D456" s="23"/>
      <c r="E456" s="43"/>
      <c r="F456" s="44"/>
      <c r="G456" s="44"/>
      <c r="H456" s="23"/>
      <c r="I456" s="45"/>
      <c r="J456" s="45"/>
      <c r="K456" s="45"/>
      <c r="L456" s="45"/>
      <c r="M456" s="45"/>
      <c r="N456" s="47"/>
      <c r="O456" s="45"/>
      <c r="P456" s="45"/>
      <c r="Q456" s="45"/>
      <c r="R456" s="45"/>
      <c r="S456" s="49"/>
      <c r="T456" s="49"/>
      <c r="U456" s="45"/>
      <c r="V456" s="45"/>
      <c r="W456" s="44"/>
      <c r="X456" s="50"/>
      <c r="Y456" s="51"/>
      <c r="Z456" s="23"/>
      <c r="AA456" s="23"/>
      <c r="AB456" s="23"/>
      <c r="AC456" s="23"/>
      <c r="AD456" s="51"/>
      <c r="AE456" s="23"/>
      <c r="AF456" s="42"/>
      <c r="AG456" s="42"/>
      <c r="AH456" s="42"/>
      <c r="AI456" s="42"/>
      <c r="AJ456" s="42"/>
    </row>
    <row r="457" spans="1:36" ht="15.75" customHeight="1" x14ac:dyDescent="0.2">
      <c r="A457" s="52"/>
      <c r="B457" s="52"/>
      <c r="C457" s="52" t="str">
        <f>IF('PCA 2022 consolidado'!$B457="","",VLOOKUP(B457,dados!$A$1:$B$23,2,FALSE))</f>
        <v/>
      </c>
      <c r="D457" s="52"/>
      <c r="E457" s="60"/>
      <c r="F457" s="57"/>
      <c r="G457" s="57"/>
      <c r="H457" s="52"/>
      <c r="I457" s="53"/>
      <c r="J457" s="53"/>
      <c r="K457" s="53"/>
      <c r="L457" s="53"/>
      <c r="M457" s="53"/>
      <c r="N457" s="55"/>
      <c r="O457" s="53"/>
      <c r="P457" s="53"/>
      <c r="Q457" s="53"/>
      <c r="R457" s="53"/>
      <c r="S457" s="56"/>
      <c r="T457" s="56"/>
      <c r="U457" s="53"/>
      <c r="V457" s="53"/>
      <c r="W457" s="57"/>
      <c r="X457" s="58"/>
      <c r="Y457" s="59"/>
      <c r="Z457" s="52"/>
      <c r="AA457" s="52"/>
      <c r="AB457" s="52"/>
      <c r="AC457" s="52"/>
      <c r="AD457" s="59"/>
      <c r="AE457" s="52"/>
      <c r="AF457" s="42"/>
      <c r="AG457" s="42"/>
      <c r="AH457" s="42"/>
      <c r="AI457" s="42"/>
      <c r="AJ457" s="42"/>
    </row>
    <row r="458" spans="1:36" ht="15.75" customHeight="1" x14ac:dyDescent="0.2">
      <c r="A458" s="23"/>
      <c r="B458" s="23"/>
      <c r="C458" s="23" t="str">
        <f>IF('PCA 2022 consolidado'!$B458="","",VLOOKUP(B458,dados!$A$1:$B$23,2,FALSE))</f>
        <v/>
      </c>
      <c r="D458" s="23"/>
      <c r="E458" s="43"/>
      <c r="F458" s="44"/>
      <c r="G458" s="44"/>
      <c r="H458" s="23"/>
      <c r="I458" s="45"/>
      <c r="J458" s="45"/>
      <c r="K458" s="45"/>
      <c r="L458" s="45"/>
      <c r="M458" s="45"/>
      <c r="N458" s="47"/>
      <c r="O458" s="45"/>
      <c r="P458" s="45"/>
      <c r="Q458" s="45"/>
      <c r="R458" s="45"/>
      <c r="S458" s="49"/>
      <c r="T458" s="49"/>
      <c r="U458" s="45"/>
      <c r="V458" s="45"/>
      <c r="W458" s="44"/>
      <c r="X458" s="50"/>
      <c r="Y458" s="51"/>
      <c r="Z458" s="23"/>
      <c r="AA458" s="23"/>
      <c r="AB458" s="23"/>
      <c r="AC458" s="23"/>
      <c r="AD458" s="51"/>
      <c r="AE458" s="23"/>
      <c r="AF458" s="42"/>
      <c r="AG458" s="42"/>
      <c r="AH458" s="42"/>
      <c r="AI458" s="42"/>
      <c r="AJ458" s="42"/>
    </row>
    <row r="459" spans="1:36" ht="15.75" customHeight="1" x14ac:dyDescent="0.2">
      <c r="A459" s="52"/>
      <c r="B459" s="52"/>
      <c r="C459" s="52" t="str">
        <f>IF('PCA 2022 consolidado'!$B459="","",VLOOKUP(B459,dados!$A$1:$B$23,2,FALSE))</f>
        <v/>
      </c>
      <c r="D459" s="52"/>
      <c r="E459" s="60"/>
      <c r="F459" s="57"/>
      <c r="G459" s="57"/>
      <c r="H459" s="52"/>
      <c r="I459" s="53"/>
      <c r="J459" s="53"/>
      <c r="K459" s="53"/>
      <c r="L459" s="53"/>
      <c r="M459" s="53"/>
      <c r="N459" s="55"/>
      <c r="O459" s="53"/>
      <c r="P459" s="53"/>
      <c r="Q459" s="53"/>
      <c r="R459" s="53"/>
      <c r="S459" s="56"/>
      <c r="T459" s="56"/>
      <c r="U459" s="53"/>
      <c r="V459" s="53"/>
      <c r="W459" s="57"/>
      <c r="X459" s="58"/>
      <c r="Y459" s="59"/>
      <c r="Z459" s="52"/>
      <c r="AA459" s="52"/>
      <c r="AB459" s="52"/>
      <c r="AC459" s="52"/>
      <c r="AD459" s="59"/>
      <c r="AE459" s="52"/>
      <c r="AF459" s="42"/>
      <c r="AG459" s="42"/>
      <c r="AH459" s="42"/>
      <c r="AI459" s="42"/>
      <c r="AJ459" s="42"/>
    </row>
    <row r="460" spans="1:36" ht="15.75" customHeight="1" x14ac:dyDescent="0.2">
      <c r="A460" s="23"/>
      <c r="B460" s="23"/>
      <c r="C460" s="23" t="str">
        <f>IF('PCA 2022 consolidado'!$B460="","",VLOOKUP(B460,dados!$A$1:$B$23,2,FALSE))</f>
        <v/>
      </c>
      <c r="D460" s="23"/>
      <c r="E460" s="43"/>
      <c r="F460" s="44"/>
      <c r="G460" s="44"/>
      <c r="H460" s="23"/>
      <c r="I460" s="45"/>
      <c r="J460" s="45"/>
      <c r="K460" s="45"/>
      <c r="L460" s="45"/>
      <c r="M460" s="45"/>
      <c r="N460" s="47"/>
      <c r="O460" s="45"/>
      <c r="P460" s="45"/>
      <c r="Q460" s="45"/>
      <c r="R460" s="45"/>
      <c r="S460" s="49"/>
      <c r="T460" s="49"/>
      <c r="U460" s="45"/>
      <c r="V460" s="45"/>
      <c r="W460" s="44"/>
      <c r="X460" s="50"/>
      <c r="Y460" s="51"/>
      <c r="Z460" s="23"/>
      <c r="AA460" s="23"/>
      <c r="AB460" s="23"/>
      <c r="AC460" s="23"/>
      <c r="AD460" s="51"/>
      <c r="AE460" s="23"/>
      <c r="AF460" s="42"/>
      <c r="AG460" s="42"/>
      <c r="AH460" s="42"/>
      <c r="AI460" s="42"/>
      <c r="AJ460" s="42"/>
    </row>
    <row r="461" spans="1:36" ht="15.75" customHeight="1" x14ac:dyDescent="0.2">
      <c r="A461" s="52"/>
      <c r="B461" s="52"/>
      <c r="C461" s="52" t="str">
        <f>IF('PCA 2022 consolidado'!$B461="","",VLOOKUP(B461,dados!$A$1:$B$23,2,FALSE))</f>
        <v/>
      </c>
      <c r="D461" s="52"/>
      <c r="E461" s="60"/>
      <c r="F461" s="57"/>
      <c r="G461" s="57"/>
      <c r="H461" s="52"/>
      <c r="I461" s="53"/>
      <c r="J461" s="53"/>
      <c r="K461" s="53"/>
      <c r="L461" s="53"/>
      <c r="M461" s="53"/>
      <c r="N461" s="55"/>
      <c r="O461" s="53"/>
      <c r="P461" s="53"/>
      <c r="Q461" s="53"/>
      <c r="R461" s="53"/>
      <c r="S461" s="56"/>
      <c r="T461" s="56"/>
      <c r="U461" s="53"/>
      <c r="V461" s="53"/>
      <c r="W461" s="57"/>
      <c r="X461" s="58"/>
      <c r="Y461" s="59"/>
      <c r="Z461" s="52"/>
      <c r="AA461" s="52"/>
      <c r="AB461" s="52"/>
      <c r="AC461" s="52"/>
      <c r="AD461" s="59"/>
      <c r="AE461" s="52"/>
      <c r="AF461" s="42"/>
      <c r="AG461" s="42"/>
      <c r="AH461" s="42"/>
      <c r="AI461" s="42"/>
      <c r="AJ461" s="42"/>
    </row>
    <row r="462" spans="1:36" ht="15.75" customHeight="1" x14ac:dyDescent="0.2">
      <c r="A462" s="23"/>
      <c r="B462" s="23"/>
      <c r="C462" s="23" t="str">
        <f>IF('PCA 2022 consolidado'!$B462="","",VLOOKUP(B462,dados!$A$1:$B$23,2,FALSE))</f>
        <v/>
      </c>
      <c r="D462" s="23"/>
      <c r="E462" s="43"/>
      <c r="F462" s="44"/>
      <c r="G462" s="44"/>
      <c r="H462" s="23"/>
      <c r="I462" s="45"/>
      <c r="J462" s="45"/>
      <c r="K462" s="45"/>
      <c r="L462" s="45"/>
      <c r="M462" s="45"/>
      <c r="N462" s="47"/>
      <c r="O462" s="45"/>
      <c r="P462" s="45"/>
      <c r="Q462" s="45"/>
      <c r="R462" s="45"/>
      <c r="S462" s="49"/>
      <c r="T462" s="49"/>
      <c r="U462" s="45"/>
      <c r="V462" s="45"/>
      <c r="W462" s="44"/>
      <c r="X462" s="50"/>
      <c r="Y462" s="51"/>
      <c r="Z462" s="23"/>
      <c r="AA462" s="23"/>
      <c r="AB462" s="23"/>
      <c r="AC462" s="23"/>
      <c r="AD462" s="51"/>
      <c r="AE462" s="23"/>
      <c r="AF462" s="42"/>
      <c r="AG462" s="42"/>
      <c r="AH462" s="42"/>
      <c r="AI462" s="42"/>
      <c r="AJ462" s="42"/>
    </row>
    <row r="463" spans="1:36" ht="15.75" customHeight="1" x14ac:dyDescent="0.2">
      <c r="A463" s="52"/>
      <c r="B463" s="52"/>
      <c r="C463" s="52" t="str">
        <f>IF('PCA 2022 consolidado'!$B463="","",VLOOKUP(B463,dados!$A$1:$B$23,2,FALSE))</f>
        <v/>
      </c>
      <c r="D463" s="52"/>
      <c r="E463" s="60"/>
      <c r="F463" s="57"/>
      <c r="G463" s="57"/>
      <c r="H463" s="52"/>
      <c r="I463" s="53"/>
      <c r="J463" s="53"/>
      <c r="K463" s="53"/>
      <c r="L463" s="53"/>
      <c r="M463" s="53"/>
      <c r="N463" s="55"/>
      <c r="O463" s="53"/>
      <c r="P463" s="53"/>
      <c r="Q463" s="53"/>
      <c r="R463" s="53"/>
      <c r="S463" s="56"/>
      <c r="T463" s="56"/>
      <c r="U463" s="53"/>
      <c r="V463" s="53"/>
      <c r="W463" s="57"/>
      <c r="X463" s="58"/>
      <c r="Y463" s="59"/>
      <c r="Z463" s="52"/>
      <c r="AA463" s="52"/>
      <c r="AB463" s="52"/>
      <c r="AC463" s="52"/>
      <c r="AD463" s="59"/>
      <c r="AE463" s="52"/>
      <c r="AF463" s="42"/>
      <c r="AG463" s="42"/>
      <c r="AH463" s="42"/>
      <c r="AI463" s="42"/>
      <c r="AJ463" s="42"/>
    </row>
    <row r="464" spans="1:36" ht="15.75" customHeight="1" x14ac:dyDescent="0.2">
      <c r="A464" s="23"/>
      <c r="B464" s="23"/>
      <c r="C464" s="23" t="str">
        <f>IF('PCA 2022 consolidado'!$B464="","",VLOOKUP(B464,dados!$A$1:$B$23,2,FALSE))</f>
        <v/>
      </c>
      <c r="D464" s="23"/>
      <c r="E464" s="43"/>
      <c r="F464" s="44"/>
      <c r="G464" s="44"/>
      <c r="H464" s="23"/>
      <c r="I464" s="45"/>
      <c r="J464" s="45"/>
      <c r="K464" s="45"/>
      <c r="L464" s="45"/>
      <c r="M464" s="45"/>
      <c r="N464" s="47"/>
      <c r="O464" s="45"/>
      <c r="P464" s="45"/>
      <c r="Q464" s="45"/>
      <c r="R464" s="45"/>
      <c r="S464" s="49"/>
      <c r="T464" s="49"/>
      <c r="U464" s="45"/>
      <c r="V464" s="45"/>
      <c r="W464" s="44"/>
      <c r="X464" s="50"/>
      <c r="Y464" s="51"/>
      <c r="Z464" s="23"/>
      <c r="AA464" s="23"/>
      <c r="AB464" s="23"/>
      <c r="AC464" s="23"/>
      <c r="AD464" s="51"/>
      <c r="AE464" s="23"/>
      <c r="AF464" s="42"/>
      <c r="AG464" s="42"/>
      <c r="AH464" s="42"/>
      <c r="AI464" s="42"/>
      <c r="AJ464" s="42"/>
    </row>
    <row r="465" spans="1:36" ht="15.75" customHeight="1" x14ac:dyDescent="0.2">
      <c r="A465" s="52"/>
      <c r="B465" s="52"/>
      <c r="C465" s="52" t="str">
        <f>IF('PCA 2022 consolidado'!$B465="","",VLOOKUP(B465,dados!$A$1:$B$23,2,FALSE))</f>
        <v/>
      </c>
      <c r="D465" s="52"/>
      <c r="E465" s="60"/>
      <c r="F465" s="57"/>
      <c r="G465" s="57"/>
      <c r="H465" s="52"/>
      <c r="I465" s="53"/>
      <c r="J465" s="53"/>
      <c r="K465" s="53"/>
      <c r="L465" s="53"/>
      <c r="M465" s="53"/>
      <c r="N465" s="55"/>
      <c r="O465" s="53"/>
      <c r="P465" s="53"/>
      <c r="Q465" s="53"/>
      <c r="R465" s="53"/>
      <c r="S465" s="56"/>
      <c r="T465" s="56"/>
      <c r="U465" s="53"/>
      <c r="V465" s="53"/>
      <c r="W465" s="57"/>
      <c r="X465" s="58"/>
      <c r="Y465" s="59"/>
      <c r="Z465" s="52"/>
      <c r="AA465" s="52"/>
      <c r="AB465" s="52"/>
      <c r="AC465" s="52"/>
      <c r="AD465" s="59"/>
      <c r="AE465" s="52"/>
      <c r="AF465" s="42"/>
      <c r="AG465" s="42"/>
      <c r="AH465" s="42"/>
      <c r="AI465" s="42"/>
      <c r="AJ465" s="42"/>
    </row>
    <row r="466" spans="1:36" ht="15.75" customHeight="1" x14ac:dyDescent="0.2">
      <c r="A466" s="23"/>
      <c r="B466" s="23"/>
      <c r="C466" s="23" t="str">
        <f>IF('PCA 2022 consolidado'!$B466="","",VLOOKUP(B466,dados!$A$1:$B$23,2,FALSE))</f>
        <v/>
      </c>
      <c r="D466" s="23"/>
      <c r="E466" s="43"/>
      <c r="F466" s="44"/>
      <c r="G466" s="44"/>
      <c r="H466" s="23"/>
      <c r="I466" s="45"/>
      <c r="J466" s="45"/>
      <c r="K466" s="45"/>
      <c r="L466" s="45"/>
      <c r="M466" s="45"/>
      <c r="N466" s="47"/>
      <c r="O466" s="45"/>
      <c r="P466" s="45"/>
      <c r="Q466" s="45"/>
      <c r="R466" s="45"/>
      <c r="S466" s="49"/>
      <c r="T466" s="49"/>
      <c r="U466" s="45"/>
      <c r="V466" s="45"/>
      <c r="W466" s="44"/>
      <c r="X466" s="50"/>
      <c r="Y466" s="51"/>
      <c r="Z466" s="23"/>
      <c r="AA466" s="23"/>
      <c r="AB466" s="23"/>
      <c r="AC466" s="23"/>
      <c r="AD466" s="51"/>
      <c r="AE466" s="23"/>
      <c r="AF466" s="42"/>
      <c r="AG466" s="42"/>
      <c r="AH466" s="42"/>
      <c r="AI466" s="42"/>
      <c r="AJ466" s="42"/>
    </row>
    <row r="467" spans="1:36" ht="15.75" customHeight="1" x14ac:dyDescent="0.2">
      <c r="A467" s="52"/>
      <c r="B467" s="52"/>
      <c r="C467" s="52" t="str">
        <f>IF('PCA 2022 consolidado'!$B467="","",VLOOKUP(B467,dados!$A$1:$B$23,2,FALSE))</f>
        <v/>
      </c>
      <c r="D467" s="52"/>
      <c r="E467" s="60"/>
      <c r="F467" s="57"/>
      <c r="G467" s="57"/>
      <c r="H467" s="52"/>
      <c r="I467" s="53"/>
      <c r="J467" s="53"/>
      <c r="K467" s="53"/>
      <c r="L467" s="53"/>
      <c r="M467" s="53"/>
      <c r="N467" s="55"/>
      <c r="O467" s="53"/>
      <c r="P467" s="53"/>
      <c r="Q467" s="53"/>
      <c r="R467" s="53"/>
      <c r="S467" s="56"/>
      <c r="T467" s="56"/>
      <c r="U467" s="53"/>
      <c r="V467" s="53"/>
      <c r="W467" s="57"/>
      <c r="X467" s="58"/>
      <c r="Y467" s="59"/>
      <c r="Z467" s="52"/>
      <c r="AA467" s="52"/>
      <c r="AB467" s="52"/>
      <c r="AC467" s="52"/>
      <c r="AD467" s="59"/>
      <c r="AE467" s="52"/>
      <c r="AF467" s="42"/>
      <c r="AG467" s="42"/>
      <c r="AH467" s="42"/>
      <c r="AI467" s="42"/>
      <c r="AJ467" s="42"/>
    </row>
    <row r="468" spans="1:36" ht="15.75" customHeight="1" x14ac:dyDescent="0.2">
      <c r="A468" s="23"/>
      <c r="B468" s="23"/>
      <c r="C468" s="23" t="str">
        <f>IF('PCA 2022 consolidado'!$B468="","",VLOOKUP(B468,dados!$A$1:$B$23,2,FALSE))</f>
        <v/>
      </c>
      <c r="D468" s="23"/>
      <c r="E468" s="43"/>
      <c r="F468" s="44"/>
      <c r="G468" s="44"/>
      <c r="H468" s="23"/>
      <c r="I468" s="45"/>
      <c r="J468" s="45"/>
      <c r="K468" s="45"/>
      <c r="L468" s="45"/>
      <c r="M468" s="45"/>
      <c r="N468" s="47"/>
      <c r="O468" s="45"/>
      <c r="P468" s="45"/>
      <c r="Q468" s="45"/>
      <c r="R468" s="45"/>
      <c r="S468" s="49"/>
      <c r="T468" s="49"/>
      <c r="U468" s="45"/>
      <c r="V468" s="45"/>
      <c r="W468" s="44"/>
      <c r="X468" s="50"/>
      <c r="Y468" s="51"/>
      <c r="Z468" s="23"/>
      <c r="AA468" s="23"/>
      <c r="AB468" s="23"/>
      <c r="AC468" s="23"/>
      <c r="AD468" s="51"/>
      <c r="AE468" s="23"/>
      <c r="AF468" s="42"/>
      <c r="AG468" s="42"/>
      <c r="AH468" s="42"/>
      <c r="AI468" s="42"/>
      <c r="AJ468" s="42"/>
    </row>
    <row r="469" spans="1:36" ht="15.75" customHeight="1" x14ac:dyDescent="0.2">
      <c r="A469" s="52"/>
      <c r="B469" s="52"/>
      <c r="C469" s="52" t="str">
        <f>IF('PCA 2022 consolidado'!$B469="","",VLOOKUP(B469,dados!$A$1:$B$23,2,FALSE))</f>
        <v/>
      </c>
      <c r="D469" s="52"/>
      <c r="E469" s="60"/>
      <c r="F469" s="57"/>
      <c r="G469" s="57"/>
      <c r="H469" s="52"/>
      <c r="I469" s="53"/>
      <c r="J469" s="53"/>
      <c r="K469" s="53"/>
      <c r="L469" s="53"/>
      <c r="M469" s="53"/>
      <c r="N469" s="55"/>
      <c r="O469" s="53"/>
      <c r="P469" s="53"/>
      <c r="Q469" s="53"/>
      <c r="R469" s="53"/>
      <c r="S469" s="56"/>
      <c r="T469" s="56"/>
      <c r="U469" s="53"/>
      <c r="V469" s="53"/>
      <c r="W469" s="57"/>
      <c r="X469" s="58"/>
      <c r="Y469" s="59"/>
      <c r="Z469" s="52"/>
      <c r="AA469" s="52"/>
      <c r="AB469" s="52"/>
      <c r="AC469" s="52"/>
      <c r="AD469" s="59"/>
      <c r="AE469" s="52"/>
      <c r="AF469" s="42"/>
      <c r="AG469" s="42"/>
      <c r="AH469" s="42"/>
      <c r="AI469" s="42"/>
      <c r="AJ469" s="42"/>
    </row>
    <row r="470" spans="1:36" ht="15.75" customHeight="1" x14ac:dyDescent="0.2">
      <c r="A470" s="23"/>
      <c r="B470" s="23"/>
      <c r="C470" s="23" t="str">
        <f>IF('PCA 2022 consolidado'!$B470="","",VLOOKUP(B470,dados!$A$1:$B$23,2,FALSE))</f>
        <v/>
      </c>
      <c r="D470" s="23"/>
      <c r="E470" s="43"/>
      <c r="F470" s="44"/>
      <c r="G470" s="44"/>
      <c r="H470" s="23"/>
      <c r="I470" s="45"/>
      <c r="J470" s="45"/>
      <c r="K470" s="45"/>
      <c r="L470" s="45"/>
      <c r="M470" s="45"/>
      <c r="N470" s="47"/>
      <c r="O470" s="45"/>
      <c r="P470" s="45"/>
      <c r="Q470" s="45"/>
      <c r="R470" s="45"/>
      <c r="S470" s="49"/>
      <c r="T470" s="49"/>
      <c r="U470" s="45"/>
      <c r="V470" s="45"/>
      <c r="W470" s="44"/>
      <c r="X470" s="50"/>
      <c r="Y470" s="51"/>
      <c r="Z470" s="23"/>
      <c r="AA470" s="23"/>
      <c r="AB470" s="23"/>
      <c r="AC470" s="23"/>
      <c r="AD470" s="51"/>
      <c r="AE470" s="23"/>
      <c r="AF470" s="42"/>
      <c r="AG470" s="42"/>
      <c r="AH470" s="42"/>
      <c r="AI470" s="42"/>
      <c r="AJ470" s="42"/>
    </row>
    <row r="471" spans="1:36" ht="15.75" customHeight="1" x14ac:dyDescent="0.2">
      <c r="A471" s="52"/>
      <c r="B471" s="52"/>
      <c r="C471" s="52" t="str">
        <f>IF('PCA 2022 consolidado'!$B471="","",VLOOKUP(B471,dados!$A$1:$B$23,2,FALSE))</f>
        <v/>
      </c>
      <c r="D471" s="52"/>
      <c r="E471" s="60"/>
      <c r="F471" s="57"/>
      <c r="G471" s="57"/>
      <c r="H471" s="52"/>
      <c r="I471" s="53"/>
      <c r="J471" s="53"/>
      <c r="K471" s="53"/>
      <c r="L471" s="53"/>
      <c r="M471" s="53"/>
      <c r="N471" s="55"/>
      <c r="O471" s="53"/>
      <c r="P471" s="53"/>
      <c r="Q471" s="53"/>
      <c r="R471" s="53"/>
      <c r="S471" s="56"/>
      <c r="T471" s="56"/>
      <c r="U471" s="53"/>
      <c r="V471" s="53"/>
      <c r="W471" s="57"/>
      <c r="X471" s="58"/>
      <c r="Y471" s="59"/>
      <c r="Z471" s="52"/>
      <c r="AA471" s="52"/>
      <c r="AB471" s="52"/>
      <c r="AC471" s="52"/>
      <c r="AD471" s="59"/>
      <c r="AE471" s="52"/>
      <c r="AF471" s="42"/>
      <c r="AG471" s="42"/>
      <c r="AH471" s="42"/>
      <c r="AI471" s="42"/>
      <c r="AJ471" s="42"/>
    </row>
    <row r="472" spans="1:36" ht="15.75" customHeight="1" x14ac:dyDescent="0.2">
      <c r="A472" s="23"/>
      <c r="B472" s="23"/>
      <c r="C472" s="23" t="str">
        <f>IF('PCA 2022 consolidado'!$B472="","",VLOOKUP(B472,dados!$A$1:$B$23,2,FALSE))</f>
        <v/>
      </c>
      <c r="D472" s="23"/>
      <c r="E472" s="43"/>
      <c r="F472" s="44"/>
      <c r="G472" s="44"/>
      <c r="H472" s="23"/>
      <c r="I472" s="45"/>
      <c r="J472" s="45"/>
      <c r="K472" s="45"/>
      <c r="L472" s="45"/>
      <c r="M472" s="45"/>
      <c r="N472" s="47"/>
      <c r="O472" s="45"/>
      <c r="P472" s="45"/>
      <c r="Q472" s="45"/>
      <c r="R472" s="45"/>
      <c r="S472" s="49"/>
      <c r="T472" s="49"/>
      <c r="U472" s="45"/>
      <c r="V472" s="45"/>
      <c r="W472" s="44"/>
      <c r="X472" s="50"/>
      <c r="Y472" s="51"/>
      <c r="Z472" s="23"/>
      <c r="AA472" s="23"/>
      <c r="AB472" s="23"/>
      <c r="AC472" s="23"/>
      <c r="AD472" s="51"/>
      <c r="AE472" s="23"/>
      <c r="AF472" s="42"/>
      <c r="AG472" s="42"/>
      <c r="AH472" s="42"/>
      <c r="AI472" s="42"/>
      <c r="AJ472" s="42"/>
    </row>
    <row r="473" spans="1:36" ht="15.75" customHeight="1" x14ac:dyDescent="0.2">
      <c r="A473" s="52"/>
      <c r="B473" s="52"/>
      <c r="C473" s="52" t="str">
        <f>IF('PCA 2022 consolidado'!$B473="","",VLOOKUP(B473,dados!$A$1:$B$23,2,FALSE))</f>
        <v/>
      </c>
      <c r="D473" s="52"/>
      <c r="E473" s="60"/>
      <c r="F473" s="57"/>
      <c r="G473" s="57"/>
      <c r="H473" s="52"/>
      <c r="I473" s="53"/>
      <c r="J473" s="53"/>
      <c r="K473" s="53"/>
      <c r="L473" s="53"/>
      <c r="M473" s="53"/>
      <c r="N473" s="55"/>
      <c r="O473" s="53"/>
      <c r="P473" s="53"/>
      <c r="Q473" s="53"/>
      <c r="R473" s="53"/>
      <c r="S473" s="56"/>
      <c r="T473" s="56"/>
      <c r="U473" s="53"/>
      <c r="V473" s="53"/>
      <c r="W473" s="57"/>
      <c r="X473" s="58"/>
      <c r="Y473" s="59"/>
      <c r="Z473" s="52"/>
      <c r="AA473" s="52"/>
      <c r="AB473" s="52"/>
      <c r="AC473" s="52"/>
      <c r="AD473" s="59"/>
      <c r="AE473" s="52"/>
      <c r="AF473" s="42"/>
      <c r="AG473" s="42"/>
      <c r="AH473" s="42"/>
      <c r="AI473" s="42"/>
      <c r="AJ473" s="42"/>
    </row>
    <row r="474" spans="1:36" ht="15.75" customHeight="1" x14ac:dyDescent="0.2">
      <c r="A474" s="23"/>
      <c r="B474" s="23"/>
      <c r="C474" s="23" t="str">
        <f>IF('PCA 2022 consolidado'!$B474="","",VLOOKUP(B474,dados!$A$1:$B$23,2,FALSE))</f>
        <v/>
      </c>
      <c r="D474" s="23"/>
      <c r="E474" s="43"/>
      <c r="F474" s="44"/>
      <c r="G474" s="44"/>
      <c r="H474" s="23"/>
      <c r="I474" s="45"/>
      <c r="J474" s="45"/>
      <c r="K474" s="45"/>
      <c r="L474" s="45"/>
      <c r="M474" s="45"/>
      <c r="N474" s="47"/>
      <c r="O474" s="45"/>
      <c r="P474" s="45"/>
      <c r="Q474" s="45"/>
      <c r="R474" s="45"/>
      <c r="S474" s="49"/>
      <c r="T474" s="49"/>
      <c r="U474" s="45"/>
      <c r="V474" s="45"/>
      <c r="W474" s="44"/>
      <c r="X474" s="50"/>
      <c r="Y474" s="51"/>
      <c r="Z474" s="23"/>
      <c r="AA474" s="23"/>
      <c r="AB474" s="23"/>
      <c r="AC474" s="23"/>
      <c r="AD474" s="51"/>
      <c r="AE474" s="23"/>
      <c r="AF474" s="42"/>
      <c r="AG474" s="42"/>
      <c r="AH474" s="42"/>
      <c r="AI474" s="42"/>
      <c r="AJ474" s="42"/>
    </row>
    <row r="475" spans="1:36" ht="15.75" customHeight="1" x14ac:dyDescent="0.2">
      <c r="A475" s="52"/>
      <c r="B475" s="52"/>
      <c r="C475" s="52" t="str">
        <f>IF('PCA 2022 consolidado'!$B475="","",VLOOKUP(B475,dados!$A$1:$B$23,2,FALSE))</f>
        <v/>
      </c>
      <c r="D475" s="52"/>
      <c r="E475" s="60"/>
      <c r="F475" s="57"/>
      <c r="G475" s="57"/>
      <c r="H475" s="52"/>
      <c r="I475" s="53"/>
      <c r="J475" s="53"/>
      <c r="K475" s="53"/>
      <c r="L475" s="53"/>
      <c r="M475" s="53"/>
      <c r="N475" s="55"/>
      <c r="O475" s="53"/>
      <c r="P475" s="53"/>
      <c r="Q475" s="53"/>
      <c r="R475" s="53"/>
      <c r="S475" s="56"/>
      <c r="T475" s="56"/>
      <c r="U475" s="53"/>
      <c r="V475" s="53"/>
      <c r="W475" s="57"/>
      <c r="X475" s="58"/>
      <c r="Y475" s="59"/>
      <c r="Z475" s="52"/>
      <c r="AA475" s="52"/>
      <c r="AB475" s="52"/>
      <c r="AC475" s="52"/>
      <c r="AD475" s="59"/>
      <c r="AE475" s="52"/>
      <c r="AF475" s="42"/>
      <c r="AG475" s="42"/>
      <c r="AH475" s="42"/>
      <c r="AI475" s="42"/>
      <c r="AJ475" s="42"/>
    </row>
    <row r="476" spans="1:36" ht="15.75" customHeight="1" x14ac:dyDescent="0.2">
      <c r="A476" s="23"/>
      <c r="B476" s="23"/>
      <c r="C476" s="23" t="str">
        <f>IF('PCA 2022 consolidado'!$B476="","",VLOOKUP(B476,dados!$A$1:$B$23,2,FALSE))</f>
        <v/>
      </c>
      <c r="D476" s="23"/>
      <c r="E476" s="43"/>
      <c r="F476" s="44"/>
      <c r="G476" s="44"/>
      <c r="H476" s="23"/>
      <c r="I476" s="45"/>
      <c r="J476" s="45"/>
      <c r="K476" s="45"/>
      <c r="L476" s="45"/>
      <c r="M476" s="45"/>
      <c r="N476" s="47"/>
      <c r="O476" s="45"/>
      <c r="P476" s="45"/>
      <c r="Q476" s="45"/>
      <c r="R476" s="45"/>
      <c r="S476" s="49"/>
      <c r="T476" s="49"/>
      <c r="U476" s="45"/>
      <c r="V476" s="45"/>
      <c r="W476" s="44"/>
      <c r="X476" s="50"/>
      <c r="Y476" s="51"/>
      <c r="Z476" s="23"/>
      <c r="AA476" s="23"/>
      <c r="AB476" s="23"/>
      <c r="AC476" s="23"/>
      <c r="AD476" s="51"/>
      <c r="AE476" s="23"/>
      <c r="AF476" s="42"/>
      <c r="AG476" s="42"/>
      <c r="AH476" s="42"/>
      <c r="AI476" s="42"/>
      <c r="AJ476" s="42"/>
    </row>
    <row r="477" spans="1:36" ht="15.75" customHeight="1" x14ac:dyDescent="0.2">
      <c r="A477" s="52"/>
      <c r="B477" s="52"/>
      <c r="C477" s="52" t="str">
        <f>IF('PCA 2022 consolidado'!$B477="","",VLOOKUP(B477,dados!$A$1:$B$23,2,FALSE))</f>
        <v/>
      </c>
      <c r="D477" s="52"/>
      <c r="E477" s="60"/>
      <c r="F477" s="57"/>
      <c r="G477" s="57"/>
      <c r="H477" s="52"/>
      <c r="I477" s="53"/>
      <c r="J477" s="53"/>
      <c r="K477" s="53"/>
      <c r="L477" s="53"/>
      <c r="M477" s="53"/>
      <c r="N477" s="55"/>
      <c r="O477" s="53"/>
      <c r="P477" s="53"/>
      <c r="Q477" s="53"/>
      <c r="R477" s="53"/>
      <c r="S477" s="56"/>
      <c r="T477" s="56"/>
      <c r="U477" s="53"/>
      <c r="V477" s="53"/>
      <c r="W477" s="57"/>
      <c r="X477" s="58"/>
      <c r="Y477" s="59"/>
      <c r="Z477" s="52"/>
      <c r="AA477" s="52"/>
      <c r="AB477" s="52"/>
      <c r="AC477" s="52"/>
      <c r="AD477" s="59"/>
      <c r="AE477" s="52"/>
      <c r="AF477" s="42"/>
      <c r="AG477" s="42"/>
      <c r="AH477" s="42"/>
      <c r="AI477" s="42"/>
      <c r="AJ477" s="42"/>
    </row>
    <row r="478" spans="1:36" ht="15.75" customHeight="1" x14ac:dyDescent="0.2">
      <c r="A478" s="23"/>
      <c r="B478" s="23"/>
      <c r="C478" s="23" t="str">
        <f>IF('PCA 2022 consolidado'!$B478="","",VLOOKUP(B478,dados!$A$1:$B$23,2,FALSE))</f>
        <v/>
      </c>
      <c r="D478" s="23"/>
      <c r="E478" s="43"/>
      <c r="F478" s="44"/>
      <c r="G478" s="44"/>
      <c r="H478" s="23"/>
      <c r="I478" s="45"/>
      <c r="J478" s="45"/>
      <c r="K478" s="45"/>
      <c r="L478" s="45"/>
      <c r="M478" s="45"/>
      <c r="N478" s="47"/>
      <c r="O478" s="45"/>
      <c r="P478" s="45"/>
      <c r="Q478" s="45"/>
      <c r="R478" s="45"/>
      <c r="S478" s="49"/>
      <c r="T478" s="49"/>
      <c r="U478" s="45"/>
      <c r="V478" s="45"/>
      <c r="W478" s="44"/>
      <c r="X478" s="50"/>
      <c r="Y478" s="51"/>
      <c r="Z478" s="23"/>
      <c r="AA478" s="23"/>
      <c r="AB478" s="23"/>
      <c r="AC478" s="23"/>
      <c r="AD478" s="51"/>
      <c r="AE478" s="23"/>
      <c r="AF478" s="42"/>
      <c r="AG478" s="42"/>
      <c r="AH478" s="42"/>
      <c r="AI478" s="42"/>
      <c r="AJ478" s="42"/>
    </row>
    <row r="479" spans="1:36" ht="15.75" customHeight="1" x14ac:dyDescent="0.2">
      <c r="A479" s="52"/>
      <c r="B479" s="52"/>
      <c r="C479" s="52" t="str">
        <f>IF('PCA 2022 consolidado'!$B479="","",VLOOKUP(B479,dados!$A$1:$B$23,2,FALSE))</f>
        <v/>
      </c>
      <c r="D479" s="52"/>
      <c r="E479" s="60"/>
      <c r="F479" s="57"/>
      <c r="G479" s="57"/>
      <c r="H479" s="52"/>
      <c r="I479" s="53"/>
      <c r="J479" s="53"/>
      <c r="K479" s="53"/>
      <c r="L479" s="53"/>
      <c r="M479" s="53"/>
      <c r="N479" s="55"/>
      <c r="O479" s="53"/>
      <c r="P479" s="53"/>
      <c r="Q479" s="53"/>
      <c r="R479" s="53"/>
      <c r="S479" s="56"/>
      <c r="T479" s="56"/>
      <c r="U479" s="53"/>
      <c r="V479" s="53"/>
      <c r="W479" s="57"/>
      <c r="X479" s="58"/>
      <c r="Y479" s="59"/>
      <c r="Z479" s="52"/>
      <c r="AA479" s="52"/>
      <c r="AB479" s="52"/>
      <c r="AC479" s="52"/>
      <c r="AD479" s="59"/>
      <c r="AE479" s="52"/>
      <c r="AF479" s="42"/>
      <c r="AG479" s="42"/>
      <c r="AH479" s="42"/>
      <c r="AI479" s="42"/>
      <c r="AJ479" s="42"/>
    </row>
    <row r="480" spans="1:36" ht="15.75" customHeight="1" x14ac:dyDescent="0.2">
      <c r="A480" s="23"/>
      <c r="B480" s="23"/>
      <c r="C480" s="23" t="str">
        <f>IF('PCA 2022 consolidado'!$B480="","",VLOOKUP(B480,dados!$A$1:$B$23,2,FALSE))</f>
        <v/>
      </c>
      <c r="D480" s="23"/>
      <c r="E480" s="43"/>
      <c r="F480" s="44"/>
      <c r="G480" s="44"/>
      <c r="H480" s="23"/>
      <c r="I480" s="45"/>
      <c r="J480" s="45"/>
      <c r="K480" s="45"/>
      <c r="L480" s="45"/>
      <c r="M480" s="45"/>
      <c r="N480" s="47"/>
      <c r="O480" s="45"/>
      <c r="P480" s="45"/>
      <c r="Q480" s="45"/>
      <c r="R480" s="45"/>
      <c r="S480" s="49"/>
      <c r="T480" s="49"/>
      <c r="U480" s="45"/>
      <c r="V480" s="45"/>
      <c r="W480" s="44"/>
      <c r="X480" s="50"/>
      <c r="Y480" s="51"/>
      <c r="Z480" s="23"/>
      <c r="AA480" s="23"/>
      <c r="AB480" s="23"/>
      <c r="AC480" s="23"/>
      <c r="AD480" s="51"/>
      <c r="AE480" s="23"/>
      <c r="AF480" s="42"/>
      <c r="AG480" s="42"/>
      <c r="AH480" s="42"/>
      <c r="AI480" s="42"/>
      <c r="AJ480" s="42"/>
    </row>
    <row r="481" spans="1:36" ht="15.75" customHeight="1" x14ac:dyDescent="0.2">
      <c r="A481" s="52"/>
      <c r="B481" s="52"/>
      <c r="C481" s="52" t="str">
        <f>IF('PCA 2022 consolidado'!$B481="","",VLOOKUP(B481,dados!$A$1:$B$23,2,FALSE))</f>
        <v/>
      </c>
      <c r="D481" s="52"/>
      <c r="E481" s="60"/>
      <c r="F481" s="57"/>
      <c r="G481" s="57"/>
      <c r="H481" s="52"/>
      <c r="I481" s="53"/>
      <c r="J481" s="53"/>
      <c r="K481" s="53"/>
      <c r="L481" s="53"/>
      <c r="M481" s="53"/>
      <c r="N481" s="55"/>
      <c r="O481" s="53"/>
      <c r="P481" s="53"/>
      <c r="Q481" s="53"/>
      <c r="R481" s="53"/>
      <c r="S481" s="56"/>
      <c r="T481" s="56"/>
      <c r="U481" s="53"/>
      <c r="V481" s="53"/>
      <c r="W481" s="57"/>
      <c r="X481" s="58"/>
      <c r="Y481" s="59"/>
      <c r="Z481" s="52"/>
      <c r="AA481" s="52"/>
      <c r="AB481" s="52"/>
      <c r="AC481" s="52"/>
      <c r="AD481" s="59"/>
      <c r="AE481" s="52"/>
      <c r="AF481" s="42"/>
      <c r="AG481" s="42"/>
      <c r="AH481" s="42"/>
      <c r="AI481" s="42"/>
      <c r="AJ481" s="42"/>
    </row>
    <row r="482" spans="1:36" ht="15.75" customHeight="1" x14ac:dyDescent="0.2">
      <c r="A482" s="23"/>
      <c r="B482" s="23"/>
      <c r="C482" s="23" t="str">
        <f>IF('PCA 2022 consolidado'!$B482="","",VLOOKUP(B482,dados!$A$1:$B$23,2,FALSE))</f>
        <v/>
      </c>
      <c r="D482" s="23"/>
      <c r="E482" s="43"/>
      <c r="F482" s="44"/>
      <c r="G482" s="44"/>
      <c r="H482" s="23"/>
      <c r="I482" s="45"/>
      <c r="J482" s="45"/>
      <c r="K482" s="45"/>
      <c r="L482" s="45"/>
      <c r="M482" s="45"/>
      <c r="N482" s="47"/>
      <c r="O482" s="45"/>
      <c r="P482" s="45"/>
      <c r="Q482" s="45"/>
      <c r="R482" s="45"/>
      <c r="S482" s="49"/>
      <c r="T482" s="49"/>
      <c r="U482" s="45"/>
      <c r="V482" s="45"/>
      <c r="W482" s="44"/>
      <c r="X482" s="50"/>
      <c r="Y482" s="51"/>
      <c r="Z482" s="23"/>
      <c r="AA482" s="23"/>
      <c r="AB482" s="23"/>
      <c r="AC482" s="23"/>
      <c r="AD482" s="51"/>
      <c r="AE482" s="23"/>
      <c r="AF482" s="42"/>
      <c r="AG482" s="42"/>
      <c r="AH482" s="42"/>
      <c r="AI482" s="42"/>
      <c r="AJ482" s="42"/>
    </row>
    <row r="483" spans="1:36" ht="15.75" customHeight="1" x14ac:dyDescent="0.2">
      <c r="A483" s="52"/>
      <c r="B483" s="52"/>
      <c r="C483" s="52" t="str">
        <f>IF('PCA 2022 consolidado'!$B483="","",VLOOKUP(B483,dados!$A$1:$B$23,2,FALSE))</f>
        <v/>
      </c>
      <c r="D483" s="52"/>
      <c r="E483" s="60"/>
      <c r="F483" s="57"/>
      <c r="G483" s="57"/>
      <c r="H483" s="52"/>
      <c r="I483" s="53"/>
      <c r="J483" s="53"/>
      <c r="K483" s="53"/>
      <c r="L483" s="53"/>
      <c r="M483" s="53"/>
      <c r="N483" s="55"/>
      <c r="O483" s="53"/>
      <c r="P483" s="53"/>
      <c r="Q483" s="53"/>
      <c r="R483" s="53"/>
      <c r="S483" s="56"/>
      <c r="T483" s="56"/>
      <c r="U483" s="53"/>
      <c r="V483" s="53"/>
      <c r="W483" s="57"/>
      <c r="X483" s="58"/>
      <c r="Y483" s="59"/>
      <c r="Z483" s="52"/>
      <c r="AA483" s="52"/>
      <c r="AB483" s="52"/>
      <c r="AC483" s="52"/>
      <c r="AD483" s="59"/>
      <c r="AE483" s="52"/>
      <c r="AF483" s="42"/>
      <c r="AG483" s="42"/>
      <c r="AH483" s="42"/>
      <c r="AI483" s="42"/>
      <c r="AJ483" s="42"/>
    </row>
    <row r="484" spans="1:36" ht="15.75" customHeight="1" x14ac:dyDescent="0.2">
      <c r="A484" s="23"/>
      <c r="B484" s="23"/>
      <c r="C484" s="23" t="str">
        <f>IF('PCA 2022 consolidado'!$B484="","",VLOOKUP(B484,dados!$A$1:$B$23,2,FALSE))</f>
        <v/>
      </c>
      <c r="D484" s="23"/>
      <c r="E484" s="43"/>
      <c r="F484" s="44"/>
      <c r="G484" s="44"/>
      <c r="H484" s="23"/>
      <c r="I484" s="45"/>
      <c r="J484" s="45"/>
      <c r="K484" s="45"/>
      <c r="L484" s="45"/>
      <c r="M484" s="45"/>
      <c r="N484" s="47"/>
      <c r="O484" s="45"/>
      <c r="P484" s="45"/>
      <c r="Q484" s="45"/>
      <c r="R484" s="45"/>
      <c r="S484" s="49"/>
      <c r="T484" s="49"/>
      <c r="U484" s="45"/>
      <c r="V484" s="45"/>
      <c r="W484" s="44"/>
      <c r="X484" s="50"/>
      <c r="Y484" s="51"/>
      <c r="Z484" s="23"/>
      <c r="AA484" s="23"/>
      <c r="AB484" s="23"/>
      <c r="AC484" s="23"/>
      <c r="AD484" s="51"/>
      <c r="AE484" s="23"/>
      <c r="AF484" s="42"/>
      <c r="AG484" s="42"/>
      <c r="AH484" s="42"/>
      <c r="AI484" s="42"/>
      <c r="AJ484" s="42"/>
    </row>
    <row r="485" spans="1:36" ht="15.75" customHeight="1" x14ac:dyDescent="0.2">
      <c r="A485" s="52"/>
      <c r="B485" s="52"/>
      <c r="C485" s="52" t="str">
        <f>IF('PCA 2022 consolidado'!$B485="","",VLOOKUP(B485,dados!$A$1:$B$23,2,FALSE))</f>
        <v/>
      </c>
      <c r="D485" s="52"/>
      <c r="E485" s="60"/>
      <c r="F485" s="57"/>
      <c r="G485" s="57"/>
      <c r="H485" s="52"/>
      <c r="I485" s="53"/>
      <c r="J485" s="53"/>
      <c r="K485" s="53"/>
      <c r="L485" s="53"/>
      <c r="M485" s="53"/>
      <c r="N485" s="55"/>
      <c r="O485" s="53"/>
      <c r="P485" s="53"/>
      <c r="Q485" s="53"/>
      <c r="R485" s="53"/>
      <c r="S485" s="56"/>
      <c r="T485" s="56"/>
      <c r="U485" s="53"/>
      <c r="V485" s="53"/>
      <c r="W485" s="57"/>
      <c r="X485" s="58"/>
      <c r="Y485" s="59"/>
      <c r="Z485" s="52"/>
      <c r="AA485" s="52"/>
      <c r="AB485" s="52"/>
      <c r="AC485" s="52"/>
      <c r="AD485" s="59"/>
      <c r="AE485" s="52"/>
      <c r="AF485" s="42"/>
      <c r="AG485" s="42"/>
      <c r="AH485" s="42"/>
      <c r="AI485" s="42"/>
      <c r="AJ485" s="42"/>
    </row>
    <row r="486" spans="1:36" ht="15.75" customHeight="1" x14ac:dyDescent="0.2">
      <c r="A486" s="23"/>
      <c r="B486" s="23"/>
      <c r="C486" s="23" t="str">
        <f>IF('PCA 2022 consolidado'!$B486="","",VLOOKUP(B486,dados!$A$1:$B$23,2,FALSE))</f>
        <v/>
      </c>
      <c r="D486" s="23"/>
      <c r="E486" s="43"/>
      <c r="F486" s="44"/>
      <c r="G486" s="44"/>
      <c r="H486" s="23"/>
      <c r="I486" s="45"/>
      <c r="J486" s="45"/>
      <c r="K486" s="45"/>
      <c r="L486" s="45"/>
      <c r="M486" s="45"/>
      <c r="N486" s="47"/>
      <c r="O486" s="45"/>
      <c r="P486" s="45"/>
      <c r="Q486" s="45"/>
      <c r="R486" s="45"/>
      <c r="S486" s="49"/>
      <c r="T486" s="49"/>
      <c r="U486" s="45"/>
      <c r="V486" s="45"/>
      <c r="W486" s="44"/>
      <c r="X486" s="50"/>
      <c r="Y486" s="51"/>
      <c r="Z486" s="23"/>
      <c r="AA486" s="23"/>
      <c r="AB486" s="23"/>
      <c r="AC486" s="23"/>
      <c r="AD486" s="51"/>
      <c r="AE486" s="23"/>
      <c r="AF486" s="42"/>
      <c r="AG486" s="42"/>
      <c r="AH486" s="42"/>
      <c r="AI486" s="42"/>
      <c r="AJ486" s="42"/>
    </row>
    <row r="487" spans="1:36" ht="15.75" customHeight="1" x14ac:dyDescent="0.2">
      <c r="A487" s="52"/>
      <c r="B487" s="52"/>
      <c r="C487" s="52" t="str">
        <f>IF('PCA 2022 consolidado'!$B487="","",VLOOKUP(B487,dados!$A$1:$B$23,2,FALSE))</f>
        <v/>
      </c>
      <c r="D487" s="52"/>
      <c r="E487" s="60"/>
      <c r="F487" s="57"/>
      <c r="G487" s="57"/>
      <c r="H487" s="52"/>
      <c r="I487" s="53"/>
      <c r="J487" s="53"/>
      <c r="K487" s="53"/>
      <c r="L487" s="53"/>
      <c r="M487" s="53"/>
      <c r="N487" s="55"/>
      <c r="O487" s="53"/>
      <c r="P487" s="53"/>
      <c r="Q487" s="53"/>
      <c r="R487" s="53"/>
      <c r="S487" s="56"/>
      <c r="T487" s="56"/>
      <c r="U487" s="53"/>
      <c r="V487" s="53"/>
      <c r="W487" s="57"/>
      <c r="X487" s="58"/>
      <c r="Y487" s="59"/>
      <c r="Z487" s="52"/>
      <c r="AA487" s="52"/>
      <c r="AB487" s="52"/>
      <c r="AC487" s="52"/>
      <c r="AD487" s="59"/>
      <c r="AE487" s="52"/>
      <c r="AF487" s="42"/>
      <c r="AG487" s="42"/>
      <c r="AH487" s="42"/>
      <c r="AI487" s="42"/>
      <c r="AJ487" s="42"/>
    </row>
    <row r="488" spans="1:36" ht="15.75" customHeight="1" x14ac:dyDescent="0.2">
      <c r="A488" s="23"/>
      <c r="B488" s="23"/>
      <c r="C488" s="23" t="str">
        <f>IF('PCA 2022 consolidado'!$B488="","",VLOOKUP(B488,dados!$A$1:$B$23,2,FALSE))</f>
        <v/>
      </c>
      <c r="D488" s="23"/>
      <c r="E488" s="43"/>
      <c r="F488" s="44"/>
      <c r="G488" s="44"/>
      <c r="H488" s="23"/>
      <c r="I488" s="45"/>
      <c r="J488" s="45"/>
      <c r="K488" s="45"/>
      <c r="L488" s="45"/>
      <c r="M488" s="45"/>
      <c r="N488" s="47"/>
      <c r="O488" s="45"/>
      <c r="P488" s="45"/>
      <c r="Q488" s="45"/>
      <c r="R488" s="45"/>
      <c r="S488" s="49"/>
      <c r="T488" s="49"/>
      <c r="U488" s="45"/>
      <c r="V488" s="45"/>
      <c r="W488" s="44"/>
      <c r="X488" s="50"/>
      <c r="Y488" s="51"/>
      <c r="Z488" s="23"/>
      <c r="AA488" s="23"/>
      <c r="AB488" s="23"/>
      <c r="AC488" s="23"/>
      <c r="AD488" s="51"/>
      <c r="AE488" s="23"/>
      <c r="AF488" s="42"/>
      <c r="AG488" s="42"/>
      <c r="AH488" s="42"/>
      <c r="AI488" s="42"/>
      <c r="AJ488" s="42"/>
    </row>
    <row r="489" spans="1:36" ht="15.75" customHeight="1" x14ac:dyDescent="0.2">
      <c r="A489" s="52"/>
      <c r="B489" s="52"/>
      <c r="C489" s="52" t="str">
        <f>IF('PCA 2022 consolidado'!$B489="","",VLOOKUP(B489,dados!$A$1:$B$23,2,FALSE))</f>
        <v/>
      </c>
      <c r="D489" s="52"/>
      <c r="E489" s="60"/>
      <c r="F489" s="57"/>
      <c r="G489" s="57"/>
      <c r="H489" s="52"/>
      <c r="I489" s="53"/>
      <c r="J489" s="53"/>
      <c r="K489" s="53"/>
      <c r="L489" s="53"/>
      <c r="M489" s="53"/>
      <c r="N489" s="55"/>
      <c r="O489" s="53"/>
      <c r="P489" s="53"/>
      <c r="Q489" s="53"/>
      <c r="R489" s="53"/>
      <c r="S489" s="56"/>
      <c r="T489" s="56"/>
      <c r="U489" s="53"/>
      <c r="V489" s="53"/>
      <c r="W489" s="57"/>
      <c r="X489" s="58"/>
      <c r="Y489" s="59"/>
      <c r="Z489" s="52"/>
      <c r="AA489" s="52"/>
      <c r="AB489" s="52"/>
      <c r="AC489" s="52"/>
      <c r="AD489" s="59"/>
      <c r="AE489" s="52"/>
      <c r="AF489" s="42"/>
      <c r="AG489" s="42"/>
      <c r="AH489" s="42"/>
      <c r="AI489" s="42"/>
      <c r="AJ489" s="42"/>
    </row>
    <row r="490" spans="1:36" ht="15.75" customHeight="1" x14ac:dyDescent="0.2">
      <c r="A490" s="23"/>
      <c r="B490" s="23"/>
      <c r="C490" s="23" t="str">
        <f>IF('PCA 2022 consolidado'!$B490="","",VLOOKUP(B490,dados!$A$1:$B$23,2,FALSE))</f>
        <v/>
      </c>
      <c r="D490" s="23"/>
      <c r="E490" s="43"/>
      <c r="F490" s="44"/>
      <c r="G490" s="44"/>
      <c r="H490" s="23"/>
      <c r="I490" s="45"/>
      <c r="J490" s="45"/>
      <c r="K490" s="45"/>
      <c r="L490" s="45"/>
      <c r="M490" s="45"/>
      <c r="N490" s="47"/>
      <c r="O490" s="45"/>
      <c r="P490" s="45"/>
      <c r="Q490" s="45"/>
      <c r="R490" s="45"/>
      <c r="S490" s="49"/>
      <c r="T490" s="49"/>
      <c r="U490" s="45"/>
      <c r="V490" s="45"/>
      <c r="W490" s="44"/>
      <c r="X490" s="50"/>
      <c r="Y490" s="51"/>
      <c r="Z490" s="23"/>
      <c r="AA490" s="23"/>
      <c r="AB490" s="23"/>
      <c r="AC490" s="23"/>
      <c r="AD490" s="51"/>
      <c r="AE490" s="23"/>
      <c r="AF490" s="42"/>
      <c r="AG490" s="42"/>
      <c r="AH490" s="42"/>
      <c r="AI490" s="42"/>
      <c r="AJ490" s="42"/>
    </row>
    <row r="491" spans="1:36" ht="15.75" customHeight="1" x14ac:dyDescent="0.2">
      <c r="A491" s="52"/>
      <c r="B491" s="52"/>
      <c r="C491" s="52" t="str">
        <f>IF('PCA 2022 consolidado'!$B491="","",VLOOKUP(B491,dados!$A$1:$B$23,2,FALSE))</f>
        <v/>
      </c>
      <c r="D491" s="52"/>
      <c r="E491" s="60"/>
      <c r="F491" s="57"/>
      <c r="G491" s="57"/>
      <c r="H491" s="52"/>
      <c r="I491" s="53"/>
      <c r="J491" s="53"/>
      <c r="K491" s="53"/>
      <c r="L491" s="53"/>
      <c r="M491" s="53"/>
      <c r="N491" s="55"/>
      <c r="O491" s="53"/>
      <c r="P491" s="53"/>
      <c r="Q491" s="53"/>
      <c r="R491" s="53"/>
      <c r="S491" s="56"/>
      <c r="T491" s="56"/>
      <c r="U491" s="53"/>
      <c r="V491" s="53"/>
      <c r="W491" s="57"/>
      <c r="X491" s="58"/>
      <c r="Y491" s="59"/>
      <c r="Z491" s="52"/>
      <c r="AA491" s="52"/>
      <c r="AB491" s="52"/>
      <c r="AC491" s="52"/>
      <c r="AD491" s="59"/>
      <c r="AE491" s="52"/>
      <c r="AF491" s="42"/>
      <c r="AG491" s="42"/>
      <c r="AH491" s="42"/>
      <c r="AI491" s="42"/>
      <c r="AJ491" s="42"/>
    </row>
    <row r="492" spans="1:36" ht="15.75" customHeight="1" x14ac:dyDescent="0.2">
      <c r="A492" s="23"/>
      <c r="B492" s="23"/>
      <c r="C492" s="23" t="str">
        <f>IF('PCA 2022 consolidado'!$B492="","",VLOOKUP(B492,dados!$A$1:$B$23,2,FALSE))</f>
        <v/>
      </c>
      <c r="D492" s="23"/>
      <c r="E492" s="43"/>
      <c r="F492" s="44"/>
      <c r="G492" s="44"/>
      <c r="H492" s="23"/>
      <c r="I492" s="45"/>
      <c r="J492" s="45"/>
      <c r="K492" s="45"/>
      <c r="L492" s="45"/>
      <c r="M492" s="45"/>
      <c r="N492" s="47"/>
      <c r="O492" s="45"/>
      <c r="P492" s="45"/>
      <c r="Q492" s="45"/>
      <c r="R492" s="45"/>
      <c r="S492" s="49"/>
      <c r="T492" s="49"/>
      <c r="U492" s="45"/>
      <c r="V492" s="45"/>
      <c r="W492" s="44"/>
      <c r="X492" s="50"/>
      <c r="Y492" s="51"/>
      <c r="Z492" s="23"/>
      <c r="AA492" s="23"/>
      <c r="AB492" s="23"/>
      <c r="AC492" s="23"/>
      <c r="AD492" s="51"/>
      <c r="AE492" s="23"/>
      <c r="AF492" s="42"/>
      <c r="AG492" s="42"/>
      <c r="AH492" s="42"/>
      <c r="AI492" s="42"/>
      <c r="AJ492" s="42"/>
    </row>
    <row r="493" spans="1:36" ht="15.75" customHeight="1" x14ac:dyDescent="0.2">
      <c r="A493" s="52"/>
      <c r="B493" s="52"/>
      <c r="C493" s="52" t="str">
        <f>IF('PCA 2022 consolidado'!$B493="","",VLOOKUP(B493,dados!$A$1:$B$23,2,FALSE))</f>
        <v/>
      </c>
      <c r="D493" s="52"/>
      <c r="E493" s="60"/>
      <c r="F493" s="57"/>
      <c r="G493" s="57"/>
      <c r="H493" s="52"/>
      <c r="I493" s="53"/>
      <c r="J493" s="53"/>
      <c r="K493" s="53"/>
      <c r="L493" s="53"/>
      <c r="M493" s="53"/>
      <c r="N493" s="55"/>
      <c r="O493" s="53"/>
      <c r="P493" s="53"/>
      <c r="Q493" s="53"/>
      <c r="R493" s="53"/>
      <c r="S493" s="56"/>
      <c r="T493" s="56"/>
      <c r="U493" s="53"/>
      <c r="V493" s="53"/>
      <c r="W493" s="57"/>
      <c r="X493" s="58"/>
      <c r="Y493" s="59"/>
      <c r="Z493" s="52"/>
      <c r="AA493" s="52"/>
      <c r="AB493" s="52"/>
      <c r="AC493" s="52"/>
      <c r="AD493" s="59"/>
      <c r="AE493" s="52"/>
      <c r="AF493" s="42"/>
      <c r="AG493" s="42"/>
      <c r="AH493" s="42"/>
      <c r="AI493" s="42"/>
      <c r="AJ493" s="42"/>
    </row>
    <row r="494" spans="1:36" ht="15.75" customHeight="1" x14ac:dyDescent="0.2">
      <c r="A494" s="23"/>
      <c r="B494" s="23"/>
      <c r="C494" s="23" t="str">
        <f>IF('PCA 2022 consolidado'!$B494="","",VLOOKUP(B494,dados!$A$1:$B$23,2,FALSE))</f>
        <v/>
      </c>
      <c r="D494" s="23"/>
      <c r="E494" s="43"/>
      <c r="F494" s="44"/>
      <c r="G494" s="44"/>
      <c r="H494" s="23"/>
      <c r="I494" s="45"/>
      <c r="J494" s="45"/>
      <c r="K494" s="45"/>
      <c r="L494" s="45"/>
      <c r="M494" s="45"/>
      <c r="N494" s="47"/>
      <c r="O494" s="45"/>
      <c r="P494" s="45"/>
      <c r="Q494" s="45"/>
      <c r="R494" s="45"/>
      <c r="S494" s="49"/>
      <c r="T494" s="49"/>
      <c r="U494" s="45"/>
      <c r="V494" s="45"/>
      <c r="W494" s="44"/>
      <c r="X494" s="50"/>
      <c r="Y494" s="51"/>
      <c r="Z494" s="23"/>
      <c r="AA494" s="23"/>
      <c r="AB494" s="23"/>
      <c r="AC494" s="23"/>
      <c r="AD494" s="51"/>
      <c r="AE494" s="23"/>
      <c r="AF494" s="42"/>
      <c r="AG494" s="42"/>
      <c r="AH494" s="42"/>
      <c r="AI494" s="42"/>
      <c r="AJ494" s="42"/>
    </row>
    <row r="495" spans="1:36" ht="15.75" customHeight="1" x14ac:dyDescent="0.2">
      <c r="A495" s="52"/>
      <c r="B495" s="52"/>
      <c r="C495" s="52" t="str">
        <f>IF('PCA 2022 consolidado'!$B495="","",VLOOKUP(B495,dados!$A$1:$B$23,2,FALSE))</f>
        <v/>
      </c>
      <c r="D495" s="52"/>
      <c r="E495" s="60"/>
      <c r="F495" s="57"/>
      <c r="G495" s="57"/>
      <c r="H495" s="52"/>
      <c r="I495" s="53"/>
      <c r="J495" s="53"/>
      <c r="K495" s="53"/>
      <c r="L495" s="53"/>
      <c r="M495" s="53"/>
      <c r="N495" s="55"/>
      <c r="O495" s="53"/>
      <c r="P495" s="53"/>
      <c r="Q495" s="53"/>
      <c r="R495" s="53"/>
      <c r="S495" s="56"/>
      <c r="T495" s="56"/>
      <c r="U495" s="53"/>
      <c r="V495" s="53"/>
      <c r="W495" s="57"/>
      <c r="X495" s="58"/>
      <c r="Y495" s="59"/>
      <c r="Z495" s="52"/>
      <c r="AA495" s="52"/>
      <c r="AB495" s="52"/>
      <c r="AC495" s="52"/>
      <c r="AD495" s="59"/>
      <c r="AE495" s="52"/>
      <c r="AF495" s="42"/>
      <c r="AG495" s="42"/>
      <c r="AH495" s="42"/>
      <c r="AI495" s="42"/>
      <c r="AJ495" s="42"/>
    </row>
    <row r="496" spans="1:36" ht="15.75" customHeight="1" x14ac:dyDescent="0.2">
      <c r="A496" s="23"/>
      <c r="B496" s="23"/>
      <c r="C496" s="23" t="str">
        <f>IF('PCA 2022 consolidado'!$B496="","",VLOOKUP(B496,dados!$A$1:$B$23,2,FALSE))</f>
        <v/>
      </c>
      <c r="D496" s="23"/>
      <c r="E496" s="43"/>
      <c r="F496" s="44"/>
      <c r="G496" s="44"/>
      <c r="H496" s="23"/>
      <c r="I496" s="45"/>
      <c r="J496" s="45"/>
      <c r="K496" s="45"/>
      <c r="L496" s="45"/>
      <c r="M496" s="45"/>
      <c r="N496" s="47"/>
      <c r="O496" s="45"/>
      <c r="P496" s="45"/>
      <c r="Q496" s="45"/>
      <c r="R496" s="45"/>
      <c r="S496" s="49"/>
      <c r="T496" s="49"/>
      <c r="U496" s="45"/>
      <c r="V496" s="45"/>
      <c r="W496" s="44"/>
      <c r="X496" s="50"/>
      <c r="Y496" s="51"/>
      <c r="Z496" s="23"/>
      <c r="AA496" s="23"/>
      <c r="AB496" s="23"/>
      <c r="AC496" s="23"/>
      <c r="AD496" s="51"/>
      <c r="AE496" s="23"/>
      <c r="AF496" s="42"/>
      <c r="AG496" s="42"/>
      <c r="AH496" s="42"/>
      <c r="AI496" s="42"/>
      <c r="AJ496" s="42"/>
    </row>
    <row r="497" spans="1:36" ht="15.75" customHeight="1" x14ac:dyDescent="0.2">
      <c r="A497" s="52"/>
      <c r="B497" s="52"/>
      <c r="C497" s="52" t="str">
        <f>IF('PCA 2022 consolidado'!$B497="","",VLOOKUP(B497,dados!$A$1:$B$23,2,FALSE))</f>
        <v/>
      </c>
      <c r="D497" s="52"/>
      <c r="E497" s="60"/>
      <c r="F497" s="57"/>
      <c r="G497" s="57"/>
      <c r="H497" s="52"/>
      <c r="I497" s="53"/>
      <c r="J497" s="53"/>
      <c r="K497" s="53"/>
      <c r="L497" s="53"/>
      <c r="M497" s="53"/>
      <c r="N497" s="55"/>
      <c r="O497" s="53"/>
      <c r="P497" s="53"/>
      <c r="Q497" s="53"/>
      <c r="R497" s="53"/>
      <c r="S497" s="56"/>
      <c r="T497" s="56"/>
      <c r="U497" s="53"/>
      <c r="V497" s="53"/>
      <c r="W497" s="57"/>
      <c r="X497" s="58"/>
      <c r="Y497" s="59"/>
      <c r="Z497" s="52"/>
      <c r="AA497" s="52"/>
      <c r="AB497" s="52"/>
      <c r="AC497" s="52"/>
      <c r="AD497" s="59"/>
      <c r="AE497" s="52"/>
      <c r="AF497" s="42"/>
      <c r="AG497" s="42"/>
      <c r="AH497" s="42"/>
      <c r="AI497" s="42"/>
      <c r="AJ497" s="42"/>
    </row>
    <row r="498" spans="1:36" ht="15.75" customHeight="1" x14ac:dyDescent="0.2">
      <c r="A498" s="23"/>
      <c r="B498" s="23"/>
      <c r="C498" s="23" t="str">
        <f>IF('PCA 2022 consolidado'!$B498="","",VLOOKUP(B498,dados!$A$1:$B$23,2,FALSE))</f>
        <v/>
      </c>
      <c r="D498" s="23"/>
      <c r="E498" s="43"/>
      <c r="F498" s="44"/>
      <c r="G498" s="44"/>
      <c r="H498" s="23"/>
      <c r="I498" s="45"/>
      <c r="J498" s="45"/>
      <c r="K498" s="45"/>
      <c r="L498" s="45"/>
      <c r="M498" s="45"/>
      <c r="N498" s="47"/>
      <c r="O498" s="45"/>
      <c r="P498" s="45"/>
      <c r="Q498" s="45"/>
      <c r="R498" s="45"/>
      <c r="S498" s="49"/>
      <c r="T498" s="49"/>
      <c r="U498" s="45"/>
      <c r="V498" s="45"/>
      <c r="W498" s="44"/>
      <c r="X498" s="50"/>
      <c r="Y498" s="51"/>
      <c r="Z498" s="23"/>
      <c r="AA498" s="23"/>
      <c r="AB498" s="23"/>
      <c r="AC498" s="23"/>
      <c r="AD498" s="51"/>
      <c r="AE498" s="23"/>
      <c r="AF498" s="42"/>
      <c r="AG498" s="42"/>
      <c r="AH498" s="42"/>
      <c r="AI498" s="42"/>
      <c r="AJ498" s="42"/>
    </row>
    <row r="499" spans="1:36" ht="15.75" customHeight="1" x14ac:dyDescent="0.2">
      <c r="A499" s="52"/>
      <c r="B499" s="52"/>
      <c r="C499" s="52" t="str">
        <f>IF('PCA 2022 consolidado'!$B499="","",VLOOKUP(B499,dados!$A$1:$B$23,2,FALSE))</f>
        <v/>
      </c>
      <c r="D499" s="52"/>
      <c r="E499" s="60"/>
      <c r="F499" s="57"/>
      <c r="G499" s="57"/>
      <c r="H499" s="52"/>
      <c r="I499" s="53"/>
      <c r="J499" s="53"/>
      <c r="K499" s="53"/>
      <c r="L499" s="53"/>
      <c r="M499" s="53"/>
      <c r="N499" s="55"/>
      <c r="O499" s="53"/>
      <c r="P499" s="53"/>
      <c r="Q499" s="53"/>
      <c r="R499" s="53"/>
      <c r="S499" s="56"/>
      <c r="T499" s="56"/>
      <c r="U499" s="53"/>
      <c r="V499" s="53"/>
      <c r="W499" s="57"/>
      <c r="X499" s="58"/>
      <c r="Y499" s="59"/>
      <c r="Z499" s="52"/>
      <c r="AA499" s="52"/>
      <c r="AB499" s="52"/>
      <c r="AC499" s="52"/>
      <c r="AD499" s="59"/>
      <c r="AE499" s="52"/>
      <c r="AF499" s="42"/>
      <c r="AG499" s="42"/>
      <c r="AH499" s="42"/>
      <c r="AI499" s="42"/>
      <c r="AJ499" s="42"/>
    </row>
    <row r="500" spans="1:36" ht="15.75" customHeight="1" x14ac:dyDescent="0.2">
      <c r="A500" s="23"/>
      <c r="B500" s="23"/>
      <c r="C500" s="23" t="str">
        <f>IF('PCA 2022 consolidado'!$B500="","",VLOOKUP(B500,dados!$A$1:$B$23,2,FALSE))</f>
        <v/>
      </c>
      <c r="D500" s="23"/>
      <c r="E500" s="43"/>
      <c r="F500" s="44"/>
      <c r="G500" s="44"/>
      <c r="H500" s="23"/>
      <c r="I500" s="45"/>
      <c r="J500" s="45"/>
      <c r="K500" s="45"/>
      <c r="L500" s="45"/>
      <c r="M500" s="45"/>
      <c r="N500" s="47"/>
      <c r="O500" s="45"/>
      <c r="P500" s="45"/>
      <c r="Q500" s="45"/>
      <c r="R500" s="45"/>
      <c r="S500" s="49"/>
      <c r="T500" s="49"/>
      <c r="U500" s="45"/>
      <c r="V500" s="45"/>
      <c r="W500" s="44"/>
      <c r="X500" s="50"/>
      <c r="Y500" s="51"/>
      <c r="Z500" s="23"/>
      <c r="AA500" s="23"/>
      <c r="AB500" s="23"/>
      <c r="AC500" s="23"/>
      <c r="AD500" s="51"/>
      <c r="AE500" s="23"/>
      <c r="AF500" s="42"/>
      <c r="AG500" s="42"/>
      <c r="AH500" s="42"/>
      <c r="AI500" s="42"/>
      <c r="AJ500" s="42"/>
    </row>
    <row r="501" spans="1:36" ht="15.75" customHeight="1" x14ac:dyDescent="0.2">
      <c r="A501" s="52"/>
      <c r="B501" s="52"/>
      <c r="C501" s="52" t="str">
        <f>IF('PCA 2022 consolidado'!$B501="","",VLOOKUP(B501,dados!$A$1:$B$23,2,FALSE))</f>
        <v/>
      </c>
      <c r="D501" s="52"/>
      <c r="E501" s="60"/>
      <c r="F501" s="57"/>
      <c r="G501" s="57"/>
      <c r="H501" s="52"/>
      <c r="I501" s="53"/>
      <c r="J501" s="53"/>
      <c r="K501" s="53"/>
      <c r="L501" s="53"/>
      <c r="M501" s="53"/>
      <c r="N501" s="55"/>
      <c r="O501" s="53"/>
      <c r="P501" s="53"/>
      <c r="Q501" s="53"/>
      <c r="R501" s="53"/>
      <c r="S501" s="56"/>
      <c r="T501" s="56"/>
      <c r="U501" s="53"/>
      <c r="V501" s="53"/>
      <c r="W501" s="57"/>
      <c r="X501" s="58"/>
      <c r="Y501" s="59"/>
      <c r="Z501" s="52"/>
      <c r="AA501" s="52"/>
      <c r="AB501" s="52"/>
      <c r="AC501" s="52"/>
      <c r="AD501" s="59"/>
      <c r="AE501" s="52"/>
      <c r="AF501" s="42"/>
      <c r="AG501" s="42"/>
      <c r="AH501" s="42"/>
      <c r="AI501" s="42"/>
      <c r="AJ501" s="42"/>
    </row>
    <row r="502" spans="1:36" ht="15.75" customHeight="1" x14ac:dyDescent="0.2">
      <c r="A502" s="23"/>
      <c r="B502" s="23"/>
      <c r="C502" s="23" t="str">
        <f>IF('PCA 2022 consolidado'!$B502="","",VLOOKUP(B502,dados!$A$1:$B$23,2,FALSE))</f>
        <v/>
      </c>
      <c r="D502" s="23"/>
      <c r="E502" s="43"/>
      <c r="F502" s="44"/>
      <c r="G502" s="44"/>
      <c r="H502" s="23"/>
      <c r="I502" s="45"/>
      <c r="J502" s="45"/>
      <c r="K502" s="45"/>
      <c r="L502" s="45"/>
      <c r="M502" s="45"/>
      <c r="N502" s="47"/>
      <c r="O502" s="45"/>
      <c r="P502" s="45"/>
      <c r="Q502" s="45"/>
      <c r="R502" s="45"/>
      <c r="S502" s="49"/>
      <c r="T502" s="49"/>
      <c r="U502" s="45"/>
      <c r="V502" s="45"/>
      <c r="W502" s="44"/>
      <c r="X502" s="50"/>
      <c r="Y502" s="51"/>
      <c r="Z502" s="23"/>
      <c r="AA502" s="23"/>
      <c r="AB502" s="23"/>
      <c r="AC502" s="23"/>
      <c r="AD502" s="51"/>
      <c r="AE502" s="23"/>
      <c r="AF502" s="42"/>
      <c r="AG502" s="42"/>
      <c r="AH502" s="42"/>
      <c r="AI502" s="42"/>
      <c r="AJ502" s="42"/>
    </row>
    <row r="503" spans="1:36" ht="15.75" customHeight="1" x14ac:dyDescent="0.2">
      <c r="A503" s="52"/>
      <c r="B503" s="52"/>
      <c r="C503" s="52" t="str">
        <f>IF('PCA 2022 consolidado'!$B503="","",VLOOKUP(B503,dados!$A$1:$B$23,2,FALSE))</f>
        <v/>
      </c>
      <c r="D503" s="52"/>
      <c r="E503" s="60"/>
      <c r="F503" s="57"/>
      <c r="G503" s="57"/>
      <c r="H503" s="52"/>
      <c r="I503" s="53"/>
      <c r="J503" s="53"/>
      <c r="K503" s="53"/>
      <c r="L503" s="53"/>
      <c r="M503" s="53"/>
      <c r="N503" s="55"/>
      <c r="O503" s="53"/>
      <c r="P503" s="53"/>
      <c r="Q503" s="53"/>
      <c r="R503" s="53"/>
      <c r="S503" s="56"/>
      <c r="T503" s="56"/>
      <c r="U503" s="53"/>
      <c r="V503" s="53"/>
      <c r="W503" s="57"/>
      <c r="X503" s="58"/>
      <c r="Y503" s="59"/>
      <c r="Z503" s="52"/>
      <c r="AA503" s="52"/>
      <c r="AB503" s="52"/>
      <c r="AC503" s="52"/>
      <c r="AD503" s="59"/>
      <c r="AE503" s="52"/>
      <c r="AF503" s="42"/>
      <c r="AG503" s="42"/>
      <c r="AH503" s="42"/>
      <c r="AI503" s="42"/>
      <c r="AJ503" s="42"/>
    </row>
    <row r="504" spans="1:36" ht="15.75" customHeight="1" x14ac:dyDescent="0.2">
      <c r="A504" s="23"/>
      <c r="B504" s="23"/>
      <c r="C504" s="23" t="str">
        <f>IF('PCA 2022 consolidado'!$B504="","",VLOOKUP(B504,dados!$A$1:$B$23,2,FALSE))</f>
        <v/>
      </c>
      <c r="D504" s="23"/>
      <c r="E504" s="43"/>
      <c r="F504" s="44"/>
      <c r="G504" s="44"/>
      <c r="H504" s="23"/>
      <c r="I504" s="45"/>
      <c r="J504" s="45"/>
      <c r="K504" s="45"/>
      <c r="L504" s="45"/>
      <c r="M504" s="45"/>
      <c r="N504" s="47"/>
      <c r="O504" s="45"/>
      <c r="P504" s="45"/>
      <c r="Q504" s="45"/>
      <c r="R504" s="45"/>
      <c r="S504" s="49"/>
      <c r="T504" s="49"/>
      <c r="U504" s="45"/>
      <c r="V504" s="45"/>
      <c r="W504" s="44"/>
      <c r="X504" s="50"/>
      <c r="Y504" s="51"/>
      <c r="Z504" s="23"/>
      <c r="AA504" s="23"/>
      <c r="AB504" s="23"/>
      <c r="AC504" s="23"/>
      <c r="AD504" s="51"/>
      <c r="AE504" s="23"/>
      <c r="AF504" s="42"/>
      <c r="AG504" s="42"/>
      <c r="AH504" s="42"/>
      <c r="AI504" s="42"/>
      <c r="AJ504" s="42"/>
    </row>
    <row r="505" spans="1:36" ht="15.75" customHeight="1" x14ac:dyDescent="0.2">
      <c r="A505" s="52"/>
      <c r="B505" s="52"/>
      <c r="C505" s="52" t="str">
        <f>IF('PCA 2022 consolidado'!$B505="","",VLOOKUP(B505,dados!$A$1:$B$23,2,FALSE))</f>
        <v/>
      </c>
      <c r="D505" s="52"/>
      <c r="E505" s="60"/>
      <c r="F505" s="57"/>
      <c r="G505" s="57"/>
      <c r="H505" s="52"/>
      <c r="I505" s="53"/>
      <c r="J505" s="53"/>
      <c r="K505" s="53"/>
      <c r="L505" s="53"/>
      <c r="M505" s="53"/>
      <c r="N505" s="55"/>
      <c r="O505" s="53"/>
      <c r="P505" s="53"/>
      <c r="Q505" s="53"/>
      <c r="R505" s="53"/>
      <c r="S505" s="56"/>
      <c r="T505" s="56"/>
      <c r="U505" s="53"/>
      <c r="V505" s="53"/>
      <c r="W505" s="57"/>
      <c r="X505" s="58"/>
      <c r="Y505" s="59"/>
      <c r="Z505" s="52"/>
      <c r="AA505" s="52"/>
      <c r="AB505" s="52"/>
      <c r="AC505" s="52"/>
      <c r="AD505" s="59"/>
      <c r="AE505" s="52"/>
      <c r="AF505" s="42"/>
      <c r="AG505" s="42"/>
      <c r="AH505" s="42"/>
      <c r="AI505" s="42"/>
      <c r="AJ505" s="42"/>
    </row>
    <row r="506" spans="1:36" ht="15.75" customHeight="1" x14ac:dyDescent="0.2">
      <c r="A506" s="23"/>
      <c r="B506" s="23"/>
      <c r="C506" s="23" t="str">
        <f>IF('PCA 2022 consolidado'!$B506="","",VLOOKUP(B506,dados!$A$1:$B$23,2,FALSE))</f>
        <v/>
      </c>
      <c r="D506" s="23"/>
      <c r="E506" s="43"/>
      <c r="F506" s="44"/>
      <c r="G506" s="44"/>
      <c r="H506" s="23"/>
      <c r="I506" s="45"/>
      <c r="J506" s="45"/>
      <c r="K506" s="45"/>
      <c r="L506" s="45"/>
      <c r="M506" s="45"/>
      <c r="N506" s="47"/>
      <c r="O506" s="45"/>
      <c r="P506" s="45"/>
      <c r="Q506" s="45"/>
      <c r="R506" s="45"/>
      <c r="S506" s="49"/>
      <c r="T506" s="49"/>
      <c r="U506" s="45"/>
      <c r="V506" s="45"/>
      <c r="W506" s="44"/>
      <c r="X506" s="50"/>
      <c r="Y506" s="51"/>
      <c r="Z506" s="23"/>
      <c r="AA506" s="23"/>
      <c r="AB506" s="23"/>
      <c r="AC506" s="23"/>
      <c r="AD506" s="51"/>
      <c r="AE506" s="23"/>
      <c r="AF506" s="42"/>
      <c r="AG506" s="42"/>
      <c r="AH506" s="42"/>
      <c r="AI506" s="42"/>
      <c r="AJ506" s="42"/>
    </row>
    <row r="507" spans="1:36" ht="15.75" customHeight="1" x14ac:dyDescent="0.2">
      <c r="A507" s="52"/>
      <c r="B507" s="52"/>
      <c r="C507" s="52" t="str">
        <f>IF('PCA 2022 consolidado'!$B507="","",VLOOKUP(B507,dados!$A$1:$B$23,2,FALSE))</f>
        <v/>
      </c>
      <c r="D507" s="52"/>
      <c r="E507" s="60"/>
      <c r="F507" s="57"/>
      <c r="G507" s="57"/>
      <c r="H507" s="52"/>
      <c r="I507" s="53"/>
      <c r="J507" s="53"/>
      <c r="K507" s="53"/>
      <c r="L507" s="53"/>
      <c r="M507" s="53"/>
      <c r="N507" s="55"/>
      <c r="O507" s="53"/>
      <c r="P507" s="53"/>
      <c r="Q507" s="53"/>
      <c r="R507" s="53"/>
      <c r="S507" s="56"/>
      <c r="T507" s="56"/>
      <c r="U507" s="53"/>
      <c r="V507" s="53"/>
      <c r="W507" s="57"/>
      <c r="X507" s="58"/>
      <c r="Y507" s="59"/>
      <c r="Z507" s="52"/>
      <c r="AA507" s="52"/>
      <c r="AB507" s="52"/>
      <c r="AC507" s="52"/>
      <c r="AD507" s="59"/>
      <c r="AE507" s="52"/>
      <c r="AF507" s="42"/>
      <c r="AG507" s="42"/>
      <c r="AH507" s="42"/>
      <c r="AI507" s="42"/>
      <c r="AJ507" s="42"/>
    </row>
    <row r="508" spans="1:36" ht="15.75" customHeight="1" x14ac:dyDescent="0.2">
      <c r="A508" s="23"/>
      <c r="B508" s="23"/>
      <c r="C508" s="23" t="str">
        <f>IF('PCA 2022 consolidado'!$B508="","",VLOOKUP(B508,dados!$A$1:$B$23,2,FALSE))</f>
        <v/>
      </c>
      <c r="D508" s="23"/>
      <c r="E508" s="43"/>
      <c r="F508" s="44"/>
      <c r="G508" s="44"/>
      <c r="H508" s="23"/>
      <c r="I508" s="45"/>
      <c r="J508" s="45"/>
      <c r="K508" s="45"/>
      <c r="L508" s="45"/>
      <c r="M508" s="45"/>
      <c r="N508" s="47"/>
      <c r="O508" s="45"/>
      <c r="P508" s="45"/>
      <c r="Q508" s="45"/>
      <c r="R508" s="45"/>
      <c r="S508" s="49"/>
      <c r="T508" s="49"/>
      <c r="U508" s="45"/>
      <c r="V508" s="45"/>
      <c r="W508" s="44"/>
      <c r="X508" s="50"/>
      <c r="Y508" s="51"/>
      <c r="Z508" s="23"/>
      <c r="AA508" s="23"/>
      <c r="AB508" s="23"/>
      <c r="AC508" s="23"/>
      <c r="AD508" s="51"/>
      <c r="AE508" s="23"/>
      <c r="AF508" s="42"/>
      <c r="AG508" s="42"/>
      <c r="AH508" s="42"/>
      <c r="AI508" s="42"/>
      <c r="AJ508" s="42"/>
    </row>
    <row r="509" spans="1:36" ht="15.75" customHeight="1" x14ac:dyDescent="0.2">
      <c r="A509" s="52"/>
      <c r="B509" s="52"/>
      <c r="C509" s="52" t="str">
        <f>IF('PCA 2022 consolidado'!$B509="","",VLOOKUP(B509,dados!$A$1:$B$23,2,FALSE))</f>
        <v/>
      </c>
      <c r="D509" s="52"/>
      <c r="E509" s="60"/>
      <c r="F509" s="57"/>
      <c r="G509" s="57"/>
      <c r="H509" s="52"/>
      <c r="I509" s="53"/>
      <c r="J509" s="53"/>
      <c r="K509" s="53"/>
      <c r="L509" s="53"/>
      <c r="M509" s="53"/>
      <c r="N509" s="55"/>
      <c r="O509" s="53"/>
      <c r="P509" s="53"/>
      <c r="Q509" s="53"/>
      <c r="R509" s="53"/>
      <c r="S509" s="56"/>
      <c r="T509" s="56"/>
      <c r="U509" s="53"/>
      <c r="V509" s="53"/>
      <c r="W509" s="57"/>
      <c r="X509" s="58"/>
      <c r="Y509" s="59"/>
      <c r="Z509" s="52"/>
      <c r="AA509" s="52"/>
      <c r="AB509" s="52"/>
      <c r="AC509" s="52"/>
      <c r="AD509" s="59"/>
      <c r="AE509" s="52"/>
      <c r="AF509" s="42"/>
      <c r="AG509" s="42"/>
      <c r="AH509" s="42"/>
      <c r="AI509" s="42"/>
      <c r="AJ509" s="42"/>
    </row>
    <row r="510" spans="1:36" ht="15.75" customHeight="1" x14ac:dyDescent="0.2">
      <c r="A510" s="23"/>
      <c r="B510" s="23"/>
      <c r="C510" s="23" t="str">
        <f>IF('PCA 2022 consolidado'!$B510="","",VLOOKUP(B510,dados!$A$1:$B$23,2,FALSE))</f>
        <v/>
      </c>
      <c r="D510" s="23"/>
      <c r="E510" s="43"/>
      <c r="F510" s="44"/>
      <c r="G510" s="44"/>
      <c r="H510" s="23"/>
      <c r="I510" s="45"/>
      <c r="J510" s="45"/>
      <c r="K510" s="45"/>
      <c r="L510" s="45"/>
      <c r="M510" s="45"/>
      <c r="N510" s="47"/>
      <c r="O510" s="45"/>
      <c r="P510" s="45"/>
      <c r="Q510" s="45"/>
      <c r="R510" s="45"/>
      <c r="S510" s="49"/>
      <c r="T510" s="49"/>
      <c r="U510" s="45"/>
      <c r="V510" s="45"/>
      <c r="W510" s="44"/>
      <c r="X510" s="50"/>
      <c r="Y510" s="51"/>
      <c r="Z510" s="23"/>
      <c r="AA510" s="23"/>
      <c r="AB510" s="23"/>
      <c r="AC510" s="23"/>
      <c r="AD510" s="51"/>
      <c r="AE510" s="23"/>
      <c r="AF510" s="42"/>
      <c r="AG510" s="42"/>
      <c r="AH510" s="42"/>
      <c r="AI510" s="42"/>
      <c r="AJ510" s="42"/>
    </row>
    <row r="511" spans="1:36" ht="15.75" customHeight="1" x14ac:dyDescent="0.2">
      <c r="A511" s="52"/>
      <c r="B511" s="52"/>
      <c r="C511" s="52" t="str">
        <f>IF('PCA 2022 consolidado'!$B511="","",VLOOKUP(B511,dados!$A$1:$B$23,2,FALSE))</f>
        <v/>
      </c>
      <c r="D511" s="52"/>
      <c r="E511" s="60"/>
      <c r="F511" s="57"/>
      <c r="G511" s="57"/>
      <c r="H511" s="52"/>
      <c r="I511" s="53"/>
      <c r="J511" s="53"/>
      <c r="K511" s="53"/>
      <c r="L511" s="53"/>
      <c r="M511" s="53"/>
      <c r="N511" s="55"/>
      <c r="O511" s="53"/>
      <c r="P511" s="53"/>
      <c r="Q511" s="53"/>
      <c r="R511" s="53"/>
      <c r="S511" s="56"/>
      <c r="T511" s="56"/>
      <c r="U511" s="53"/>
      <c r="V511" s="53"/>
      <c r="W511" s="57"/>
      <c r="X511" s="58"/>
      <c r="Y511" s="59"/>
      <c r="Z511" s="52"/>
      <c r="AA511" s="52"/>
      <c r="AB511" s="52"/>
      <c r="AC511" s="52"/>
      <c r="AD511" s="59"/>
      <c r="AE511" s="52"/>
      <c r="AF511" s="42"/>
      <c r="AG511" s="42"/>
      <c r="AH511" s="42"/>
      <c r="AI511" s="42"/>
      <c r="AJ511" s="42"/>
    </row>
    <row r="512" spans="1:36" ht="15.75" customHeight="1" x14ac:dyDescent="0.2">
      <c r="A512" s="23"/>
      <c r="B512" s="23"/>
      <c r="C512" s="23" t="str">
        <f>IF('PCA 2022 consolidado'!$B512="","",VLOOKUP(B512,dados!$A$1:$B$23,2,FALSE))</f>
        <v/>
      </c>
      <c r="D512" s="23"/>
      <c r="E512" s="43"/>
      <c r="F512" s="44"/>
      <c r="G512" s="44"/>
      <c r="H512" s="23"/>
      <c r="I512" s="45"/>
      <c r="J512" s="45"/>
      <c r="K512" s="45"/>
      <c r="L512" s="45"/>
      <c r="M512" s="45"/>
      <c r="N512" s="47"/>
      <c r="O512" s="45"/>
      <c r="P512" s="45"/>
      <c r="Q512" s="45"/>
      <c r="R512" s="45"/>
      <c r="S512" s="49"/>
      <c r="T512" s="49"/>
      <c r="U512" s="45"/>
      <c r="V512" s="45"/>
      <c r="W512" s="44"/>
      <c r="X512" s="50"/>
      <c r="Y512" s="51"/>
      <c r="Z512" s="23"/>
      <c r="AA512" s="23"/>
      <c r="AB512" s="23"/>
      <c r="AC512" s="23"/>
      <c r="AD512" s="51"/>
      <c r="AE512" s="23"/>
      <c r="AF512" s="42"/>
      <c r="AG512" s="42"/>
      <c r="AH512" s="42"/>
      <c r="AI512" s="42"/>
      <c r="AJ512" s="42"/>
    </row>
    <row r="513" spans="1:36" ht="15.75" customHeight="1" x14ac:dyDescent="0.2">
      <c r="A513" s="52"/>
      <c r="B513" s="52"/>
      <c r="C513" s="52" t="str">
        <f>IF('PCA 2022 consolidado'!$B513="","",VLOOKUP(B513,dados!$A$1:$B$23,2,FALSE))</f>
        <v/>
      </c>
      <c r="D513" s="52"/>
      <c r="E513" s="60"/>
      <c r="F513" s="57"/>
      <c r="G513" s="57"/>
      <c r="H513" s="52"/>
      <c r="I513" s="53"/>
      <c r="J513" s="53"/>
      <c r="K513" s="53"/>
      <c r="L513" s="53"/>
      <c r="M513" s="53"/>
      <c r="N513" s="55"/>
      <c r="O513" s="53"/>
      <c r="P513" s="53"/>
      <c r="Q513" s="53"/>
      <c r="R513" s="53"/>
      <c r="S513" s="56"/>
      <c r="T513" s="56"/>
      <c r="U513" s="53"/>
      <c r="V513" s="53"/>
      <c r="W513" s="57"/>
      <c r="X513" s="58"/>
      <c r="Y513" s="59"/>
      <c r="Z513" s="52"/>
      <c r="AA513" s="52"/>
      <c r="AB513" s="52"/>
      <c r="AC513" s="52"/>
      <c r="AD513" s="59"/>
      <c r="AE513" s="52"/>
      <c r="AF513" s="42"/>
      <c r="AG513" s="42"/>
      <c r="AH513" s="42"/>
      <c r="AI513" s="42"/>
      <c r="AJ513" s="42"/>
    </row>
    <row r="514" spans="1:36" ht="15.75" customHeight="1" x14ac:dyDescent="0.2">
      <c r="A514" s="23"/>
      <c r="B514" s="23"/>
      <c r="C514" s="23" t="str">
        <f>IF('PCA 2022 consolidado'!$B514="","",VLOOKUP(B514,dados!$A$1:$B$23,2,FALSE))</f>
        <v/>
      </c>
      <c r="D514" s="23"/>
      <c r="E514" s="43"/>
      <c r="F514" s="44"/>
      <c r="G514" s="44"/>
      <c r="H514" s="23"/>
      <c r="I514" s="45"/>
      <c r="J514" s="45"/>
      <c r="K514" s="45"/>
      <c r="L514" s="45"/>
      <c r="M514" s="45"/>
      <c r="N514" s="47"/>
      <c r="O514" s="45"/>
      <c r="P514" s="45"/>
      <c r="Q514" s="45"/>
      <c r="R514" s="45"/>
      <c r="S514" s="49"/>
      <c r="T514" s="49"/>
      <c r="U514" s="45"/>
      <c r="V514" s="45"/>
      <c r="W514" s="44"/>
      <c r="X514" s="50"/>
      <c r="Y514" s="51"/>
      <c r="Z514" s="23"/>
      <c r="AA514" s="23"/>
      <c r="AB514" s="23"/>
      <c r="AC514" s="23"/>
      <c r="AD514" s="51"/>
      <c r="AE514" s="23"/>
      <c r="AF514" s="42"/>
      <c r="AG514" s="42"/>
      <c r="AH514" s="42"/>
      <c r="AI514" s="42"/>
      <c r="AJ514" s="42"/>
    </row>
    <row r="515" spans="1:36" ht="15.75" customHeight="1" x14ac:dyDescent="0.2">
      <c r="A515" s="52"/>
      <c r="B515" s="52"/>
      <c r="C515" s="52" t="str">
        <f>IF('PCA 2022 consolidado'!$B515="","",VLOOKUP(B515,dados!$A$1:$B$23,2,FALSE))</f>
        <v/>
      </c>
      <c r="D515" s="52"/>
      <c r="E515" s="60"/>
      <c r="F515" s="57"/>
      <c r="G515" s="57"/>
      <c r="H515" s="52"/>
      <c r="I515" s="53"/>
      <c r="J515" s="53"/>
      <c r="K515" s="53"/>
      <c r="L515" s="53"/>
      <c r="M515" s="53"/>
      <c r="N515" s="55"/>
      <c r="O515" s="53"/>
      <c r="P515" s="53"/>
      <c r="Q515" s="53"/>
      <c r="R515" s="53"/>
      <c r="S515" s="56"/>
      <c r="T515" s="56"/>
      <c r="U515" s="53"/>
      <c r="V515" s="53"/>
      <c r="W515" s="57"/>
      <c r="X515" s="58"/>
      <c r="Y515" s="59"/>
      <c r="Z515" s="52"/>
      <c r="AA515" s="52"/>
      <c r="AB515" s="52"/>
      <c r="AC515" s="52"/>
      <c r="AD515" s="59"/>
      <c r="AE515" s="52"/>
      <c r="AF515" s="42"/>
      <c r="AG515" s="42"/>
      <c r="AH515" s="42"/>
      <c r="AI515" s="42"/>
      <c r="AJ515" s="42"/>
    </row>
    <row r="516" spans="1:36" ht="15.75" customHeight="1" x14ac:dyDescent="0.2">
      <c r="A516" s="23"/>
      <c r="B516" s="23"/>
      <c r="C516" s="23" t="str">
        <f>IF('PCA 2022 consolidado'!$B516="","",VLOOKUP(B516,dados!$A$1:$B$23,2,FALSE))</f>
        <v/>
      </c>
      <c r="D516" s="23"/>
      <c r="E516" s="43"/>
      <c r="F516" s="44"/>
      <c r="G516" s="44"/>
      <c r="H516" s="23"/>
      <c r="I516" s="45"/>
      <c r="J516" s="45"/>
      <c r="K516" s="45"/>
      <c r="L516" s="45"/>
      <c r="M516" s="45"/>
      <c r="N516" s="47"/>
      <c r="O516" s="45"/>
      <c r="P516" s="45"/>
      <c r="Q516" s="45"/>
      <c r="R516" s="45"/>
      <c r="S516" s="49"/>
      <c r="T516" s="49"/>
      <c r="U516" s="45"/>
      <c r="V516" s="45"/>
      <c r="W516" s="44"/>
      <c r="X516" s="50"/>
      <c r="Y516" s="51"/>
      <c r="Z516" s="23"/>
      <c r="AA516" s="23"/>
      <c r="AB516" s="23"/>
      <c r="AC516" s="23"/>
      <c r="AD516" s="51"/>
      <c r="AE516" s="23"/>
      <c r="AF516" s="42"/>
      <c r="AG516" s="42"/>
      <c r="AH516" s="42"/>
      <c r="AI516" s="42"/>
      <c r="AJ516" s="42"/>
    </row>
    <row r="517" spans="1:36" ht="15.75" customHeight="1" x14ac:dyDescent="0.2">
      <c r="A517" s="52"/>
      <c r="B517" s="52"/>
      <c r="C517" s="52" t="str">
        <f>IF('PCA 2022 consolidado'!$B517="","",VLOOKUP(B517,dados!$A$1:$B$23,2,FALSE))</f>
        <v/>
      </c>
      <c r="D517" s="52"/>
      <c r="E517" s="60"/>
      <c r="F517" s="57"/>
      <c r="G517" s="57"/>
      <c r="H517" s="52"/>
      <c r="I517" s="53"/>
      <c r="J517" s="53"/>
      <c r="K517" s="53"/>
      <c r="L517" s="53"/>
      <c r="M517" s="53"/>
      <c r="N517" s="55"/>
      <c r="O517" s="53"/>
      <c r="P517" s="53"/>
      <c r="Q517" s="53"/>
      <c r="R517" s="53"/>
      <c r="S517" s="56"/>
      <c r="T517" s="56"/>
      <c r="U517" s="53"/>
      <c r="V517" s="53"/>
      <c r="W517" s="57"/>
      <c r="X517" s="58"/>
      <c r="Y517" s="59"/>
      <c r="Z517" s="52"/>
      <c r="AA517" s="52"/>
      <c r="AB517" s="52"/>
      <c r="AC517" s="52"/>
      <c r="AD517" s="59"/>
      <c r="AE517" s="52"/>
      <c r="AF517" s="42"/>
      <c r="AG517" s="42"/>
      <c r="AH517" s="42"/>
      <c r="AI517" s="42"/>
      <c r="AJ517" s="42"/>
    </row>
    <row r="518" spans="1:36" ht="15.75" customHeight="1" x14ac:dyDescent="0.2">
      <c r="A518" s="23"/>
      <c r="B518" s="23"/>
      <c r="C518" s="23" t="str">
        <f>IF('PCA 2022 consolidado'!$B518="","",VLOOKUP(B518,dados!$A$1:$B$23,2,FALSE))</f>
        <v/>
      </c>
      <c r="D518" s="23"/>
      <c r="E518" s="43"/>
      <c r="F518" s="44"/>
      <c r="G518" s="44"/>
      <c r="H518" s="23"/>
      <c r="I518" s="45"/>
      <c r="J518" s="45"/>
      <c r="K518" s="45"/>
      <c r="L518" s="45"/>
      <c r="M518" s="45"/>
      <c r="N518" s="47"/>
      <c r="O518" s="45"/>
      <c r="P518" s="45"/>
      <c r="Q518" s="45"/>
      <c r="R518" s="45"/>
      <c r="S518" s="49"/>
      <c r="T518" s="49"/>
      <c r="U518" s="45"/>
      <c r="V518" s="45"/>
      <c r="W518" s="44"/>
      <c r="X518" s="50"/>
      <c r="Y518" s="51"/>
      <c r="Z518" s="23"/>
      <c r="AA518" s="23"/>
      <c r="AB518" s="23"/>
      <c r="AC518" s="23"/>
      <c r="AD518" s="51"/>
      <c r="AE518" s="23"/>
      <c r="AF518" s="42"/>
      <c r="AG518" s="42"/>
      <c r="AH518" s="42"/>
      <c r="AI518" s="42"/>
      <c r="AJ518" s="42"/>
    </row>
    <row r="519" spans="1:36" ht="15.75" customHeight="1" x14ac:dyDescent="0.2">
      <c r="A519" s="52"/>
      <c r="B519" s="52"/>
      <c r="C519" s="52" t="str">
        <f>IF('PCA 2022 consolidado'!$B519="","",VLOOKUP(B519,dados!$A$1:$B$23,2,FALSE))</f>
        <v/>
      </c>
      <c r="D519" s="52"/>
      <c r="E519" s="60"/>
      <c r="F519" s="57"/>
      <c r="G519" s="57"/>
      <c r="H519" s="52"/>
      <c r="I519" s="53"/>
      <c r="J519" s="53"/>
      <c r="K519" s="53"/>
      <c r="L519" s="53"/>
      <c r="M519" s="53"/>
      <c r="N519" s="55"/>
      <c r="O519" s="53"/>
      <c r="P519" s="53"/>
      <c r="Q519" s="53"/>
      <c r="R519" s="53"/>
      <c r="S519" s="56"/>
      <c r="T519" s="56"/>
      <c r="U519" s="53"/>
      <c r="V519" s="53"/>
      <c r="W519" s="57"/>
      <c r="X519" s="58"/>
      <c r="Y519" s="59"/>
      <c r="Z519" s="52"/>
      <c r="AA519" s="52"/>
      <c r="AB519" s="52"/>
      <c r="AC519" s="52"/>
      <c r="AD519" s="59"/>
      <c r="AE519" s="52"/>
      <c r="AF519" s="42"/>
      <c r="AG519" s="42"/>
      <c r="AH519" s="42"/>
      <c r="AI519" s="42"/>
      <c r="AJ519" s="42"/>
    </row>
    <row r="520" spans="1:36" ht="15.75" customHeight="1" x14ac:dyDescent="0.2">
      <c r="A520" s="23"/>
      <c r="B520" s="23"/>
      <c r="C520" s="23" t="str">
        <f>IF('PCA 2022 consolidado'!$B520="","",VLOOKUP(B520,dados!$A$1:$B$23,2,FALSE))</f>
        <v/>
      </c>
      <c r="D520" s="23"/>
      <c r="E520" s="43"/>
      <c r="F520" s="44"/>
      <c r="G520" s="44"/>
      <c r="H520" s="23"/>
      <c r="I520" s="45"/>
      <c r="J520" s="45"/>
      <c r="K520" s="45"/>
      <c r="L520" s="45"/>
      <c r="M520" s="45"/>
      <c r="N520" s="47"/>
      <c r="O520" s="45"/>
      <c r="P520" s="45"/>
      <c r="Q520" s="45"/>
      <c r="R520" s="45"/>
      <c r="S520" s="49"/>
      <c r="T520" s="49"/>
      <c r="U520" s="45"/>
      <c r="V520" s="45"/>
      <c r="W520" s="44"/>
      <c r="X520" s="50"/>
      <c r="Y520" s="51"/>
      <c r="Z520" s="23"/>
      <c r="AA520" s="23"/>
      <c r="AB520" s="23"/>
      <c r="AC520" s="23"/>
      <c r="AD520" s="51"/>
      <c r="AE520" s="23"/>
      <c r="AF520" s="42"/>
      <c r="AG520" s="42"/>
      <c r="AH520" s="42"/>
      <c r="AI520" s="42"/>
      <c r="AJ520" s="42"/>
    </row>
    <row r="521" spans="1:36" ht="15.75" customHeight="1" x14ac:dyDescent="0.2">
      <c r="A521" s="52"/>
      <c r="B521" s="52"/>
      <c r="C521" s="52" t="str">
        <f>IF('PCA 2022 consolidado'!$B521="","",VLOOKUP(B521,dados!$A$1:$B$23,2,FALSE))</f>
        <v/>
      </c>
      <c r="D521" s="52"/>
      <c r="E521" s="60"/>
      <c r="F521" s="57"/>
      <c r="G521" s="57"/>
      <c r="H521" s="52"/>
      <c r="I521" s="53"/>
      <c r="J521" s="53"/>
      <c r="K521" s="53"/>
      <c r="L521" s="53"/>
      <c r="M521" s="53"/>
      <c r="N521" s="55"/>
      <c r="O521" s="53"/>
      <c r="P521" s="53"/>
      <c r="Q521" s="53"/>
      <c r="R521" s="53"/>
      <c r="S521" s="56"/>
      <c r="T521" s="56"/>
      <c r="U521" s="53"/>
      <c r="V521" s="53"/>
      <c r="W521" s="57"/>
      <c r="X521" s="58"/>
      <c r="Y521" s="59"/>
      <c r="Z521" s="52"/>
      <c r="AA521" s="52"/>
      <c r="AB521" s="52"/>
      <c r="AC521" s="52"/>
      <c r="AD521" s="59"/>
      <c r="AE521" s="52"/>
      <c r="AF521" s="42"/>
      <c r="AG521" s="42"/>
      <c r="AH521" s="42"/>
      <c r="AI521" s="42"/>
      <c r="AJ521" s="42"/>
    </row>
    <row r="522" spans="1:36" ht="15.75" customHeight="1" x14ac:dyDescent="0.2">
      <c r="A522" s="23"/>
      <c r="B522" s="23"/>
      <c r="C522" s="23" t="str">
        <f>IF('PCA 2022 consolidado'!$B522="","",VLOOKUP(B522,dados!$A$1:$B$23,2,FALSE))</f>
        <v/>
      </c>
      <c r="D522" s="23"/>
      <c r="E522" s="43"/>
      <c r="F522" s="44"/>
      <c r="G522" s="44"/>
      <c r="H522" s="23"/>
      <c r="I522" s="45"/>
      <c r="J522" s="45"/>
      <c r="K522" s="45"/>
      <c r="L522" s="45"/>
      <c r="M522" s="45"/>
      <c r="N522" s="47"/>
      <c r="O522" s="45"/>
      <c r="P522" s="45"/>
      <c r="Q522" s="45"/>
      <c r="R522" s="45"/>
      <c r="S522" s="49"/>
      <c r="T522" s="49"/>
      <c r="U522" s="45"/>
      <c r="V522" s="45"/>
      <c r="W522" s="44"/>
      <c r="X522" s="50"/>
      <c r="Y522" s="51"/>
      <c r="Z522" s="23"/>
      <c r="AA522" s="23"/>
      <c r="AB522" s="23"/>
      <c r="AC522" s="23"/>
      <c r="AD522" s="51"/>
      <c r="AE522" s="23"/>
      <c r="AF522" s="42"/>
      <c r="AG522" s="42"/>
      <c r="AH522" s="42"/>
      <c r="AI522" s="42"/>
      <c r="AJ522" s="42"/>
    </row>
    <row r="523" spans="1:36" ht="15.75" customHeight="1" x14ac:dyDescent="0.2">
      <c r="A523" s="52"/>
      <c r="B523" s="52"/>
      <c r="C523" s="52" t="str">
        <f>IF('PCA 2022 consolidado'!$B523="","",VLOOKUP(B523,dados!$A$1:$B$23,2,FALSE))</f>
        <v/>
      </c>
      <c r="D523" s="52"/>
      <c r="E523" s="60"/>
      <c r="F523" s="57"/>
      <c r="G523" s="57"/>
      <c r="H523" s="52"/>
      <c r="I523" s="53"/>
      <c r="J523" s="53"/>
      <c r="K523" s="53"/>
      <c r="L523" s="53"/>
      <c r="M523" s="53"/>
      <c r="N523" s="55"/>
      <c r="O523" s="53"/>
      <c r="P523" s="53"/>
      <c r="Q523" s="53"/>
      <c r="R523" s="53"/>
      <c r="S523" s="56"/>
      <c r="T523" s="56"/>
      <c r="U523" s="53"/>
      <c r="V523" s="53"/>
      <c r="W523" s="57"/>
      <c r="X523" s="58"/>
      <c r="Y523" s="59"/>
      <c r="Z523" s="52"/>
      <c r="AA523" s="52"/>
      <c r="AB523" s="52"/>
      <c r="AC523" s="52"/>
      <c r="AD523" s="59"/>
      <c r="AE523" s="52"/>
      <c r="AF523" s="42"/>
      <c r="AG523" s="42"/>
      <c r="AH523" s="42"/>
      <c r="AI523" s="42"/>
      <c r="AJ523" s="42"/>
    </row>
    <row r="524" spans="1:36" ht="15.75" customHeight="1" x14ac:dyDescent="0.2">
      <c r="A524" s="23"/>
      <c r="B524" s="23"/>
      <c r="C524" s="23" t="str">
        <f>IF('PCA 2022 consolidado'!$B524="","",VLOOKUP(B524,dados!$A$1:$B$23,2,FALSE))</f>
        <v/>
      </c>
      <c r="D524" s="23"/>
      <c r="E524" s="43"/>
      <c r="F524" s="44"/>
      <c r="G524" s="44"/>
      <c r="H524" s="23"/>
      <c r="I524" s="45"/>
      <c r="J524" s="45"/>
      <c r="K524" s="45"/>
      <c r="L524" s="45"/>
      <c r="M524" s="45"/>
      <c r="N524" s="47"/>
      <c r="O524" s="45"/>
      <c r="P524" s="45"/>
      <c r="Q524" s="45"/>
      <c r="R524" s="45"/>
      <c r="S524" s="49"/>
      <c r="T524" s="49"/>
      <c r="U524" s="45"/>
      <c r="V524" s="45"/>
      <c r="W524" s="44"/>
      <c r="X524" s="50"/>
      <c r="Y524" s="51"/>
      <c r="Z524" s="23"/>
      <c r="AA524" s="23"/>
      <c r="AB524" s="23"/>
      <c r="AC524" s="23"/>
      <c r="AD524" s="51"/>
      <c r="AE524" s="23"/>
      <c r="AF524" s="42"/>
      <c r="AG524" s="42"/>
      <c r="AH524" s="42"/>
      <c r="AI524" s="42"/>
      <c r="AJ524" s="42"/>
    </row>
    <row r="525" spans="1:36" ht="15.75" customHeight="1" x14ac:dyDescent="0.2">
      <c r="A525" s="52"/>
      <c r="B525" s="52"/>
      <c r="C525" s="52" t="str">
        <f>IF('PCA 2022 consolidado'!$B525="","",VLOOKUP(B525,dados!$A$1:$B$23,2,FALSE))</f>
        <v/>
      </c>
      <c r="D525" s="52"/>
      <c r="E525" s="60"/>
      <c r="F525" s="57"/>
      <c r="G525" s="57"/>
      <c r="H525" s="52"/>
      <c r="I525" s="53"/>
      <c r="J525" s="53"/>
      <c r="K525" s="53"/>
      <c r="L525" s="53"/>
      <c r="M525" s="53"/>
      <c r="N525" s="55"/>
      <c r="O525" s="53"/>
      <c r="P525" s="53"/>
      <c r="Q525" s="53"/>
      <c r="R525" s="53"/>
      <c r="S525" s="56"/>
      <c r="T525" s="56"/>
      <c r="U525" s="53"/>
      <c r="V525" s="53"/>
      <c r="W525" s="57"/>
      <c r="X525" s="58"/>
      <c r="Y525" s="59"/>
      <c r="Z525" s="52"/>
      <c r="AA525" s="52"/>
      <c r="AB525" s="52"/>
      <c r="AC525" s="52"/>
      <c r="AD525" s="59"/>
      <c r="AE525" s="52"/>
      <c r="AF525" s="42"/>
      <c r="AG525" s="42"/>
      <c r="AH525" s="42"/>
      <c r="AI525" s="42"/>
      <c r="AJ525" s="42"/>
    </row>
    <row r="526" spans="1:36" ht="15.75" customHeight="1" x14ac:dyDescent="0.2">
      <c r="A526" s="23"/>
      <c r="B526" s="23"/>
      <c r="C526" s="23" t="str">
        <f>IF('PCA 2022 consolidado'!$B526="","",VLOOKUP(B526,dados!$A$1:$B$23,2,FALSE))</f>
        <v/>
      </c>
      <c r="D526" s="23"/>
      <c r="E526" s="43"/>
      <c r="F526" s="44"/>
      <c r="G526" s="44"/>
      <c r="H526" s="23"/>
      <c r="I526" s="45"/>
      <c r="J526" s="45"/>
      <c r="K526" s="45"/>
      <c r="L526" s="45"/>
      <c r="M526" s="45"/>
      <c r="N526" s="47"/>
      <c r="O526" s="45"/>
      <c r="P526" s="45"/>
      <c r="Q526" s="45"/>
      <c r="R526" s="45"/>
      <c r="S526" s="49"/>
      <c r="T526" s="49"/>
      <c r="U526" s="45"/>
      <c r="V526" s="45"/>
      <c r="W526" s="44"/>
      <c r="X526" s="50"/>
      <c r="Y526" s="51"/>
      <c r="Z526" s="23"/>
      <c r="AA526" s="23"/>
      <c r="AB526" s="23"/>
      <c r="AC526" s="23"/>
      <c r="AD526" s="51"/>
      <c r="AE526" s="23"/>
      <c r="AF526" s="42"/>
      <c r="AG526" s="42"/>
      <c r="AH526" s="42"/>
      <c r="AI526" s="42"/>
      <c r="AJ526" s="42"/>
    </row>
    <row r="527" spans="1:36" ht="15.75" customHeight="1" x14ac:dyDescent="0.2">
      <c r="A527" s="52"/>
      <c r="B527" s="52"/>
      <c r="C527" s="52" t="str">
        <f>IF('PCA 2022 consolidado'!$B527="","",VLOOKUP(B527,dados!$A$1:$B$23,2,FALSE))</f>
        <v/>
      </c>
      <c r="D527" s="52"/>
      <c r="E527" s="60"/>
      <c r="F527" s="57"/>
      <c r="G527" s="57"/>
      <c r="H527" s="52"/>
      <c r="I527" s="53"/>
      <c r="J527" s="53"/>
      <c r="K527" s="53"/>
      <c r="L527" s="53"/>
      <c r="M527" s="53"/>
      <c r="N527" s="55"/>
      <c r="O527" s="53"/>
      <c r="P527" s="53"/>
      <c r="Q527" s="53"/>
      <c r="R527" s="53"/>
      <c r="S527" s="56"/>
      <c r="T527" s="56"/>
      <c r="U527" s="53"/>
      <c r="V527" s="53"/>
      <c r="W527" s="57"/>
      <c r="X527" s="58"/>
      <c r="Y527" s="59"/>
      <c r="Z527" s="52"/>
      <c r="AA527" s="52"/>
      <c r="AB527" s="52"/>
      <c r="AC527" s="52"/>
      <c r="AD527" s="59"/>
      <c r="AE527" s="52"/>
      <c r="AF527" s="42"/>
      <c r="AG527" s="42"/>
      <c r="AH527" s="42"/>
      <c r="AI527" s="42"/>
      <c r="AJ527" s="42"/>
    </row>
    <row r="528" spans="1:36" ht="15.75" customHeight="1" x14ac:dyDescent="0.2">
      <c r="A528" s="23"/>
      <c r="B528" s="23"/>
      <c r="C528" s="23" t="str">
        <f>IF('PCA 2022 consolidado'!$B528="","",VLOOKUP(B528,dados!$A$1:$B$23,2,FALSE))</f>
        <v/>
      </c>
      <c r="D528" s="23"/>
      <c r="E528" s="43"/>
      <c r="F528" s="44"/>
      <c r="G528" s="44"/>
      <c r="H528" s="23"/>
      <c r="I528" s="45"/>
      <c r="J528" s="45"/>
      <c r="K528" s="45"/>
      <c r="L528" s="45"/>
      <c r="M528" s="45"/>
      <c r="N528" s="47"/>
      <c r="O528" s="45"/>
      <c r="P528" s="45"/>
      <c r="Q528" s="45"/>
      <c r="R528" s="45"/>
      <c r="S528" s="49"/>
      <c r="T528" s="49"/>
      <c r="U528" s="45"/>
      <c r="V528" s="45"/>
      <c r="W528" s="44"/>
      <c r="X528" s="50"/>
      <c r="Y528" s="51"/>
      <c r="Z528" s="23"/>
      <c r="AA528" s="23"/>
      <c r="AB528" s="23"/>
      <c r="AC528" s="23"/>
      <c r="AD528" s="51"/>
      <c r="AE528" s="23"/>
      <c r="AF528" s="42"/>
      <c r="AG528" s="42"/>
      <c r="AH528" s="42"/>
      <c r="AI528" s="42"/>
      <c r="AJ528" s="42"/>
    </row>
    <row r="529" spans="1:36" ht="15.75" customHeight="1" x14ac:dyDescent="0.2">
      <c r="A529" s="52"/>
      <c r="B529" s="52"/>
      <c r="C529" s="52" t="str">
        <f>IF('PCA 2022 consolidado'!$B529="","",VLOOKUP(B529,dados!$A$1:$B$23,2,FALSE))</f>
        <v/>
      </c>
      <c r="D529" s="52"/>
      <c r="E529" s="60"/>
      <c r="F529" s="57"/>
      <c r="G529" s="57"/>
      <c r="H529" s="52"/>
      <c r="I529" s="53"/>
      <c r="J529" s="53"/>
      <c r="K529" s="53"/>
      <c r="L529" s="53"/>
      <c r="M529" s="53"/>
      <c r="N529" s="55"/>
      <c r="O529" s="53"/>
      <c r="P529" s="53"/>
      <c r="Q529" s="53"/>
      <c r="R529" s="53"/>
      <c r="S529" s="56"/>
      <c r="T529" s="56"/>
      <c r="U529" s="53"/>
      <c r="V529" s="53"/>
      <c r="W529" s="57"/>
      <c r="X529" s="58"/>
      <c r="Y529" s="59"/>
      <c r="Z529" s="52"/>
      <c r="AA529" s="52"/>
      <c r="AB529" s="52"/>
      <c r="AC529" s="52"/>
      <c r="AD529" s="59"/>
      <c r="AE529" s="52"/>
      <c r="AF529" s="42"/>
      <c r="AG529" s="42"/>
      <c r="AH529" s="42"/>
      <c r="AI529" s="42"/>
      <c r="AJ529" s="42"/>
    </row>
    <row r="530" spans="1:36" ht="15.75" customHeight="1" x14ac:dyDescent="0.2">
      <c r="A530" s="23"/>
      <c r="B530" s="23"/>
      <c r="C530" s="23" t="str">
        <f>IF('PCA 2022 consolidado'!$B530="","",VLOOKUP(B530,dados!$A$1:$B$23,2,FALSE))</f>
        <v/>
      </c>
      <c r="D530" s="23"/>
      <c r="E530" s="43"/>
      <c r="F530" s="44"/>
      <c r="G530" s="44"/>
      <c r="H530" s="23"/>
      <c r="I530" s="45"/>
      <c r="J530" s="45"/>
      <c r="K530" s="45"/>
      <c r="L530" s="45"/>
      <c r="M530" s="45"/>
      <c r="N530" s="47"/>
      <c r="O530" s="45"/>
      <c r="P530" s="45"/>
      <c r="Q530" s="45"/>
      <c r="R530" s="45"/>
      <c r="S530" s="49"/>
      <c r="T530" s="49"/>
      <c r="U530" s="45"/>
      <c r="V530" s="45"/>
      <c r="W530" s="44"/>
      <c r="X530" s="50"/>
      <c r="Y530" s="51"/>
      <c r="Z530" s="23"/>
      <c r="AA530" s="23"/>
      <c r="AB530" s="23"/>
      <c r="AC530" s="23"/>
      <c r="AD530" s="51"/>
      <c r="AE530" s="23"/>
      <c r="AF530" s="42"/>
      <c r="AG530" s="42"/>
      <c r="AH530" s="42"/>
      <c r="AI530" s="42"/>
      <c r="AJ530" s="42"/>
    </row>
    <row r="531" spans="1:36" ht="15.75" customHeight="1" x14ac:dyDescent="0.2">
      <c r="A531" s="52"/>
      <c r="B531" s="52"/>
      <c r="C531" s="52" t="str">
        <f>IF('PCA 2022 consolidado'!$B531="","",VLOOKUP(B531,dados!$A$1:$B$23,2,FALSE))</f>
        <v/>
      </c>
      <c r="D531" s="52"/>
      <c r="E531" s="60"/>
      <c r="F531" s="57"/>
      <c r="G531" s="57"/>
      <c r="H531" s="52"/>
      <c r="I531" s="53"/>
      <c r="J531" s="53"/>
      <c r="K531" s="53"/>
      <c r="L531" s="53"/>
      <c r="M531" s="53"/>
      <c r="N531" s="55"/>
      <c r="O531" s="53"/>
      <c r="P531" s="53"/>
      <c r="Q531" s="53"/>
      <c r="R531" s="53"/>
      <c r="S531" s="56"/>
      <c r="T531" s="56"/>
      <c r="U531" s="53"/>
      <c r="V531" s="53"/>
      <c r="W531" s="57"/>
      <c r="X531" s="58"/>
      <c r="Y531" s="59"/>
      <c r="Z531" s="52"/>
      <c r="AA531" s="52"/>
      <c r="AB531" s="52"/>
      <c r="AC531" s="52"/>
      <c r="AD531" s="59"/>
      <c r="AE531" s="52"/>
      <c r="AF531" s="42"/>
      <c r="AG531" s="42"/>
      <c r="AH531" s="42"/>
      <c r="AI531" s="42"/>
      <c r="AJ531" s="42"/>
    </row>
    <row r="532" spans="1:36" ht="15.75" customHeight="1" x14ac:dyDescent="0.2">
      <c r="A532" s="23"/>
      <c r="B532" s="23"/>
      <c r="C532" s="23" t="str">
        <f>IF('PCA 2022 consolidado'!$B532="","",VLOOKUP(B532,dados!$A$1:$B$23,2,FALSE))</f>
        <v/>
      </c>
      <c r="D532" s="23"/>
      <c r="E532" s="43"/>
      <c r="F532" s="44"/>
      <c r="G532" s="44"/>
      <c r="H532" s="23"/>
      <c r="I532" s="45"/>
      <c r="J532" s="45"/>
      <c r="K532" s="45"/>
      <c r="L532" s="45"/>
      <c r="M532" s="45"/>
      <c r="N532" s="47"/>
      <c r="O532" s="45"/>
      <c r="P532" s="45"/>
      <c r="Q532" s="45"/>
      <c r="R532" s="45"/>
      <c r="S532" s="49"/>
      <c r="T532" s="49"/>
      <c r="U532" s="45"/>
      <c r="V532" s="45"/>
      <c r="W532" s="44"/>
      <c r="X532" s="50"/>
      <c r="Y532" s="51"/>
      <c r="Z532" s="23"/>
      <c r="AA532" s="23"/>
      <c r="AB532" s="23"/>
      <c r="AC532" s="23"/>
      <c r="AD532" s="51"/>
      <c r="AE532" s="23"/>
      <c r="AF532" s="42"/>
      <c r="AG532" s="42"/>
      <c r="AH532" s="42"/>
      <c r="AI532" s="42"/>
      <c r="AJ532" s="42"/>
    </row>
    <row r="533" spans="1:36" ht="15.75" customHeight="1" x14ac:dyDescent="0.2">
      <c r="A533" s="52"/>
      <c r="B533" s="52"/>
      <c r="C533" s="52" t="str">
        <f>IF('PCA 2022 consolidado'!$B533="","",VLOOKUP(B533,dados!$A$1:$B$23,2,FALSE))</f>
        <v/>
      </c>
      <c r="D533" s="52"/>
      <c r="E533" s="60"/>
      <c r="F533" s="57"/>
      <c r="G533" s="57"/>
      <c r="H533" s="52"/>
      <c r="I533" s="53"/>
      <c r="J533" s="53"/>
      <c r="K533" s="53"/>
      <c r="L533" s="53"/>
      <c r="M533" s="53"/>
      <c r="N533" s="55"/>
      <c r="O533" s="53"/>
      <c r="P533" s="53"/>
      <c r="Q533" s="53"/>
      <c r="R533" s="53"/>
      <c r="S533" s="56"/>
      <c r="T533" s="56"/>
      <c r="U533" s="53"/>
      <c r="V533" s="53"/>
      <c r="W533" s="57"/>
      <c r="X533" s="58"/>
      <c r="Y533" s="59"/>
      <c r="Z533" s="52"/>
      <c r="AA533" s="52"/>
      <c r="AB533" s="52"/>
      <c r="AC533" s="52"/>
      <c r="AD533" s="59"/>
      <c r="AE533" s="52"/>
      <c r="AF533" s="42"/>
      <c r="AG533" s="42"/>
      <c r="AH533" s="42"/>
      <c r="AI533" s="42"/>
      <c r="AJ533" s="42"/>
    </row>
    <row r="534" spans="1:36" ht="15.75" customHeight="1" x14ac:dyDescent="0.2">
      <c r="A534" s="23"/>
      <c r="B534" s="23"/>
      <c r="C534" s="23" t="str">
        <f>IF('PCA 2022 consolidado'!$B534="","",VLOOKUP(B534,dados!$A$1:$B$23,2,FALSE))</f>
        <v/>
      </c>
      <c r="D534" s="23"/>
      <c r="E534" s="43"/>
      <c r="F534" s="44"/>
      <c r="G534" s="44"/>
      <c r="H534" s="23"/>
      <c r="I534" s="45"/>
      <c r="J534" s="45"/>
      <c r="K534" s="45"/>
      <c r="L534" s="45"/>
      <c r="M534" s="45"/>
      <c r="N534" s="47"/>
      <c r="O534" s="45"/>
      <c r="P534" s="45"/>
      <c r="Q534" s="45"/>
      <c r="R534" s="45"/>
      <c r="S534" s="49"/>
      <c r="T534" s="49"/>
      <c r="U534" s="45"/>
      <c r="V534" s="45"/>
      <c r="W534" s="44"/>
      <c r="X534" s="50"/>
      <c r="Y534" s="51"/>
      <c r="Z534" s="23"/>
      <c r="AA534" s="23"/>
      <c r="AB534" s="23"/>
      <c r="AC534" s="23"/>
      <c r="AD534" s="51"/>
      <c r="AE534" s="23"/>
      <c r="AF534" s="42"/>
      <c r="AG534" s="42"/>
      <c r="AH534" s="42"/>
      <c r="AI534" s="42"/>
      <c r="AJ534" s="42"/>
    </row>
    <row r="535" spans="1:36" ht="15.75" customHeight="1" x14ac:dyDescent="0.2">
      <c r="A535" s="52"/>
      <c r="B535" s="52"/>
      <c r="C535" s="52" t="str">
        <f>IF('PCA 2022 consolidado'!$B535="","",VLOOKUP(B535,dados!$A$1:$B$23,2,FALSE))</f>
        <v/>
      </c>
      <c r="D535" s="52"/>
      <c r="E535" s="60"/>
      <c r="F535" s="57"/>
      <c r="G535" s="57"/>
      <c r="H535" s="52"/>
      <c r="I535" s="53"/>
      <c r="J535" s="53"/>
      <c r="K535" s="53"/>
      <c r="L535" s="53"/>
      <c r="M535" s="53"/>
      <c r="N535" s="55"/>
      <c r="O535" s="53"/>
      <c r="P535" s="53"/>
      <c r="Q535" s="53"/>
      <c r="R535" s="53"/>
      <c r="S535" s="56"/>
      <c r="T535" s="56"/>
      <c r="U535" s="53"/>
      <c r="V535" s="53"/>
      <c r="W535" s="57"/>
      <c r="X535" s="58"/>
      <c r="Y535" s="59"/>
      <c r="Z535" s="52"/>
      <c r="AA535" s="52"/>
      <c r="AB535" s="52"/>
      <c r="AC535" s="52"/>
      <c r="AD535" s="59"/>
      <c r="AE535" s="52"/>
      <c r="AF535" s="42"/>
      <c r="AG535" s="42"/>
      <c r="AH535" s="42"/>
      <c r="AI535" s="42"/>
      <c r="AJ535" s="42"/>
    </row>
    <row r="536" spans="1:36" ht="15.75" customHeight="1" x14ac:dyDescent="0.2">
      <c r="A536" s="23"/>
      <c r="B536" s="23"/>
      <c r="C536" s="23" t="str">
        <f>IF('PCA 2022 consolidado'!$B536="","",VLOOKUP(B536,dados!$A$1:$B$23,2,FALSE))</f>
        <v/>
      </c>
      <c r="D536" s="23"/>
      <c r="E536" s="43"/>
      <c r="F536" s="44"/>
      <c r="G536" s="44"/>
      <c r="H536" s="23"/>
      <c r="I536" s="45"/>
      <c r="J536" s="45"/>
      <c r="K536" s="45"/>
      <c r="L536" s="45"/>
      <c r="M536" s="45"/>
      <c r="N536" s="47"/>
      <c r="O536" s="45"/>
      <c r="P536" s="45"/>
      <c r="Q536" s="45"/>
      <c r="R536" s="45"/>
      <c r="S536" s="49"/>
      <c r="T536" s="49"/>
      <c r="U536" s="45"/>
      <c r="V536" s="45"/>
      <c r="W536" s="44"/>
      <c r="X536" s="50"/>
      <c r="Y536" s="51"/>
      <c r="Z536" s="23"/>
      <c r="AA536" s="23"/>
      <c r="AB536" s="23"/>
      <c r="AC536" s="23"/>
      <c r="AD536" s="51"/>
      <c r="AE536" s="23"/>
      <c r="AF536" s="42"/>
      <c r="AG536" s="42"/>
      <c r="AH536" s="42"/>
      <c r="AI536" s="42"/>
      <c r="AJ536" s="42"/>
    </row>
    <row r="537" spans="1:36" ht="15.75" customHeight="1" x14ac:dyDescent="0.2">
      <c r="A537" s="52"/>
      <c r="B537" s="52"/>
      <c r="C537" s="52" t="str">
        <f>IF('PCA 2022 consolidado'!$B537="","",VLOOKUP(B537,dados!$A$1:$B$23,2,FALSE))</f>
        <v/>
      </c>
      <c r="D537" s="52"/>
      <c r="E537" s="60"/>
      <c r="F537" s="57"/>
      <c r="G537" s="57"/>
      <c r="H537" s="52"/>
      <c r="I537" s="53"/>
      <c r="J537" s="53"/>
      <c r="K537" s="53"/>
      <c r="L537" s="53"/>
      <c r="M537" s="53"/>
      <c r="N537" s="55"/>
      <c r="O537" s="53"/>
      <c r="P537" s="53"/>
      <c r="Q537" s="53"/>
      <c r="R537" s="53"/>
      <c r="S537" s="56"/>
      <c r="T537" s="56"/>
      <c r="U537" s="53"/>
      <c r="V537" s="53"/>
      <c r="W537" s="57"/>
      <c r="X537" s="58"/>
      <c r="Y537" s="59"/>
      <c r="Z537" s="52"/>
      <c r="AA537" s="52"/>
      <c r="AB537" s="52"/>
      <c r="AC537" s="52"/>
      <c r="AD537" s="59"/>
      <c r="AE537" s="52"/>
      <c r="AF537" s="42"/>
      <c r="AG537" s="42"/>
      <c r="AH537" s="42"/>
      <c r="AI537" s="42"/>
      <c r="AJ537" s="42"/>
    </row>
    <row r="538" spans="1:36" ht="15.75" customHeight="1" x14ac:dyDescent="0.2">
      <c r="A538" s="23"/>
      <c r="B538" s="23"/>
      <c r="C538" s="23" t="str">
        <f>IF('PCA 2022 consolidado'!$B538="","",VLOOKUP(B538,dados!$A$1:$B$23,2,FALSE))</f>
        <v/>
      </c>
      <c r="D538" s="23"/>
      <c r="E538" s="43"/>
      <c r="F538" s="44"/>
      <c r="G538" s="44"/>
      <c r="H538" s="23"/>
      <c r="I538" s="45"/>
      <c r="J538" s="45"/>
      <c r="K538" s="45"/>
      <c r="L538" s="45"/>
      <c r="M538" s="45"/>
      <c r="N538" s="47"/>
      <c r="O538" s="45"/>
      <c r="P538" s="45"/>
      <c r="Q538" s="45"/>
      <c r="R538" s="45"/>
      <c r="S538" s="49"/>
      <c r="T538" s="49"/>
      <c r="U538" s="45"/>
      <c r="V538" s="45"/>
      <c r="W538" s="44"/>
      <c r="X538" s="50"/>
      <c r="Y538" s="51"/>
      <c r="Z538" s="23"/>
      <c r="AA538" s="23"/>
      <c r="AB538" s="23"/>
      <c r="AC538" s="23"/>
      <c r="AD538" s="51"/>
      <c r="AE538" s="23"/>
      <c r="AF538" s="42"/>
      <c r="AG538" s="42"/>
      <c r="AH538" s="42"/>
      <c r="AI538" s="42"/>
      <c r="AJ538" s="42"/>
    </row>
    <row r="539" spans="1:36" ht="15.75" customHeight="1" x14ac:dyDescent="0.2">
      <c r="A539" s="52"/>
      <c r="B539" s="52"/>
      <c r="C539" s="52" t="str">
        <f>IF('PCA 2022 consolidado'!$B539="","",VLOOKUP(B539,dados!$A$1:$B$23,2,FALSE))</f>
        <v/>
      </c>
      <c r="D539" s="52"/>
      <c r="E539" s="60"/>
      <c r="F539" s="57"/>
      <c r="G539" s="57"/>
      <c r="H539" s="52"/>
      <c r="I539" s="53"/>
      <c r="J539" s="53"/>
      <c r="K539" s="53"/>
      <c r="L539" s="53"/>
      <c r="M539" s="53"/>
      <c r="N539" s="55"/>
      <c r="O539" s="53"/>
      <c r="P539" s="53"/>
      <c r="Q539" s="53"/>
      <c r="R539" s="53"/>
      <c r="S539" s="56"/>
      <c r="T539" s="56"/>
      <c r="U539" s="53"/>
      <c r="V539" s="53"/>
      <c r="W539" s="57"/>
      <c r="X539" s="58"/>
      <c r="Y539" s="59"/>
      <c r="Z539" s="52"/>
      <c r="AA539" s="52"/>
      <c r="AB539" s="52"/>
      <c r="AC539" s="52"/>
      <c r="AD539" s="59"/>
      <c r="AE539" s="52"/>
      <c r="AF539" s="42"/>
      <c r="AG539" s="42"/>
      <c r="AH539" s="42"/>
      <c r="AI539" s="42"/>
      <c r="AJ539" s="42"/>
    </row>
    <row r="540" spans="1:36" ht="15.75" customHeight="1" x14ac:dyDescent="0.2">
      <c r="A540" s="23"/>
      <c r="B540" s="23"/>
      <c r="C540" s="23" t="str">
        <f>IF('PCA 2022 consolidado'!$B540="","",VLOOKUP(B540,dados!$A$1:$B$23,2,FALSE))</f>
        <v/>
      </c>
      <c r="D540" s="23"/>
      <c r="E540" s="43"/>
      <c r="F540" s="44"/>
      <c r="G540" s="44"/>
      <c r="H540" s="23"/>
      <c r="I540" s="45"/>
      <c r="J540" s="45"/>
      <c r="K540" s="45"/>
      <c r="L540" s="45"/>
      <c r="M540" s="45"/>
      <c r="N540" s="47"/>
      <c r="O540" s="45"/>
      <c r="P540" s="45"/>
      <c r="Q540" s="45"/>
      <c r="R540" s="45"/>
      <c r="S540" s="49"/>
      <c r="T540" s="49"/>
      <c r="U540" s="45"/>
      <c r="V540" s="45"/>
      <c r="W540" s="44"/>
      <c r="X540" s="50"/>
      <c r="Y540" s="51"/>
      <c r="Z540" s="23"/>
      <c r="AA540" s="23"/>
      <c r="AB540" s="23"/>
      <c r="AC540" s="23"/>
      <c r="AD540" s="51"/>
      <c r="AE540" s="23"/>
      <c r="AF540" s="42"/>
      <c r="AG540" s="42"/>
      <c r="AH540" s="42"/>
      <c r="AI540" s="42"/>
      <c r="AJ540" s="42"/>
    </row>
    <row r="541" spans="1:36" ht="15.75" customHeight="1" x14ac:dyDescent="0.2">
      <c r="A541" s="52"/>
      <c r="B541" s="52"/>
      <c r="C541" s="52" t="str">
        <f>IF('PCA 2022 consolidado'!$B541="","",VLOOKUP(B541,dados!$A$1:$B$23,2,FALSE))</f>
        <v/>
      </c>
      <c r="D541" s="52"/>
      <c r="E541" s="60"/>
      <c r="F541" s="57"/>
      <c r="G541" s="57"/>
      <c r="H541" s="52"/>
      <c r="I541" s="53"/>
      <c r="J541" s="53"/>
      <c r="K541" s="53"/>
      <c r="L541" s="53"/>
      <c r="M541" s="53"/>
      <c r="N541" s="55"/>
      <c r="O541" s="53"/>
      <c r="P541" s="53"/>
      <c r="Q541" s="53"/>
      <c r="R541" s="53"/>
      <c r="S541" s="56"/>
      <c r="T541" s="56"/>
      <c r="U541" s="53"/>
      <c r="V541" s="53"/>
      <c r="W541" s="57"/>
      <c r="X541" s="58"/>
      <c r="Y541" s="59"/>
      <c r="Z541" s="52"/>
      <c r="AA541" s="52"/>
      <c r="AB541" s="52"/>
      <c r="AC541" s="52"/>
      <c r="AD541" s="59"/>
      <c r="AE541" s="52"/>
      <c r="AF541" s="42"/>
      <c r="AG541" s="42"/>
      <c r="AH541" s="42"/>
      <c r="AI541" s="42"/>
      <c r="AJ541" s="42"/>
    </row>
    <row r="542" spans="1:36" ht="15.75" customHeight="1" x14ac:dyDescent="0.2">
      <c r="A542" s="23"/>
      <c r="B542" s="23"/>
      <c r="C542" s="23" t="str">
        <f>IF('PCA 2022 consolidado'!$B542="","",VLOOKUP(B542,dados!$A$1:$B$23,2,FALSE))</f>
        <v/>
      </c>
      <c r="D542" s="23"/>
      <c r="E542" s="43"/>
      <c r="F542" s="44"/>
      <c r="G542" s="44"/>
      <c r="H542" s="23"/>
      <c r="I542" s="45"/>
      <c r="J542" s="45"/>
      <c r="K542" s="45"/>
      <c r="L542" s="45"/>
      <c r="M542" s="45"/>
      <c r="N542" s="47"/>
      <c r="O542" s="45"/>
      <c r="P542" s="45"/>
      <c r="Q542" s="45"/>
      <c r="R542" s="45"/>
      <c r="S542" s="49"/>
      <c r="T542" s="49"/>
      <c r="U542" s="45"/>
      <c r="V542" s="45"/>
      <c r="W542" s="44"/>
      <c r="X542" s="50"/>
      <c r="Y542" s="51"/>
      <c r="Z542" s="23"/>
      <c r="AA542" s="23"/>
      <c r="AB542" s="23"/>
      <c r="AC542" s="23"/>
      <c r="AD542" s="51"/>
      <c r="AE542" s="23"/>
      <c r="AF542" s="42"/>
      <c r="AG542" s="42"/>
      <c r="AH542" s="42"/>
      <c r="AI542" s="42"/>
      <c r="AJ542" s="42"/>
    </row>
    <row r="543" spans="1:36" ht="15.75" customHeight="1" x14ac:dyDescent="0.2">
      <c r="A543" s="52"/>
      <c r="B543" s="52"/>
      <c r="C543" s="52" t="str">
        <f>IF('PCA 2022 consolidado'!$B543="","",VLOOKUP(B543,dados!$A$1:$B$23,2,FALSE))</f>
        <v/>
      </c>
      <c r="D543" s="52"/>
      <c r="E543" s="60"/>
      <c r="F543" s="57"/>
      <c r="G543" s="57"/>
      <c r="H543" s="52"/>
      <c r="I543" s="53"/>
      <c r="J543" s="53"/>
      <c r="K543" s="53"/>
      <c r="L543" s="53"/>
      <c r="M543" s="53"/>
      <c r="N543" s="55"/>
      <c r="O543" s="53"/>
      <c r="P543" s="53"/>
      <c r="Q543" s="53"/>
      <c r="R543" s="53"/>
      <c r="S543" s="56"/>
      <c r="T543" s="56"/>
      <c r="U543" s="53"/>
      <c r="V543" s="53"/>
      <c r="W543" s="57"/>
      <c r="X543" s="58"/>
      <c r="Y543" s="59"/>
      <c r="Z543" s="52"/>
      <c r="AA543" s="52"/>
      <c r="AB543" s="52"/>
      <c r="AC543" s="52"/>
      <c r="AD543" s="59"/>
      <c r="AE543" s="52"/>
      <c r="AF543" s="42"/>
      <c r="AG543" s="42"/>
      <c r="AH543" s="42"/>
      <c r="AI543" s="42"/>
      <c r="AJ543" s="42"/>
    </row>
    <row r="544" spans="1:36" ht="15.75" customHeight="1" x14ac:dyDescent="0.2">
      <c r="A544" s="23"/>
      <c r="B544" s="23"/>
      <c r="C544" s="23" t="str">
        <f>IF('PCA 2022 consolidado'!$B544="","",VLOOKUP(B544,dados!$A$1:$B$23,2,FALSE))</f>
        <v/>
      </c>
      <c r="D544" s="23"/>
      <c r="E544" s="43"/>
      <c r="F544" s="44"/>
      <c r="G544" s="44"/>
      <c r="H544" s="23"/>
      <c r="I544" s="45"/>
      <c r="J544" s="45"/>
      <c r="K544" s="45"/>
      <c r="L544" s="45"/>
      <c r="M544" s="45"/>
      <c r="N544" s="47"/>
      <c r="O544" s="45"/>
      <c r="P544" s="45"/>
      <c r="Q544" s="45"/>
      <c r="R544" s="45"/>
      <c r="S544" s="49"/>
      <c r="T544" s="49"/>
      <c r="U544" s="45"/>
      <c r="V544" s="45"/>
      <c r="W544" s="44"/>
      <c r="X544" s="50"/>
      <c r="Y544" s="51"/>
      <c r="Z544" s="23"/>
      <c r="AA544" s="23"/>
      <c r="AB544" s="23"/>
      <c r="AC544" s="23"/>
      <c r="AD544" s="51"/>
      <c r="AE544" s="23"/>
      <c r="AF544" s="42"/>
      <c r="AG544" s="42"/>
      <c r="AH544" s="42"/>
      <c r="AI544" s="42"/>
      <c r="AJ544" s="42"/>
    </row>
    <row r="545" spans="1:36" ht="15.75" customHeight="1" x14ac:dyDescent="0.2">
      <c r="A545" s="52"/>
      <c r="B545" s="52"/>
      <c r="C545" s="52" t="str">
        <f>IF('PCA 2022 consolidado'!$B545="","",VLOOKUP(B545,dados!$A$1:$B$23,2,FALSE))</f>
        <v/>
      </c>
      <c r="D545" s="52"/>
      <c r="E545" s="60"/>
      <c r="F545" s="57"/>
      <c r="G545" s="57"/>
      <c r="H545" s="52"/>
      <c r="I545" s="53"/>
      <c r="J545" s="53"/>
      <c r="K545" s="53"/>
      <c r="L545" s="53"/>
      <c r="M545" s="53"/>
      <c r="N545" s="55"/>
      <c r="O545" s="53"/>
      <c r="P545" s="53"/>
      <c r="Q545" s="53"/>
      <c r="R545" s="53"/>
      <c r="S545" s="56"/>
      <c r="T545" s="56"/>
      <c r="U545" s="53"/>
      <c r="V545" s="53"/>
      <c r="W545" s="57"/>
      <c r="X545" s="58"/>
      <c r="Y545" s="59"/>
      <c r="Z545" s="52"/>
      <c r="AA545" s="52"/>
      <c r="AB545" s="52"/>
      <c r="AC545" s="52"/>
      <c r="AD545" s="59"/>
      <c r="AE545" s="52"/>
      <c r="AF545" s="42"/>
      <c r="AG545" s="42"/>
      <c r="AH545" s="42"/>
      <c r="AI545" s="42"/>
      <c r="AJ545" s="42"/>
    </row>
    <row r="546" spans="1:36" ht="15.75" customHeight="1" x14ac:dyDescent="0.2">
      <c r="A546" s="23"/>
      <c r="B546" s="23"/>
      <c r="C546" s="23" t="str">
        <f>IF('PCA 2022 consolidado'!$B546="","",VLOOKUP(B546,dados!$A$1:$B$23,2,FALSE))</f>
        <v/>
      </c>
      <c r="D546" s="23"/>
      <c r="E546" s="43"/>
      <c r="F546" s="44"/>
      <c r="G546" s="44"/>
      <c r="H546" s="23"/>
      <c r="I546" s="45"/>
      <c r="J546" s="45"/>
      <c r="K546" s="45"/>
      <c r="L546" s="45"/>
      <c r="M546" s="45"/>
      <c r="N546" s="47"/>
      <c r="O546" s="45"/>
      <c r="P546" s="45"/>
      <c r="Q546" s="45"/>
      <c r="R546" s="45"/>
      <c r="S546" s="49"/>
      <c r="T546" s="49"/>
      <c r="U546" s="45"/>
      <c r="V546" s="45"/>
      <c r="W546" s="44"/>
      <c r="X546" s="50"/>
      <c r="Y546" s="51"/>
      <c r="Z546" s="23"/>
      <c r="AA546" s="23"/>
      <c r="AB546" s="23"/>
      <c r="AC546" s="23"/>
      <c r="AD546" s="51"/>
      <c r="AE546" s="23"/>
      <c r="AF546" s="42"/>
      <c r="AG546" s="42"/>
      <c r="AH546" s="42"/>
      <c r="AI546" s="42"/>
      <c r="AJ546" s="42"/>
    </row>
    <row r="547" spans="1:36" ht="15.75" customHeight="1" x14ac:dyDescent="0.2">
      <c r="A547" s="52"/>
      <c r="B547" s="52"/>
      <c r="C547" s="52" t="str">
        <f>IF('PCA 2022 consolidado'!$B547="","",VLOOKUP(B547,dados!$A$1:$B$23,2,FALSE))</f>
        <v/>
      </c>
      <c r="D547" s="52"/>
      <c r="E547" s="60"/>
      <c r="F547" s="57"/>
      <c r="G547" s="57"/>
      <c r="H547" s="52"/>
      <c r="I547" s="53"/>
      <c r="J547" s="53"/>
      <c r="K547" s="53"/>
      <c r="L547" s="53"/>
      <c r="M547" s="53"/>
      <c r="N547" s="55"/>
      <c r="O547" s="53"/>
      <c r="P547" s="53"/>
      <c r="Q547" s="53"/>
      <c r="R547" s="53"/>
      <c r="S547" s="56"/>
      <c r="T547" s="56"/>
      <c r="U547" s="53"/>
      <c r="V547" s="53"/>
      <c r="W547" s="57"/>
      <c r="X547" s="58"/>
      <c r="Y547" s="59"/>
      <c r="Z547" s="52"/>
      <c r="AA547" s="52"/>
      <c r="AB547" s="52"/>
      <c r="AC547" s="52"/>
      <c r="AD547" s="59"/>
      <c r="AE547" s="52"/>
      <c r="AF547" s="42"/>
      <c r="AG547" s="42"/>
      <c r="AH547" s="42"/>
      <c r="AI547" s="42"/>
      <c r="AJ547" s="42"/>
    </row>
    <row r="548" spans="1:36" ht="15.75" customHeight="1" x14ac:dyDescent="0.2">
      <c r="A548" s="23"/>
      <c r="B548" s="23"/>
      <c r="C548" s="23" t="str">
        <f>IF('PCA 2022 consolidado'!$B548="","",VLOOKUP(B548,dados!$A$1:$B$23,2,FALSE))</f>
        <v/>
      </c>
      <c r="D548" s="23"/>
      <c r="E548" s="43"/>
      <c r="F548" s="44"/>
      <c r="G548" s="44"/>
      <c r="H548" s="23"/>
      <c r="I548" s="45"/>
      <c r="J548" s="45"/>
      <c r="K548" s="45"/>
      <c r="L548" s="45"/>
      <c r="M548" s="45"/>
      <c r="N548" s="47"/>
      <c r="O548" s="45"/>
      <c r="P548" s="45"/>
      <c r="Q548" s="45"/>
      <c r="R548" s="45"/>
      <c r="S548" s="49"/>
      <c r="T548" s="49"/>
      <c r="U548" s="45"/>
      <c r="V548" s="45"/>
      <c r="W548" s="44"/>
      <c r="X548" s="50"/>
      <c r="Y548" s="51"/>
      <c r="Z548" s="23"/>
      <c r="AA548" s="23"/>
      <c r="AB548" s="23"/>
      <c r="AC548" s="23"/>
      <c r="AD548" s="51"/>
      <c r="AE548" s="23"/>
      <c r="AF548" s="42"/>
      <c r="AG548" s="42"/>
      <c r="AH548" s="42"/>
      <c r="AI548" s="42"/>
      <c r="AJ548" s="42"/>
    </row>
    <row r="549" spans="1:36" ht="15.75" customHeight="1" x14ac:dyDescent="0.2">
      <c r="A549" s="52"/>
      <c r="B549" s="52"/>
      <c r="C549" s="52" t="str">
        <f>IF('PCA 2022 consolidado'!$B549="","",VLOOKUP(B549,dados!$A$1:$B$23,2,FALSE))</f>
        <v/>
      </c>
      <c r="D549" s="52"/>
      <c r="E549" s="60"/>
      <c r="F549" s="57"/>
      <c r="G549" s="57"/>
      <c r="H549" s="52"/>
      <c r="I549" s="53"/>
      <c r="J549" s="53"/>
      <c r="K549" s="53"/>
      <c r="L549" s="53"/>
      <c r="M549" s="53"/>
      <c r="N549" s="55"/>
      <c r="O549" s="53"/>
      <c r="P549" s="53"/>
      <c r="Q549" s="53"/>
      <c r="R549" s="53"/>
      <c r="S549" s="56"/>
      <c r="T549" s="56"/>
      <c r="U549" s="53"/>
      <c r="V549" s="53"/>
      <c r="W549" s="57"/>
      <c r="X549" s="58"/>
      <c r="Y549" s="59"/>
      <c r="Z549" s="52"/>
      <c r="AA549" s="52"/>
      <c r="AB549" s="52"/>
      <c r="AC549" s="52"/>
      <c r="AD549" s="59"/>
      <c r="AE549" s="52"/>
      <c r="AF549" s="42"/>
      <c r="AG549" s="42"/>
      <c r="AH549" s="42"/>
      <c r="AI549" s="42"/>
      <c r="AJ549" s="42"/>
    </row>
    <row r="550" spans="1:36" ht="15.75" customHeight="1" x14ac:dyDescent="0.2">
      <c r="A550" s="23"/>
      <c r="B550" s="23"/>
      <c r="C550" s="23" t="str">
        <f>IF('PCA 2022 consolidado'!$B550="","",VLOOKUP(B550,dados!$A$1:$B$23,2,FALSE))</f>
        <v/>
      </c>
      <c r="D550" s="23"/>
      <c r="E550" s="43"/>
      <c r="F550" s="44"/>
      <c r="G550" s="44"/>
      <c r="H550" s="23"/>
      <c r="I550" s="45"/>
      <c r="J550" s="45"/>
      <c r="K550" s="45"/>
      <c r="L550" s="45"/>
      <c r="M550" s="45"/>
      <c r="N550" s="47"/>
      <c r="O550" s="45"/>
      <c r="P550" s="45"/>
      <c r="Q550" s="45"/>
      <c r="R550" s="45"/>
      <c r="S550" s="49"/>
      <c r="T550" s="49"/>
      <c r="U550" s="45"/>
      <c r="V550" s="45"/>
      <c r="W550" s="44"/>
      <c r="X550" s="50"/>
      <c r="Y550" s="51"/>
      <c r="Z550" s="23"/>
      <c r="AA550" s="23"/>
      <c r="AB550" s="23"/>
      <c r="AC550" s="23"/>
      <c r="AD550" s="51"/>
      <c r="AE550" s="23"/>
      <c r="AF550" s="42"/>
      <c r="AG550" s="42"/>
      <c r="AH550" s="42"/>
      <c r="AI550" s="42"/>
      <c r="AJ550" s="42"/>
    </row>
    <row r="551" spans="1:36" ht="15.75" customHeight="1" x14ac:dyDescent="0.2">
      <c r="A551" s="52"/>
      <c r="B551" s="52"/>
      <c r="C551" s="52" t="str">
        <f>IF('PCA 2022 consolidado'!$B551="","",VLOOKUP(B551,dados!$A$1:$B$23,2,FALSE))</f>
        <v/>
      </c>
      <c r="D551" s="52"/>
      <c r="E551" s="60"/>
      <c r="F551" s="57"/>
      <c r="G551" s="57"/>
      <c r="H551" s="52"/>
      <c r="I551" s="53"/>
      <c r="J551" s="53"/>
      <c r="K551" s="53"/>
      <c r="L551" s="53"/>
      <c r="M551" s="53"/>
      <c r="N551" s="55"/>
      <c r="O551" s="53"/>
      <c r="P551" s="53"/>
      <c r="Q551" s="53"/>
      <c r="R551" s="53"/>
      <c r="S551" s="56"/>
      <c r="T551" s="56"/>
      <c r="U551" s="53"/>
      <c r="V551" s="53"/>
      <c r="W551" s="57"/>
      <c r="X551" s="58"/>
      <c r="Y551" s="59"/>
      <c r="Z551" s="52"/>
      <c r="AA551" s="52"/>
      <c r="AB551" s="52"/>
      <c r="AC551" s="52"/>
      <c r="AD551" s="59"/>
      <c r="AE551" s="52"/>
      <c r="AF551" s="42"/>
      <c r="AG551" s="42"/>
      <c r="AH551" s="42"/>
      <c r="AI551" s="42"/>
      <c r="AJ551" s="42"/>
    </row>
    <row r="552" spans="1:36" ht="15.75" customHeight="1" x14ac:dyDescent="0.2">
      <c r="A552" s="23"/>
      <c r="B552" s="23"/>
      <c r="C552" s="23" t="str">
        <f>IF('PCA 2022 consolidado'!$B552="","",VLOOKUP(B552,dados!$A$1:$B$23,2,FALSE))</f>
        <v/>
      </c>
      <c r="D552" s="23"/>
      <c r="E552" s="43"/>
      <c r="F552" s="44"/>
      <c r="G552" s="44"/>
      <c r="H552" s="23"/>
      <c r="I552" s="45"/>
      <c r="J552" s="45"/>
      <c r="K552" s="45"/>
      <c r="L552" s="45"/>
      <c r="M552" s="45"/>
      <c r="N552" s="47"/>
      <c r="O552" s="45"/>
      <c r="P552" s="45"/>
      <c r="Q552" s="45"/>
      <c r="R552" s="45"/>
      <c r="S552" s="49"/>
      <c r="T552" s="49"/>
      <c r="U552" s="45"/>
      <c r="V552" s="45"/>
      <c r="W552" s="44"/>
      <c r="X552" s="50"/>
      <c r="Y552" s="51"/>
      <c r="Z552" s="23"/>
      <c r="AA552" s="23"/>
      <c r="AB552" s="23"/>
      <c r="AC552" s="23"/>
      <c r="AD552" s="51"/>
      <c r="AE552" s="23"/>
      <c r="AF552" s="42"/>
      <c r="AG552" s="42"/>
      <c r="AH552" s="42"/>
      <c r="AI552" s="42"/>
      <c r="AJ552" s="42"/>
    </row>
    <row r="553" spans="1:36" ht="15.75" customHeight="1" x14ac:dyDescent="0.2">
      <c r="A553" s="52"/>
      <c r="B553" s="52"/>
      <c r="C553" s="52" t="str">
        <f>IF('PCA 2022 consolidado'!$B553="","",VLOOKUP(B553,dados!$A$1:$B$23,2,FALSE))</f>
        <v/>
      </c>
      <c r="D553" s="52"/>
      <c r="E553" s="60"/>
      <c r="F553" s="57"/>
      <c r="G553" s="57"/>
      <c r="H553" s="52"/>
      <c r="I553" s="53"/>
      <c r="J553" s="53"/>
      <c r="K553" s="53"/>
      <c r="L553" s="53"/>
      <c r="M553" s="53"/>
      <c r="N553" s="55"/>
      <c r="O553" s="53"/>
      <c r="P553" s="53"/>
      <c r="Q553" s="53"/>
      <c r="R553" s="53"/>
      <c r="S553" s="56"/>
      <c r="T553" s="56"/>
      <c r="U553" s="53"/>
      <c r="V553" s="53"/>
      <c r="W553" s="57"/>
      <c r="X553" s="58"/>
      <c r="Y553" s="59"/>
      <c r="Z553" s="52"/>
      <c r="AA553" s="52"/>
      <c r="AB553" s="52"/>
      <c r="AC553" s="52"/>
      <c r="AD553" s="59"/>
      <c r="AE553" s="52"/>
      <c r="AF553" s="42"/>
      <c r="AG553" s="42"/>
      <c r="AH553" s="42"/>
      <c r="AI553" s="42"/>
      <c r="AJ553" s="42"/>
    </row>
    <row r="554" spans="1:36" ht="15.75" customHeight="1" x14ac:dyDescent="0.2">
      <c r="A554" s="23"/>
      <c r="B554" s="23"/>
      <c r="C554" s="23" t="str">
        <f>IF('PCA 2022 consolidado'!$B554="","",VLOOKUP(B554,dados!$A$1:$B$23,2,FALSE))</f>
        <v/>
      </c>
      <c r="D554" s="23"/>
      <c r="E554" s="43"/>
      <c r="F554" s="44"/>
      <c r="G554" s="44"/>
      <c r="H554" s="23"/>
      <c r="I554" s="45"/>
      <c r="J554" s="45"/>
      <c r="K554" s="45"/>
      <c r="L554" s="45"/>
      <c r="M554" s="45"/>
      <c r="N554" s="47"/>
      <c r="O554" s="45"/>
      <c r="P554" s="45"/>
      <c r="Q554" s="45"/>
      <c r="R554" s="45"/>
      <c r="S554" s="49"/>
      <c r="T554" s="49"/>
      <c r="U554" s="45"/>
      <c r="V554" s="45"/>
      <c r="W554" s="44"/>
      <c r="X554" s="50"/>
      <c r="Y554" s="51"/>
      <c r="Z554" s="23"/>
      <c r="AA554" s="23"/>
      <c r="AB554" s="23"/>
      <c r="AC554" s="23"/>
      <c r="AD554" s="51"/>
      <c r="AE554" s="23"/>
      <c r="AF554" s="42"/>
      <c r="AG554" s="42"/>
      <c r="AH554" s="42"/>
      <c r="AI554" s="42"/>
      <c r="AJ554" s="42"/>
    </row>
    <row r="555" spans="1:36" ht="15.75" customHeight="1" x14ac:dyDescent="0.2">
      <c r="A555" s="52"/>
      <c r="B555" s="52"/>
      <c r="C555" s="52" t="str">
        <f>IF('PCA 2022 consolidado'!$B555="","",VLOOKUP(B555,dados!$A$1:$B$23,2,FALSE))</f>
        <v/>
      </c>
      <c r="D555" s="52"/>
      <c r="E555" s="60"/>
      <c r="F555" s="57"/>
      <c r="G555" s="57"/>
      <c r="H555" s="52"/>
      <c r="I555" s="53"/>
      <c r="J555" s="53"/>
      <c r="K555" s="53"/>
      <c r="L555" s="53"/>
      <c r="M555" s="53"/>
      <c r="N555" s="55"/>
      <c r="O555" s="53"/>
      <c r="P555" s="53"/>
      <c r="Q555" s="53"/>
      <c r="R555" s="53"/>
      <c r="S555" s="56"/>
      <c r="T555" s="56"/>
      <c r="U555" s="53"/>
      <c r="V555" s="53"/>
      <c r="W555" s="57"/>
      <c r="X555" s="58"/>
      <c r="Y555" s="59"/>
      <c r="Z555" s="52"/>
      <c r="AA555" s="52"/>
      <c r="AB555" s="52"/>
      <c r="AC555" s="52"/>
      <c r="AD555" s="59"/>
      <c r="AE555" s="52"/>
      <c r="AF555" s="42"/>
      <c r="AG555" s="42"/>
      <c r="AH555" s="42"/>
      <c r="AI555" s="42"/>
      <c r="AJ555" s="42"/>
    </row>
    <row r="556" spans="1:36" ht="15.75" customHeight="1" x14ac:dyDescent="0.2">
      <c r="A556" s="23"/>
      <c r="B556" s="23"/>
      <c r="C556" s="23" t="str">
        <f>IF('PCA 2022 consolidado'!$B556="","",VLOOKUP(B556,dados!$A$1:$B$23,2,FALSE))</f>
        <v/>
      </c>
      <c r="D556" s="23"/>
      <c r="E556" s="43"/>
      <c r="F556" s="44"/>
      <c r="G556" s="44"/>
      <c r="H556" s="23"/>
      <c r="I556" s="45"/>
      <c r="J556" s="45"/>
      <c r="K556" s="45"/>
      <c r="L556" s="45"/>
      <c r="M556" s="45"/>
      <c r="N556" s="47"/>
      <c r="O556" s="45"/>
      <c r="P556" s="45"/>
      <c r="Q556" s="45"/>
      <c r="R556" s="45"/>
      <c r="S556" s="49"/>
      <c r="T556" s="49"/>
      <c r="U556" s="45"/>
      <c r="V556" s="45"/>
      <c r="W556" s="44"/>
      <c r="X556" s="50"/>
      <c r="Y556" s="51"/>
      <c r="Z556" s="23"/>
      <c r="AA556" s="23"/>
      <c r="AB556" s="23"/>
      <c r="AC556" s="23"/>
      <c r="AD556" s="51"/>
      <c r="AE556" s="23"/>
      <c r="AF556" s="42"/>
      <c r="AG556" s="42"/>
      <c r="AH556" s="42"/>
      <c r="AI556" s="42"/>
      <c r="AJ556" s="42"/>
    </row>
    <row r="557" spans="1:36" ht="15.75" customHeight="1" x14ac:dyDescent="0.2">
      <c r="A557" s="52"/>
      <c r="B557" s="52"/>
      <c r="C557" s="52" t="str">
        <f>IF('PCA 2022 consolidado'!$B557="","",VLOOKUP(B557,dados!$A$1:$B$23,2,FALSE))</f>
        <v/>
      </c>
      <c r="D557" s="52"/>
      <c r="E557" s="60"/>
      <c r="F557" s="57"/>
      <c r="G557" s="57"/>
      <c r="H557" s="52"/>
      <c r="I557" s="53"/>
      <c r="J557" s="53"/>
      <c r="K557" s="53"/>
      <c r="L557" s="53"/>
      <c r="M557" s="53"/>
      <c r="N557" s="55"/>
      <c r="O557" s="53"/>
      <c r="P557" s="53"/>
      <c r="Q557" s="53"/>
      <c r="R557" s="53"/>
      <c r="S557" s="56"/>
      <c r="T557" s="56"/>
      <c r="U557" s="53"/>
      <c r="V557" s="53"/>
      <c r="W557" s="57"/>
      <c r="X557" s="58"/>
      <c r="Y557" s="59"/>
      <c r="Z557" s="52"/>
      <c r="AA557" s="52"/>
      <c r="AB557" s="52"/>
      <c r="AC557" s="52"/>
      <c r="AD557" s="59"/>
      <c r="AE557" s="52"/>
      <c r="AF557" s="42"/>
      <c r="AG557" s="42"/>
      <c r="AH557" s="42"/>
      <c r="AI557" s="42"/>
      <c r="AJ557" s="42"/>
    </row>
    <row r="558" spans="1:36" ht="15.75" customHeight="1" x14ac:dyDescent="0.2">
      <c r="A558" s="23"/>
      <c r="B558" s="23"/>
      <c r="C558" s="23" t="str">
        <f>IF('PCA 2022 consolidado'!$B558="","",VLOOKUP(B558,dados!$A$1:$B$23,2,FALSE))</f>
        <v/>
      </c>
      <c r="D558" s="23"/>
      <c r="E558" s="43"/>
      <c r="F558" s="44"/>
      <c r="G558" s="44"/>
      <c r="H558" s="23"/>
      <c r="I558" s="45"/>
      <c r="J558" s="45"/>
      <c r="K558" s="45"/>
      <c r="L558" s="45"/>
      <c r="M558" s="45"/>
      <c r="N558" s="47"/>
      <c r="O558" s="45"/>
      <c r="P558" s="45"/>
      <c r="Q558" s="45"/>
      <c r="R558" s="45"/>
      <c r="S558" s="49"/>
      <c r="T558" s="49"/>
      <c r="U558" s="45"/>
      <c r="V558" s="45"/>
      <c r="W558" s="44"/>
      <c r="X558" s="50"/>
      <c r="Y558" s="51"/>
      <c r="Z558" s="23"/>
      <c r="AA558" s="23"/>
      <c r="AB558" s="23"/>
      <c r="AC558" s="23"/>
      <c r="AD558" s="51"/>
      <c r="AE558" s="23"/>
      <c r="AF558" s="42"/>
      <c r="AG558" s="42"/>
      <c r="AH558" s="42"/>
      <c r="AI558" s="42"/>
      <c r="AJ558" s="42"/>
    </row>
    <row r="559" spans="1:36" ht="15.75" customHeight="1" x14ac:dyDescent="0.2">
      <c r="A559" s="52"/>
      <c r="B559" s="52"/>
      <c r="C559" s="52" t="str">
        <f>IF('PCA 2022 consolidado'!$B559="","",VLOOKUP(B559,dados!$A$1:$B$23,2,FALSE))</f>
        <v/>
      </c>
      <c r="D559" s="52"/>
      <c r="E559" s="60"/>
      <c r="F559" s="57"/>
      <c r="G559" s="57"/>
      <c r="H559" s="52"/>
      <c r="I559" s="53"/>
      <c r="J559" s="53"/>
      <c r="K559" s="53"/>
      <c r="L559" s="53"/>
      <c r="M559" s="53"/>
      <c r="N559" s="55"/>
      <c r="O559" s="53"/>
      <c r="P559" s="53"/>
      <c r="Q559" s="53"/>
      <c r="R559" s="53"/>
      <c r="S559" s="56"/>
      <c r="T559" s="56"/>
      <c r="U559" s="53"/>
      <c r="V559" s="53"/>
      <c r="W559" s="57"/>
      <c r="X559" s="58"/>
      <c r="Y559" s="59"/>
      <c r="Z559" s="52"/>
      <c r="AA559" s="52"/>
      <c r="AB559" s="52"/>
      <c r="AC559" s="52"/>
      <c r="AD559" s="59"/>
      <c r="AE559" s="52"/>
      <c r="AF559" s="42"/>
      <c r="AG559" s="42"/>
      <c r="AH559" s="42"/>
      <c r="AI559" s="42"/>
      <c r="AJ559" s="42"/>
    </row>
    <row r="560" spans="1:36" ht="15.75" customHeight="1" x14ac:dyDescent="0.2">
      <c r="A560" s="23"/>
      <c r="B560" s="23"/>
      <c r="C560" s="23" t="str">
        <f>IF('PCA 2022 consolidado'!$B560="","",VLOOKUP(B560,dados!$A$1:$B$23,2,FALSE))</f>
        <v/>
      </c>
      <c r="D560" s="23"/>
      <c r="E560" s="43"/>
      <c r="F560" s="44"/>
      <c r="G560" s="44"/>
      <c r="H560" s="23"/>
      <c r="I560" s="45"/>
      <c r="J560" s="45"/>
      <c r="K560" s="45"/>
      <c r="L560" s="45"/>
      <c r="M560" s="45"/>
      <c r="N560" s="47"/>
      <c r="O560" s="45"/>
      <c r="P560" s="45"/>
      <c r="Q560" s="45"/>
      <c r="R560" s="45"/>
      <c r="S560" s="49"/>
      <c r="T560" s="49"/>
      <c r="U560" s="45"/>
      <c r="V560" s="45"/>
      <c r="W560" s="44"/>
      <c r="X560" s="50"/>
      <c r="Y560" s="51"/>
      <c r="Z560" s="23"/>
      <c r="AA560" s="23"/>
      <c r="AB560" s="23"/>
      <c r="AC560" s="23"/>
      <c r="AD560" s="51"/>
      <c r="AE560" s="23"/>
      <c r="AF560" s="42"/>
      <c r="AG560" s="42"/>
      <c r="AH560" s="42"/>
      <c r="AI560" s="42"/>
      <c r="AJ560" s="42"/>
    </row>
    <row r="561" spans="1:36" ht="15.75" customHeight="1" x14ac:dyDescent="0.2">
      <c r="A561" s="52"/>
      <c r="B561" s="52"/>
      <c r="C561" s="52" t="str">
        <f>IF('PCA 2022 consolidado'!$B561="","",VLOOKUP(B561,dados!$A$1:$B$23,2,FALSE))</f>
        <v/>
      </c>
      <c r="D561" s="52"/>
      <c r="E561" s="60"/>
      <c r="F561" s="57"/>
      <c r="G561" s="57"/>
      <c r="H561" s="52"/>
      <c r="I561" s="53"/>
      <c r="J561" s="53"/>
      <c r="K561" s="53"/>
      <c r="L561" s="53"/>
      <c r="M561" s="53"/>
      <c r="N561" s="55"/>
      <c r="O561" s="53"/>
      <c r="P561" s="53"/>
      <c r="Q561" s="53"/>
      <c r="R561" s="53"/>
      <c r="S561" s="56"/>
      <c r="T561" s="56"/>
      <c r="U561" s="53"/>
      <c r="V561" s="53"/>
      <c r="W561" s="57"/>
      <c r="X561" s="58"/>
      <c r="Y561" s="59"/>
      <c r="Z561" s="52"/>
      <c r="AA561" s="52"/>
      <c r="AB561" s="52"/>
      <c r="AC561" s="52"/>
      <c r="AD561" s="59"/>
      <c r="AE561" s="52"/>
      <c r="AF561" s="42"/>
      <c r="AG561" s="42"/>
      <c r="AH561" s="42"/>
      <c r="AI561" s="42"/>
      <c r="AJ561" s="42"/>
    </row>
    <row r="562" spans="1:36" ht="15.75" customHeight="1" x14ac:dyDescent="0.2">
      <c r="A562" s="23"/>
      <c r="B562" s="23"/>
      <c r="C562" s="23" t="str">
        <f>IF('PCA 2022 consolidado'!$B562="","",VLOOKUP(B562,dados!$A$1:$B$23,2,FALSE))</f>
        <v/>
      </c>
      <c r="D562" s="23"/>
      <c r="E562" s="43"/>
      <c r="F562" s="44"/>
      <c r="G562" s="44"/>
      <c r="H562" s="23"/>
      <c r="I562" s="45"/>
      <c r="J562" s="45"/>
      <c r="K562" s="45"/>
      <c r="L562" s="45"/>
      <c r="M562" s="45"/>
      <c r="N562" s="47"/>
      <c r="O562" s="45"/>
      <c r="P562" s="45"/>
      <c r="Q562" s="45"/>
      <c r="R562" s="45"/>
      <c r="S562" s="49"/>
      <c r="T562" s="49"/>
      <c r="U562" s="45"/>
      <c r="V562" s="45"/>
      <c r="W562" s="44"/>
      <c r="X562" s="50"/>
      <c r="Y562" s="51"/>
      <c r="Z562" s="23"/>
      <c r="AA562" s="23"/>
      <c r="AB562" s="23"/>
      <c r="AC562" s="23"/>
      <c r="AD562" s="51"/>
      <c r="AE562" s="23"/>
      <c r="AF562" s="42"/>
      <c r="AG562" s="42"/>
      <c r="AH562" s="42"/>
      <c r="AI562" s="42"/>
      <c r="AJ562" s="42"/>
    </row>
    <row r="563" spans="1:36" ht="15.75" customHeight="1" x14ac:dyDescent="0.2">
      <c r="A563" s="52"/>
      <c r="B563" s="52"/>
      <c r="C563" s="52" t="str">
        <f>IF('PCA 2022 consolidado'!$B563="","",VLOOKUP(B563,dados!$A$1:$B$23,2,FALSE))</f>
        <v/>
      </c>
      <c r="D563" s="52"/>
      <c r="E563" s="60"/>
      <c r="F563" s="57"/>
      <c r="G563" s="57"/>
      <c r="H563" s="52"/>
      <c r="I563" s="53"/>
      <c r="J563" s="53"/>
      <c r="K563" s="53"/>
      <c r="L563" s="53"/>
      <c r="M563" s="53"/>
      <c r="N563" s="55"/>
      <c r="O563" s="53"/>
      <c r="P563" s="53"/>
      <c r="Q563" s="53"/>
      <c r="R563" s="53"/>
      <c r="S563" s="56"/>
      <c r="T563" s="56"/>
      <c r="U563" s="53"/>
      <c r="V563" s="53"/>
      <c r="W563" s="57"/>
      <c r="X563" s="58"/>
      <c r="Y563" s="59"/>
      <c r="Z563" s="52"/>
      <c r="AA563" s="52"/>
      <c r="AB563" s="52"/>
      <c r="AC563" s="52"/>
      <c r="AD563" s="59"/>
      <c r="AE563" s="52"/>
      <c r="AF563" s="42"/>
      <c r="AG563" s="42"/>
      <c r="AH563" s="42"/>
      <c r="AI563" s="42"/>
      <c r="AJ563" s="42"/>
    </row>
    <row r="564" spans="1:36" ht="15.75" customHeight="1" x14ac:dyDescent="0.2">
      <c r="A564" s="23"/>
      <c r="B564" s="23"/>
      <c r="C564" s="23" t="str">
        <f>IF('PCA 2022 consolidado'!$B564="","",VLOOKUP(B564,dados!$A$1:$B$23,2,FALSE))</f>
        <v/>
      </c>
      <c r="D564" s="23"/>
      <c r="E564" s="43"/>
      <c r="F564" s="44"/>
      <c r="G564" s="44"/>
      <c r="H564" s="23"/>
      <c r="I564" s="45"/>
      <c r="J564" s="45"/>
      <c r="K564" s="45"/>
      <c r="L564" s="45"/>
      <c r="M564" s="45"/>
      <c r="N564" s="47"/>
      <c r="O564" s="45"/>
      <c r="P564" s="45"/>
      <c r="Q564" s="45"/>
      <c r="R564" s="45"/>
      <c r="S564" s="49"/>
      <c r="T564" s="49"/>
      <c r="U564" s="45"/>
      <c r="V564" s="45"/>
      <c r="W564" s="44"/>
      <c r="X564" s="50"/>
      <c r="Y564" s="51"/>
      <c r="Z564" s="23"/>
      <c r="AA564" s="23"/>
      <c r="AB564" s="23"/>
      <c r="AC564" s="23"/>
      <c r="AD564" s="51"/>
      <c r="AE564" s="23"/>
      <c r="AF564" s="42"/>
      <c r="AG564" s="42"/>
      <c r="AH564" s="42"/>
      <c r="AI564" s="42"/>
      <c r="AJ564" s="42"/>
    </row>
    <row r="565" spans="1:36" ht="15.75" customHeight="1" x14ac:dyDescent="0.2">
      <c r="A565" s="52"/>
      <c r="B565" s="52"/>
      <c r="C565" s="52" t="str">
        <f>IF('PCA 2022 consolidado'!$B565="","",VLOOKUP(B565,dados!$A$1:$B$23,2,FALSE))</f>
        <v/>
      </c>
      <c r="D565" s="52"/>
      <c r="E565" s="60"/>
      <c r="F565" s="57"/>
      <c r="G565" s="57"/>
      <c r="H565" s="52"/>
      <c r="I565" s="53"/>
      <c r="J565" s="53"/>
      <c r="K565" s="53"/>
      <c r="L565" s="53"/>
      <c r="M565" s="53"/>
      <c r="N565" s="55"/>
      <c r="O565" s="53"/>
      <c r="P565" s="53"/>
      <c r="Q565" s="53"/>
      <c r="R565" s="53"/>
      <c r="S565" s="56"/>
      <c r="T565" s="56"/>
      <c r="U565" s="53"/>
      <c r="V565" s="53"/>
      <c r="W565" s="57"/>
      <c r="X565" s="58"/>
      <c r="Y565" s="59"/>
      <c r="Z565" s="52"/>
      <c r="AA565" s="52"/>
      <c r="AB565" s="52"/>
      <c r="AC565" s="52"/>
      <c r="AD565" s="59"/>
      <c r="AE565" s="52"/>
      <c r="AF565" s="42"/>
      <c r="AG565" s="42"/>
      <c r="AH565" s="42"/>
      <c r="AI565" s="42"/>
      <c r="AJ565" s="42"/>
    </row>
    <row r="566" spans="1:36" ht="15.75" customHeight="1" x14ac:dyDescent="0.2">
      <c r="A566" s="23"/>
      <c r="B566" s="23"/>
      <c r="C566" s="23" t="str">
        <f>IF('PCA 2022 consolidado'!$B566="","",VLOOKUP(B566,dados!$A$1:$B$23,2,FALSE))</f>
        <v/>
      </c>
      <c r="D566" s="23"/>
      <c r="E566" s="43"/>
      <c r="F566" s="44"/>
      <c r="G566" s="44"/>
      <c r="H566" s="23"/>
      <c r="I566" s="45"/>
      <c r="J566" s="45"/>
      <c r="K566" s="45"/>
      <c r="L566" s="45"/>
      <c r="M566" s="45"/>
      <c r="N566" s="47"/>
      <c r="O566" s="45"/>
      <c r="P566" s="45"/>
      <c r="Q566" s="45"/>
      <c r="R566" s="45"/>
      <c r="S566" s="49"/>
      <c r="T566" s="49"/>
      <c r="U566" s="45"/>
      <c r="V566" s="45"/>
      <c r="W566" s="44"/>
      <c r="X566" s="50"/>
      <c r="Y566" s="51"/>
      <c r="Z566" s="23"/>
      <c r="AA566" s="23"/>
      <c r="AB566" s="23"/>
      <c r="AC566" s="23"/>
      <c r="AD566" s="51"/>
      <c r="AE566" s="23"/>
      <c r="AF566" s="42"/>
      <c r="AG566" s="42"/>
      <c r="AH566" s="42"/>
      <c r="AI566" s="42"/>
      <c r="AJ566" s="42"/>
    </row>
    <row r="567" spans="1:36" ht="15.75" customHeight="1" x14ac:dyDescent="0.2">
      <c r="A567" s="52"/>
      <c r="B567" s="52"/>
      <c r="C567" s="52" t="str">
        <f>IF('PCA 2022 consolidado'!$B567="","",VLOOKUP(B567,dados!$A$1:$B$23,2,FALSE))</f>
        <v/>
      </c>
      <c r="D567" s="52"/>
      <c r="E567" s="60"/>
      <c r="F567" s="57"/>
      <c r="G567" s="57"/>
      <c r="H567" s="52"/>
      <c r="I567" s="53"/>
      <c r="J567" s="53"/>
      <c r="K567" s="53"/>
      <c r="L567" s="53"/>
      <c r="M567" s="53"/>
      <c r="N567" s="55"/>
      <c r="O567" s="53"/>
      <c r="P567" s="53"/>
      <c r="Q567" s="53"/>
      <c r="R567" s="53"/>
      <c r="S567" s="56"/>
      <c r="T567" s="56"/>
      <c r="U567" s="53"/>
      <c r="V567" s="53"/>
      <c r="W567" s="57"/>
      <c r="X567" s="58"/>
      <c r="Y567" s="59"/>
      <c r="Z567" s="52"/>
      <c r="AA567" s="52"/>
      <c r="AB567" s="52"/>
      <c r="AC567" s="52"/>
      <c r="AD567" s="59"/>
      <c r="AE567" s="52"/>
      <c r="AF567" s="42"/>
      <c r="AG567" s="42"/>
      <c r="AH567" s="42"/>
      <c r="AI567" s="42"/>
      <c r="AJ567" s="42"/>
    </row>
    <row r="568" spans="1:36" ht="15.75" customHeight="1" x14ac:dyDescent="0.2">
      <c r="A568" s="23"/>
      <c r="B568" s="23"/>
      <c r="C568" s="23" t="str">
        <f>IF('PCA 2022 consolidado'!$B568="","",VLOOKUP(B568,dados!$A$1:$B$23,2,FALSE))</f>
        <v/>
      </c>
      <c r="D568" s="23"/>
      <c r="E568" s="43"/>
      <c r="F568" s="44"/>
      <c r="G568" s="44"/>
      <c r="H568" s="23"/>
      <c r="I568" s="45"/>
      <c r="J568" s="45"/>
      <c r="K568" s="45"/>
      <c r="L568" s="45"/>
      <c r="M568" s="45"/>
      <c r="N568" s="47"/>
      <c r="O568" s="45"/>
      <c r="P568" s="45"/>
      <c r="Q568" s="45"/>
      <c r="R568" s="45"/>
      <c r="S568" s="49"/>
      <c r="T568" s="49"/>
      <c r="U568" s="45"/>
      <c r="V568" s="45"/>
      <c r="W568" s="44"/>
      <c r="X568" s="50"/>
      <c r="Y568" s="51"/>
      <c r="Z568" s="23"/>
      <c r="AA568" s="23"/>
      <c r="AB568" s="23"/>
      <c r="AC568" s="23"/>
      <c r="AD568" s="51"/>
      <c r="AE568" s="23"/>
      <c r="AF568" s="42"/>
      <c r="AG568" s="42"/>
      <c r="AH568" s="42"/>
      <c r="AI568" s="42"/>
      <c r="AJ568" s="42"/>
    </row>
    <row r="569" spans="1:36" ht="15.75" customHeight="1" x14ac:dyDescent="0.2">
      <c r="A569" s="52"/>
      <c r="B569" s="52"/>
      <c r="C569" s="52" t="str">
        <f>IF('PCA 2022 consolidado'!$B569="","",VLOOKUP(B569,dados!$A$1:$B$23,2,FALSE))</f>
        <v/>
      </c>
      <c r="D569" s="52"/>
      <c r="E569" s="60"/>
      <c r="F569" s="57"/>
      <c r="G569" s="57"/>
      <c r="H569" s="52"/>
      <c r="I569" s="53"/>
      <c r="J569" s="53"/>
      <c r="K569" s="53"/>
      <c r="L569" s="53"/>
      <c r="M569" s="53"/>
      <c r="N569" s="55"/>
      <c r="O569" s="53"/>
      <c r="P569" s="53"/>
      <c r="Q569" s="53"/>
      <c r="R569" s="53"/>
      <c r="S569" s="56"/>
      <c r="T569" s="56"/>
      <c r="U569" s="53"/>
      <c r="V569" s="53"/>
      <c r="W569" s="57"/>
      <c r="X569" s="58"/>
      <c r="Y569" s="59"/>
      <c r="Z569" s="52"/>
      <c r="AA569" s="52"/>
      <c r="AB569" s="52"/>
      <c r="AC569" s="52"/>
      <c r="AD569" s="59"/>
      <c r="AE569" s="52"/>
      <c r="AF569" s="42"/>
      <c r="AG569" s="42"/>
      <c r="AH569" s="42"/>
      <c r="AI569" s="42"/>
      <c r="AJ569" s="42"/>
    </row>
    <row r="570" spans="1:36" ht="15.75" customHeight="1" x14ac:dyDescent="0.2">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row>
    <row r="571" spans="1:36" ht="15.75" customHeight="1" x14ac:dyDescent="0.2">
      <c r="A571" s="42"/>
      <c r="B571" s="42"/>
      <c r="C571" s="42"/>
      <c r="D571" s="42"/>
      <c r="E571" s="42"/>
      <c r="F571" s="42"/>
      <c r="G571" s="42"/>
      <c r="H571" s="42"/>
      <c r="I571" s="42"/>
      <c r="J571" s="42"/>
      <c r="K571" s="42"/>
      <c r="L571" s="42"/>
      <c r="M571" s="42"/>
      <c r="N571" s="42"/>
      <c r="O571" s="42"/>
      <c r="P571" s="42"/>
      <c r="Q571" s="42"/>
      <c r="S571" s="42"/>
      <c r="T571" s="42"/>
      <c r="U571" s="42"/>
      <c r="V571" s="42"/>
      <c r="W571" s="42"/>
      <c r="Z571" s="42"/>
      <c r="AA571" s="42"/>
      <c r="AB571" s="42"/>
      <c r="AC571" s="42"/>
      <c r="AD571" s="42"/>
      <c r="AE571" s="42"/>
      <c r="AF571" s="42"/>
      <c r="AG571" s="42"/>
      <c r="AH571" s="42"/>
      <c r="AI571" s="42"/>
      <c r="AJ571" s="42"/>
    </row>
    <row r="572" spans="1:36" ht="15.75" customHeight="1" x14ac:dyDescent="0.2">
      <c r="A572" s="42"/>
      <c r="B572" s="42"/>
      <c r="C572" s="42"/>
      <c r="D572" s="42"/>
      <c r="E572" s="42"/>
      <c r="F572" s="42"/>
      <c r="G572" s="42"/>
      <c r="H572" s="42"/>
      <c r="I572" s="42"/>
      <c r="J572" s="42"/>
      <c r="K572" s="42"/>
      <c r="L572" s="42"/>
      <c r="M572" s="42"/>
      <c r="N572" s="42"/>
      <c r="O572" s="42"/>
      <c r="P572" s="42"/>
      <c r="Q572" s="42"/>
      <c r="S572" s="42"/>
      <c r="T572" s="42"/>
      <c r="U572" s="42"/>
      <c r="V572" s="42"/>
      <c r="W572" s="42"/>
      <c r="Z572" s="42"/>
      <c r="AA572" s="42"/>
      <c r="AB572" s="42"/>
      <c r="AC572" s="42"/>
      <c r="AD572" s="42"/>
      <c r="AE572" s="42"/>
      <c r="AF572" s="42"/>
      <c r="AG572" s="42"/>
      <c r="AH572" s="42"/>
      <c r="AI572" s="42"/>
      <c r="AJ572" s="42"/>
    </row>
    <row r="573" spans="1:36" ht="15.75" customHeight="1" x14ac:dyDescent="0.2">
      <c r="A573" s="42"/>
      <c r="B573" s="42"/>
      <c r="C573" s="42"/>
      <c r="D573" s="42"/>
      <c r="E573" s="42"/>
      <c r="F573" s="42"/>
      <c r="G573" s="42"/>
      <c r="H573" s="42"/>
      <c r="I573" s="42"/>
      <c r="J573" s="42"/>
      <c r="K573" s="42"/>
      <c r="L573" s="42"/>
      <c r="M573" s="42"/>
      <c r="N573" s="42"/>
      <c r="O573" s="42"/>
      <c r="P573" s="42"/>
      <c r="Q573" s="42"/>
      <c r="S573" s="42"/>
      <c r="T573" s="42"/>
      <c r="U573" s="42"/>
      <c r="V573" s="42"/>
      <c r="W573" s="42"/>
      <c r="Z573" s="42"/>
      <c r="AA573" s="42"/>
      <c r="AB573" s="42"/>
      <c r="AC573" s="42"/>
      <c r="AD573" s="42"/>
      <c r="AE573" s="42"/>
      <c r="AF573" s="42"/>
      <c r="AG573" s="42"/>
      <c r="AH573" s="42"/>
      <c r="AI573" s="42"/>
      <c r="AJ573" s="42"/>
    </row>
    <row r="574" spans="1:36" ht="15.75" customHeight="1" x14ac:dyDescent="0.2">
      <c r="A574" s="42"/>
      <c r="B574" s="42"/>
      <c r="C574" s="42"/>
      <c r="D574" s="42"/>
      <c r="E574" s="42"/>
      <c r="F574" s="42"/>
      <c r="G574" s="42"/>
      <c r="H574" s="42"/>
      <c r="I574" s="42"/>
      <c r="J574" s="42"/>
      <c r="K574" s="42"/>
      <c r="L574" s="42"/>
      <c r="M574" s="42"/>
      <c r="N574" s="42"/>
      <c r="O574" s="42"/>
      <c r="P574" s="42"/>
      <c r="Q574" s="42"/>
      <c r="S574" s="42"/>
      <c r="T574" s="42"/>
      <c r="U574" s="42"/>
      <c r="V574" s="42"/>
      <c r="W574" s="42"/>
      <c r="Z574" s="42"/>
      <c r="AA574" s="42"/>
      <c r="AB574" s="42"/>
      <c r="AC574" s="42"/>
      <c r="AD574" s="42"/>
      <c r="AE574" s="42"/>
      <c r="AF574" s="42"/>
      <c r="AG574" s="42"/>
      <c r="AH574" s="42"/>
      <c r="AI574" s="42"/>
      <c r="AJ574" s="42"/>
    </row>
    <row r="575" spans="1:36" ht="15.75" customHeight="1" x14ac:dyDescent="0.2">
      <c r="A575" s="42"/>
      <c r="B575" s="42"/>
      <c r="C575" s="42"/>
      <c r="D575" s="42"/>
      <c r="E575" s="42"/>
      <c r="F575" s="42"/>
      <c r="G575" s="42"/>
      <c r="H575" s="42"/>
      <c r="I575" s="42"/>
      <c r="J575" s="42"/>
      <c r="K575" s="42"/>
      <c r="L575" s="42"/>
      <c r="M575" s="42"/>
      <c r="N575" s="42"/>
      <c r="O575" s="42"/>
      <c r="P575" s="42"/>
      <c r="Q575" s="42"/>
      <c r="S575" s="42"/>
      <c r="T575" s="42"/>
      <c r="U575" s="42"/>
      <c r="V575" s="42"/>
      <c r="W575" s="42"/>
      <c r="Z575" s="42"/>
      <c r="AA575" s="42"/>
      <c r="AB575" s="42"/>
      <c r="AC575" s="42"/>
      <c r="AD575" s="42"/>
      <c r="AE575" s="42"/>
      <c r="AF575" s="42"/>
      <c r="AG575" s="42"/>
      <c r="AH575" s="42"/>
      <c r="AI575" s="42"/>
      <c r="AJ575" s="42"/>
    </row>
    <row r="576" spans="1:36" ht="15.75" customHeight="1" x14ac:dyDescent="0.2">
      <c r="A576" s="42"/>
      <c r="B576" s="42"/>
      <c r="C576" s="42"/>
      <c r="D576" s="42"/>
      <c r="E576" s="42"/>
      <c r="F576" s="42"/>
      <c r="G576" s="42"/>
      <c r="H576" s="42"/>
      <c r="I576" s="42"/>
      <c r="J576" s="42"/>
      <c r="K576" s="42"/>
      <c r="L576" s="42"/>
      <c r="M576" s="42"/>
      <c r="N576" s="42"/>
      <c r="O576" s="42"/>
      <c r="P576" s="42"/>
      <c r="Q576" s="42"/>
      <c r="S576" s="42"/>
      <c r="T576" s="42"/>
      <c r="U576" s="42"/>
      <c r="V576" s="42"/>
      <c r="W576" s="42"/>
      <c r="Z576" s="42"/>
      <c r="AA576" s="42"/>
      <c r="AB576" s="42"/>
      <c r="AC576" s="42"/>
      <c r="AD576" s="42"/>
      <c r="AE576" s="42"/>
      <c r="AF576" s="42"/>
      <c r="AG576" s="42"/>
      <c r="AH576" s="42"/>
      <c r="AI576" s="42"/>
      <c r="AJ576" s="42"/>
    </row>
    <row r="577" spans="1:36" ht="15.75" customHeight="1" x14ac:dyDescent="0.2">
      <c r="A577" s="42"/>
      <c r="B577" s="42"/>
      <c r="C577" s="42"/>
      <c r="D577" s="42"/>
      <c r="E577" s="42"/>
      <c r="F577" s="42"/>
      <c r="G577" s="42"/>
      <c r="H577" s="42"/>
      <c r="I577" s="42"/>
      <c r="J577" s="42"/>
      <c r="K577" s="42"/>
      <c r="L577" s="42"/>
      <c r="M577" s="42"/>
      <c r="N577" s="42"/>
      <c r="O577" s="42"/>
      <c r="P577" s="42"/>
      <c r="Q577" s="42"/>
      <c r="S577" s="42"/>
      <c r="T577" s="42"/>
      <c r="U577" s="42"/>
      <c r="V577" s="42"/>
      <c r="W577" s="42"/>
      <c r="Z577" s="42"/>
      <c r="AA577" s="42"/>
      <c r="AB577" s="42"/>
      <c r="AC577" s="42"/>
      <c r="AD577" s="42"/>
      <c r="AE577" s="42"/>
      <c r="AF577" s="42"/>
      <c r="AG577" s="42"/>
      <c r="AH577" s="42"/>
      <c r="AI577" s="42"/>
      <c r="AJ577" s="42"/>
    </row>
    <row r="578" spans="1:36" ht="15.75" customHeight="1" x14ac:dyDescent="0.2">
      <c r="A578" s="42"/>
      <c r="B578" s="42"/>
      <c r="C578" s="42"/>
      <c r="D578" s="42"/>
      <c r="E578" s="42"/>
      <c r="F578" s="42"/>
      <c r="G578" s="42"/>
      <c r="H578" s="42"/>
      <c r="I578" s="42"/>
      <c r="J578" s="42"/>
      <c r="K578" s="42"/>
      <c r="L578" s="42"/>
      <c r="M578" s="42"/>
      <c r="N578" s="42"/>
      <c r="O578" s="42"/>
      <c r="P578" s="42"/>
      <c r="Q578" s="42"/>
      <c r="S578" s="42"/>
      <c r="T578" s="42"/>
      <c r="U578" s="42"/>
      <c r="V578" s="42"/>
      <c r="W578" s="42"/>
      <c r="Z578" s="42"/>
      <c r="AA578" s="42"/>
      <c r="AB578" s="42"/>
      <c r="AC578" s="42"/>
      <c r="AD578" s="42"/>
      <c r="AE578" s="42"/>
      <c r="AF578" s="42"/>
      <c r="AG578" s="42"/>
      <c r="AH578" s="42"/>
      <c r="AI578" s="42"/>
      <c r="AJ578" s="42"/>
    </row>
    <row r="579" spans="1:36" ht="15.75" customHeight="1" x14ac:dyDescent="0.2">
      <c r="A579" s="42"/>
      <c r="B579" s="42"/>
      <c r="C579" s="42"/>
      <c r="D579" s="42"/>
      <c r="E579" s="42"/>
      <c r="F579" s="42"/>
      <c r="G579" s="42"/>
      <c r="H579" s="42"/>
      <c r="I579" s="42"/>
      <c r="J579" s="42"/>
      <c r="K579" s="42"/>
      <c r="L579" s="42"/>
      <c r="M579" s="42"/>
      <c r="N579" s="42"/>
      <c r="O579" s="42"/>
      <c r="P579" s="42"/>
      <c r="Q579" s="42"/>
      <c r="S579" s="42"/>
      <c r="T579" s="42"/>
      <c r="U579" s="42"/>
      <c r="V579" s="42"/>
      <c r="W579" s="42"/>
      <c r="Z579" s="42"/>
      <c r="AA579" s="42"/>
      <c r="AB579" s="42"/>
      <c r="AC579" s="42"/>
      <c r="AD579" s="42"/>
      <c r="AE579" s="42"/>
      <c r="AF579" s="42"/>
      <c r="AG579" s="42"/>
      <c r="AH579" s="42"/>
      <c r="AI579" s="42"/>
      <c r="AJ579" s="42"/>
    </row>
    <row r="580" spans="1:36" ht="15.75" customHeight="1" x14ac:dyDescent="0.2">
      <c r="A580" s="42"/>
      <c r="B580" s="42"/>
      <c r="C580" s="42"/>
      <c r="D580" s="42"/>
      <c r="E580" s="42"/>
      <c r="F580" s="42"/>
      <c r="G580" s="42"/>
      <c r="H580" s="42"/>
      <c r="I580" s="42"/>
      <c r="J580" s="42"/>
      <c r="K580" s="42"/>
      <c r="L580" s="42"/>
      <c r="M580" s="42"/>
      <c r="N580" s="42"/>
      <c r="O580" s="42"/>
      <c r="P580" s="42"/>
      <c r="Q580" s="42"/>
      <c r="S580" s="42"/>
      <c r="T580" s="42"/>
      <c r="U580" s="42"/>
      <c r="V580" s="42"/>
      <c r="W580" s="42"/>
      <c r="Z580" s="42"/>
      <c r="AA580" s="42"/>
      <c r="AB580" s="42"/>
      <c r="AC580" s="42"/>
      <c r="AD580" s="42"/>
      <c r="AE580" s="42"/>
      <c r="AF580" s="42"/>
      <c r="AG580" s="42"/>
      <c r="AH580" s="42"/>
      <c r="AI580" s="42"/>
      <c r="AJ580" s="42"/>
    </row>
    <row r="581" spans="1:36" ht="15.75" customHeight="1" x14ac:dyDescent="0.2">
      <c r="A581" s="42"/>
      <c r="B581" s="42"/>
      <c r="C581" s="42"/>
      <c r="D581" s="42"/>
      <c r="E581" s="42"/>
      <c r="F581" s="42"/>
      <c r="G581" s="42"/>
      <c r="H581" s="42"/>
      <c r="I581" s="42"/>
      <c r="J581" s="42"/>
      <c r="K581" s="42"/>
      <c r="L581" s="42"/>
      <c r="M581" s="42"/>
      <c r="N581" s="42"/>
      <c r="O581" s="42"/>
      <c r="P581" s="42"/>
      <c r="Q581" s="42"/>
      <c r="S581" s="42"/>
      <c r="T581" s="42"/>
      <c r="U581" s="42"/>
      <c r="V581" s="42"/>
      <c r="W581" s="42"/>
      <c r="Z581" s="42"/>
      <c r="AA581" s="42"/>
      <c r="AB581" s="42"/>
      <c r="AC581" s="42"/>
      <c r="AD581" s="42"/>
      <c r="AE581" s="42"/>
      <c r="AF581" s="42"/>
      <c r="AG581" s="42"/>
      <c r="AH581" s="42"/>
      <c r="AI581" s="42"/>
      <c r="AJ581" s="42"/>
    </row>
    <row r="582" spans="1:36" ht="15.75" customHeight="1" x14ac:dyDescent="0.2">
      <c r="A582" s="42"/>
      <c r="B582" s="42"/>
      <c r="C582" s="42"/>
      <c r="D582" s="42"/>
      <c r="E582" s="42"/>
      <c r="F582" s="42"/>
      <c r="G582" s="42"/>
      <c r="H582" s="42"/>
      <c r="I582" s="42"/>
      <c r="J582" s="42"/>
      <c r="K582" s="42"/>
      <c r="L582" s="42"/>
      <c r="M582" s="42"/>
      <c r="N582" s="42"/>
      <c r="O582" s="42"/>
      <c r="P582" s="42"/>
      <c r="Q582" s="42"/>
      <c r="S582" s="42"/>
      <c r="T582" s="42"/>
      <c r="U582" s="42"/>
      <c r="V582" s="42"/>
      <c r="W582" s="42"/>
      <c r="Z582" s="42"/>
      <c r="AA582" s="42"/>
      <c r="AB582" s="42"/>
      <c r="AC582" s="42"/>
      <c r="AD582" s="42"/>
      <c r="AE582" s="42"/>
      <c r="AF582" s="42"/>
      <c r="AG582" s="42"/>
      <c r="AH582" s="42"/>
      <c r="AI582" s="42"/>
      <c r="AJ582" s="42"/>
    </row>
    <row r="583" spans="1:36" ht="15.75" customHeight="1" x14ac:dyDescent="0.2">
      <c r="A583" s="42"/>
      <c r="B583" s="42"/>
      <c r="C583" s="42"/>
      <c r="D583" s="42"/>
      <c r="E583" s="42"/>
      <c r="F583" s="42"/>
      <c r="G583" s="42"/>
      <c r="H583" s="42"/>
      <c r="I583" s="42"/>
      <c r="J583" s="42"/>
      <c r="K583" s="42"/>
      <c r="L583" s="42"/>
      <c r="M583" s="42"/>
      <c r="N583" s="42"/>
      <c r="O583" s="42"/>
      <c r="P583" s="42"/>
      <c r="Q583" s="42"/>
      <c r="S583" s="42"/>
      <c r="T583" s="42"/>
      <c r="U583" s="42"/>
      <c r="V583" s="42"/>
      <c r="W583" s="42"/>
      <c r="Z583" s="42"/>
      <c r="AA583" s="42"/>
      <c r="AB583" s="42"/>
      <c r="AC583" s="42"/>
      <c r="AD583" s="42"/>
      <c r="AE583" s="42"/>
      <c r="AF583" s="42"/>
      <c r="AG583" s="42"/>
      <c r="AH583" s="42"/>
      <c r="AI583" s="42"/>
      <c r="AJ583" s="42"/>
    </row>
    <row r="584" spans="1:36" ht="15.75" customHeight="1" x14ac:dyDescent="0.2">
      <c r="A584" s="42"/>
      <c r="B584" s="42"/>
      <c r="C584" s="42"/>
      <c r="D584" s="42"/>
      <c r="E584" s="42"/>
      <c r="F584" s="42"/>
      <c r="G584" s="42"/>
      <c r="H584" s="42"/>
      <c r="I584" s="42"/>
      <c r="J584" s="42"/>
      <c r="K584" s="42"/>
      <c r="L584" s="42"/>
      <c r="M584" s="42"/>
      <c r="N584" s="42"/>
      <c r="O584" s="42"/>
      <c r="P584" s="42"/>
      <c r="Q584" s="42"/>
      <c r="S584" s="42"/>
      <c r="T584" s="42"/>
      <c r="U584" s="42"/>
      <c r="V584" s="42"/>
      <c r="W584" s="42"/>
      <c r="Z584" s="42"/>
      <c r="AA584" s="42"/>
      <c r="AB584" s="42"/>
      <c r="AC584" s="42"/>
      <c r="AD584" s="42"/>
      <c r="AE584" s="42"/>
      <c r="AF584" s="42"/>
      <c r="AG584" s="42"/>
      <c r="AH584" s="42"/>
      <c r="AI584" s="42"/>
      <c r="AJ584" s="42"/>
    </row>
    <row r="585" spans="1:36" ht="15.75" customHeight="1" x14ac:dyDescent="0.2">
      <c r="A585" s="42"/>
      <c r="B585" s="42"/>
      <c r="C585" s="42"/>
      <c r="D585" s="42"/>
      <c r="E585" s="42"/>
      <c r="F585" s="42"/>
      <c r="G585" s="42"/>
      <c r="H585" s="42"/>
      <c r="I585" s="42"/>
      <c r="J585" s="42"/>
      <c r="K585" s="42"/>
      <c r="L585" s="42"/>
      <c r="M585" s="42"/>
      <c r="N585" s="42"/>
      <c r="O585" s="42"/>
      <c r="P585" s="42"/>
      <c r="Q585" s="42"/>
      <c r="S585" s="42"/>
      <c r="T585" s="42"/>
      <c r="U585" s="42"/>
      <c r="V585" s="42"/>
      <c r="W585" s="42"/>
      <c r="Z585" s="42"/>
      <c r="AA585" s="42"/>
      <c r="AB585" s="42"/>
      <c r="AC585" s="42"/>
      <c r="AD585" s="42"/>
      <c r="AE585" s="42"/>
      <c r="AF585" s="42"/>
      <c r="AG585" s="42"/>
      <c r="AH585" s="42"/>
      <c r="AI585" s="42"/>
      <c r="AJ585" s="42"/>
    </row>
    <row r="586" spans="1:36" ht="15.75" customHeight="1" x14ac:dyDescent="0.2">
      <c r="A586" s="42"/>
      <c r="B586" s="42"/>
      <c r="C586" s="42"/>
      <c r="D586" s="42"/>
      <c r="E586" s="42"/>
      <c r="F586" s="42"/>
      <c r="G586" s="42"/>
      <c r="H586" s="42"/>
      <c r="I586" s="42"/>
      <c r="J586" s="42"/>
      <c r="K586" s="42"/>
      <c r="L586" s="42"/>
      <c r="M586" s="42"/>
      <c r="N586" s="42"/>
      <c r="O586" s="42"/>
      <c r="P586" s="42"/>
      <c r="Q586" s="42"/>
      <c r="S586" s="42"/>
      <c r="T586" s="42"/>
      <c r="U586" s="42"/>
      <c r="V586" s="42"/>
      <c r="W586" s="42"/>
      <c r="Z586" s="42"/>
      <c r="AA586" s="42"/>
      <c r="AB586" s="42"/>
      <c r="AC586" s="42"/>
      <c r="AD586" s="42"/>
      <c r="AE586" s="42"/>
      <c r="AF586" s="42"/>
      <c r="AG586" s="42"/>
      <c r="AH586" s="42"/>
      <c r="AI586" s="42"/>
      <c r="AJ586" s="42"/>
    </row>
    <row r="587" spans="1:36" ht="15.75" customHeight="1" x14ac:dyDescent="0.2">
      <c r="A587" s="42"/>
      <c r="B587" s="42"/>
      <c r="C587" s="42"/>
      <c r="D587" s="42"/>
      <c r="E587" s="42"/>
      <c r="F587" s="42"/>
      <c r="G587" s="42"/>
      <c r="H587" s="42"/>
      <c r="I587" s="42"/>
      <c r="J587" s="42"/>
      <c r="K587" s="42"/>
      <c r="L587" s="42"/>
      <c r="M587" s="42"/>
      <c r="N587" s="42"/>
      <c r="O587" s="42"/>
      <c r="P587" s="42"/>
      <c r="Q587" s="42"/>
      <c r="S587" s="42"/>
      <c r="T587" s="42"/>
      <c r="U587" s="42"/>
      <c r="V587" s="42"/>
      <c r="W587" s="42"/>
      <c r="Z587" s="42"/>
      <c r="AA587" s="42"/>
      <c r="AB587" s="42"/>
      <c r="AC587" s="42"/>
      <c r="AD587" s="42"/>
      <c r="AE587" s="42"/>
      <c r="AF587" s="42"/>
      <c r="AG587" s="42"/>
      <c r="AH587" s="42"/>
      <c r="AI587" s="42"/>
      <c r="AJ587" s="42"/>
    </row>
    <row r="588" spans="1:36" ht="15.75" customHeight="1" x14ac:dyDescent="0.2">
      <c r="A588" s="42"/>
      <c r="B588" s="42"/>
      <c r="C588" s="42"/>
      <c r="D588" s="42"/>
      <c r="E588" s="42"/>
      <c r="F588" s="42"/>
      <c r="G588" s="42"/>
      <c r="H588" s="42"/>
      <c r="I588" s="42"/>
      <c r="J588" s="42"/>
      <c r="K588" s="42"/>
      <c r="L588" s="42"/>
      <c r="M588" s="42"/>
      <c r="N588" s="42"/>
      <c r="O588" s="42"/>
      <c r="P588" s="42"/>
      <c r="Q588" s="42"/>
      <c r="S588" s="42"/>
      <c r="T588" s="42"/>
      <c r="U588" s="42"/>
      <c r="V588" s="42"/>
      <c r="W588" s="42"/>
      <c r="Z588" s="42"/>
      <c r="AA588" s="42"/>
      <c r="AB588" s="42"/>
      <c r="AC588" s="42"/>
      <c r="AD588" s="42"/>
      <c r="AE588" s="42"/>
      <c r="AF588" s="42"/>
      <c r="AG588" s="42"/>
      <c r="AH588" s="42"/>
      <c r="AI588" s="42"/>
      <c r="AJ588" s="42"/>
    </row>
    <row r="589" spans="1:36" ht="15.75" customHeight="1" x14ac:dyDescent="0.2">
      <c r="A589" s="42"/>
      <c r="B589" s="42"/>
      <c r="C589" s="42"/>
      <c r="D589" s="42"/>
      <c r="E589" s="42"/>
      <c r="F589" s="42"/>
      <c r="G589" s="42"/>
      <c r="H589" s="42"/>
      <c r="I589" s="42"/>
      <c r="J589" s="42"/>
      <c r="K589" s="42"/>
      <c r="L589" s="42"/>
      <c r="M589" s="42"/>
      <c r="N589" s="42"/>
      <c r="O589" s="42"/>
      <c r="P589" s="42"/>
      <c r="Q589" s="42"/>
      <c r="S589" s="42"/>
      <c r="T589" s="42"/>
      <c r="U589" s="42"/>
      <c r="V589" s="42"/>
      <c r="W589" s="42"/>
      <c r="Z589" s="42"/>
      <c r="AA589" s="42"/>
      <c r="AB589" s="42"/>
      <c r="AC589" s="42"/>
      <c r="AD589" s="42"/>
      <c r="AE589" s="42"/>
      <c r="AF589" s="42"/>
      <c r="AG589" s="42"/>
      <c r="AH589" s="42"/>
      <c r="AI589" s="42"/>
      <c r="AJ589" s="42"/>
    </row>
    <row r="590" spans="1:36" ht="15.75" customHeight="1" x14ac:dyDescent="0.2">
      <c r="A590" s="42"/>
      <c r="B590" s="42"/>
      <c r="C590" s="42"/>
      <c r="D590" s="42"/>
      <c r="E590" s="42"/>
      <c r="F590" s="42"/>
      <c r="G590" s="42"/>
      <c r="H590" s="42"/>
      <c r="I590" s="42"/>
      <c r="J590" s="42"/>
      <c r="K590" s="42"/>
      <c r="L590" s="42"/>
      <c r="M590" s="42"/>
      <c r="N590" s="42"/>
      <c r="O590" s="42"/>
      <c r="P590" s="42"/>
      <c r="Q590" s="42"/>
      <c r="S590" s="42"/>
      <c r="T590" s="42"/>
      <c r="U590" s="42"/>
      <c r="V590" s="42"/>
      <c r="W590" s="42"/>
      <c r="Z590" s="42"/>
      <c r="AA590" s="42"/>
      <c r="AB590" s="42"/>
      <c r="AC590" s="42"/>
      <c r="AD590" s="42"/>
      <c r="AE590" s="42"/>
      <c r="AF590" s="42"/>
      <c r="AG590" s="42"/>
      <c r="AH590" s="42"/>
      <c r="AI590" s="42"/>
      <c r="AJ590" s="42"/>
    </row>
    <row r="591" spans="1:36" ht="15.75" customHeight="1" x14ac:dyDescent="0.2">
      <c r="A591" s="42"/>
      <c r="B591" s="42"/>
      <c r="C591" s="42"/>
      <c r="D591" s="42"/>
      <c r="E591" s="42"/>
      <c r="F591" s="42"/>
      <c r="G591" s="42"/>
      <c r="H591" s="42"/>
      <c r="I591" s="42"/>
      <c r="J591" s="42"/>
      <c r="K591" s="42"/>
      <c r="L591" s="42"/>
      <c r="M591" s="42"/>
      <c r="N591" s="42"/>
      <c r="O591" s="42"/>
      <c r="P591" s="42"/>
      <c r="Q591" s="42"/>
      <c r="S591" s="42"/>
      <c r="T591" s="42"/>
      <c r="U591" s="42"/>
      <c r="V591" s="42"/>
      <c r="W591" s="42"/>
      <c r="Z591" s="42"/>
      <c r="AA591" s="42"/>
      <c r="AB591" s="42"/>
      <c r="AC591" s="42"/>
      <c r="AD591" s="42"/>
      <c r="AE591" s="42"/>
      <c r="AF591" s="42"/>
      <c r="AG591" s="42"/>
      <c r="AH591" s="42"/>
      <c r="AI591" s="42"/>
      <c r="AJ591" s="42"/>
    </row>
    <row r="592" spans="1:36" ht="15.75" customHeight="1" x14ac:dyDescent="0.2">
      <c r="A592" s="42"/>
      <c r="B592" s="42"/>
      <c r="C592" s="42"/>
      <c r="D592" s="42"/>
      <c r="E592" s="42"/>
      <c r="F592" s="42"/>
      <c r="G592" s="42"/>
      <c r="H592" s="42"/>
      <c r="I592" s="42"/>
      <c r="J592" s="42"/>
      <c r="K592" s="42"/>
      <c r="L592" s="42"/>
      <c r="M592" s="42"/>
      <c r="N592" s="42"/>
      <c r="O592" s="42"/>
      <c r="P592" s="42"/>
      <c r="Q592" s="42"/>
      <c r="S592" s="42"/>
      <c r="T592" s="42"/>
      <c r="U592" s="42"/>
      <c r="V592" s="42"/>
      <c r="W592" s="42"/>
      <c r="Z592" s="42"/>
      <c r="AA592" s="42"/>
      <c r="AB592" s="42"/>
      <c r="AC592" s="42"/>
      <c r="AD592" s="42"/>
      <c r="AE592" s="42"/>
      <c r="AF592" s="42"/>
      <c r="AG592" s="42"/>
      <c r="AH592" s="42"/>
      <c r="AI592" s="42"/>
      <c r="AJ592" s="42"/>
    </row>
    <row r="593" spans="1:36" ht="15.75" customHeight="1" x14ac:dyDescent="0.2">
      <c r="A593" s="42"/>
      <c r="B593" s="42"/>
      <c r="C593" s="42"/>
      <c r="D593" s="42"/>
      <c r="E593" s="42"/>
      <c r="F593" s="42"/>
      <c r="G593" s="42"/>
      <c r="H593" s="42"/>
      <c r="I593" s="42"/>
      <c r="J593" s="42"/>
      <c r="K593" s="42"/>
      <c r="L593" s="42"/>
      <c r="M593" s="42"/>
      <c r="N593" s="42"/>
      <c r="O593" s="42"/>
      <c r="P593" s="42"/>
      <c r="Q593" s="42"/>
      <c r="S593" s="42"/>
      <c r="T593" s="42"/>
      <c r="U593" s="42"/>
      <c r="V593" s="42"/>
      <c r="W593" s="42"/>
      <c r="Z593" s="42"/>
      <c r="AA593" s="42"/>
      <c r="AB593" s="42"/>
      <c r="AC593" s="42"/>
      <c r="AD593" s="42"/>
      <c r="AE593" s="42"/>
      <c r="AF593" s="42"/>
      <c r="AG593" s="42"/>
      <c r="AH593" s="42"/>
      <c r="AI593" s="42"/>
      <c r="AJ593" s="42"/>
    </row>
    <row r="594" spans="1:36" ht="15.75" customHeight="1" x14ac:dyDescent="0.2">
      <c r="A594" s="42"/>
      <c r="B594" s="42"/>
      <c r="C594" s="42"/>
      <c r="D594" s="42"/>
      <c r="E594" s="42"/>
      <c r="F594" s="42"/>
      <c r="G594" s="42"/>
      <c r="H594" s="42"/>
      <c r="I594" s="42"/>
      <c r="J594" s="42"/>
      <c r="K594" s="42"/>
      <c r="L594" s="42"/>
      <c r="M594" s="42"/>
      <c r="N594" s="42"/>
      <c r="O594" s="42"/>
      <c r="P594" s="42"/>
      <c r="Q594" s="42"/>
      <c r="S594" s="42"/>
      <c r="T594" s="42"/>
      <c r="U594" s="42"/>
      <c r="V594" s="42"/>
      <c r="W594" s="42"/>
      <c r="Z594" s="42"/>
      <c r="AA594" s="42"/>
      <c r="AB594" s="42"/>
      <c r="AC594" s="42"/>
      <c r="AD594" s="42"/>
      <c r="AE594" s="42"/>
      <c r="AF594" s="42"/>
      <c r="AG594" s="42"/>
      <c r="AH594" s="42"/>
      <c r="AI594" s="42"/>
      <c r="AJ594" s="42"/>
    </row>
    <row r="595" spans="1:36" ht="15.75" customHeight="1" x14ac:dyDescent="0.2">
      <c r="A595" s="42"/>
      <c r="B595" s="42"/>
      <c r="C595" s="42"/>
      <c r="D595" s="42"/>
      <c r="E595" s="42"/>
      <c r="F595" s="42"/>
      <c r="G595" s="42"/>
      <c r="H595" s="42"/>
      <c r="I595" s="42"/>
      <c r="J595" s="42"/>
      <c r="K595" s="42"/>
      <c r="L595" s="42"/>
      <c r="M595" s="42"/>
      <c r="N595" s="42"/>
      <c r="O595" s="42"/>
      <c r="P595" s="42"/>
      <c r="Q595" s="42"/>
      <c r="S595" s="42"/>
      <c r="T595" s="42"/>
      <c r="U595" s="42"/>
      <c r="V595" s="42"/>
      <c r="W595" s="42"/>
      <c r="Z595" s="42"/>
      <c r="AA595" s="42"/>
      <c r="AB595" s="42"/>
      <c r="AC595" s="42"/>
      <c r="AD595" s="42"/>
      <c r="AE595" s="42"/>
      <c r="AF595" s="42"/>
      <c r="AG595" s="42"/>
      <c r="AH595" s="42"/>
      <c r="AI595" s="42"/>
      <c r="AJ595" s="42"/>
    </row>
    <row r="596" spans="1:36" ht="15.75" customHeight="1" x14ac:dyDescent="0.2">
      <c r="A596" s="42"/>
      <c r="B596" s="42"/>
      <c r="C596" s="42"/>
      <c r="D596" s="42"/>
      <c r="E596" s="42"/>
      <c r="F596" s="42"/>
      <c r="G596" s="42"/>
      <c r="H596" s="42"/>
      <c r="I596" s="42"/>
      <c r="J596" s="42"/>
      <c r="K596" s="42"/>
      <c r="L596" s="42"/>
      <c r="M596" s="42"/>
      <c r="N596" s="42"/>
      <c r="O596" s="42"/>
      <c r="P596" s="42"/>
      <c r="Q596" s="42"/>
      <c r="S596" s="42"/>
      <c r="T596" s="42"/>
      <c r="U596" s="42"/>
      <c r="V596" s="42"/>
      <c r="W596" s="42"/>
      <c r="Z596" s="42"/>
      <c r="AA596" s="42"/>
      <c r="AB596" s="42"/>
      <c r="AC596" s="42"/>
      <c r="AD596" s="42"/>
      <c r="AE596" s="42"/>
      <c r="AF596" s="42"/>
      <c r="AG596" s="42"/>
      <c r="AH596" s="42"/>
      <c r="AI596" s="42"/>
      <c r="AJ596" s="42"/>
    </row>
    <row r="597" spans="1:36" ht="15.75" customHeight="1" x14ac:dyDescent="0.2">
      <c r="A597" s="42"/>
      <c r="B597" s="42"/>
      <c r="C597" s="42"/>
      <c r="D597" s="42"/>
      <c r="E597" s="42"/>
      <c r="F597" s="42"/>
      <c r="G597" s="42"/>
      <c r="H597" s="42"/>
      <c r="I597" s="42"/>
      <c r="J597" s="42"/>
      <c r="K597" s="42"/>
      <c r="L597" s="42"/>
      <c r="M597" s="42"/>
      <c r="N597" s="42"/>
      <c r="O597" s="42"/>
      <c r="P597" s="42"/>
      <c r="Q597" s="42"/>
      <c r="S597" s="42"/>
      <c r="T597" s="42"/>
      <c r="U597" s="42"/>
      <c r="V597" s="42"/>
      <c r="W597" s="42"/>
      <c r="Z597" s="42"/>
      <c r="AA597" s="42"/>
      <c r="AB597" s="42"/>
      <c r="AC597" s="42"/>
      <c r="AD597" s="42"/>
      <c r="AE597" s="42"/>
      <c r="AF597" s="42"/>
      <c r="AG597" s="42"/>
      <c r="AH597" s="42"/>
      <c r="AI597" s="42"/>
      <c r="AJ597" s="42"/>
    </row>
    <row r="598" spans="1:36" ht="15.75" customHeight="1" x14ac:dyDescent="0.2">
      <c r="A598" s="42"/>
      <c r="B598" s="42"/>
      <c r="C598" s="42"/>
      <c r="D598" s="42"/>
      <c r="E598" s="42"/>
      <c r="F598" s="42"/>
      <c r="G598" s="42"/>
      <c r="H598" s="42"/>
      <c r="I598" s="42"/>
      <c r="J598" s="42"/>
      <c r="K598" s="42"/>
      <c r="L598" s="42"/>
      <c r="M598" s="42"/>
      <c r="N598" s="42"/>
      <c r="O598" s="42"/>
      <c r="P598" s="42"/>
      <c r="Q598" s="42"/>
      <c r="S598" s="42"/>
      <c r="T598" s="42"/>
      <c r="U598" s="42"/>
      <c r="V598" s="42"/>
      <c r="W598" s="42"/>
      <c r="Z598" s="42"/>
      <c r="AA598" s="42"/>
      <c r="AB598" s="42"/>
      <c r="AC598" s="42"/>
      <c r="AD598" s="42"/>
      <c r="AE598" s="42"/>
      <c r="AF598" s="42"/>
      <c r="AG598" s="42"/>
      <c r="AH598" s="42"/>
      <c r="AI598" s="42"/>
      <c r="AJ598" s="42"/>
    </row>
    <row r="599" spans="1:36" ht="15.75" customHeight="1" x14ac:dyDescent="0.2">
      <c r="A599" s="42"/>
      <c r="B599" s="42"/>
      <c r="C599" s="42"/>
      <c r="D599" s="42"/>
      <c r="E599" s="42"/>
      <c r="F599" s="42"/>
      <c r="G599" s="42"/>
      <c r="H599" s="42"/>
      <c r="I599" s="42"/>
      <c r="J599" s="42"/>
      <c r="K599" s="42"/>
      <c r="L599" s="42"/>
      <c r="M599" s="42"/>
      <c r="N599" s="42"/>
      <c r="O599" s="42"/>
      <c r="P599" s="42"/>
      <c r="Q599" s="42"/>
      <c r="S599" s="42"/>
      <c r="T599" s="42"/>
      <c r="U599" s="42"/>
      <c r="V599" s="42"/>
      <c r="W599" s="42"/>
      <c r="Z599" s="42"/>
      <c r="AA599" s="42"/>
      <c r="AB599" s="42"/>
      <c r="AC599" s="42"/>
      <c r="AD599" s="42"/>
      <c r="AE599" s="42"/>
      <c r="AF599" s="42"/>
      <c r="AG599" s="42"/>
      <c r="AH599" s="42"/>
      <c r="AI599" s="42"/>
      <c r="AJ599" s="42"/>
    </row>
    <row r="600" spans="1:36" ht="15.75" customHeight="1" x14ac:dyDescent="0.2">
      <c r="A600" s="42"/>
      <c r="B600" s="42"/>
      <c r="C600" s="42"/>
      <c r="D600" s="42"/>
      <c r="E600" s="42"/>
      <c r="F600" s="42"/>
      <c r="G600" s="42"/>
      <c r="H600" s="42"/>
      <c r="I600" s="42"/>
      <c r="J600" s="42"/>
      <c r="K600" s="42"/>
      <c r="L600" s="42"/>
      <c r="M600" s="42"/>
      <c r="N600" s="42"/>
      <c r="O600" s="42"/>
      <c r="P600" s="42"/>
      <c r="Q600" s="42"/>
      <c r="S600" s="42"/>
      <c r="T600" s="42"/>
      <c r="U600" s="42"/>
      <c r="V600" s="42"/>
      <c r="W600" s="42"/>
      <c r="Z600" s="42"/>
      <c r="AA600" s="42"/>
      <c r="AB600" s="42"/>
      <c r="AC600" s="42"/>
      <c r="AD600" s="42"/>
      <c r="AE600" s="42"/>
      <c r="AF600" s="42"/>
      <c r="AG600" s="42"/>
      <c r="AH600" s="42"/>
      <c r="AI600" s="42"/>
      <c r="AJ600" s="42"/>
    </row>
    <row r="601" spans="1:36" ht="15.75" customHeight="1" x14ac:dyDescent="0.2">
      <c r="A601" s="42"/>
      <c r="B601" s="42"/>
      <c r="C601" s="42"/>
      <c r="D601" s="42"/>
      <c r="E601" s="42"/>
      <c r="F601" s="42"/>
      <c r="G601" s="42"/>
      <c r="H601" s="42"/>
      <c r="I601" s="42"/>
      <c r="J601" s="42"/>
      <c r="K601" s="42"/>
      <c r="L601" s="42"/>
      <c r="M601" s="42"/>
      <c r="N601" s="42"/>
      <c r="O601" s="42"/>
      <c r="P601" s="42"/>
      <c r="Q601" s="42"/>
      <c r="S601" s="42"/>
      <c r="T601" s="42"/>
      <c r="U601" s="42"/>
      <c r="V601" s="42"/>
      <c r="W601" s="42"/>
      <c r="Z601" s="42"/>
      <c r="AA601" s="42"/>
      <c r="AB601" s="42"/>
      <c r="AC601" s="42"/>
      <c r="AD601" s="42"/>
      <c r="AE601" s="42"/>
      <c r="AF601" s="42"/>
      <c r="AG601" s="42"/>
      <c r="AH601" s="42"/>
      <c r="AI601" s="42"/>
      <c r="AJ601" s="42"/>
    </row>
    <row r="602" spans="1:36" ht="15.75" customHeight="1" x14ac:dyDescent="0.2">
      <c r="A602" s="42"/>
      <c r="B602" s="42"/>
      <c r="C602" s="42"/>
      <c r="D602" s="42"/>
      <c r="E602" s="42"/>
      <c r="F602" s="42"/>
      <c r="G602" s="42"/>
      <c r="H602" s="42"/>
      <c r="I602" s="42"/>
      <c r="J602" s="42"/>
      <c r="K602" s="42"/>
      <c r="L602" s="42"/>
      <c r="M602" s="42"/>
      <c r="N602" s="42"/>
      <c r="O602" s="42"/>
      <c r="P602" s="42"/>
      <c r="Q602" s="42"/>
      <c r="S602" s="42"/>
      <c r="T602" s="42"/>
      <c r="U602" s="42"/>
      <c r="V602" s="42"/>
      <c r="W602" s="42"/>
      <c r="Z602" s="42"/>
      <c r="AA602" s="42"/>
      <c r="AB602" s="42"/>
      <c r="AC602" s="42"/>
      <c r="AD602" s="42"/>
      <c r="AE602" s="42"/>
      <c r="AF602" s="42"/>
      <c r="AG602" s="42"/>
      <c r="AH602" s="42"/>
      <c r="AI602" s="42"/>
      <c r="AJ602" s="42"/>
    </row>
    <row r="603" spans="1:36" ht="15.75" customHeight="1" x14ac:dyDescent="0.2">
      <c r="A603" s="42"/>
      <c r="B603" s="42"/>
      <c r="C603" s="42"/>
      <c r="D603" s="42"/>
      <c r="E603" s="42"/>
      <c r="F603" s="42"/>
      <c r="G603" s="42"/>
      <c r="H603" s="42"/>
      <c r="I603" s="42"/>
      <c r="J603" s="42"/>
      <c r="K603" s="42"/>
      <c r="L603" s="42"/>
      <c r="M603" s="42"/>
      <c r="N603" s="42"/>
      <c r="O603" s="42"/>
      <c r="P603" s="42"/>
      <c r="Q603" s="42"/>
      <c r="S603" s="42"/>
      <c r="T603" s="42"/>
      <c r="U603" s="42"/>
      <c r="V603" s="42"/>
      <c r="W603" s="42"/>
      <c r="Z603" s="42"/>
      <c r="AA603" s="42"/>
      <c r="AB603" s="42"/>
      <c r="AC603" s="42"/>
      <c r="AD603" s="42"/>
      <c r="AE603" s="42"/>
      <c r="AF603" s="42"/>
      <c r="AG603" s="42"/>
      <c r="AH603" s="42"/>
      <c r="AI603" s="42"/>
      <c r="AJ603" s="42"/>
    </row>
    <row r="604" spans="1:36" ht="15.75" customHeight="1" x14ac:dyDescent="0.2">
      <c r="A604" s="42"/>
      <c r="B604" s="42"/>
      <c r="C604" s="42"/>
      <c r="D604" s="42"/>
      <c r="E604" s="42"/>
      <c r="F604" s="42"/>
      <c r="G604" s="42"/>
      <c r="H604" s="42"/>
      <c r="I604" s="42"/>
      <c r="J604" s="42"/>
      <c r="K604" s="42"/>
      <c r="L604" s="42"/>
      <c r="M604" s="42"/>
      <c r="N604" s="42"/>
      <c r="O604" s="42"/>
      <c r="P604" s="42"/>
      <c r="Q604" s="42"/>
      <c r="S604" s="42"/>
      <c r="T604" s="42"/>
      <c r="U604" s="42"/>
      <c r="V604" s="42"/>
      <c r="W604" s="42"/>
      <c r="Z604" s="42"/>
      <c r="AA604" s="42"/>
      <c r="AB604" s="42"/>
      <c r="AC604" s="42"/>
      <c r="AD604" s="42"/>
      <c r="AE604" s="42"/>
      <c r="AF604" s="42"/>
      <c r="AG604" s="42"/>
      <c r="AH604" s="42"/>
      <c r="AI604" s="42"/>
      <c r="AJ604" s="42"/>
    </row>
    <row r="605" spans="1:36" ht="15.75" customHeight="1" x14ac:dyDescent="0.2">
      <c r="A605" s="42"/>
      <c r="B605" s="42"/>
      <c r="C605" s="42"/>
      <c r="D605" s="42"/>
      <c r="E605" s="42"/>
      <c r="F605" s="42"/>
      <c r="G605" s="42"/>
      <c r="H605" s="42"/>
      <c r="I605" s="42"/>
      <c r="J605" s="42"/>
      <c r="K605" s="42"/>
      <c r="L605" s="42"/>
      <c r="M605" s="42"/>
      <c r="N605" s="42"/>
      <c r="O605" s="42"/>
      <c r="P605" s="42"/>
      <c r="Q605" s="42"/>
      <c r="S605" s="42"/>
      <c r="T605" s="42"/>
      <c r="U605" s="42"/>
      <c r="V605" s="42"/>
      <c r="W605" s="42"/>
      <c r="Z605" s="42"/>
      <c r="AA605" s="42"/>
      <c r="AB605" s="42"/>
      <c r="AC605" s="42"/>
      <c r="AD605" s="42"/>
      <c r="AE605" s="42"/>
      <c r="AF605" s="42"/>
      <c r="AG605" s="42"/>
      <c r="AH605" s="42"/>
      <c r="AI605" s="42"/>
      <c r="AJ605" s="42"/>
    </row>
    <row r="606" spans="1:36" ht="15.75" customHeight="1" x14ac:dyDescent="0.2">
      <c r="A606" s="42"/>
      <c r="B606" s="42"/>
      <c r="C606" s="42"/>
      <c r="D606" s="42"/>
      <c r="E606" s="42"/>
      <c r="F606" s="42"/>
      <c r="G606" s="42"/>
      <c r="H606" s="42"/>
      <c r="I606" s="42"/>
      <c r="J606" s="42"/>
      <c r="K606" s="42"/>
      <c r="L606" s="42"/>
      <c r="M606" s="42"/>
      <c r="N606" s="42"/>
      <c r="O606" s="42"/>
      <c r="P606" s="42"/>
      <c r="Q606" s="42"/>
      <c r="S606" s="42"/>
      <c r="T606" s="42"/>
      <c r="U606" s="42"/>
      <c r="V606" s="42"/>
      <c r="W606" s="42"/>
      <c r="Z606" s="42"/>
      <c r="AA606" s="42"/>
      <c r="AB606" s="42"/>
      <c r="AC606" s="42"/>
      <c r="AD606" s="42"/>
      <c r="AE606" s="42"/>
      <c r="AF606" s="42"/>
      <c r="AG606" s="42"/>
      <c r="AH606" s="42"/>
      <c r="AI606" s="42"/>
      <c r="AJ606" s="42"/>
    </row>
    <row r="607" spans="1:36" ht="15.75" customHeight="1" x14ac:dyDescent="0.2">
      <c r="A607" s="42"/>
      <c r="B607" s="42"/>
      <c r="C607" s="42"/>
      <c r="D607" s="42"/>
      <c r="E607" s="42"/>
      <c r="F607" s="42"/>
      <c r="G607" s="42"/>
      <c r="H607" s="42"/>
      <c r="I607" s="42"/>
      <c r="J607" s="42"/>
      <c r="K607" s="42"/>
      <c r="L607" s="42"/>
      <c r="M607" s="42"/>
      <c r="N607" s="42"/>
      <c r="O607" s="42"/>
      <c r="P607" s="42"/>
      <c r="Q607" s="42"/>
      <c r="S607" s="42"/>
      <c r="T607" s="42"/>
      <c r="U607" s="42"/>
      <c r="V607" s="42"/>
      <c r="W607" s="42"/>
      <c r="Z607" s="42"/>
      <c r="AA607" s="42"/>
      <c r="AB607" s="42"/>
      <c r="AC607" s="42"/>
      <c r="AD607" s="42"/>
      <c r="AE607" s="42"/>
      <c r="AF607" s="42"/>
      <c r="AG607" s="42"/>
      <c r="AH607" s="42"/>
      <c r="AI607" s="42"/>
      <c r="AJ607" s="42"/>
    </row>
    <row r="608" spans="1:36" ht="15.75" customHeight="1" x14ac:dyDescent="0.2">
      <c r="A608" s="42"/>
      <c r="B608" s="42"/>
      <c r="C608" s="42"/>
      <c r="D608" s="42"/>
      <c r="E608" s="42"/>
      <c r="F608" s="42"/>
      <c r="G608" s="42"/>
      <c r="H608" s="42"/>
      <c r="I608" s="42"/>
      <c r="J608" s="42"/>
      <c r="K608" s="42"/>
      <c r="L608" s="42"/>
      <c r="M608" s="42"/>
      <c r="N608" s="42"/>
      <c r="O608" s="42"/>
      <c r="P608" s="42"/>
      <c r="Q608" s="42"/>
      <c r="S608" s="42"/>
      <c r="T608" s="42"/>
      <c r="U608" s="42"/>
      <c r="V608" s="42"/>
      <c r="W608" s="42"/>
      <c r="Z608" s="42"/>
      <c r="AA608" s="42"/>
      <c r="AB608" s="42"/>
      <c r="AC608" s="42"/>
      <c r="AD608" s="42"/>
      <c r="AE608" s="42"/>
      <c r="AF608" s="42"/>
      <c r="AG608" s="42"/>
      <c r="AH608" s="42"/>
      <c r="AI608" s="42"/>
      <c r="AJ608" s="42"/>
    </row>
    <row r="609" spans="1:36" ht="15.75" customHeight="1" x14ac:dyDescent="0.2">
      <c r="A609" s="42"/>
      <c r="B609" s="42"/>
      <c r="C609" s="42"/>
      <c r="D609" s="42"/>
      <c r="E609" s="42"/>
      <c r="F609" s="42"/>
      <c r="G609" s="42"/>
      <c r="H609" s="42"/>
      <c r="I609" s="42"/>
      <c r="J609" s="42"/>
      <c r="K609" s="42"/>
      <c r="L609" s="42"/>
      <c r="M609" s="42"/>
      <c r="N609" s="42"/>
      <c r="O609" s="42"/>
      <c r="P609" s="42"/>
      <c r="Q609" s="42"/>
      <c r="S609" s="42"/>
      <c r="T609" s="42"/>
      <c r="U609" s="42"/>
      <c r="V609" s="42"/>
      <c r="W609" s="42"/>
      <c r="Z609" s="42"/>
      <c r="AA609" s="42"/>
      <c r="AB609" s="42"/>
      <c r="AC609" s="42"/>
      <c r="AD609" s="42"/>
      <c r="AE609" s="42"/>
      <c r="AF609" s="42"/>
      <c r="AG609" s="42"/>
      <c r="AH609" s="42"/>
      <c r="AI609" s="42"/>
      <c r="AJ609" s="42"/>
    </row>
    <row r="610" spans="1:36" ht="15.75" customHeight="1" x14ac:dyDescent="0.2">
      <c r="A610" s="42"/>
      <c r="B610" s="42"/>
      <c r="C610" s="42"/>
      <c r="D610" s="42"/>
      <c r="E610" s="42"/>
      <c r="F610" s="42"/>
      <c r="G610" s="42"/>
      <c r="H610" s="42"/>
      <c r="I610" s="42"/>
      <c r="J610" s="42"/>
      <c r="K610" s="42"/>
      <c r="L610" s="42"/>
      <c r="M610" s="42"/>
      <c r="N610" s="42"/>
      <c r="O610" s="42"/>
      <c r="P610" s="42"/>
      <c r="Q610" s="42"/>
      <c r="S610" s="42"/>
      <c r="T610" s="42"/>
      <c r="U610" s="42"/>
      <c r="V610" s="42"/>
      <c r="W610" s="42"/>
      <c r="Z610" s="42"/>
      <c r="AA610" s="42"/>
      <c r="AB610" s="42"/>
      <c r="AC610" s="42"/>
      <c r="AD610" s="42"/>
      <c r="AE610" s="42"/>
      <c r="AF610" s="42"/>
      <c r="AG610" s="42"/>
      <c r="AH610" s="42"/>
      <c r="AI610" s="42"/>
      <c r="AJ610" s="42"/>
    </row>
    <row r="611" spans="1:36" ht="15.75" customHeight="1" x14ac:dyDescent="0.2">
      <c r="A611" s="42"/>
      <c r="B611" s="42"/>
      <c r="C611" s="42"/>
      <c r="D611" s="42"/>
      <c r="E611" s="42"/>
      <c r="F611" s="42"/>
      <c r="G611" s="42"/>
      <c r="H611" s="42"/>
      <c r="I611" s="42"/>
      <c r="J611" s="42"/>
      <c r="K611" s="42"/>
      <c r="L611" s="42"/>
      <c r="M611" s="42"/>
      <c r="N611" s="42"/>
      <c r="O611" s="42"/>
      <c r="P611" s="42"/>
      <c r="Q611" s="42"/>
      <c r="S611" s="42"/>
      <c r="T611" s="42"/>
      <c r="U611" s="42"/>
      <c r="V611" s="42"/>
      <c r="W611" s="42"/>
      <c r="Z611" s="42"/>
      <c r="AA611" s="42"/>
      <c r="AB611" s="42"/>
      <c r="AC611" s="42"/>
      <c r="AD611" s="42"/>
      <c r="AE611" s="42"/>
      <c r="AF611" s="42"/>
      <c r="AG611" s="42"/>
      <c r="AH611" s="42"/>
      <c r="AI611" s="42"/>
      <c r="AJ611" s="42"/>
    </row>
    <row r="612" spans="1:36" ht="15.75" customHeight="1" x14ac:dyDescent="0.2">
      <c r="A612" s="42"/>
      <c r="B612" s="42"/>
      <c r="C612" s="42"/>
      <c r="D612" s="42"/>
      <c r="E612" s="42"/>
      <c r="F612" s="42"/>
      <c r="G612" s="42"/>
      <c r="H612" s="42"/>
      <c r="I612" s="42"/>
      <c r="J612" s="42"/>
      <c r="K612" s="42"/>
      <c r="L612" s="42"/>
      <c r="M612" s="42"/>
      <c r="N612" s="42"/>
      <c r="O612" s="42"/>
      <c r="P612" s="42"/>
      <c r="Q612" s="42"/>
      <c r="S612" s="42"/>
      <c r="T612" s="42"/>
      <c r="U612" s="42"/>
      <c r="V612" s="42"/>
      <c r="W612" s="42"/>
      <c r="Z612" s="42"/>
      <c r="AA612" s="42"/>
      <c r="AB612" s="42"/>
      <c r="AC612" s="42"/>
      <c r="AD612" s="42"/>
      <c r="AE612" s="42"/>
      <c r="AF612" s="42"/>
      <c r="AG612" s="42"/>
      <c r="AH612" s="42"/>
      <c r="AI612" s="42"/>
      <c r="AJ612" s="42"/>
    </row>
    <row r="613" spans="1:36" ht="15.75" customHeight="1" x14ac:dyDescent="0.2">
      <c r="A613" s="42"/>
      <c r="B613" s="42"/>
      <c r="C613" s="42"/>
      <c r="D613" s="42"/>
      <c r="E613" s="42"/>
      <c r="F613" s="42"/>
      <c r="G613" s="42"/>
      <c r="H613" s="42"/>
      <c r="I613" s="42"/>
      <c r="J613" s="42"/>
      <c r="K613" s="42"/>
      <c r="L613" s="42"/>
      <c r="M613" s="42"/>
      <c r="N613" s="42"/>
      <c r="O613" s="42"/>
      <c r="P613" s="42"/>
      <c r="Q613" s="42"/>
      <c r="S613" s="42"/>
      <c r="T613" s="42"/>
      <c r="U613" s="42"/>
      <c r="V613" s="42"/>
      <c r="W613" s="42"/>
      <c r="Z613" s="42"/>
      <c r="AA613" s="42"/>
      <c r="AB613" s="42"/>
      <c r="AC613" s="42"/>
      <c r="AD613" s="42"/>
      <c r="AE613" s="42"/>
      <c r="AF613" s="42"/>
      <c r="AG613" s="42"/>
      <c r="AH613" s="42"/>
      <c r="AI613" s="42"/>
      <c r="AJ613" s="42"/>
    </row>
    <row r="614" spans="1:36" ht="15.75" customHeight="1" x14ac:dyDescent="0.2">
      <c r="A614" s="42"/>
      <c r="B614" s="42"/>
      <c r="C614" s="42"/>
      <c r="D614" s="42"/>
      <c r="E614" s="42"/>
      <c r="F614" s="42"/>
      <c r="G614" s="42"/>
      <c r="H614" s="42"/>
      <c r="I614" s="42"/>
      <c r="J614" s="42"/>
      <c r="K614" s="42"/>
      <c r="L614" s="42"/>
      <c r="M614" s="42"/>
      <c r="N614" s="42"/>
      <c r="O614" s="42"/>
      <c r="P614" s="42"/>
      <c r="Q614" s="42"/>
      <c r="S614" s="42"/>
      <c r="T614" s="42"/>
      <c r="U614" s="42"/>
      <c r="V614" s="42"/>
      <c r="W614" s="42"/>
      <c r="Z614" s="42"/>
      <c r="AA614" s="42"/>
      <c r="AB614" s="42"/>
      <c r="AC614" s="42"/>
      <c r="AD614" s="42"/>
      <c r="AE614" s="42"/>
      <c r="AF614" s="42"/>
      <c r="AG614" s="42"/>
      <c r="AH614" s="42"/>
      <c r="AI614" s="42"/>
      <c r="AJ614" s="42"/>
    </row>
    <row r="615" spans="1:36" ht="15.75" customHeight="1" x14ac:dyDescent="0.2">
      <c r="A615" s="42"/>
      <c r="B615" s="42"/>
      <c r="C615" s="42"/>
      <c r="D615" s="42"/>
      <c r="E615" s="42"/>
      <c r="F615" s="42"/>
      <c r="G615" s="42"/>
      <c r="H615" s="42"/>
      <c r="I615" s="42"/>
      <c r="J615" s="42"/>
      <c r="K615" s="42"/>
      <c r="L615" s="42"/>
      <c r="M615" s="42"/>
      <c r="N615" s="42"/>
      <c r="O615" s="42"/>
      <c r="P615" s="42"/>
      <c r="Q615" s="42"/>
      <c r="S615" s="42"/>
      <c r="T615" s="42"/>
      <c r="U615" s="42"/>
      <c r="V615" s="42"/>
      <c r="W615" s="42"/>
      <c r="Z615" s="42"/>
      <c r="AA615" s="42"/>
      <c r="AB615" s="42"/>
      <c r="AC615" s="42"/>
      <c r="AD615" s="42"/>
      <c r="AE615" s="42"/>
      <c r="AF615" s="42"/>
      <c r="AG615" s="42"/>
      <c r="AH615" s="42"/>
      <c r="AI615" s="42"/>
      <c r="AJ615" s="42"/>
    </row>
    <row r="616" spans="1:36" ht="15.75" customHeight="1" x14ac:dyDescent="0.2">
      <c r="A616" s="42"/>
      <c r="B616" s="42"/>
      <c r="C616" s="42"/>
      <c r="D616" s="42"/>
      <c r="E616" s="42"/>
      <c r="F616" s="42"/>
      <c r="G616" s="42"/>
      <c r="H616" s="42"/>
      <c r="I616" s="42"/>
      <c r="J616" s="42"/>
      <c r="K616" s="42"/>
      <c r="L616" s="42"/>
      <c r="M616" s="42"/>
      <c r="N616" s="42"/>
      <c r="O616" s="42"/>
      <c r="P616" s="42"/>
      <c r="Q616" s="42"/>
      <c r="S616" s="42"/>
      <c r="T616" s="42"/>
      <c r="U616" s="42"/>
      <c r="V616" s="42"/>
      <c r="W616" s="42"/>
      <c r="Z616" s="42"/>
      <c r="AA616" s="42"/>
      <c r="AB616" s="42"/>
      <c r="AC616" s="42"/>
      <c r="AD616" s="42"/>
      <c r="AE616" s="42"/>
      <c r="AF616" s="42"/>
      <c r="AG616" s="42"/>
      <c r="AH616" s="42"/>
      <c r="AI616" s="42"/>
      <c r="AJ616" s="42"/>
    </row>
    <row r="617" spans="1:36" ht="15.75" customHeight="1" x14ac:dyDescent="0.2">
      <c r="A617" s="42"/>
      <c r="B617" s="42"/>
      <c r="C617" s="42"/>
      <c r="D617" s="42"/>
      <c r="E617" s="42"/>
      <c r="F617" s="42"/>
      <c r="G617" s="42"/>
      <c r="H617" s="42"/>
      <c r="I617" s="42"/>
      <c r="J617" s="42"/>
      <c r="K617" s="42"/>
      <c r="L617" s="42"/>
      <c r="M617" s="42"/>
      <c r="N617" s="42"/>
      <c r="O617" s="42"/>
      <c r="P617" s="42"/>
      <c r="Q617" s="42"/>
      <c r="S617" s="42"/>
      <c r="T617" s="42"/>
      <c r="U617" s="42"/>
      <c r="V617" s="42"/>
      <c r="W617" s="42"/>
      <c r="Z617" s="42"/>
      <c r="AA617" s="42"/>
      <c r="AB617" s="42"/>
      <c r="AC617" s="42"/>
      <c r="AD617" s="42"/>
      <c r="AE617" s="42"/>
      <c r="AF617" s="42"/>
      <c r="AG617" s="42"/>
      <c r="AH617" s="42"/>
      <c r="AI617" s="42"/>
      <c r="AJ617" s="42"/>
    </row>
    <row r="618" spans="1:36" ht="15.75" customHeight="1" x14ac:dyDescent="0.2">
      <c r="A618" s="42"/>
      <c r="B618" s="42"/>
      <c r="C618" s="42"/>
      <c r="D618" s="42"/>
      <c r="E618" s="42"/>
      <c r="F618" s="42"/>
      <c r="G618" s="42"/>
      <c r="H618" s="42"/>
      <c r="I618" s="42"/>
      <c r="J618" s="42"/>
      <c r="K618" s="42"/>
      <c r="L618" s="42"/>
      <c r="M618" s="42"/>
      <c r="N618" s="42"/>
      <c r="O618" s="42"/>
      <c r="P618" s="42"/>
      <c r="Q618" s="42"/>
      <c r="S618" s="42"/>
      <c r="T618" s="42"/>
      <c r="U618" s="42"/>
      <c r="V618" s="42"/>
      <c r="W618" s="42"/>
      <c r="Z618" s="42"/>
      <c r="AA618" s="42"/>
      <c r="AB618" s="42"/>
      <c r="AC618" s="42"/>
      <c r="AD618" s="42"/>
      <c r="AE618" s="42"/>
      <c r="AF618" s="42"/>
      <c r="AG618" s="42"/>
      <c r="AH618" s="42"/>
      <c r="AI618" s="42"/>
      <c r="AJ618" s="42"/>
    </row>
    <row r="619" spans="1:36" ht="15.75" customHeight="1" x14ac:dyDescent="0.2">
      <c r="A619" s="42"/>
      <c r="B619" s="42"/>
      <c r="C619" s="42"/>
      <c r="D619" s="42"/>
      <c r="E619" s="42"/>
      <c r="F619" s="42"/>
      <c r="G619" s="42"/>
      <c r="H619" s="42"/>
      <c r="I619" s="42"/>
      <c r="J619" s="42"/>
      <c r="K619" s="42"/>
      <c r="L619" s="42"/>
      <c r="M619" s="42"/>
      <c r="N619" s="42"/>
      <c r="O619" s="42"/>
      <c r="P619" s="42"/>
      <c r="Q619" s="42"/>
      <c r="S619" s="42"/>
      <c r="T619" s="42"/>
      <c r="U619" s="42"/>
      <c r="V619" s="42"/>
      <c r="W619" s="42"/>
      <c r="Z619" s="42"/>
      <c r="AA619" s="42"/>
      <c r="AB619" s="42"/>
      <c r="AC619" s="42"/>
      <c r="AD619" s="42"/>
      <c r="AE619" s="42"/>
      <c r="AF619" s="42"/>
      <c r="AG619" s="42"/>
      <c r="AH619" s="42"/>
      <c r="AI619" s="42"/>
      <c r="AJ619" s="42"/>
    </row>
    <row r="620" spans="1:36" ht="15.75" customHeight="1" x14ac:dyDescent="0.2">
      <c r="A620" s="42"/>
      <c r="B620" s="42"/>
      <c r="C620" s="42"/>
      <c r="D620" s="42"/>
      <c r="E620" s="42"/>
      <c r="F620" s="42"/>
      <c r="G620" s="42"/>
      <c r="H620" s="42"/>
      <c r="I620" s="42"/>
      <c r="J620" s="42"/>
      <c r="K620" s="42"/>
      <c r="L620" s="42"/>
      <c r="M620" s="42"/>
      <c r="N620" s="42"/>
      <c r="O620" s="42"/>
      <c r="P620" s="42"/>
      <c r="Q620" s="42"/>
      <c r="S620" s="42"/>
      <c r="T620" s="42"/>
      <c r="U620" s="42"/>
      <c r="V620" s="42"/>
      <c r="W620" s="42"/>
      <c r="Z620" s="42"/>
      <c r="AA620" s="42"/>
      <c r="AB620" s="42"/>
      <c r="AC620" s="42"/>
      <c r="AD620" s="42"/>
      <c r="AE620" s="42"/>
      <c r="AF620" s="42"/>
      <c r="AG620" s="42"/>
      <c r="AH620" s="42"/>
      <c r="AI620" s="42"/>
      <c r="AJ620" s="42"/>
    </row>
    <row r="621" spans="1:36" ht="15.75" customHeight="1" x14ac:dyDescent="0.2">
      <c r="A621" s="42"/>
      <c r="B621" s="42"/>
      <c r="C621" s="42"/>
      <c r="D621" s="42"/>
      <c r="E621" s="42"/>
      <c r="F621" s="42"/>
      <c r="G621" s="42"/>
      <c r="H621" s="42"/>
      <c r="I621" s="42"/>
      <c r="J621" s="42"/>
      <c r="K621" s="42"/>
      <c r="L621" s="42"/>
      <c r="M621" s="42"/>
      <c r="N621" s="42"/>
      <c r="O621" s="42"/>
      <c r="P621" s="42"/>
      <c r="Q621" s="42"/>
      <c r="S621" s="42"/>
      <c r="T621" s="42"/>
      <c r="U621" s="42"/>
      <c r="V621" s="42"/>
      <c r="W621" s="42"/>
      <c r="Z621" s="42"/>
      <c r="AA621" s="42"/>
      <c r="AB621" s="42"/>
      <c r="AC621" s="42"/>
      <c r="AD621" s="42"/>
      <c r="AE621" s="42"/>
      <c r="AF621" s="42"/>
      <c r="AG621" s="42"/>
      <c r="AH621" s="42"/>
      <c r="AI621" s="42"/>
      <c r="AJ621" s="42"/>
    </row>
    <row r="622" spans="1:36" ht="15.75" customHeight="1" x14ac:dyDescent="0.2">
      <c r="A622" s="42"/>
      <c r="B622" s="42"/>
      <c r="C622" s="42"/>
      <c r="D622" s="42"/>
      <c r="E622" s="42"/>
      <c r="F622" s="42"/>
      <c r="G622" s="42"/>
      <c r="H622" s="42"/>
      <c r="I622" s="42"/>
      <c r="J622" s="42"/>
      <c r="K622" s="42"/>
      <c r="L622" s="42"/>
      <c r="M622" s="42"/>
      <c r="N622" s="42"/>
      <c r="O622" s="42"/>
      <c r="P622" s="42"/>
      <c r="Q622" s="42"/>
      <c r="S622" s="42"/>
      <c r="T622" s="42"/>
      <c r="U622" s="42"/>
      <c r="V622" s="42"/>
      <c r="W622" s="42"/>
      <c r="Z622" s="42"/>
      <c r="AA622" s="42"/>
      <c r="AB622" s="42"/>
      <c r="AC622" s="42"/>
      <c r="AD622" s="42"/>
      <c r="AE622" s="42"/>
      <c r="AF622" s="42"/>
      <c r="AG622" s="42"/>
      <c r="AH622" s="42"/>
      <c r="AI622" s="42"/>
      <c r="AJ622" s="42"/>
    </row>
    <row r="623" spans="1:36" ht="15.75" customHeight="1" x14ac:dyDescent="0.2">
      <c r="A623" s="42"/>
      <c r="B623" s="42"/>
      <c r="C623" s="42"/>
      <c r="D623" s="42"/>
      <c r="E623" s="42"/>
      <c r="F623" s="42"/>
      <c r="G623" s="42"/>
      <c r="H623" s="42"/>
      <c r="I623" s="42"/>
      <c r="J623" s="42"/>
      <c r="K623" s="42"/>
      <c r="L623" s="42"/>
      <c r="M623" s="42"/>
      <c r="N623" s="42"/>
      <c r="O623" s="42"/>
      <c r="P623" s="42"/>
      <c r="Q623" s="42"/>
      <c r="S623" s="42"/>
      <c r="T623" s="42"/>
      <c r="U623" s="42"/>
      <c r="V623" s="42"/>
      <c r="W623" s="42"/>
      <c r="Z623" s="42"/>
      <c r="AA623" s="42"/>
      <c r="AB623" s="42"/>
      <c r="AC623" s="42"/>
      <c r="AD623" s="42"/>
      <c r="AE623" s="42"/>
      <c r="AF623" s="42"/>
      <c r="AG623" s="42"/>
      <c r="AH623" s="42"/>
      <c r="AI623" s="42"/>
      <c r="AJ623" s="42"/>
    </row>
    <row r="624" spans="1:36" ht="15.75" customHeight="1" x14ac:dyDescent="0.2">
      <c r="A624" s="42"/>
      <c r="B624" s="42"/>
      <c r="C624" s="42"/>
      <c r="D624" s="42"/>
      <c r="E624" s="42"/>
      <c r="F624" s="42"/>
      <c r="G624" s="42"/>
      <c r="H624" s="42"/>
      <c r="I624" s="42"/>
      <c r="J624" s="42"/>
      <c r="K624" s="42"/>
      <c r="L624" s="42"/>
      <c r="M624" s="42"/>
      <c r="N624" s="42"/>
      <c r="O624" s="42"/>
      <c r="P624" s="42"/>
      <c r="Q624" s="42"/>
      <c r="S624" s="42"/>
      <c r="T624" s="42"/>
      <c r="U624" s="42"/>
      <c r="V624" s="42"/>
      <c r="W624" s="42"/>
      <c r="Z624" s="42"/>
      <c r="AA624" s="42"/>
      <c r="AB624" s="42"/>
      <c r="AC624" s="42"/>
      <c r="AD624" s="42"/>
      <c r="AE624" s="42"/>
      <c r="AF624" s="42"/>
      <c r="AG624" s="42"/>
      <c r="AH624" s="42"/>
      <c r="AI624" s="42"/>
      <c r="AJ624" s="42"/>
    </row>
    <row r="625" spans="1:36" ht="15.75" customHeight="1" x14ac:dyDescent="0.2">
      <c r="A625" s="42"/>
      <c r="B625" s="42"/>
      <c r="C625" s="42"/>
      <c r="D625" s="42"/>
      <c r="E625" s="42"/>
      <c r="F625" s="42"/>
      <c r="G625" s="42"/>
      <c r="H625" s="42"/>
      <c r="I625" s="42"/>
      <c r="J625" s="42"/>
      <c r="K625" s="42"/>
      <c r="L625" s="42"/>
      <c r="M625" s="42"/>
      <c r="N625" s="42"/>
      <c r="O625" s="42"/>
      <c r="P625" s="42"/>
      <c r="Q625" s="42"/>
      <c r="S625" s="42"/>
      <c r="T625" s="42"/>
      <c r="U625" s="42"/>
      <c r="V625" s="42"/>
      <c r="W625" s="42"/>
      <c r="Z625" s="42"/>
      <c r="AA625" s="42"/>
      <c r="AB625" s="42"/>
      <c r="AC625" s="42"/>
      <c r="AD625" s="42"/>
      <c r="AE625" s="42"/>
      <c r="AF625" s="42"/>
      <c r="AG625" s="42"/>
      <c r="AH625" s="42"/>
      <c r="AI625" s="42"/>
      <c r="AJ625" s="42"/>
    </row>
    <row r="626" spans="1:36" ht="15.75" customHeight="1" x14ac:dyDescent="0.2">
      <c r="A626" s="42"/>
      <c r="B626" s="42"/>
      <c r="C626" s="42"/>
      <c r="D626" s="42"/>
      <c r="E626" s="42"/>
      <c r="F626" s="42"/>
      <c r="G626" s="42"/>
      <c r="H626" s="42"/>
      <c r="I626" s="42"/>
      <c r="J626" s="42"/>
      <c r="K626" s="42"/>
      <c r="L626" s="42"/>
      <c r="M626" s="42"/>
      <c r="N626" s="42"/>
      <c r="O626" s="42"/>
      <c r="P626" s="42"/>
      <c r="Q626" s="42"/>
      <c r="S626" s="42"/>
      <c r="T626" s="42"/>
      <c r="U626" s="42"/>
      <c r="V626" s="42"/>
      <c r="W626" s="42"/>
      <c r="Z626" s="42"/>
      <c r="AA626" s="42"/>
      <c r="AB626" s="42"/>
      <c r="AC626" s="42"/>
      <c r="AD626" s="42"/>
      <c r="AE626" s="42"/>
      <c r="AF626" s="42"/>
      <c r="AG626" s="42"/>
      <c r="AH626" s="42"/>
      <c r="AI626" s="42"/>
      <c r="AJ626" s="42"/>
    </row>
    <row r="627" spans="1:36" ht="15.75" customHeight="1" x14ac:dyDescent="0.2">
      <c r="A627" s="42"/>
      <c r="B627" s="42"/>
      <c r="C627" s="42"/>
      <c r="D627" s="42"/>
      <c r="E627" s="42"/>
      <c r="F627" s="42"/>
      <c r="G627" s="42"/>
      <c r="H627" s="42"/>
      <c r="I627" s="42"/>
      <c r="J627" s="42"/>
      <c r="K627" s="42"/>
      <c r="L627" s="42"/>
      <c r="M627" s="42"/>
      <c r="N627" s="42"/>
      <c r="O627" s="42"/>
      <c r="P627" s="42"/>
      <c r="Q627" s="42"/>
      <c r="S627" s="42"/>
      <c r="T627" s="42"/>
      <c r="U627" s="42"/>
      <c r="V627" s="42"/>
      <c r="W627" s="42"/>
      <c r="Z627" s="42"/>
      <c r="AA627" s="42"/>
      <c r="AB627" s="42"/>
      <c r="AC627" s="42"/>
      <c r="AD627" s="42"/>
      <c r="AE627" s="42"/>
      <c r="AF627" s="42"/>
      <c r="AG627" s="42"/>
      <c r="AH627" s="42"/>
      <c r="AI627" s="42"/>
      <c r="AJ627" s="42"/>
    </row>
    <row r="628" spans="1:36" ht="15.75" customHeight="1" x14ac:dyDescent="0.2">
      <c r="A628" s="42"/>
      <c r="B628" s="42"/>
      <c r="C628" s="42"/>
      <c r="D628" s="42"/>
      <c r="E628" s="42"/>
      <c r="F628" s="42"/>
      <c r="G628" s="42"/>
      <c r="H628" s="42"/>
      <c r="I628" s="42"/>
      <c r="J628" s="42"/>
      <c r="K628" s="42"/>
      <c r="L628" s="42"/>
      <c r="M628" s="42"/>
      <c r="N628" s="42"/>
      <c r="O628" s="42"/>
      <c r="P628" s="42"/>
      <c r="Q628" s="42"/>
      <c r="S628" s="42"/>
      <c r="T628" s="42"/>
      <c r="U628" s="42"/>
      <c r="V628" s="42"/>
      <c r="W628" s="42"/>
      <c r="Z628" s="42"/>
      <c r="AA628" s="42"/>
      <c r="AB628" s="42"/>
      <c r="AC628" s="42"/>
      <c r="AD628" s="42"/>
      <c r="AE628" s="42"/>
      <c r="AF628" s="42"/>
      <c r="AG628" s="42"/>
      <c r="AH628" s="42"/>
      <c r="AI628" s="42"/>
      <c r="AJ628" s="42"/>
    </row>
    <row r="629" spans="1:36" ht="15.75" customHeight="1" x14ac:dyDescent="0.2">
      <c r="A629" s="42"/>
      <c r="B629" s="42"/>
      <c r="C629" s="42"/>
      <c r="D629" s="42"/>
      <c r="E629" s="42"/>
      <c r="F629" s="42"/>
      <c r="G629" s="42"/>
      <c r="H629" s="42"/>
      <c r="I629" s="42"/>
      <c r="J629" s="42"/>
      <c r="K629" s="42"/>
      <c r="L629" s="42"/>
      <c r="M629" s="42"/>
      <c r="N629" s="42"/>
      <c r="O629" s="42"/>
      <c r="P629" s="42"/>
      <c r="Q629" s="42"/>
      <c r="S629" s="42"/>
      <c r="T629" s="42"/>
      <c r="U629" s="42"/>
      <c r="V629" s="42"/>
      <c r="W629" s="42"/>
      <c r="Z629" s="42"/>
      <c r="AA629" s="42"/>
      <c r="AB629" s="42"/>
      <c r="AC629" s="42"/>
      <c r="AD629" s="42"/>
      <c r="AE629" s="42"/>
      <c r="AF629" s="42"/>
      <c r="AG629" s="42"/>
      <c r="AH629" s="42"/>
      <c r="AI629" s="42"/>
      <c r="AJ629" s="42"/>
    </row>
    <row r="630" spans="1:36" ht="15.75" customHeight="1" x14ac:dyDescent="0.2">
      <c r="A630" s="42"/>
      <c r="B630" s="42"/>
      <c r="C630" s="42"/>
      <c r="D630" s="42"/>
      <c r="E630" s="42"/>
      <c r="F630" s="42"/>
      <c r="G630" s="42"/>
      <c r="H630" s="42"/>
      <c r="I630" s="42"/>
      <c r="J630" s="42"/>
      <c r="K630" s="42"/>
      <c r="L630" s="42"/>
      <c r="M630" s="42"/>
      <c r="N630" s="42"/>
      <c r="O630" s="42"/>
      <c r="P630" s="42"/>
      <c r="Q630" s="42"/>
      <c r="S630" s="42"/>
      <c r="T630" s="42"/>
      <c r="U630" s="42"/>
      <c r="V630" s="42"/>
      <c r="W630" s="42"/>
      <c r="Z630" s="42"/>
      <c r="AA630" s="42"/>
      <c r="AB630" s="42"/>
      <c r="AC630" s="42"/>
      <c r="AD630" s="42"/>
      <c r="AE630" s="42"/>
      <c r="AF630" s="42"/>
      <c r="AG630" s="42"/>
      <c r="AH630" s="42"/>
      <c r="AI630" s="42"/>
      <c r="AJ630" s="42"/>
    </row>
    <row r="631" spans="1:36" ht="15.75" customHeight="1" x14ac:dyDescent="0.2">
      <c r="A631" s="42"/>
      <c r="B631" s="42"/>
      <c r="C631" s="42"/>
      <c r="D631" s="42"/>
      <c r="E631" s="42"/>
      <c r="F631" s="42"/>
      <c r="G631" s="42"/>
      <c r="H631" s="42"/>
      <c r="I631" s="42"/>
      <c r="J631" s="42"/>
      <c r="K631" s="42"/>
      <c r="L631" s="42"/>
      <c r="M631" s="42"/>
      <c r="N631" s="42"/>
      <c r="O631" s="42"/>
      <c r="P631" s="42"/>
      <c r="Q631" s="42"/>
      <c r="S631" s="42"/>
      <c r="T631" s="42"/>
      <c r="U631" s="42"/>
      <c r="V631" s="42"/>
      <c r="W631" s="42"/>
      <c r="Z631" s="42"/>
      <c r="AA631" s="42"/>
      <c r="AB631" s="42"/>
      <c r="AC631" s="42"/>
      <c r="AD631" s="42"/>
      <c r="AE631" s="42"/>
      <c r="AF631" s="42"/>
      <c r="AG631" s="42"/>
      <c r="AH631" s="42"/>
      <c r="AI631" s="42"/>
      <c r="AJ631" s="42"/>
    </row>
    <row r="632" spans="1:36" ht="15.75" customHeight="1" x14ac:dyDescent="0.2">
      <c r="A632" s="42"/>
      <c r="B632" s="42"/>
      <c r="C632" s="42"/>
      <c r="D632" s="42"/>
      <c r="E632" s="42"/>
      <c r="F632" s="42"/>
      <c r="G632" s="42"/>
      <c r="H632" s="42"/>
      <c r="I632" s="42"/>
      <c r="J632" s="42"/>
      <c r="K632" s="42"/>
      <c r="L632" s="42"/>
      <c r="M632" s="42"/>
      <c r="N632" s="42"/>
      <c r="O632" s="42"/>
      <c r="P632" s="42"/>
      <c r="Q632" s="42"/>
      <c r="S632" s="42"/>
      <c r="T632" s="42"/>
      <c r="U632" s="42"/>
      <c r="V632" s="42"/>
      <c r="W632" s="42"/>
      <c r="Z632" s="42"/>
      <c r="AA632" s="42"/>
      <c r="AB632" s="42"/>
      <c r="AC632" s="42"/>
      <c r="AD632" s="42"/>
      <c r="AE632" s="42"/>
      <c r="AF632" s="42"/>
      <c r="AG632" s="42"/>
      <c r="AH632" s="42"/>
      <c r="AI632" s="42"/>
      <c r="AJ632" s="42"/>
    </row>
    <row r="633" spans="1:36" ht="15.75" customHeight="1" x14ac:dyDescent="0.2">
      <c r="A633" s="42"/>
      <c r="B633" s="42"/>
      <c r="C633" s="42"/>
      <c r="D633" s="42"/>
      <c r="E633" s="42"/>
      <c r="F633" s="42"/>
      <c r="G633" s="42"/>
      <c r="H633" s="42"/>
      <c r="I633" s="42"/>
      <c r="J633" s="42"/>
      <c r="K633" s="42"/>
      <c r="L633" s="42"/>
      <c r="M633" s="42"/>
      <c r="N633" s="42"/>
      <c r="O633" s="42"/>
      <c r="P633" s="42"/>
      <c r="Q633" s="42"/>
      <c r="S633" s="42"/>
      <c r="T633" s="42"/>
      <c r="U633" s="42"/>
      <c r="V633" s="42"/>
      <c r="W633" s="42"/>
      <c r="Z633" s="42"/>
      <c r="AA633" s="42"/>
      <c r="AB633" s="42"/>
      <c r="AC633" s="42"/>
      <c r="AD633" s="42"/>
      <c r="AE633" s="42"/>
      <c r="AF633" s="42"/>
      <c r="AG633" s="42"/>
      <c r="AH633" s="42"/>
      <c r="AI633" s="42"/>
      <c r="AJ633" s="42"/>
    </row>
    <row r="634" spans="1:36" ht="15.75" customHeight="1" x14ac:dyDescent="0.2">
      <c r="A634" s="42"/>
      <c r="B634" s="42"/>
      <c r="C634" s="42"/>
      <c r="D634" s="42"/>
      <c r="E634" s="42"/>
      <c r="F634" s="42"/>
      <c r="G634" s="42"/>
      <c r="H634" s="42"/>
      <c r="I634" s="42"/>
      <c r="J634" s="42"/>
      <c r="K634" s="42"/>
      <c r="L634" s="42"/>
      <c r="M634" s="42"/>
      <c r="N634" s="42"/>
      <c r="O634" s="42"/>
      <c r="P634" s="42"/>
      <c r="Q634" s="42"/>
      <c r="S634" s="42"/>
      <c r="T634" s="42"/>
      <c r="U634" s="42"/>
      <c r="V634" s="42"/>
      <c r="W634" s="42"/>
      <c r="Z634" s="42"/>
      <c r="AA634" s="42"/>
      <c r="AB634" s="42"/>
      <c r="AC634" s="42"/>
      <c r="AD634" s="42"/>
      <c r="AE634" s="42"/>
      <c r="AF634" s="42"/>
      <c r="AG634" s="42"/>
      <c r="AH634" s="42"/>
      <c r="AI634" s="42"/>
      <c r="AJ634" s="42"/>
    </row>
    <row r="635" spans="1:36" ht="15.75" customHeight="1" x14ac:dyDescent="0.2">
      <c r="A635" s="42"/>
      <c r="B635" s="42"/>
      <c r="C635" s="42"/>
      <c r="D635" s="42"/>
      <c r="E635" s="42"/>
      <c r="F635" s="42"/>
      <c r="G635" s="42"/>
      <c r="H635" s="42"/>
      <c r="I635" s="42"/>
      <c r="J635" s="42"/>
      <c r="K635" s="42"/>
      <c r="L635" s="42"/>
      <c r="M635" s="42"/>
      <c r="N635" s="42"/>
      <c r="O635" s="42"/>
      <c r="P635" s="42"/>
      <c r="Q635" s="42"/>
      <c r="S635" s="42"/>
      <c r="T635" s="42"/>
      <c r="U635" s="42"/>
      <c r="V635" s="42"/>
      <c r="W635" s="42"/>
      <c r="Z635" s="42"/>
      <c r="AA635" s="42"/>
      <c r="AB635" s="42"/>
      <c r="AC635" s="42"/>
      <c r="AD635" s="42"/>
      <c r="AE635" s="42"/>
      <c r="AF635" s="42"/>
      <c r="AG635" s="42"/>
      <c r="AH635" s="42"/>
      <c r="AI635" s="42"/>
      <c r="AJ635" s="42"/>
    </row>
    <row r="636" spans="1:36" ht="15.75" customHeight="1" x14ac:dyDescent="0.2">
      <c r="A636" s="42"/>
      <c r="B636" s="42"/>
      <c r="C636" s="42"/>
      <c r="D636" s="42"/>
      <c r="E636" s="42"/>
      <c r="F636" s="42"/>
      <c r="G636" s="42"/>
      <c r="H636" s="42"/>
      <c r="I636" s="42"/>
      <c r="J636" s="42"/>
      <c r="K636" s="42"/>
      <c r="L636" s="42"/>
      <c r="M636" s="42"/>
      <c r="N636" s="42"/>
      <c r="O636" s="42"/>
      <c r="P636" s="42"/>
      <c r="Q636" s="42"/>
      <c r="S636" s="42"/>
      <c r="T636" s="42"/>
      <c r="U636" s="42"/>
      <c r="V636" s="42"/>
      <c r="W636" s="42"/>
      <c r="Z636" s="42"/>
      <c r="AA636" s="42"/>
      <c r="AB636" s="42"/>
      <c r="AC636" s="42"/>
      <c r="AD636" s="42"/>
      <c r="AE636" s="42"/>
      <c r="AF636" s="42"/>
      <c r="AG636" s="42"/>
      <c r="AH636" s="42"/>
      <c r="AI636" s="42"/>
      <c r="AJ636" s="42"/>
    </row>
    <row r="637" spans="1:36" ht="15.75" customHeight="1" x14ac:dyDescent="0.2">
      <c r="A637" s="42"/>
      <c r="B637" s="42"/>
      <c r="C637" s="42"/>
      <c r="D637" s="42"/>
      <c r="E637" s="42"/>
      <c r="F637" s="42"/>
      <c r="G637" s="42"/>
      <c r="H637" s="42"/>
      <c r="I637" s="42"/>
      <c r="J637" s="42"/>
      <c r="K637" s="42"/>
      <c r="L637" s="42"/>
      <c r="M637" s="42"/>
      <c r="N637" s="42"/>
      <c r="O637" s="42"/>
      <c r="P637" s="42"/>
      <c r="Q637" s="42"/>
      <c r="S637" s="42"/>
      <c r="T637" s="42"/>
      <c r="U637" s="42"/>
      <c r="V637" s="42"/>
      <c r="W637" s="42"/>
      <c r="Z637" s="42"/>
      <c r="AA637" s="42"/>
      <c r="AB637" s="42"/>
      <c r="AC637" s="42"/>
      <c r="AD637" s="42"/>
      <c r="AE637" s="42"/>
      <c r="AF637" s="42"/>
      <c r="AG637" s="42"/>
      <c r="AH637" s="42"/>
      <c r="AI637" s="42"/>
      <c r="AJ637" s="42"/>
    </row>
    <row r="638" spans="1:36" ht="15.75" customHeight="1" x14ac:dyDescent="0.2">
      <c r="A638" s="42"/>
      <c r="B638" s="42"/>
      <c r="C638" s="42"/>
      <c r="D638" s="42"/>
      <c r="E638" s="42"/>
      <c r="F638" s="42"/>
      <c r="G638" s="42"/>
      <c r="H638" s="42"/>
      <c r="I638" s="42"/>
      <c r="J638" s="42"/>
      <c r="K638" s="42"/>
      <c r="L638" s="42"/>
      <c r="M638" s="42"/>
      <c r="N638" s="42"/>
      <c r="O638" s="42"/>
      <c r="P638" s="42"/>
      <c r="Q638" s="42"/>
      <c r="S638" s="42"/>
      <c r="T638" s="42"/>
      <c r="U638" s="42"/>
      <c r="V638" s="42"/>
      <c r="W638" s="42"/>
      <c r="Z638" s="42"/>
      <c r="AA638" s="42"/>
      <c r="AB638" s="42"/>
      <c r="AC638" s="42"/>
      <c r="AD638" s="42"/>
      <c r="AE638" s="42"/>
      <c r="AF638" s="42"/>
      <c r="AG638" s="42"/>
      <c r="AH638" s="42"/>
      <c r="AI638" s="42"/>
      <c r="AJ638" s="42"/>
    </row>
    <row r="639" spans="1:36" ht="15.75" customHeight="1" x14ac:dyDescent="0.2">
      <c r="A639" s="42"/>
      <c r="B639" s="42"/>
      <c r="C639" s="42"/>
      <c r="D639" s="42"/>
      <c r="E639" s="42"/>
      <c r="F639" s="42"/>
      <c r="G639" s="42"/>
      <c r="H639" s="42"/>
      <c r="I639" s="42"/>
      <c r="J639" s="42"/>
      <c r="K639" s="42"/>
      <c r="L639" s="42"/>
      <c r="M639" s="42"/>
      <c r="N639" s="42"/>
      <c r="O639" s="42"/>
      <c r="P639" s="42"/>
      <c r="Q639" s="42"/>
      <c r="S639" s="42"/>
      <c r="T639" s="42"/>
      <c r="U639" s="42"/>
      <c r="V639" s="42"/>
      <c r="W639" s="42"/>
      <c r="Z639" s="42"/>
      <c r="AA639" s="42"/>
      <c r="AB639" s="42"/>
      <c r="AC639" s="42"/>
      <c r="AD639" s="42"/>
      <c r="AE639" s="42"/>
      <c r="AF639" s="42"/>
      <c r="AG639" s="42"/>
      <c r="AH639" s="42"/>
      <c r="AI639" s="42"/>
      <c r="AJ639" s="42"/>
    </row>
    <row r="640" spans="1:36" ht="15.75" customHeight="1" x14ac:dyDescent="0.2">
      <c r="A640" s="42"/>
      <c r="B640" s="42"/>
      <c r="C640" s="42"/>
      <c r="D640" s="42"/>
      <c r="E640" s="42"/>
      <c r="F640" s="42"/>
      <c r="G640" s="42"/>
      <c r="H640" s="42"/>
      <c r="I640" s="42"/>
      <c r="J640" s="42"/>
      <c r="K640" s="42"/>
      <c r="L640" s="42"/>
      <c r="M640" s="42"/>
      <c r="N640" s="42"/>
      <c r="O640" s="42"/>
      <c r="P640" s="42"/>
      <c r="Q640" s="42"/>
      <c r="S640" s="42"/>
      <c r="T640" s="42"/>
      <c r="U640" s="42"/>
      <c r="V640" s="42"/>
      <c r="W640" s="42"/>
      <c r="Z640" s="42"/>
      <c r="AA640" s="42"/>
      <c r="AB640" s="42"/>
      <c r="AC640" s="42"/>
      <c r="AD640" s="42"/>
      <c r="AE640" s="42"/>
      <c r="AF640" s="42"/>
      <c r="AG640" s="42"/>
      <c r="AH640" s="42"/>
      <c r="AI640" s="42"/>
      <c r="AJ640" s="42"/>
    </row>
    <row r="641" spans="1:36" ht="15.75" customHeight="1" x14ac:dyDescent="0.2">
      <c r="A641" s="42"/>
      <c r="B641" s="42"/>
      <c r="C641" s="42"/>
      <c r="D641" s="42"/>
      <c r="E641" s="42"/>
      <c r="F641" s="42"/>
      <c r="G641" s="42"/>
      <c r="H641" s="42"/>
      <c r="I641" s="42"/>
      <c r="J641" s="42"/>
      <c r="K641" s="42"/>
      <c r="L641" s="42"/>
      <c r="M641" s="42"/>
      <c r="N641" s="42"/>
      <c r="O641" s="42"/>
      <c r="P641" s="42"/>
      <c r="Q641" s="42"/>
      <c r="S641" s="42"/>
      <c r="T641" s="42"/>
      <c r="U641" s="42"/>
      <c r="V641" s="42"/>
      <c r="W641" s="42"/>
      <c r="Z641" s="42"/>
      <c r="AA641" s="42"/>
      <c r="AB641" s="42"/>
      <c r="AC641" s="42"/>
      <c r="AD641" s="42"/>
      <c r="AE641" s="42"/>
      <c r="AF641" s="42"/>
      <c r="AG641" s="42"/>
      <c r="AH641" s="42"/>
      <c r="AI641" s="42"/>
      <c r="AJ641" s="42"/>
    </row>
    <row r="642" spans="1:36" ht="15.75" customHeight="1" x14ac:dyDescent="0.2">
      <c r="A642" s="42"/>
      <c r="B642" s="42"/>
      <c r="C642" s="42"/>
      <c r="D642" s="42"/>
      <c r="E642" s="42"/>
      <c r="F642" s="42"/>
      <c r="G642" s="42"/>
      <c r="H642" s="42"/>
      <c r="I642" s="42"/>
      <c r="J642" s="42"/>
      <c r="K642" s="42"/>
      <c r="L642" s="42"/>
      <c r="M642" s="42"/>
      <c r="N642" s="42"/>
      <c r="O642" s="42"/>
      <c r="P642" s="42"/>
      <c r="Q642" s="42"/>
      <c r="S642" s="42"/>
      <c r="T642" s="42"/>
      <c r="U642" s="42"/>
      <c r="V642" s="42"/>
      <c r="W642" s="42"/>
      <c r="Z642" s="42"/>
      <c r="AA642" s="42"/>
      <c r="AB642" s="42"/>
      <c r="AC642" s="42"/>
      <c r="AD642" s="42"/>
      <c r="AE642" s="42"/>
      <c r="AF642" s="42"/>
      <c r="AG642" s="42"/>
      <c r="AH642" s="42"/>
      <c r="AI642" s="42"/>
      <c r="AJ642" s="42"/>
    </row>
    <row r="643" spans="1:36" ht="15.75" customHeight="1" x14ac:dyDescent="0.2">
      <c r="A643" s="42"/>
      <c r="B643" s="42"/>
      <c r="C643" s="42"/>
      <c r="D643" s="42"/>
      <c r="E643" s="42"/>
      <c r="F643" s="42"/>
      <c r="G643" s="42"/>
      <c r="H643" s="42"/>
      <c r="I643" s="42"/>
      <c r="J643" s="42"/>
      <c r="K643" s="42"/>
      <c r="L643" s="42"/>
      <c r="M643" s="42"/>
      <c r="N643" s="42"/>
      <c r="O643" s="42"/>
      <c r="P643" s="42"/>
      <c r="Q643" s="42"/>
      <c r="S643" s="42"/>
      <c r="T643" s="42"/>
      <c r="U643" s="42"/>
      <c r="V643" s="42"/>
      <c r="W643" s="42"/>
      <c r="Z643" s="42"/>
      <c r="AA643" s="42"/>
      <c r="AB643" s="42"/>
      <c r="AC643" s="42"/>
      <c r="AD643" s="42"/>
      <c r="AE643" s="42"/>
      <c r="AF643" s="42"/>
      <c r="AG643" s="42"/>
      <c r="AH643" s="42"/>
      <c r="AI643" s="42"/>
      <c r="AJ643" s="42"/>
    </row>
    <row r="644" spans="1:36" ht="15.75" customHeight="1" x14ac:dyDescent="0.2">
      <c r="A644" s="42"/>
      <c r="B644" s="42"/>
      <c r="C644" s="42"/>
      <c r="D644" s="42"/>
      <c r="E644" s="42"/>
      <c r="F644" s="42"/>
      <c r="G644" s="42"/>
      <c r="H644" s="42"/>
      <c r="I644" s="42"/>
      <c r="J644" s="42"/>
      <c r="K644" s="42"/>
      <c r="L644" s="42"/>
      <c r="M644" s="42"/>
      <c r="N644" s="42"/>
      <c r="O644" s="42"/>
      <c r="P644" s="42"/>
      <c r="Q644" s="42"/>
      <c r="S644" s="42"/>
      <c r="T644" s="42"/>
      <c r="U644" s="42"/>
      <c r="V644" s="42"/>
      <c r="W644" s="42"/>
      <c r="Z644" s="42"/>
      <c r="AA644" s="42"/>
      <c r="AB644" s="42"/>
      <c r="AC644" s="42"/>
      <c r="AD644" s="42"/>
      <c r="AE644" s="42"/>
      <c r="AF644" s="42"/>
      <c r="AG644" s="42"/>
      <c r="AH644" s="42"/>
      <c r="AI644" s="42"/>
      <c r="AJ644" s="42"/>
    </row>
    <row r="645" spans="1:36" ht="15.75" customHeight="1" x14ac:dyDescent="0.2">
      <c r="A645" s="42"/>
      <c r="B645" s="42"/>
      <c r="C645" s="42"/>
      <c r="D645" s="42"/>
      <c r="E645" s="42"/>
      <c r="F645" s="42"/>
      <c r="G645" s="42"/>
      <c r="H645" s="42"/>
      <c r="I645" s="42"/>
      <c r="J645" s="42"/>
      <c r="K645" s="42"/>
      <c r="L645" s="42"/>
      <c r="M645" s="42"/>
      <c r="N645" s="42"/>
      <c r="O645" s="42"/>
      <c r="P645" s="42"/>
      <c r="Q645" s="42"/>
      <c r="S645" s="42"/>
      <c r="T645" s="42"/>
      <c r="U645" s="42"/>
      <c r="V645" s="42"/>
      <c r="W645" s="42"/>
      <c r="Z645" s="42"/>
      <c r="AA645" s="42"/>
      <c r="AB645" s="42"/>
      <c r="AC645" s="42"/>
      <c r="AD645" s="42"/>
      <c r="AE645" s="42"/>
      <c r="AF645" s="42"/>
      <c r="AG645" s="42"/>
      <c r="AH645" s="42"/>
      <c r="AI645" s="42"/>
      <c r="AJ645" s="42"/>
    </row>
    <row r="646" spans="1:36" ht="15.75" customHeight="1" x14ac:dyDescent="0.2">
      <c r="A646" s="42"/>
      <c r="B646" s="42"/>
      <c r="C646" s="42"/>
      <c r="D646" s="42"/>
      <c r="E646" s="42"/>
      <c r="F646" s="42"/>
      <c r="G646" s="42"/>
      <c r="H646" s="42"/>
      <c r="I646" s="42"/>
      <c r="J646" s="42"/>
      <c r="K646" s="42"/>
      <c r="L646" s="42"/>
      <c r="M646" s="42"/>
      <c r="N646" s="42"/>
      <c r="O646" s="42"/>
      <c r="P646" s="42"/>
      <c r="Q646" s="42"/>
      <c r="S646" s="42"/>
      <c r="T646" s="42"/>
      <c r="U646" s="42"/>
      <c r="V646" s="42"/>
      <c r="W646" s="42"/>
      <c r="Z646" s="42"/>
      <c r="AA646" s="42"/>
      <c r="AB646" s="42"/>
      <c r="AC646" s="42"/>
      <c r="AD646" s="42"/>
      <c r="AE646" s="42"/>
      <c r="AF646" s="42"/>
      <c r="AG646" s="42"/>
      <c r="AH646" s="42"/>
      <c r="AI646" s="42"/>
      <c r="AJ646" s="42"/>
    </row>
    <row r="647" spans="1:36" ht="15.75" customHeight="1" x14ac:dyDescent="0.2">
      <c r="A647" s="42"/>
      <c r="B647" s="42"/>
      <c r="C647" s="42"/>
      <c r="D647" s="42"/>
      <c r="E647" s="42"/>
      <c r="F647" s="42"/>
      <c r="G647" s="42"/>
      <c r="H647" s="42"/>
      <c r="I647" s="42"/>
      <c r="J647" s="42"/>
      <c r="K647" s="42"/>
      <c r="L647" s="42"/>
      <c r="M647" s="42"/>
      <c r="N647" s="42"/>
      <c r="O647" s="42"/>
      <c r="P647" s="42"/>
      <c r="Q647" s="42"/>
      <c r="S647" s="42"/>
      <c r="T647" s="42"/>
      <c r="U647" s="42"/>
      <c r="V647" s="42"/>
      <c r="W647" s="42"/>
      <c r="Z647" s="42"/>
      <c r="AA647" s="42"/>
      <c r="AB647" s="42"/>
      <c r="AC647" s="42"/>
      <c r="AD647" s="42"/>
      <c r="AE647" s="42"/>
      <c r="AF647" s="42"/>
      <c r="AG647" s="42"/>
      <c r="AH647" s="42"/>
      <c r="AI647" s="42"/>
      <c r="AJ647" s="42"/>
    </row>
    <row r="648" spans="1:36" ht="15.75" customHeight="1" x14ac:dyDescent="0.2">
      <c r="A648" s="42"/>
      <c r="B648" s="42"/>
      <c r="C648" s="42"/>
      <c r="D648" s="42"/>
      <c r="E648" s="42"/>
      <c r="F648" s="42"/>
      <c r="G648" s="42"/>
      <c r="H648" s="42"/>
      <c r="I648" s="42"/>
      <c r="J648" s="42"/>
      <c r="K648" s="42"/>
      <c r="L648" s="42"/>
      <c r="M648" s="42"/>
      <c r="N648" s="42"/>
      <c r="O648" s="42"/>
      <c r="P648" s="42"/>
      <c r="Q648" s="42"/>
      <c r="S648" s="42"/>
      <c r="T648" s="42"/>
      <c r="U648" s="42"/>
      <c r="V648" s="42"/>
      <c r="W648" s="42"/>
      <c r="Z648" s="42"/>
      <c r="AA648" s="42"/>
      <c r="AB648" s="42"/>
      <c r="AC648" s="42"/>
      <c r="AD648" s="42"/>
      <c r="AE648" s="42"/>
      <c r="AF648" s="42"/>
      <c r="AG648" s="42"/>
      <c r="AH648" s="42"/>
      <c r="AI648" s="42"/>
      <c r="AJ648" s="42"/>
    </row>
    <row r="649" spans="1:36" ht="15.75" customHeight="1" x14ac:dyDescent="0.2">
      <c r="A649" s="42"/>
      <c r="B649" s="42"/>
      <c r="C649" s="42"/>
      <c r="D649" s="42"/>
      <c r="E649" s="42"/>
      <c r="F649" s="42"/>
      <c r="G649" s="42"/>
      <c r="H649" s="42"/>
      <c r="I649" s="42"/>
      <c r="J649" s="42"/>
      <c r="K649" s="42"/>
      <c r="L649" s="42"/>
      <c r="M649" s="42"/>
      <c r="N649" s="42"/>
      <c r="O649" s="42"/>
      <c r="P649" s="42"/>
      <c r="Q649" s="42"/>
      <c r="S649" s="42"/>
      <c r="T649" s="42"/>
      <c r="U649" s="42"/>
      <c r="V649" s="42"/>
      <c r="W649" s="42"/>
      <c r="Z649" s="42"/>
      <c r="AA649" s="42"/>
      <c r="AB649" s="42"/>
      <c r="AC649" s="42"/>
      <c r="AD649" s="42"/>
      <c r="AE649" s="42"/>
      <c r="AF649" s="42"/>
      <c r="AG649" s="42"/>
      <c r="AH649" s="42"/>
      <c r="AI649" s="42"/>
      <c r="AJ649" s="42"/>
    </row>
    <row r="650" spans="1:36" ht="15.75" customHeight="1" x14ac:dyDescent="0.2">
      <c r="A650" s="42"/>
      <c r="B650" s="42"/>
      <c r="C650" s="42"/>
      <c r="D650" s="42"/>
      <c r="E650" s="42"/>
      <c r="F650" s="42"/>
      <c r="G650" s="42"/>
      <c r="H650" s="42"/>
      <c r="I650" s="42"/>
      <c r="J650" s="42"/>
      <c r="K650" s="42"/>
      <c r="L650" s="42"/>
      <c r="M650" s="42"/>
      <c r="N650" s="42"/>
      <c r="O650" s="42"/>
      <c r="P650" s="42"/>
      <c r="Q650" s="42"/>
      <c r="S650" s="42"/>
      <c r="T650" s="42"/>
      <c r="U650" s="42"/>
      <c r="V650" s="42"/>
      <c r="W650" s="42"/>
      <c r="Z650" s="42"/>
      <c r="AA650" s="42"/>
      <c r="AB650" s="42"/>
      <c r="AC650" s="42"/>
      <c r="AD650" s="42"/>
      <c r="AE650" s="42"/>
      <c r="AF650" s="42"/>
      <c r="AG650" s="42"/>
      <c r="AH650" s="42"/>
      <c r="AI650" s="42"/>
      <c r="AJ650" s="42"/>
    </row>
    <row r="651" spans="1:36" ht="15.75" customHeight="1" x14ac:dyDescent="0.2">
      <c r="A651" s="42"/>
      <c r="B651" s="42"/>
      <c r="C651" s="42"/>
      <c r="D651" s="42"/>
      <c r="E651" s="42"/>
      <c r="F651" s="42"/>
      <c r="G651" s="42"/>
      <c r="H651" s="42"/>
      <c r="I651" s="42"/>
      <c r="J651" s="42"/>
      <c r="K651" s="42"/>
      <c r="L651" s="42"/>
      <c r="M651" s="42"/>
      <c r="N651" s="42"/>
      <c r="O651" s="42"/>
      <c r="P651" s="42"/>
      <c r="Q651" s="42"/>
      <c r="S651" s="42"/>
      <c r="T651" s="42"/>
      <c r="U651" s="42"/>
      <c r="V651" s="42"/>
      <c r="W651" s="42"/>
      <c r="Z651" s="42"/>
      <c r="AA651" s="42"/>
      <c r="AB651" s="42"/>
      <c r="AC651" s="42"/>
      <c r="AD651" s="42"/>
      <c r="AE651" s="42"/>
      <c r="AF651" s="42"/>
      <c r="AG651" s="42"/>
      <c r="AH651" s="42"/>
      <c r="AI651" s="42"/>
      <c r="AJ651" s="42"/>
    </row>
    <row r="652" spans="1:36" ht="15.75" customHeight="1" x14ac:dyDescent="0.2">
      <c r="A652" s="42"/>
      <c r="B652" s="42"/>
      <c r="C652" s="42"/>
      <c r="D652" s="42"/>
      <c r="E652" s="42"/>
      <c r="F652" s="42"/>
      <c r="G652" s="42"/>
      <c r="H652" s="42"/>
      <c r="I652" s="42"/>
      <c r="J652" s="42"/>
      <c r="K652" s="42"/>
      <c r="L652" s="42"/>
      <c r="M652" s="42"/>
      <c r="N652" s="42"/>
      <c r="O652" s="42"/>
      <c r="P652" s="42"/>
      <c r="Q652" s="42"/>
      <c r="S652" s="42"/>
      <c r="T652" s="42"/>
      <c r="U652" s="42"/>
      <c r="V652" s="42"/>
      <c r="W652" s="42"/>
      <c r="Z652" s="42"/>
      <c r="AA652" s="42"/>
      <c r="AB652" s="42"/>
      <c r="AC652" s="42"/>
      <c r="AD652" s="42"/>
      <c r="AE652" s="42"/>
      <c r="AF652" s="42"/>
      <c r="AG652" s="42"/>
      <c r="AH652" s="42"/>
      <c r="AI652" s="42"/>
      <c r="AJ652" s="42"/>
    </row>
    <row r="653" spans="1:36" ht="15.75" customHeight="1" x14ac:dyDescent="0.2">
      <c r="A653" s="42"/>
      <c r="B653" s="42"/>
      <c r="C653" s="42"/>
      <c r="D653" s="42"/>
      <c r="E653" s="42"/>
      <c r="F653" s="42"/>
      <c r="G653" s="42"/>
      <c r="H653" s="42"/>
      <c r="I653" s="42"/>
      <c r="J653" s="42"/>
      <c r="K653" s="42"/>
      <c r="L653" s="42"/>
      <c r="M653" s="42"/>
      <c r="N653" s="42"/>
      <c r="O653" s="42"/>
      <c r="P653" s="42"/>
      <c r="Q653" s="42"/>
      <c r="S653" s="42"/>
      <c r="T653" s="42"/>
      <c r="U653" s="42"/>
      <c r="V653" s="42"/>
      <c r="W653" s="42"/>
      <c r="Z653" s="42"/>
      <c r="AA653" s="42"/>
      <c r="AB653" s="42"/>
      <c r="AC653" s="42"/>
      <c r="AD653" s="42"/>
      <c r="AE653" s="42"/>
      <c r="AF653" s="42"/>
      <c r="AG653" s="42"/>
      <c r="AH653" s="42"/>
      <c r="AI653" s="42"/>
      <c r="AJ653" s="42"/>
    </row>
    <row r="654" spans="1:36" ht="15.75" customHeight="1" x14ac:dyDescent="0.2">
      <c r="A654" s="42"/>
      <c r="B654" s="42"/>
      <c r="C654" s="42"/>
      <c r="D654" s="42"/>
      <c r="E654" s="42"/>
      <c r="F654" s="42"/>
      <c r="G654" s="42"/>
      <c r="H654" s="42"/>
      <c r="I654" s="42"/>
      <c r="J654" s="42"/>
      <c r="K654" s="42"/>
      <c r="L654" s="42"/>
      <c r="M654" s="42"/>
      <c r="N654" s="42"/>
      <c r="O654" s="42"/>
      <c r="P654" s="42"/>
      <c r="Q654" s="42"/>
      <c r="S654" s="42"/>
      <c r="T654" s="42"/>
      <c r="U654" s="42"/>
      <c r="V654" s="42"/>
      <c r="W654" s="42"/>
      <c r="Z654" s="42"/>
      <c r="AA654" s="42"/>
      <c r="AB654" s="42"/>
      <c r="AC654" s="42"/>
      <c r="AD654" s="42"/>
      <c r="AE654" s="42"/>
      <c r="AF654" s="42"/>
      <c r="AG654" s="42"/>
      <c r="AH654" s="42"/>
      <c r="AI654" s="42"/>
      <c r="AJ654" s="42"/>
    </row>
    <row r="655" spans="1:36" ht="15.75" customHeight="1" x14ac:dyDescent="0.2">
      <c r="A655" s="42"/>
      <c r="B655" s="42"/>
      <c r="C655" s="42"/>
      <c r="D655" s="42"/>
      <c r="E655" s="42"/>
      <c r="F655" s="42"/>
      <c r="G655" s="42"/>
      <c r="H655" s="42"/>
      <c r="I655" s="42"/>
      <c r="J655" s="42"/>
      <c r="K655" s="42"/>
      <c r="L655" s="42"/>
      <c r="M655" s="42"/>
      <c r="N655" s="42"/>
      <c r="O655" s="42"/>
      <c r="P655" s="42"/>
      <c r="Q655" s="42"/>
      <c r="S655" s="42"/>
      <c r="T655" s="42"/>
      <c r="U655" s="42"/>
      <c r="V655" s="42"/>
      <c r="W655" s="42"/>
      <c r="Z655" s="42"/>
      <c r="AA655" s="42"/>
      <c r="AB655" s="42"/>
      <c r="AC655" s="42"/>
      <c r="AD655" s="42"/>
      <c r="AE655" s="42"/>
      <c r="AF655" s="42"/>
      <c r="AG655" s="42"/>
      <c r="AH655" s="42"/>
      <c r="AI655" s="42"/>
      <c r="AJ655" s="42"/>
    </row>
    <row r="656" spans="1:36" ht="15.75" customHeight="1" x14ac:dyDescent="0.2">
      <c r="A656" s="42"/>
      <c r="B656" s="42"/>
      <c r="C656" s="42"/>
      <c r="D656" s="42"/>
      <c r="E656" s="42"/>
      <c r="F656" s="42"/>
      <c r="G656" s="42"/>
      <c r="H656" s="42"/>
      <c r="I656" s="42"/>
      <c r="J656" s="42"/>
      <c r="K656" s="42"/>
      <c r="L656" s="42"/>
      <c r="M656" s="42"/>
      <c r="N656" s="42"/>
      <c r="O656" s="42"/>
      <c r="P656" s="42"/>
      <c r="Q656" s="42"/>
      <c r="S656" s="42"/>
      <c r="T656" s="42"/>
      <c r="U656" s="42"/>
      <c r="V656" s="42"/>
      <c r="W656" s="42"/>
      <c r="Z656" s="42"/>
      <c r="AA656" s="42"/>
      <c r="AB656" s="42"/>
      <c r="AC656" s="42"/>
      <c r="AD656" s="42"/>
      <c r="AE656" s="42"/>
      <c r="AF656" s="42"/>
      <c r="AG656" s="42"/>
      <c r="AH656" s="42"/>
      <c r="AI656" s="42"/>
      <c r="AJ656" s="42"/>
    </row>
    <row r="657" spans="1:36" ht="15.75" customHeight="1" x14ac:dyDescent="0.2">
      <c r="A657" s="42"/>
      <c r="B657" s="42"/>
      <c r="C657" s="42"/>
      <c r="D657" s="42"/>
      <c r="E657" s="42"/>
      <c r="F657" s="42"/>
      <c r="G657" s="42"/>
      <c r="H657" s="42"/>
      <c r="I657" s="42"/>
      <c r="J657" s="42"/>
      <c r="K657" s="42"/>
      <c r="L657" s="42"/>
      <c r="M657" s="42"/>
      <c r="N657" s="42"/>
      <c r="O657" s="42"/>
      <c r="P657" s="42"/>
      <c r="Q657" s="42"/>
      <c r="S657" s="42"/>
      <c r="T657" s="42"/>
      <c r="U657" s="42"/>
      <c r="V657" s="42"/>
      <c r="W657" s="42"/>
      <c r="Z657" s="42"/>
      <c r="AA657" s="42"/>
      <c r="AB657" s="42"/>
      <c r="AC657" s="42"/>
      <c r="AD657" s="42"/>
      <c r="AE657" s="42"/>
      <c r="AF657" s="42"/>
      <c r="AG657" s="42"/>
      <c r="AH657" s="42"/>
      <c r="AI657" s="42"/>
      <c r="AJ657" s="42"/>
    </row>
    <row r="658" spans="1:36" ht="15.75" customHeight="1" x14ac:dyDescent="0.2">
      <c r="A658" s="42"/>
      <c r="B658" s="42"/>
      <c r="C658" s="42"/>
      <c r="D658" s="42"/>
      <c r="E658" s="42"/>
      <c r="F658" s="42"/>
      <c r="G658" s="42"/>
      <c r="H658" s="42"/>
      <c r="I658" s="42"/>
      <c r="J658" s="42"/>
      <c r="K658" s="42"/>
      <c r="L658" s="42"/>
      <c r="M658" s="42"/>
      <c r="N658" s="42"/>
      <c r="O658" s="42"/>
      <c r="P658" s="42"/>
      <c r="Q658" s="42"/>
      <c r="S658" s="42"/>
      <c r="T658" s="42"/>
      <c r="U658" s="42"/>
      <c r="V658" s="42"/>
      <c r="W658" s="42"/>
      <c r="Z658" s="42"/>
      <c r="AA658" s="42"/>
      <c r="AB658" s="42"/>
      <c r="AC658" s="42"/>
      <c r="AD658" s="42"/>
      <c r="AE658" s="42"/>
      <c r="AF658" s="42"/>
      <c r="AG658" s="42"/>
      <c r="AH658" s="42"/>
      <c r="AI658" s="42"/>
      <c r="AJ658" s="42"/>
    </row>
    <row r="659" spans="1:36" ht="15.75" customHeight="1" x14ac:dyDescent="0.2">
      <c r="A659" s="42"/>
      <c r="B659" s="42"/>
      <c r="C659" s="42"/>
      <c r="D659" s="42"/>
      <c r="E659" s="42"/>
      <c r="F659" s="42"/>
      <c r="G659" s="42"/>
      <c r="H659" s="42"/>
      <c r="I659" s="42"/>
      <c r="J659" s="42"/>
      <c r="K659" s="42"/>
      <c r="L659" s="42"/>
      <c r="M659" s="42"/>
      <c r="N659" s="42"/>
      <c r="O659" s="42"/>
      <c r="P659" s="42"/>
      <c r="Q659" s="42"/>
      <c r="S659" s="42"/>
      <c r="T659" s="42"/>
      <c r="U659" s="42"/>
      <c r="V659" s="42"/>
      <c r="W659" s="42"/>
      <c r="Z659" s="42"/>
      <c r="AA659" s="42"/>
      <c r="AB659" s="42"/>
      <c r="AC659" s="42"/>
      <c r="AD659" s="42"/>
      <c r="AE659" s="42"/>
      <c r="AF659" s="42"/>
      <c r="AG659" s="42"/>
      <c r="AH659" s="42"/>
      <c r="AI659" s="42"/>
      <c r="AJ659" s="42"/>
    </row>
    <row r="660" spans="1:36" ht="15.75" customHeight="1" x14ac:dyDescent="0.2">
      <c r="A660" s="42"/>
      <c r="B660" s="42"/>
      <c r="C660" s="42"/>
      <c r="D660" s="42"/>
      <c r="E660" s="42"/>
      <c r="F660" s="42"/>
      <c r="G660" s="42"/>
      <c r="H660" s="42"/>
      <c r="I660" s="42"/>
      <c r="J660" s="42"/>
      <c r="K660" s="42"/>
      <c r="L660" s="42"/>
      <c r="M660" s="42"/>
      <c r="N660" s="42"/>
      <c r="O660" s="42"/>
      <c r="P660" s="42"/>
      <c r="Q660" s="42"/>
      <c r="S660" s="42"/>
      <c r="T660" s="42"/>
      <c r="U660" s="42"/>
      <c r="V660" s="42"/>
      <c r="W660" s="42"/>
      <c r="Z660" s="42"/>
      <c r="AA660" s="42"/>
      <c r="AB660" s="42"/>
      <c r="AC660" s="42"/>
      <c r="AD660" s="42"/>
      <c r="AE660" s="42"/>
      <c r="AF660" s="42"/>
      <c r="AG660" s="42"/>
      <c r="AH660" s="42"/>
      <c r="AI660" s="42"/>
      <c r="AJ660" s="42"/>
    </row>
    <row r="661" spans="1:36" ht="15.75" customHeight="1" x14ac:dyDescent="0.2">
      <c r="A661" s="42"/>
      <c r="B661" s="42"/>
      <c r="C661" s="42"/>
      <c r="D661" s="42"/>
      <c r="E661" s="42"/>
      <c r="F661" s="42"/>
      <c r="G661" s="42"/>
      <c r="H661" s="42"/>
      <c r="I661" s="42"/>
      <c r="J661" s="42"/>
      <c r="K661" s="42"/>
      <c r="L661" s="42"/>
      <c r="M661" s="42"/>
      <c r="N661" s="42"/>
      <c r="O661" s="42"/>
      <c r="P661" s="42"/>
      <c r="Q661" s="42"/>
      <c r="S661" s="42"/>
      <c r="T661" s="42"/>
      <c r="U661" s="42"/>
      <c r="V661" s="42"/>
      <c r="W661" s="42"/>
      <c r="Z661" s="42"/>
      <c r="AA661" s="42"/>
      <c r="AB661" s="42"/>
      <c r="AC661" s="42"/>
      <c r="AD661" s="42"/>
      <c r="AE661" s="42"/>
      <c r="AF661" s="42"/>
      <c r="AG661" s="42"/>
      <c r="AH661" s="42"/>
      <c r="AI661" s="42"/>
      <c r="AJ661" s="42"/>
    </row>
    <row r="662" spans="1:36" ht="15.75" customHeight="1" x14ac:dyDescent="0.2">
      <c r="A662" s="42"/>
      <c r="B662" s="42"/>
      <c r="C662" s="42"/>
      <c r="D662" s="42"/>
      <c r="E662" s="42"/>
      <c r="F662" s="42"/>
      <c r="G662" s="42"/>
      <c r="H662" s="42"/>
      <c r="I662" s="42"/>
      <c r="J662" s="42"/>
      <c r="K662" s="42"/>
      <c r="L662" s="42"/>
      <c r="M662" s="42"/>
      <c r="N662" s="42"/>
      <c r="O662" s="42"/>
      <c r="P662" s="42"/>
      <c r="Q662" s="42"/>
      <c r="S662" s="42"/>
      <c r="T662" s="42"/>
      <c r="U662" s="42"/>
      <c r="V662" s="42"/>
      <c r="W662" s="42"/>
      <c r="Z662" s="42"/>
      <c r="AA662" s="42"/>
      <c r="AB662" s="42"/>
      <c r="AC662" s="42"/>
      <c r="AD662" s="42"/>
      <c r="AE662" s="42"/>
      <c r="AF662" s="42"/>
      <c r="AG662" s="42"/>
      <c r="AH662" s="42"/>
      <c r="AI662" s="42"/>
      <c r="AJ662" s="42"/>
    </row>
    <row r="663" spans="1:36" ht="15.75" customHeight="1" x14ac:dyDescent="0.2">
      <c r="A663" s="42"/>
      <c r="B663" s="42"/>
      <c r="C663" s="42"/>
      <c r="D663" s="42"/>
      <c r="E663" s="42"/>
      <c r="F663" s="42"/>
      <c r="G663" s="42"/>
      <c r="H663" s="42"/>
      <c r="I663" s="42"/>
      <c r="J663" s="42"/>
      <c r="K663" s="42"/>
      <c r="L663" s="42"/>
      <c r="M663" s="42"/>
      <c r="N663" s="42"/>
      <c r="O663" s="42"/>
      <c r="P663" s="42"/>
      <c r="Q663" s="42"/>
      <c r="S663" s="42"/>
      <c r="T663" s="42"/>
      <c r="U663" s="42"/>
      <c r="V663" s="42"/>
      <c r="W663" s="42"/>
      <c r="Z663" s="42"/>
      <c r="AA663" s="42"/>
      <c r="AB663" s="42"/>
      <c r="AC663" s="42"/>
      <c r="AD663" s="42"/>
      <c r="AE663" s="42"/>
      <c r="AF663" s="42"/>
      <c r="AG663" s="42"/>
      <c r="AH663" s="42"/>
      <c r="AI663" s="42"/>
      <c r="AJ663" s="42"/>
    </row>
    <row r="664" spans="1:36" ht="15.75" customHeight="1" x14ac:dyDescent="0.2">
      <c r="A664" s="42"/>
      <c r="B664" s="42"/>
      <c r="C664" s="42"/>
      <c r="D664" s="42"/>
      <c r="E664" s="42"/>
      <c r="F664" s="42"/>
      <c r="G664" s="42"/>
      <c r="H664" s="42"/>
      <c r="I664" s="42"/>
      <c r="J664" s="42"/>
      <c r="K664" s="42"/>
      <c r="L664" s="42"/>
      <c r="M664" s="42"/>
      <c r="N664" s="42"/>
      <c r="O664" s="42"/>
      <c r="P664" s="42"/>
      <c r="Q664" s="42"/>
      <c r="S664" s="42"/>
      <c r="T664" s="42"/>
      <c r="U664" s="42"/>
      <c r="V664" s="42"/>
      <c r="W664" s="42"/>
      <c r="Z664" s="42"/>
      <c r="AA664" s="42"/>
      <c r="AB664" s="42"/>
      <c r="AC664" s="42"/>
      <c r="AD664" s="42"/>
      <c r="AE664" s="42"/>
      <c r="AF664" s="42"/>
      <c r="AG664" s="42"/>
      <c r="AH664" s="42"/>
      <c r="AI664" s="42"/>
      <c r="AJ664" s="42"/>
    </row>
    <row r="665" spans="1:36" ht="15.75" customHeight="1" x14ac:dyDescent="0.2">
      <c r="A665" s="42"/>
      <c r="B665" s="42"/>
      <c r="C665" s="42"/>
      <c r="D665" s="42"/>
      <c r="E665" s="42"/>
      <c r="F665" s="42"/>
      <c r="G665" s="42"/>
      <c r="H665" s="42"/>
      <c r="I665" s="42"/>
      <c r="J665" s="42"/>
      <c r="K665" s="42"/>
      <c r="L665" s="42"/>
      <c r="M665" s="42"/>
      <c r="N665" s="42"/>
      <c r="O665" s="42"/>
      <c r="P665" s="42"/>
      <c r="Q665" s="42"/>
      <c r="S665" s="42"/>
      <c r="T665" s="42"/>
      <c r="U665" s="42"/>
      <c r="V665" s="42"/>
      <c r="W665" s="42"/>
      <c r="Z665" s="42"/>
      <c r="AA665" s="42"/>
      <c r="AB665" s="42"/>
      <c r="AC665" s="42"/>
      <c r="AD665" s="42"/>
      <c r="AE665" s="42"/>
      <c r="AF665" s="42"/>
      <c r="AG665" s="42"/>
      <c r="AH665" s="42"/>
      <c r="AI665" s="42"/>
      <c r="AJ665" s="42"/>
    </row>
    <row r="666" spans="1:36" ht="15.75" customHeight="1" x14ac:dyDescent="0.2">
      <c r="A666" s="42"/>
      <c r="B666" s="42"/>
      <c r="C666" s="42"/>
      <c r="D666" s="42"/>
      <c r="E666" s="42"/>
      <c r="F666" s="42"/>
      <c r="G666" s="42"/>
      <c r="H666" s="42"/>
      <c r="I666" s="42"/>
      <c r="J666" s="42"/>
      <c r="K666" s="42"/>
      <c r="L666" s="42"/>
      <c r="M666" s="42"/>
      <c r="N666" s="42"/>
      <c r="O666" s="42"/>
      <c r="P666" s="42"/>
      <c r="Q666" s="42"/>
      <c r="S666" s="42"/>
      <c r="T666" s="42"/>
      <c r="U666" s="42"/>
      <c r="V666" s="42"/>
      <c r="W666" s="42"/>
      <c r="Z666" s="42"/>
      <c r="AA666" s="42"/>
      <c r="AB666" s="42"/>
      <c r="AC666" s="42"/>
      <c r="AD666" s="42"/>
      <c r="AE666" s="42"/>
      <c r="AF666" s="42"/>
      <c r="AG666" s="42"/>
      <c r="AH666" s="42"/>
      <c r="AI666" s="42"/>
      <c r="AJ666" s="42"/>
    </row>
    <row r="667" spans="1:36" ht="15.75" customHeight="1" x14ac:dyDescent="0.2">
      <c r="A667" s="42"/>
      <c r="B667" s="42"/>
      <c r="C667" s="42"/>
      <c r="D667" s="42"/>
      <c r="E667" s="42"/>
      <c r="F667" s="42"/>
      <c r="G667" s="42"/>
      <c r="H667" s="42"/>
      <c r="I667" s="42"/>
      <c r="J667" s="42"/>
      <c r="K667" s="42"/>
      <c r="L667" s="42"/>
      <c r="M667" s="42"/>
      <c r="N667" s="42"/>
      <c r="O667" s="42"/>
      <c r="P667" s="42"/>
      <c r="Q667" s="42"/>
      <c r="S667" s="42"/>
      <c r="T667" s="42"/>
      <c r="U667" s="42"/>
      <c r="V667" s="42"/>
      <c r="W667" s="42"/>
      <c r="Z667" s="42"/>
      <c r="AA667" s="42"/>
      <c r="AB667" s="42"/>
      <c r="AC667" s="42"/>
      <c r="AD667" s="42"/>
      <c r="AE667" s="42"/>
      <c r="AF667" s="42"/>
      <c r="AG667" s="42"/>
      <c r="AH667" s="42"/>
      <c r="AI667" s="42"/>
      <c r="AJ667" s="42"/>
    </row>
    <row r="668" spans="1:36" ht="15.75" customHeight="1" x14ac:dyDescent="0.2">
      <c r="A668" s="42"/>
      <c r="B668" s="42"/>
      <c r="C668" s="42"/>
      <c r="D668" s="42"/>
      <c r="E668" s="42"/>
      <c r="F668" s="42"/>
      <c r="G668" s="42"/>
      <c r="H668" s="42"/>
      <c r="I668" s="42"/>
      <c r="J668" s="42"/>
      <c r="K668" s="42"/>
      <c r="L668" s="42"/>
      <c r="M668" s="42"/>
      <c r="N668" s="42"/>
      <c r="O668" s="42"/>
      <c r="P668" s="42"/>
      <c r="Q668" s="42"/>
      <c r="S668" s="42"/>
      <c r="T668" s="42"/>
      <c r="U668" s="42"/>
      <c r="V668" s="42"/>
      <c r="W668" s="42"/>
      <c r="Z668" s="42"/>
      <c r="AA668" s="42"/>
      <c r="AB668" s="42"/>
      <c r="AC668" s="42"/>
      <c r="AD668" s="42"/>
      <c r="AE668" s="42"/>
      <c r="AF668" s="42"/>
      <c r="AG668" s="42"/>
      <c r="AH668" s="42"/>
      <c r="AI668" s="42"/>
      <c r="AJ668" s="42"/>
    </row>
    <row r="669" spans="1:36" ht="15.75" customHeight="1" x14ac:dyDescent="0.2">
      <c r="A669" s="42"/>
      <c r="B669" s="42"/>
      <c r="C669" s="42"/>
      <c r="D669" s="42"/>
      <c r="E669" s="42"/>
      <c r="F669" s="42"/>
      <c r="G669" s="42"/>
      <c r="H669" s="42"/>
      <c r="I669" s="42"/>
      <c r="J669" s="42"/>
      <c r="K669" s="42"/>
      <c r="L669" s="42"/>
      <c r="M669" s="42"/>
      <c r="N669" s="42"/>
      <c r="O669" s="42"/>
      <c r="P669" s="42"/>
      <c r="Q669" s="42"/>
      <c r="S669" s="42"/>
      <c r="T669" s="42"/>
      <c r="U669" s="42"/>
      <c r="V669" s="42"/>
      <c r="W669" s="42"/>
      <c r="Z669" s="42"/>
      <c r="AA669" s="42"/>
      <c r="AB669" s="42"/>
      <c r="AC669" s="42"/>
      <c r="AD669" s="42"/>
      <c r="AE669" s="42"/>
      <c r="AF669" s="42"/>
      <c r="AG669" s="42"/>
      <c r="AH669" s="42"/>
      <c r="AI669" s="42"/>
      <c r="AJ669" s="42"/>
    </row>
    <row r="670" spans="1:36" ht="15.75" customHeight="1" x14ac:dyDescent="0.2">
      <c r="A670" s="42"/>
      <c r="B670" s="42"/>
      <c r="C670" s="42"/>
      <c r="D670" s="42"/>
      <c r="E670" s="42"/>
      <c r="F670" s="42"/>
      <c r="G670" s="42"/>
      <c r="H670" s="42"/>
      <c r="I670" s="42"/>
      <c r="J670" s="42"/>
      <c r="K670" s="42"/>
      <c r="L670" s="42"/>
      <c r="M670" s="42"/>
      <c r="N670" s="42"/>
      <c r="O670" s="42"/>
      <c r="P670" s="42"/>
      <c r="Q670" s="42"/>
      <c r="S670" s="42"/>
      <c r="T670" s="42"/>
      <c r="U670" s="42"/>
      <c r="V670" s="42"/>
      <c r="W670" s="42"/>
      <c r="Z670" s="42"/>
      <c r="AA670" s="42"/>
      <c r="AB670" s="42"/>
      <c r="AC670" s="42"/>
      <c r="AD670" s="42"/>
      <c r="AE670" s="42"/>
      <c r="AF670" s="42"/>
      <c r="AG670" s="42"/>
      <c r="AH670" s="42"/>
      <c r="AI670" s="42"/>
      <c r="AJ670" s="42"/>
    </row>
    <row r="671" spans="1:36" ht="15.75" customHeight="1" x14ac:dyDescent="0.2">
      <c r="A671" s="42"/>
      <c r="B671" s="42"/>
      <c r="C671" s="42"/>
      <c r="D671" s="42"/>
      <c r="E671" s="42"/>
      <c r="F671" s="42"/>
      <c r="G671" s="42"/>
      <c r="H671" s="42"/>
      <c r="I671" s="42"/>
      <c r="J671" s="42"/>
      <c r="K671" s="42"/>
      <c r="L671" s="42"/>
      <c r="M671" s="42"/>
      <c r="N671" s="42"/>
      <c r="O671" s="42"/>
      <c r="P671" s="42"/>
      <c r="Q671" s="42"/>
      <c r="S671" s="42"/>
      <c r="T671" s="42"/>
      <c r="U671" s="42"/>
      <c r="V671" s="42"/>
      <c r="W671" s="42"/>
      <c r="Z671" s="42"/>
      <c r="AA671" s="42"/>
      <c r="AB671" s="42"/>
      <c r="AC671" s="42"/>
      <c r="AD671" s="42"/>
      <c r="AE671" s="42"/>
      <c r="AF671" s="42"/>
      <c r="AG671" s="42"/>
      <c r="AH671" s="42"/>
      <c r="AI671" s="42"/>
      <c r="AJ671" s="42"/>
    </row>
    <row r="672" spans="1:36" ht="15.75" customHeight="1" x14ac:dyDescent="0.2">
      <c r="A672" s="42"/>
      <c r="B672" s="42"/>
      <c r="C672" s="42"/>
      <c r="D672" s="42"/>
      <c r="E672" s="42"/>
      <c r="F672" s="42"/>
      <c r="G672" s="42"/>
      <c r="H672" s="42"/>
      <c r="I672" s="42"/>
      <c r="J672" s="42"/>
      <c r="K672" s="42"/>
      <c r="L672" s="42"/>
      <c r="M672" s="42"/>
      <c r="N672" s="42"/>
      <c r="O672" s="42"/>
      <c r="P672" s="42"/>
      <c r="Q672" s="42"/>
      <c r="S672" s="42"/>
      <c r="T672" s="42"/>
      <c r="U672" s="42"/>
      <c r="V672" s="42"/>
      <c r="W672" s="42"/>
      <c r="Z672" s="42"/>
      <c r="AA672" s="42"/>
      <c r="AB672" s="42"/>
      <c r="AC672" s="42"/>
      <c r="AD672" s="42"/>
      <c r="AE672" s="42"/>
      <c r="AF672" s="42"/>
      <c r="AG672" s="42"/>
      <c r="AH672" s="42"/>
      <c r="AI672" s="42"/>
      <c r="AJ672" s="42"/>
    </row>
    <row r="673" spans="1:36" ht="15.75" customHeight="1" x14ac:dyDescent="0.2">
      <c r="A673" s="42"/>
      <c r="B673" s="42"/>
      <c r="C673" s="42"/>
      <c r="D673" s="42"/>
      <c r="E673" s="42"/>
      <c r="F673" s="42"/>
      <c r="G673" s="42"/>
      <c r="H673" s="42"/>
      <c r="I673" s="42"/>
      <c r="J673" s="42"/>
      <c r="K673" s="42"/>
      <c r="L673" s="42"/>
      <c r="M673" s="42"/>
      <c r="N673" s="42"/>
      <c r="O673" s="42"/>
      <c r="P673" s="42"/>
      <c r="Q673" s="42"/>
      <c r="S673" s="42"/>
      <c r="T673" s="42"/>
      <c r="U673" s="42"/>
      <c r="V673" s="42"/>
      <c r="W673" s="42"/>
      <c r="Z673" s="42"/>
      <c r="AA673" s="42"/>
      <c r="AB673" s="42"/>
      <c r="AC673" s="42"/>
      <c r="AD673" s="42"/>
      <c r="AE673" s="42"/>
      <c r="AF673" s="42"/>
      <c r="AG673" s="42"/>
      <c r="AH673" s="42"/>
      <c r="AI673" s="42"/>
      <c r="AJ673" s="42"/>
    </row>
    <row r="674" spans="1:36" ht="15.75" customHeight="1" x14ac:dyDescent="0.2">
      <c r="A674" s="42"/>
      <c r="B674" s="42"/>
      <c r="C674" s="42"/>
      <c r="D674" s="42"/>
      <c r="E674" s="42"/>
      <c r="F674" s="42"/>
      <c r="G674" s="42"/>
      <c r="H674" s="42"/>
      <c r="I674" s="42"/>
      <c r="J674" s="42"/>
      <c r="K674" s="42"/>
      <c r="L674" s="42"/>
      <c r="M674" s="42"/>
      <c r="N674" s="42"/>
      <c r="O674" s="42"/>
      <c r="P674" s="42"/>
      <c r="Q674" s="42"/>
      <c r="S674" s="42"/>
      <c r="T674" s="42"/>
      <c r="U674" s="42"/>
      <c r="V674" s="42"/>
      <c r="W674" s="42"/>
      <c r="Z674" s="42"/>
      <c r="AA674" s="42"/>
      <c r="AB674" s="42"/>
      <c r="AC674" s="42"/>
      <c r="AD674" s="42"/>
      <c r="AE674" s="42"/>
      <c r="AF674" s="42"/>
      <c r="AG674" s="42"/>
      <c r="AH674" s="42"/>
      <c r="AI674" s="42"/>
      <c r="AJ674" s="42"/>
    </row>
    <row r="675" spans="1:36" ht="15.75" customHeight="1" x14ac:dyDescent="0.2">
      <c r="A675" s="42"/>
      <c r="B675" s="42"/>
      <c r="C675" s="42"/>
      <c r="D675" s="42"/>
      <c r="E675" s="42"/>
      <c r="F675" s="42"/>
      <c r="G675" s="42"/>
      <c r="H675" s="42"/>
      <c r="I675" s="42"/>
      <c r="J675" s="42"/>
      <c r="K675" s="42"/>
      <c r="L675" s="42"/>
      <c r="M675" s="42"/>
      <c r="N675" s="42"/>
      <c r="O675" s="42"/>
      <c r="P675" s="42"/>
      <c r="Q675" s="42"/>
      <c r="S675" s="42"/>
      <c r="T675" s="42"/>
      <c r="U675" s="42"/>
      <c r="V675" s="42"/>
      <c r="W675" s="42"/>
      <c r="Z675" s="42"/>
      <c r="AA675" s="42"/>
      <c r="AB675" s="42"/>
      <c r="AC675" s="42"/>
      <c r="AD675" s="42"/>
      <c r="AE675" s="42"/>
      <c r="AF675" s="42"/>
      <c r="AG675" s="42"/>
      <c r="AH675" s="42"/>
      <c r="AI675" s="42"/>
      <c r="AJ675" s="42"/>
    </row>
    <row r="676" spans="1:36" ht="15.75" customHeight="1" x14ac:dyDescent="0.2">
      <c r="A676" s="42"/>
      <c r="B676" s="42"/>
      <c r="C676" s="42"/>
      <c r="D676" s="42"/>
      <c r="E676" s="42"/>
      <c r="F676" s="42"/>
      <c r="G676" s="42"/>
      <c r="H676" s="42"/>
      <c r="I676" s="42"/>
      <c r="J676" s="42"/>
      <c r="K676" s="42"/>
      <c r="L676" s="42"/>
      <c r="M676" s="42"/>
      <c r="N676" s="42"/>
      <c r="O676" s="42"/>
      <c r="P676" s="42"/>
      <c r="Q676" s="42"/>
      <c r="S676" s="42"/>
      <c r="T676" s="42"/>
      <c r="U676" s="42"/>
      <c r="V676" s="42"/>
      <c r="W676" s="42"/>
      <c r="Z676" s="42"/>
      <c r="AA676" s="42"/>
      <c r="AB676" s="42"/>
      <c r="AC676" s="42"/>
      <c r="AD676" s="42"/>
      <c r="AE676" s="42"/>
      <c r="AF676" s="42"/>
      <c r="AG676" s="42"/>
      <c r="AH676" s="42"/>
      <c r="AI676" s="42"/>
      <c r="AJ676" s="42"/>
    </row>
    <row r="677" spans="1:36" ht="15.75" customHeight="1" x14ac:dyDescent="0.2">
      <c r="A677" s="42"/>
      <c r="B677" s="42"/>
      <c r="C677" s="42"/>
      <c r="D677" s="42"/>
      <c r="E677" s="42"/>
      <c r="F677" s="42"/>
      <c r="G677" s="42"/>
      <c r="H677" s="42"/>
      <c r="I677" s="42"/>
      <c r="J677" s="42"/>
      <c r="K677" s="42"/>
      <c r="L677" s="42"/>
      <c r="M677" s="42"/>
      <c r="N677" s="42"/>
      <c r="O677" s="42"/>
      <c r="P677" s="42"/>
      <c r="Q677" s="42"/>
      <c r="S677" s="42"/>
      <c r="T677" s="42"/>
      <c r="U677" s="42"/>
      <c r="V677" s="42"/>
      <c r="W677" s="42"/>
      <c r="Z677" s="42"/>
      <c r="AA677" s="42"/>
      <c r="AB677" s="42"/>
      <c r="AC677" s="42"/>
      <c r="AD677" s="42"/>
      <c r="AE677" s="42"/>
      <c r="AF677" s="42"/>
      <c r="AG677" s="42"/>
      <c r="AH677" s="42"/>
      <c r="AI677" s="42"/>
      <c r="AJ677" s="42"/>
    </row>
    <row r="678" spans="1:36" ht="15.75" customHeight="1" x14ac:dyDescent="0.2">
      <c r="A678" s="42"/>
      <c r="B678" s="42"/>
      <c r="C678" s="42"/>
      <c r="D678" s="42"/>
      <c r="E678" s="42"/>
      <c r="F678" s="42"/>
      <c r="G678" s="42"/>
      <c r="H678" s="42"/>
      <c r="I678" s="42"/>
      <c r="J678" s="42"/>
      <c r="K678" s="42"/>
      <c r="L678" s="42"/>
      <c r="M678" s="42"/>
      <c r="N678" s="42"/>
      <c r="O678" s="42"/>
      <c r="P678" s="42"/>
      <c r="Q678" s="42"/>
      <c r="S678" s="42"/>
      <c r="T678" s="42"/>
      <c r="U678" s="42"/>
      <c r="V678" s="42"/>
      <c r="W678" s="42"/>
      <c r="Z678" s="42"/>
      <c r="AA678" s="42"/>
      <c r="AB678" s="42"/>
      <c r="AC678" s="42"/>
      <c r="AD678" s="42"/>
      <c r="AE678" s="42"/>
      <c r="AF678" s="42"/>
      <c r="AG678" s="42"/>
      <c r="AH678" s="42"/>
      <c r="AI678" s="42"/>
      <c r="AJ678" s="42"/>
    </row>
    <row r="679" spans="1:36" ht="15.75" customHeight="1" x14ac:dyDescent="0.2">
      <c r="A679" s="42"/>
      <c r="B679" s="42"/>
      <c r="C679" s="42"/>
      <c r="D679" s="42"/>
      <c r="E679" s="42"/>
      <c r="F679" s="42"/>
      <c r="G679" s="42"/>
      <c r="H679" s="42"/>
      <c r="I679" s="42"/>
      <c r="J679" s="42"/>
      <c r="K679" s="42"/>
      <c r="L679" s="42"/>
      <c r="M679" s="42"/>
      <c r="N679" s="42"/>
      <c r="O679" s="42"/>
      <c r="P679" s="42"/>
      <c r="Q679" s="42"/>
      <c r="S679" s="42"/>
      <c r="T679" s="42"/>
      <c r="U679" s="42"/>
      <c r="V679" s="42"/>
      <c r="W679" s="42"/>
      <c r="Z679" s="42"/>
      <c r="AA679" s="42"/>
      <c r="AB679" s="42"/>
      <c r="AC679" s="42"/>
      <c r="AD679" s="42"/>
      <c r="AE679" s="42"/>
      <c r="AF679" s="42"/>
      <c r="AG679" s="42"/>
      <c r="AH679" s="42"/>
      <c r="AI679" s="42"/>
      <c r="AJ679" s="42"/>
    </row>
    <row r="680" spans="1:36" ht="15.75" customHeight="1" x14ac:dyDescent="0.2">
      <c r="A680" s="42"/>
      <c r="B680" s="42"/>
      <c r="C680" s="42"/>
      <c r="D680" s="42"/>
      <c r="E680" s="42"/>
      <c r="F680" s="42"/>
      <c r="G680" s="42"/>
      <c r="H680" s="42"/>
      <c r="I680" s="42"/>
      <c r="J680" s="42"/>
      <c r="K680" s="42"/>
      <c r="L680" s="42"/>
      <c r="M680" s="42"/>
      <c r="N680" s="42"/>
      <c r="O680" s="42"/>
      <c r="P680" s="42"/>
      <c r="Q680" s="42"/>
      <c r="S680" s="42"/>
      <c r="T680" s="42"/>
      <c r="U680" s="42"/>
      <c r="V680" s="42"/>
      <c r="W680" s="42"/>
      <c r="Z680" s="42"/>
      <c r="AA680" s="42"/>
      <c r="AB680" s="42"/>
      <c r="AC680" s="42"/>
      <c r="AD680" s="42"/>
      <c r="AE680" s="42"/>
      <c r="AF680" s="42"/>
      <c r="AG680" s="42"/>
      <c r="AH680" s="42"/>
      <c r="AI680" s="42"/>
      <c r="AJ680" s="42"/>
    </row>
    <row r="681" spans="1:36" ht="15.75" customHeight="1" x14ac:dyDescent="0.2">
      <c r="A681" s="42"/>
      <c r="B681" s="42"/>
      <c r="C681" s="42"/>
      <c r="D681" s="42"/>
      <c r="E681" s="42"/>
      <c r="F681" s="42"/>
      <c r="G681" s="42"/>
      <c r="H681" s="42"/>
      <c r="I681" s="42"/>
      <c r="J681" s="42"/>
      <c r="K681" s="42"/>
      <c r="L681" s="42"/>
      <c r="M681" s="42"/>
      <c r="N681" s="42"/>
      <c r="O681" s="42"/>
      <c r="P681" s="42"/>
      <c r="Q681" s="42"/>
      <c r="S681" s="42"/>
      <c r="T681" s="42"/>
      <c r="U681" s="42"/>
      <c r="V681" s="42"/>
      <c r="W681" s="42"/>
      <c r="Z681" s="42"/>
      <c r="AA681" s="42"/>
      <c r="AB681" s="42"/>
      <c r="AC681" s="42"/>
      <c r="AD681" s="42"/>
      <c r="AE681" s="42"/>
      <c r="AF681" s="42"/>
      <c r="AG681" s="42"/>
      <c r="AH681" s="42"/>
      <c r="AI681" s="42"/>
      <c r="AJ681" s="42"/>
    </row>
    <row r="682" spans="1:36" ht="15.75" customHeight="1" x14ac:dyDescent="0.2">
      <c r="A682" s="42"/>
      <c r="B682" s="42"/>
      <c r="C682" s="42"/>
      <c r="D682" s="42"/>
      <c r="E682" s="42"/>
      <c r="F682" s="42"/>
      <c r="G682" s="42"/>
      <c r="H682" s="42"/>
      <c r="I682" s="42"/>
      <c r="J682" s="42"/>
      <c r="K682" s="42"/>
      <c r="L682" s="42"/>
      <c r="M682" s="42"/>
      <c r="N682" s="42"/>
      <c r="O682" s="42"/>
      <c r="P682" s="42"/>
      <c r="Q682" s="42"/>
      <c r="S682" s="42"/>
      <c r="T682" s="42"/>
      <c r="U682" s="42"/>
      <c r="V682" s="42"/>
      <c r="W682" s="42"/>
      <c r="Z682" s="42"/>
      <c r="AA682" s="42"/>
      <c r="AB682" s="42"/>
      <c r="AC682" s="42"/>
      <c r="AD682" s="42"/>
      <c r="AE682" s="42"/>
      <c r="AF682" s="42"/>
      <c r="AG682" s="42"/>
      <c r="AH682" s="42"/>
      <c r="AI682" s="42"/>
      <c r="AJ682" s="42"/>
    </row>
    <row r="683" spans="1:36" ht="15.75" customHeight="1" x14ac:dyDescent="0.2">
      <c r="A683" s="42"/>
      <c r="B683" s="42"/>
      <c r="C683" s="42"/>
      <c r="D683" s="42"/>
      <c r="E683" s="42"/>
      <c r="F683" s="42"/>
      <c r="G683" s="42"/>
      <c r="H683" s="42"/>
      <c r="I683" s="42"/>
      <c r="J683" s="42"/>
      <c r="K683" s="42"/>
      <c r="L683" s="42"/>
      <c r="M683" s="42"/>
      <c r="N683" s="42"/>
      <c r="O683" s="42"/>
      <c r="P683" s="42"/>
      <c r="Q683" s="42"/>
      <c r="S683" s="42"/>
      <c r="T683" s="42"/>
      <c r="U683" s="42"/>
      <c r="V683" s="42"/>
      <c r="W683" s="42"/>
      <c r="Z683" s="42"/>
      <c r="AA683" s="42"/>
      <c r="AB683" s="42"/>
      <c r="AC683" s="42"/>
      <c r="AD683" s="42"/>
      <c r="AE683" s="42"/>
      <c r="AF683" s="42"/>
      <c r="AG683" s="42"/>
      <c r="AH683" s="42"/>
      <c r="AI683" s="42"/>
      <c r="AJ683" s="42"/>
    </row>
    <row r="684" spans="1:36" ht="15.75" customHeight="1" x14ac:dyDescent="0.2">
      <c r="A684" s="42"/>
      <c r="B684" s="42"/>
      <c r="C684" s="42"/>
      <c r="D684" s="42"/>
      <c r="E684" s="42"/>
      <c r="F684" s="42"/>
      <c r="G684" s="42"/>
      <c r="H684" s="42"/>
      <c r="I684" s="42"/>
      <c r="J684" s="42"/>
      <c r="K684" s="42"/>
      <c r="L684" s="42"/>
      <c r="M684" s="42"/>
      <c r="N684" s="42"/>
      <c r="O684" s="42"/>
      <c r="P684" s="42"/>
      <c r="Q684" s="42"/>
      <c r="S684" s="42"/>
      <c r="T684" s="42"/>
      <c r="U684" s="42"/>
      <c r="V684" s="42"/>
      <c r="W684" s="42"/>
      <c r="Z684" s="42"/>
      <c r="AA684" s="42"/>
      <c r="AB684" s="42"/>
      <c r="AC684" s="42"/>
      <c r="AD684" s="42"/>
      <c r="AE684" s="42"/>
      <c r="AF684" s="42"/>
      <c r="AG684" s="42"/>
      <c r="AH684" s="42"/>
      <c r="AI684" s="42"/>
      <c r="AJ684" s="42"/>
    </row>
    <row r="685" spans="1:36" ht="15.75" customHeight="1" x14ac:dyDescent="0.2">
      <c r="A685" s="42"/>
      <c r="B685" s="42"/>
      <c r="C685" s="42"/>
      <c r="D685" s="42"/>
      <c r="E685" s="42"/>
      <c r="F685" s="42"/>
      <c r="G685" s="42"/>
      <c r="H685" s="42"/>
      <c r="I685" s="42"/>
      <c r="J685" s="42"/>
      <c r="K685" s="42"/>
      <c r="L685" s="42"/>
      <c r="M685" s="42"/>
      <c r="N685" s="42"/>
      <c r="O685" s="42"/>
      <c r="P685" s="42"/>
      <c r="Q685" s="42"/>
      <c r="S685" s="42"/>
      <c r="T685" s="42"/>
      <c r="U685" s="42"/>
      <c r="V685" s="42"/>
      <c r="W685" s="42"/>
      <c r="Z685" s="42"/>
      <c r="AA685" s="42"/>
      <c r="AB685" s="42"/>
      <c r="AC685" s="42"/>
      <c r="AD685" s="42"/>
      <c r="AE685" s="42"/>
      <c r="AF685" s="42"/>
      <c r="AG685" s="42"/>
      <c r="AH685" s="42"/>
      <c r="AI685" s="42"/>
      <c r="AJ685" s="42"/>
    </row>
    <row r="686" spans="1:36" ht="15.75" customHeight="1" x14ac:dyDescent="0.2">
      <c r="A686" s="42"/>
      <c r="B686" s="42"/>
      <c r="C686" s="42"/>
      <c r="D686" s="42"/>
      <c r="E686" s="42"/>
      <c r="F686" s="42"/>
      <c r="G686" s="42"/>
      <c r="H686" s="42"/>
      <c r="I686" s="42"/>
      <c r="J686" s="42"/>
      <c r="K686" s="42"/>
      <c r="L686" s="42"/>
      <c r="M686" s="42"/>
      <c r="N686" s="42"/>
      <c r="O686" s="42"/>
      <c r="P686" s="42"/>
      <c r="Q686" s="42"/>
      <c r="S686" s="42"/>
      <c r="T686" s="42"/>
      <c r="U686" s="42"/>
      <c r="V686" s="42"/>
      <c r="W686" s="42"/>
      <c r="Z686" s="42"/>
      <c r="AA686" s="42"/>
      <c r="AB686" s="42"/>
      <c r="AC686" s="42"/>
      <c r="AD686" s="42"/>
      <c r="AE686" s="42"/>
      <c r="AF686" s="42"/>
      <c r="AG686" s="42"/>
      <c r="AH686" s="42"/>
      <c r="AI686" s="42"/>
      <c r="AJ686" s="42"/>
    </row>
    <row r="687" spans="1:36" ht="15.75" customHeight="1" x14ac:dyDescent="0.2">
      <c r="A687" s="42"/>
      <c r="B687" s="42"/>
      <c r="C687" s="42"/>
      <c r="D687" s="42"/>
      <c r="E687" s="42"/>
      <c r="F687" s="42"/>
      <c r="G687" s="42"/>
      <c r="H687" s="42"/>
      <c r="I687" s="42"/>
      <c r="J687" s="42"/>
      <c r="K687" s="42"/>
      <c r="L687" s="42"/>
      <c r="M687" s="42"/>
      <c r="N687" s="42"/>
      <c r="O687" s="42"/>
      <c r="P687" s="42"/>
      <c r="Q687" s="42"/>
      <c r="S687" s="42"/>
      <c r="T687" s="42"/>
      <c r="U687" s="42"/>
      <c r="V687" s="42"/>
      <c r="W687" s="42"/>
      <c r="Z687" s="42"/>
      <c r="AA687" s="42"/>
      <c r="AB687" s="42"/>
      <c r="AC687" s="42"/>
      <c r="AD687" s="42"/>
      <c r="AE687" s="42"/>
      <c r="AF687" s="42"/>
      <c r="AG687" s="42"/>
      <c r="AH687" s="42"/>
      <c r="AI687" s="42"/>
      <c r="AJ687" s="42"/>
    </row>
    <row r="688" spans="1:36" ht="15.75" customHeight="1" x14ac:dyDescent="0.2">
      <c r="A688" s="42"/>
      <c r="B688" s="42"/>
      <c r="C688" s="42"/>
      <c r="D688" s="42"/>
      <c r="E688" s="42"/>
      <c r="F688" s="42"/>
      <c r="G688" s="42"/>
      <c r="H688" s="42"/>
      <c r="I688" s="42"/>
      <c r="J688" s="42"/>
      <c r="K688" s="42"/>
      <c r="L688" s="42"/>
      <c r="M688" s="42"/>
      <c r="N688" s="42"/>
      <c r="O688" s="42"/>
      <c r="P688" s="42"/>
      <c r="Q688" s="42"/>
      <c r="S688" s="42"/>
      <c r="T688" s="42"/>
      <c r="U688" s="42"/>
      <c r="V688" s="42"/>
      <c r="W688" s="42"/>
      <c r="Z688" s="42"/>
      <c r="AA688" s="42"/>
      <c r="AB688" s="42"/>
      <c r="AC688" s="42"/>
      <c r="AD688" s="42"/>
      <c r="AE688" s="42"/>
      <c r="AF688" s="42"/>
      <c r="AG688" s="42"/>
      <c r="AH688" s="42"/>
      <c r="AI688" s="42"/>
      <c r="AJ688" s="42"/>
    </row>
    <row r="689" spans="1:36" ht="15.75" customHeight="1" x14ac:dyDescent="0.2">
      <c r="A689" s="42"/>
      <c r="B689" s="42"/>
      <c r="C689" s="42"/>
      <c r="D689" s="42"/>
      <c r="E689" s="42"/>
      <c r="F689" s="42"/>
      <c r="G689" s="42"/>
      <c r="H689" s="42"/>
      <c r="I689" s="42"/>
      <c r="J689" s="42"/>
      <c r="K689" s="42"/>
      <c r="L689" s="42"/>
      <c r="M689" s="42"/>
      <c r="N689" s="42"/>
      <c r="O689" s="42"/>
      <c r="P689" s="42"/>
      <c r="Q689" s="42"/>
      <c r="S689" s="42"/>
      <c r="T689" s="42"/>
      <c r="U689" s="42"/>
      <c r="V689" s="42"/>
      <c r="W689" s="42"/>
      <c r="Z689" s="42"/>
      <c r="AA689" s="42"/>
      <c r="AB689" s="42"/>
      <c r="AC689" s="42"/>
      <c r="AD689" s="42"/>
      <c r="AE689" s="42"/>
      <c r="AF689" s="42"/>
      <c r="AG689" s="42"/>
      <c r="AH689" s="42"/>
      <c r="AI689" s="42"/>
      <c r="AJ689" s="42"/>
    </row>
    <row r="690" spans="1:36" ht="15.75" customHeight="1" x14ac:dyDescent="0.2">
      <c r="A690" s="42"/>
      <c r="B690" s="42"/>
      <c r="C690" s="42"/>
      <c r="D690" s="42"/>
      <c r="E690" s="42"/>
      <c r="F690" s="42"/>
      <c r="G690" s="42"/>
      <c r="H690" s="42"/>
      <c r="I690" s="42"/>
      <c r="J690" s="42"/>
      <c r="K690" s="42"/>
      <c r="L690" s="42"/>
      <c r="M690" s="42"/>
      <c r="N690" s="42"/>
      <c r="O690" s="42"/>
      <c r="P690" s="42"/>
      <c r="Q690" s="42"/>
      <c r="S690" s="42"/>
      <c r="T690" s="42"/>
      <c r="U690" s="42"/>
      <c r="V690" s="42"/>
      <c r="W690" s="42"/>
      <c r="Z690" s="42"/>
      <c r="AA690" s="42"/>
      <c r="AB690" s="42"/>
      <c r="AC690" s="42"/>
      <c r="AD690" s="42"/>
      <c r="AE690" s="42"/>
      <c r="AF690" s="42"/>
      <c r="AG690" s="42"/>
      <c r="AH690" s="42"/>
      <c r="AI690" s="42"/>
      <c r="AJ690" s="42"/>
    </row>
    <row r="691" spans="1:36" ht="15.75" customHeight="1" x14ac:dyDescent="0.2">
      <c r="A691" s="42"/>
      <c r="B691" s="42"/>
      <c r="C691" s="42"/>
      <c r="D691" s="42"/>
      <c r="E691" s="42"/>
      <c r="F691" s="42"/>
      <c r="G691" s="42"/>
      <c r="H691" s="42"/>
      <c r="I691" s="42"/>
      <c r="J691" s="42"/>
      <c r="K691" s="42"/>
      <c r="L691" s="42"/>
      <c r="M691" s="42"/>
      <c r="N691" s="42"/>
      <c r="O691" s="42"/>
      <c r="P691" s="42"/>
      <c r="Q691" s="42"/>
      <c r="S691" s="42"/>
      <c r="T691" s="42"/>
      <c r="U691" s="42"/>
      <c r="V691" s="42"/>
      <c r="W691" s="42"/>
      <c r="Z691" s="42"/>
      <c r="AA691" s="42"/>
      <c r="AB691" s="42"/>
      <c r="AC691" s="42"/>
      <c r="AD691" s="42"/>
      <c r="AE691" s="42"/>
      <c r="AF691" s="42"/>
      <c r="AG691" s="42"/>
      <c r="AH691" s="42"/>
      <c r="AI691" s="42"/>
      <c r="AJ691" s="42"/>
    </row>
    <row r="692" spans="1:36" ht="15.75" customHeight="1" x14ac:dyDescent="0.2">
      <c r="A692" s="42"/>
      <c r="B692" s="42"/>
      <c r="C692" s="42"/>
      <c r="D692" s="42"/>
      <c r="E692" s="42"/>
      <c r="F692" s="42"/>
      <c r="G692" s="42"/>
      <c r="H692" s="42"/>
      <c r="I692" s="42"/>
      <c r="J692" s="42"/>
      <c r="K692" s="42"/>
      <c r="L692" s="42"/>
      <c r="M692" s="42"/>
      <c r="N692" s="42"/>
      <c r="O692" s="42"/>
      <c r="P692" s="42"/>
      <c r="Q692" s="42"/>
      <c r="S692" s="42"/>
      <c r="T692" s="42"/>
      <c r="U692" s="42"/>
      <c r="V692" s="42"/>
      <c r="W692" s="42"/>
      <c r="Z692" s="42"/>
      <c r="AA692" s="42"/>
      <c r="AB692" s="42"/>
      <c r="AC692" s="42"/>
      <c r="AD692" s="42"/>
      <c r="AE692" s="42"/>
      <c r="AF692" s="42"/>
      <c r="AG692" s="42"/>
      <c r="AH692" s="42"/>
      <c r="AI692" s="42"/>
      <c r="AJ692" s="42"/>
    </row>
    <row r="693" spans="1:36" ht="15.75" customHeight="1" x14ac:dyDescent="0.2">
      <c r="A693" s="42"/>
      <c r="B693" s="42"/>
      <c r="C693" s="42"/>
      <c r="D693" s="42"/>
      <c r="E693" s="42"/>
      <c r="F693" s="42"/>
      <c r="G693" s="42"/>
      <c r="H693" s="42"/>
      <c r="I693" s="42"/>
      <c r="J693" s="42"/>
      <c r="K693" s="42"/>
      <c r="L693" s="42"/>
      <c r="M693" s="42"/>
      <c r="N693" s="42"/>
      <c r="O693" s="42"/>
      <c r="P693" s="42"/>
      <c r="Q693" s="42"/>
      <c r="S693" s="42"/>
      <c r="T693" s="42"/>
      <c r="U693" s="42"/>
      <c r="V693" s="42"/>
      <c r="W693" s="42"/>
      <c r="Z693" s="42"/>
      <c r="AA693" s="42"/>
      <c r="AB693" s="42"/>
      <c r="AC693" s="42"/>
      <c r="AD693" s="42"/>
      <c r="AE693" s="42"/>
      <c r="AF693" s="42"/>
      <c r="AG693" s="42"/>
      <c r="AH693" s="42"/>
      <c r="AI693" s="42"/>
      <c r="AJ693" s="42"/>
    </row>
    <row r="694" spans="1:36" ht="15.75" customHeight="1" x14ac:dyDescent="0.2">
      <c r="A694" s="42"/>
      <c r="B694" s="42"/>
      <c r="C694" s="42"/>
      <c r="D694" s="42"/>
      <c r="E694" s="42"/>
      <c r="F694" s="42"/>
      <c r="G694" s="42"/>
      <c r="H694" s="42"/>
      <c r="I694" s="42"/>
      <c r="J694" s="42"/>
      <c r="K694" s="42"/>
      <c r="L694" s="42"/>
      <c r="M694" s="42"/>
      <c r="N694" s="42"/>
      <c r="O694" s="42"/>
      <c r="P694" s="42"/>
      <c r="Q694" s="42"/>
      <c r="S694" s="42"/>
      <c r="T694" s="42"/>
      <c r="U694" s="42"/>
      <c r="V694" s="42"/>
      <c r="W694" s="42"/>
      <c r="Z694" s="42"/>
      <c r="AA694" s="42"/>
      <c r="AB694" s="42"/>
      <c r="AC694" s="42"/>
      <c r="AD694" s="42"/>
      <c r="AE694" s="42"/>
      <c r="AF694" s="42"/>
      <c r="AG694" s="42"/>
      <c r="AH694" s="42"/>
      <c r="AI694" s="42"/>
      <c r="AJ694" s="42"/>
    </row>
    <row r="695" spans="1:36" ht="15.75" customHeight="1" x14ac:dyDescent="0.2">
      <c r="A695" s="42"/>
      <c r="B695" s="42"/>
      <c r="C695" s="42"/>
      <c r="D695" s="42"/>
      <c r="E695" s="42"/>
      <c r="F695" s="42"/>
      <c r="G695" s="42"/>
      <c r="H695" s="42"/>
      <c r="I695" s="42"/>
      <c r="J695" s="42"/>
      <c r="K695" s="42"/>
      <c r="L695" s="42"/>
      <c r="M695" s="42"/>
      <c r="N695" s="42"/>
      <c r="O695" s="42"/>
      <c r="P695" s="42"/>
      <c r="Q695" s="42"/>
      <c r="S695" s="42"/>
      <c r="T695" s="42"/>
      <c r="U695" s="42"/>
      <c r="V695" s="42"/>
      <c r="W695" s="42"/>
      <c r="Z695" s="42"/>
      <c r="AA695" s="42"/>
      <c r="AB695" s="42"/>
      <c r="AC695" s="42"/>
      <c r="AD695" s="42"/>
      <c r="AE695" s="42"/>
      <c r="AF695" s="42"/>
      <c r="AG695" s="42"/>
      <c r="AH695" s="42"/>
      <c r="AI695" s="42"/>
      <c r="AJ695" s="42"/>
    </row>
    <row r="696" spans="1:36" ht="15.75" customHeight="1" x14ac:dyDescent="0.2">
      <c r="A696" s="42"/>
      <c r="B696" s="42"/>
      <c r="C696" s="42"/>
      <c r="D696" s="42"/>
      <c r="E696" s="42"/>
      <c r="F696" s="42"/>
      <c r="G696" s="42"/>
      <c r="H696" s="42"/>
      <c r="I696" s="42"/>
      <c r="J696" s="42"/>
      <c r="K696" s="42"/>
      <c r="L696" s="42"/>
      <c r="M696" s="42"/>
      <c r="N696" s="42"/>
      <c r="O696" s="42"/>
      <c r="P696" s="42"/>
      <c r="Q696" s="42"/>
      <c r="S696" s="42"/>
      <c r="T696" s="42"/>
      <c r="U696" s="42"/>
      <c r="V696" s="42"/>
      <c r="W696" s="42"/>
      <c r="Z696" s="42"/>
      <c r="AA696" s="42"/>
      <c r="AB696" s="42"/>
      <c r="AC696" s="42"/>
      <c r="AD696" s="42"/>
      <c r="AE696" s="42"/>
      <c r="AF696" s="42"/>
      <c r="AG696" s="42"/>
      <c r="AH696" s="42"/>
      <c r="AI696" s="42"/>
      <c r="AJ696" s="42"/>
    </row>
    <row r="697" spans="1:36" ht="15.75" customHeight="1" x14ac:dyDescent="0.2">
      <c r="A697" s="42"/>
      <c r="B697" s="42"/>
      <c r="C697" s="42"/>
      <c r="D697" s="42"/>
      <c r="E697" s="42"/>
      <c r="F697" s="42"/>
      <c r="G697" s="42"/>
      <c r="H697" s="42"/>
      <c r="I697" s="42"/>
      <c r="J697" s="42"/>
      <c r="K697" s="42"/>
      <c r="L697" s="42"/>
      <c r="M697" s="42"/>
      <c r="N697" s="42"/>
      <c r="O697" s="42"/>
      <c r="P697" s="42"/>
      <c r="Q697" s="42"/>
      <c r="S697" s="42"/>
      <c r="T697" s="42"/>
      <c r="U697" s="42"/>
      <c r="V697" s="42"/>
      <c r="W697" s="42"/>
      <c r="Z697" s="42"/>
      <c r="AA697" s="42"/>
      <c r="AB697" s="42"/>
      <c r="AC697" s="42"/>
      <c r="AD697" s="42"/>
      <c r="AE697" s="42"/>
      <c r="AF697" s="42"/>
      <c r="AG697" s="42"/>
      <c r="AH697" s="42"/>
      <c r="AI697" s="42"/>
      <c r="AJ697" s="42"/>
    </row>
    <row r="698" spans="1:36" ht="15.75" customHeight="1" x14ac:dyDescent="0.2">
      <c r="A698" s="42"/>
      <c r="B698" s="42"/>
      <c r="C698" s="42"/>
      <c r="D698" s="42"/>
      <c r="E698" s="42"/>
      <c r="F698" s="42"/>
      <c r="G698" s="42"/>
      <c r="H698" s="42"/>
      <c r="I698" s="42"/>
      <c r="J698" s="42"/>
      <c r="K698" s="42"/>
      <c r="L698" s="42"/>
      <c r="M698" s="42"/>
      <c r="N698" s="42"/>
      <c r="O698" s="42"/>
      <c r="P698" s="42"/>
      <c r="Q698" s="42"/>
      <c r="S698" s="42"/>
      <c r="T698" s="42"/>
      <c r="U698" s="42"/>
      <c r="V698" s="42"/>
      <c r="W698" s="42"/>
      <c r="Z698" s="42"/>
      <c r="AA698" s="42"/>
      <c r="AB698" s="42"/>
      <c r="AC698" s="42"/>
      <c r="AD698" s="42"/>
      <c r="AE698" s="42"/>
      <c r="AF698" s="42"/>
      <c r="AG698" s="42"/>
      <c r="AH698" s="42"/>
      <c r="AI698" s="42"/>
      <c r="AJ698" s="42"/>
    </row>
    <row r="699" spans="1:36" ht="15.75" customHeight="1" x14ac:dyDescent="0.2">
      <c r="A699" s="42"/>
      <c r="B699" s="42"/>
      <c r="C699" s="42"/>
      <c r="D699" s="42"/>
      <c r="E699" s="42"/>
      <c r="F699" s="42"/>
      <c r="G699" s="42"/>
      <c r="H699" s="42"/>
      <c r="I699" s="42"/>
      <c r="J699" s="42"/>
      <c r="K699" s="42"/>
      <c r="L699" s="42"/>
      <c r="M699" s="42"/>
      <c r="N699" s="42"/>
      <c r="O699" s="42"/>
      <c r="P699" s="42"/>
      <c r="Q699" s="42"/>
      <c r="S699" s="42"/>
      <c r="T699" s="42"/>
      <c r="U699" s="42"/>
      <c r="V699" s="42"/>
      <c r="W699" s="42"/>
      <c r="Z699" s="42"/>
      <c r="AA699" s="42"/>
      <c r="AB699" s="42"/>
      <c r="AC699" s="42"/>
      <c r="AD699" s="42"/>
      <c r="AE699" s="42"/>
      <c r="AF699" s="42"/>
      <c r="AG699" s="42"/>
      <c r="AH699" s="42"/>
      <c r="AI699" s="42"/>
      <c r="AJ699" s="42"/>
    </row>
    <row r="700" spans="1:36" ht="15.75" customHeight="1" x14ac:dyDescent="0.2">
      <c r="A700" s="42"/>
      <c r="B700" s="42"/>
      <c r="C700" s="42"/>
      <c r="D700" s="42"/>
      <c r="E700" s="42"/>
      <c r="F700" s="42"/>
      <c r="G700" s="42"/>
      <c r="H700" s="42"/>
      <c r="I700" s="42"/>
      <c r="J700" s="42"/>
      <c r="K700" s="42"/>
      <c r="L700" s="42"/>
      <c r="M700" s="42"/>
      <c r="N700" s="42"/>
      <c r="O700" s="42"/>
      <c r="P700" s="42"/>
      <c r="Q700" s="42"/>
      <c r="S700" s="42"/>
      <c r="T700" s="42"/>
      <c r="U700" s="42"/>
      <c r="V700" s="42"/>
      <c r="W700" s="42"/>
      <c r="Z700" s="42"/>
      <c r="AA700" s="42"/>
      <c r="AB700" s="42"/>
      <c r="AC700" s="42"/>
      <c r="AD700" s="42"/>
      <c r="AE700" s="42"/>
      <c r="AF700" s="42"/>
      <c r="AG700" s="42"/>
      <c r="AH700" s="42"/>
      <c r="AI700" s="42"/>
      <c r="AJ700" s="42"/>
    </row>
    <row r="701" spans="1:36" ht="15.75" customHeight="1" x14ac:dyDescent="0.2">
      <c r="A701" s="42"/>
      <c r="B701" s="42"/>
      <c r="C701" s="42"/>
      <c r="D701" s="42"/>
      <c r="E701" s="42"/>
      <c r="F701" s="42"/>
      <c r="G701" s="42"/>
      <c r="H701" s="42"/>
      <c r="I701" s="42"/>
      <c r="J701" s="42"/>
      <c r="K701" s="42"/>
      <c r="L701" s="42"/>
      <c r="M701" s="42"/>
      <c r="N701" s="42"/>
      <c r="O701" s="42"/>
      <c r="P701" s="42"/>
      <c r="Q701" s="42"/>
      <c r="S701" s="42"/>
      <c r="T701" s="42"/>
      <c r="U701" s="42"/>
      <c r="V701" s="42"/>
      <c r="W701" s="42"/>
      <c r="Z701" s="42"/>
      <c r="AA701" s="42"/>
      <c r="AB701" s="42"/>
      <c r="AC701" s="42"/>
      <c r="AD701" s="42"/>
      <c r="AE701" s="42"/>
      <c r="AF701" s="42"/>
      <c r="AG701" s="42"/>
      <c r="AH701" s="42"/>
      <c r="AI701" s="42"/>
      <c r="AJ701" s="42"/>
    </row>
    <row r="702" spans="1:36" ht="15.75" customHeight="1" x14ac:dyDescent="0.2">
      <c r="A702" s="42"/>
      <c r="B702" s="42"/>
      <c r="C702" s="42"/>
      <c r="D702" s="42"/>
      <c r="E702" s="42"/>
      <c r="F702" s="42"/>
      <c r="G702" s="42"/>
      <c r="H702" s="42"/>
      <c r="I702" s="42"/>
      <c r="J702" s="42"/>
      <c r="K702" s="42"/>
      <c r="L702" s="42"/>
      <c r="M702" s="42"/>
      <c r="N702" s="42"/>
      <c r="O702" s="42"/>
      <c r="P702" s="42"/>
      <c r="Q702" s="42"/>
      <c r="S702" s="42"/>
      <c r="T702" s="42"/>
      <c r="U702" s="42"/>
      <c r="V702" s="42"/>
      <c r="W702" s="42"/>
      <c r="Z702" s="42"/>
      <c r="AA702" s="42"/>
      <c r="AB702" s="42"/>
      <c r="AC702" s="42"/>
      <c r="AD702" s="42"/>
      <c r="AE702" s="42"/>
      <c r="AF702" s="42"/>
      <c r="AG702" s="42"/>
      <c r="AH702" s="42"/>
      <c r="AI702" s="42"/>
      <c r="AJ702" s="42"/>
    </row>
    <row r="703" spans="1:36" ht="15.75" customHeight="1" x14ac:dyDescent="0.2">
      <c r="A703" s="42"/>
      <c r="B703" s="42"/>
      <c r="C703" s="42"/>
      <c r="D703" s="42"/>
      <c r="E703" s="42"/>
      <c r="F703" s="42"/>
      <c r="G703" s="42"/>
      <c r="H703" s="42"/>
      <c r="I703" s="42"/>
      <c r="J703" s="42"/>
      <c r="K703" s="42"/>
      <c r="L703" s="42"/>
      <c r="M703" s="42"/>
      <c r="N703" s="42"/>
      <c r="O703" s="42"/>
      <c r="P703" s="42"/>
      <c r="Q703" s="42"/>
      <c r="S703" s="42"/>
      <c r="T703" s="42"/>
      <c r="U703" s="42"/>
      <c r="V703" s="42"/>
      <c r="W703" s="42"/>
      <c r="Z703" s="42"/>
      <c r="AA703" s="42"/>
      <c r="AB703" s="42"/>
      <c r="AC703" s="42"/>
      <c r="AD703" s="42"/>
      <c r="AE703" s="42"/>
      <c r="AF703" s="42"/>
      <c r="AG703" s="42"/>
      <c r="AH703" s="42"/>
      <c r="AI703" s="42"/>
      <c r="AJ703" s="42"/>
    </row>
    <row r="704" spans="1:36" ht="15.75" customHeight="1" x14ac:dyDescent="0.2">
      <c r="A704" s="42"/>
      <c r="B704" s="42"/>
      <c r="C704" s="42"/>
      <c r="D704" s="42"/>
      <c r="E704" s="42"/>
      <c r="F704" s="42"/>
      <c r="G704" s="42"/>
      <c r="H704" s="42"/>
      <c r="I704" s="42"/>
      <c r="J704" s="42"/>
      <c r="K704" s="42"/>
      <c r="L704" s="42"/>
      <c r="M704" s="42"/>
      <c r="N704" s="42"/>
      <c r="O704" s="42"/>
      <c r="P704" s="42"/>
      <c r="Q704" s="42"/>
      <c r="S704" s="42"/>
      <c r="T704" s="42"/>
      <c r="U704" s="42"/>
      <c r="V704" s="42"/>
      <c r="W704" s="42"/>
      <c r="Z704" s="42"/>
      <c r="AA704" s="42"/>
      <c r="AB704" s="42"/>
      <c r="AC704" s="42"/>
      <c r="AD704" s="42"/>
      <c r="AE704" s="42"/>
      <c r="AF704" s="42"/>
      <c r="AG704" s="42"/>
      <c r="AH704" s="42"/>
      <c r="AI704" s="42"/>
      <c r="AJ704" s="42"/>
    </row>
    <row r="705" spans="1:36" ht="15.75" customHeight="1" x14ac:dyDescent="0.2">
      <c r="A705" s="42"/>
      <c r="B705" s="42"/>
      <c r="C705" s="42"/>
      <c r="D705" s="42"/>
      <c r="E705" s="42"/>
      <c r="F705" s="42"/>
      <c r="G705" s="42"/>
      <c r="H705" s="42"/>
      <c r="I705" s="42"/>
      <c r="J705" s="42"/>
      <c r="K705" s="42"/>
      <c r="L705" s="42"/>
      <c r="M705" s="42"/>
      <c r="N705" s="42"/>
      <c r="O705" s="42"/>
      <c r="P705" s="42"/>
      <c r="Q705" s="42"/>
      <c r="S705" s="42"/>
      <c r="T705" s="42"/>
      <c r="U705" s="42"/>
      <c r="V705" s="42"/>
      <c r="W705" s="42"/>
      <c r="Z705" s="42"/>
      <c r="AA705" s="42"/>
      <c r="AB705" s="42"/>
      <c r="AC705" s="42"/>
      <c r="AD705" s="42"/>
      <c r="AE705" s="42"/>
      <c r="AF705" s="42"/>
      <c r="AG705" s="42"/>
      <c r="AH705" s="42"/>
      <c r="AI705" s="42"/>
      <c r="AJ705" s="42"/>
    </row>
    <row r="706" spans="1:36" ht="15.75" customHeight="1" x14ac:dyDescent="0.2">
      <c r="A706" s="42"/>
      <c r="B706" s="42"/>
      <c r="C706" s="42"/>
      <c r="D706" s="42"/>
      <c r="E706" s="42"/>
      <c r="F706" s="42"/>
      <c r="G706" s="42"/>
      <c r="H706" s="42"/>
      <c r="I706" s="42"/>
      <c r="J706" s="42"/>
      <c r="K706" s="42"/>
      <c r="L706" s="42"/>
      <c r="M706" s="42"/>
      <c r="N706" s="42"/>
      <c r="O706" s="42"/>
      <c r="P706" s="42"/>
      <c r="Q706" s="42"/>
      <c r="S706" s="42"/>
      <c r="T706" s="42"/>
      <c r="U706" s="42"/>
      <c r="V706" s="42"/>
      <c r="W706" s="42"/>
      <c r="Z706" s="42"/>
      <c r="AA706" s="42"/>
      <c r="AB706" s="42"/>
      <c r="AC706" s="42"/>
      <c r="AD706" s="42"/>
      <c r="AE706" s="42"/>
      <c r="AF706" s="42"/>
      <c r="AG706" s="42"/>
      <c r="AH706" s="42"/>
      <c r="AI706" s="42"/>
      <c r="AJ706" s="42"/>
    </row>
    <row r="707" spans="1:36" ht="15.75" customHeight="1" x14ac:dyDescent="0.2">
      <c r="A707" s="42"/>
      <c r="B707" s="42"/>
      <c r="C707" s="42"/>
      <c r="D707" s="42"/>
      <c r="E707" s="42"/>
      <c r="F707" s="42"/>
      <c r="G707" s="42"/>
      <c r="H707" s="42"/>
      <c r="I707" s="42"/>
      <c r="J707" s="42"/>
      <c r="K707" s="42"/>
      <c r="L707" s="42"/>
      <c r="M707" s="42"/>
      <c r="N707" s="42"/>
      <c r="O707" s="42"/>
      <c r="P707" s="42"/>
      <c r="Q707" s="42"/>
      <c r="S707" s="42"/>
      <c r="T707" s="42"/>
      <c r="U707" s="42"/>
      <c r="V707" s="42"/>
      <c r="W707" s="42"/>
      <c r="Z707" s="42"/>
      <c r="AA707" s="42"/>
      <c r="AB707" s="42"/>
      <c r="AC707" s="42"/>
      <c r="AD707" s="42"/>
      <c r="AE707" s="42"/>
      <c r="AF707" s="42"/>
      <c r="AG707" s="42"/>
      <c r="AH707" s="42"/>
      <c r="AI707" s="42"/>
      <c r="AJ707" s="42"/>
    </row>
    <row r="708" spans="1:36" ht="15.75" customHeight="1" x14ac:dyDescent="0.2">
      <c r="A708" s="42"/>
      <c r="B708" s="42"/>
      <c r="C708" s="42"/>
      <c r="D708" s="42"/>
      <c r="E708" s="42"/>
      <c r="F708" s="42"/>
      <c r="G708" s="42"/>
      <c r="H708" s="42"/>
      <c r="I708" s="42"/>
      <c r="J708" s="42"/>
      <c r="K708" s="42"/>
      <c r="L708" s="42"/>
      <c r="M708" s="42"/>
      <c r="N708" s="42"/>
      <c r="O708" s="42"/>
      <c r="P708" s="42"/>
      <c r="Q708" s="42"/>
      <c r="S708" s="42"/>
      <c r="T708" s="42"/>
      <c r="U708" s="42"/>
      <c r="V708" s="42"/>
      <c r="W708" s="42"/>
      <c r="Z708" s="42"/>
      <c r="AA708" s="42"/>
      <c r="AB708" s="42"/>
      <c r="AC708" s="42"/>
      <c r="AD708" s="42"/>
      <c r="AE708" s="42"/>
      <c r="AF708" s="42"/>
      <c r="AG708" s="42"/>
      <c r="AH708" s="42"/>
      <c r="AI708" s="42"/>
      <c r="AJ708" s="42"/>
    </row>
    <row r="709" spans="1:36" ht="15.75" customHeight="1" x14ac:dyDescent="0.2">
      <c r="A709" s="42"/>
      <c r="B709" s="42"/>
      <c r="C709" s="42"/>
      <c r="D709" s="42"/>
      <c r="E709" s="42"/>
      <c r="F709" s="42"/>
      <c r="G709" s="42"/>
      <c r="H709" s="42"/>
      <c r="I709" s="42"/>
      <c r="J709" s="42"/>
      <c r="K709" s="42"/>
      <c r="L709" s="42"/>
      <c r="M709" s="42"/>
      <c r="N709" s="42"/>
      <c r="O709" s="42"/>
      <c r="P709" s="42"/>
      <c r="Q709" s="42"/>
      <c r="S709" s="42"/>
      <c r="T709" s="42"/>
      <c r="U709" s="42"/>
      <c r="V709" s="42"/>
      <c r="W709" s="42"/>
      <c r="Z709" s="42"/>
      <c r="AA709" s="42"/>
      <c r="AB709" s="42"/>
      <c r="AC709" s="42"/>
      <c r="AD709" s="42"/>
      <c r="AE709" s="42"/>
      <c r="AF709" s="42"/>
      <c r="AG709" s="42"/>
      <c r="AH709" s="42"/>
      <c r="AI709" s="42"/>
      <c r="AJ709" s="42"/>
    </row>
    <row r="710" spans="1:36" ht="15.75" customHeight="1" x14ac:dyDescent="0.2">
      <c r="A710" s="42"/>
      <c r="B710" s="42"/>
      <c r="C710" s="42"/>
      <c r="D710" s="42"/>
      <c r="E710" s="42"/>
      <c r="F710" s="42"/>
      <c r="G710" s="42"/>
      <c r="H710" s="42"/>
      <c r="I710" s="42"/>
      <c r="J710" s="42"/>
      <c r="K710" s="42"/>
      <c r="L710" s="42"/>
      <c r="M710" s="42"/>
      <c r="N710" s="42"/>
      <c r="O710" s="42"/>
      <c r="P710" s="42"/>
      <c r="Q710" s="42"/>
      <c r="S710" s="42"/>
      <c r="T710" s="42"/>
      <c r="U710" s="42"/>
      <c r="V710" s="42"/>
      <c r="W710" s="42"/>
      <c r="Z710" s="42"/>
      <c r="AA710" s="42"/>
      <c r="AB710" s="42"/>
      <c r="AC710" s="42"/>
      <c r="AD710" s="42"/>
      <c r="AE710" s="42"/>
      <c r="AF710" s="42"/>
      <c r="AG710" s="42"/>
      <c r="AH710" s="42"/>
      <c r="AI710" s="42"/>
      <c r="AJ710" s="42"/>
    </row>
    <row r="711" spans="1:36" ht="15.75" customHeight="1" x14ac:dyDescent="0.2">
      <c r="A711" s="42"/>
      <c r="B711" s="42"/>
      <c r="C711" s="42"/>
      <c r="D711" s="42"/>
      <c r="E711" s="42"/>
      <c r="F711" s="42"/>
      <c r="G711" s="42"/>
      <c r="H711" s="42"/>
      <c r="I711" s="42"/>
      <c r="J711" s="42"/>
      <c r="K711" s="42"/>
      <c r="L711" s="42"/>
      <c r="M711" s="42"/>
      <c r="N711" s="42"/>
      <c r="O711" s="42"/>
      <c r="P711" s="42"/>
      <c r="Q711" s="42"/>
      <c r="S711" s="42"/>
      <c r="T711" s="42"/>
      <c r="U711" s="42"/>
      <c r="V711" s="42"/>
      <c r="W711" s="42"/>
      <c r="Z711" s="42"/>
      <c r="AA711" s="42"/>
      <c r="AB711" s="42"/>
      <c r="AC711" s="42"/>
      <c r="AD711" s="42"/>
      <c r="AE711" s="42"/>
      <c r="AF711" s="42"/>
      <c r="AG711" s="42"/>
      <c r="AH711" s="42"/>
      <c r="AI711" s="42"/>
      <c r="AJ711" s="42"/>
    </row>
    <row r="712" spans="1:36" ht="15.75" customHeight="1" x14ac:dyDescent="0.2">
      <c r="A712" s="42"/>
      <c r="B712" s="42"/>
      <c r="C712" s="42"/>
      <c r="D712" s="42"/>
      <c r="E712" s="42"/>
      <c r="F712" s="42"/>
      <c r="G712" s="42"/>
      <c r="H712" s="42"/>
      <c r="I712" s="42"/>
      <c r="J712" s="42"/>
      <c r="K712" s="42"/>
      <c r="L712" s="42"/>
      <c r="M712" s="42"/>
      <c r="N712" s="42"/>
      <c r="O712" s="42"/>
      <c r="P712" s="42"/>
      <c r="Q712" s="42"/>
      <c r="S712" s="42"/>
      <c r="T712" s="42"/>
      <c r="U712" s="42"/>
      <c r="V712" s="42"/>
      <c r="W712" s="42"/>
      <c r="Z712" s="42"/>
      <c r="AA712" s="42"/>
      <c r="AB712" s="42"/>
      <c r="AC712" s="42"/>
      <c r="AD712" s="42"/>
      <c r="AE712" s="42"/>
      <c r="AF712" s="42"/>
      <c r="AG712" s="42"/>
      <c r="AH712" s="42"/>
      <c r="AI712" s="42"/>
      <c r="AJ712" s="42"/>
    </row>
    <row r="713" spans="1:36" ht="15.75" customHeight="1" x14ac:dyDescent="0.2">
      <c r="A713" s="42"/>
      <c r="B713" s="42"/>
      <c r="C713" s="42"/>
      <c r="D713" s="42"/>
      <c r="E713" s="42"/>
      <c r="F713" s="42"/>
      <c r="G713" s="42"/>
      <c r="H713" s="42"/>
      <c r="I713" s="42"/>
      <c r="J713" s="42"/>
      <c r="K713" s="42"/>
      <c r="L713" s="42"/>
      <c r="M713" s="42"/>
      <c r="N713" s="42"/>
      <c r="O713" s="42"/>
      <c r="P713" s="42"/>
      <c r="Q713" s="42"/>
      <c r="S713" s="42"/>
      <c r="T713" s="42"/>
      <c r="U713" s="42"/>
      <c r="V713" s="42"/>
      <c r="W713" s="42"/>
      <c r="Z713" s="42"/>
      <c r="AA713" s="42"/>
      <c r="AB713" s="42"/>
      <c r="AC713" s="42"/>
      <c r="AD713" s="42"/>
      <c r="AE713" s="42"/>
      <c r="AF713" s="42"/>
      <c r="AG713" s="42"/>
      <c r="AH713" s="42"/>
      <c r="AI713" s="42"/>
      <c r="AJ713" s="42"/>
    </row>
    <row r="714" spans="1:36" ht="15.75" customHeight="1" x14ac:dyDescent="0.2">
      <c r="A714" s="42"/>
      <c r="B714" s="42"/>
      <c r="C714" s="42"/>
      <c r="D714" s="42"/>
      <c r="E714" s="42"/>
      <c r="F714" s="42"/>
      <c r="G714" s="42"/>
      <c r="H714" s="42"/>
      <c r="I714" s="42"/>
      <c r="J714" s="42"/>
      <c r="K714" s="42"/>
      <c r="L714" s="42"/>
      <c r="M714" s="42"/>
      <c r="N714" s="42"/>
      <c r="O714" s="42"/>
      <c r="P714" s="42"/>
      <c r="Q714" s="42"/>
      <c r="S714" s="42"/>
      <c r="T714" s="42"/>
      <c r="U714" s="42"/>
      <c r="V714" s="42"/>
      <c r="W714" s="42"/>
      <c r="Z714" s="42"/>
      <c r="AA714" s="42"/>
      <c r="AB714" s="42"/>
      <c r="AC714" s="42"/>
      <c r="AD714" s="42"/>
      <c r="AE714" s="42"/>
      <c r="AF714" s="42"/>
      <c r="AG714" s="42"/>
      <c r="AH714" s="42"/>
      <c r="AI714" s="42"/>
      <c r="AJ714" s="42"/>
    </row>
    <row r="715" spans="1:36" ht="15.75" customHeight="1" x14ac:dyDescent="0.2">
      <c r="A715" s="42"/>
      <c r="B715" s="42"/>
      <c r="C715" s="42"/>
      <c r="D715" s="42"/>
      <c r="E715" s="42"/>
      <c r="F715" s="42"/>
      <c r="G715" s="42"/>
      <c r="H715" s="42"/>
      <c r="I715" s="42"/>
      <c r="J715" s="42"/>
      <c r="K715" s="42"/>
      <c r="L715" s="42"/>
      <c r="M715" s="42"/>
      <c r="N715" s="42"/>
      <c r="O715" s="42"/>
      <c r="P715" s="42"/>
      <c r="Q715" s="42"/>
      <c r="S715" s="42"/>
      <c r="T715" s="42"/>
      <c r="U715" s="42"/>
      <c r="V715" s="42"/>
      <c r="W715" s="42"/>
      <c r="Z715" s="42"/>
      <c r="AA715" s="42"/>
      <c r="AB715" s="42"/>
      <c r="AC715" s="42"/>
      <c r="AD715" s="42"/>
      <c r="AE715" s="42"/>
      <c r="AF715" s="42"/>
      <c r="AG715" s="42"/>
      <c r="AH715" s="42"/>
      <c r="AI715" s="42"/>
      <c r="AJ715" s="42"/>
    </row>
    <row r="716" spans="1:36" ht="15.75" customHeight="1" x14ac:dyDescent="0.2">
      <c r="A716" s="42"/>
      <c r="B716" s="42"/>
      <c r="C716" s="42"/>
      <c r="D716" s="42"/>
      <c r="E716" s="42"/>
      <c r="F716" s="42"/>
      <c r="G716" s="42"/>
      <c r="H716" s="42"/>
      <c r="I716" s="42"/>
      <c r="J716" s="42"/>
      <c r="K716" s="42"/>
      <c r="L716" s="42"/>
      <c r="M716" s="42"/>
      <c r="N716" s="42"/>
      <c r="O716" s="42"/>
      <c r="P716" s="42"/>
      <c r="Q716" s="42"/>
      <c r="S716" s="42"/>
      <c r="T716" s="42"/>
      <c r="U716" s="42"/>
      <c r="V716" s="42"/>
      <c r="W716" s="42"/>
      <c r="Z716" s="42"/>
      <c r="AA716" s="42"/>
      <c r="AB716" s="42"/>
      <c r="AC716" s="42"/>
      <c r="AD716" s="42"/>
      <c r="AE716" s="42"/>
      <c r="AF716" s="42"/>
      <c r="AG716" s="42"/>
      <c r="AH716" s="42"/>
      <c r="AI716" s="42"/>
      <c r="AJ716" s="42"/>
    </row>
    <row r="717" spans="1:36" ht="15.75" customHeight="1" x14ac:dyDescent="0.2">
      <c r="A717" s="42"/>
      <c r="B717" s="42"/>
      <c r="C717" s="42"/>
      <c r="D717" s="42"/>
      <c r="E717" s="42"/>
      <c r="F717" s="42"/>
      <c r="G717" s="42"/>
      <c r="H717" s="42"/>
      <c r="I717" s="42"/>
      <c r="J717" s="42"/>
      <c r="K717" s="42"/>
      <c r="L717" s="42"/>
      <c r="M717" s="42"/>
      <c r="N717" s="42"/>
      <c r="O717" s="42"/>
      <c r="P717" s="42"/>
      <c r="Q717" s="42"/>
      <c r="S717" s="42"/>
      <c r="T717" s="42"/>
      <c r="U717" s="42"/>
      <c r="V717" s="42"/>
      <c r="W717" s="42"/>
      <c r="Z717" s="42"/>
      <c r="AA717" s="42"/>
      <c r="AB717" s="42"/>
      <c r="AC717" s="42"/>
      <c r="AD717" s="42"/>
      <c r="AE717" s="42"/>
      <c r="AF717" s="42"/>
      <c r="AG717" s="42"/>
      <c r="AH717" s="42"/>
      <c r="AI717" s="42"/>
      <c r="AJ717" s="42"/>
    </row>
    <row r="718" spans="1:36" ht="15.75" customHeight="1" x14ac:dyDescent="0.2">
      <c r="A718" s="42"/>
      <c r="B718" s="42"/>
      <c r="C718" s="42"/>
      <c r="D718" s="42"/>
      <c r="E718" s="42"/>
      <c r="F718" s="42"/>
      <c r="G718" s="42"/>
      <c r="H718" s="42"/>
      <c r="I718" s="42"/>
      <c r="J718" s="42"/>
      <c r="K718" s="42"/>
      <c r="L718" s="42"/>
      <c r="M718" s="42"/>
      <c r="N718" s="42"/>
      <c r="O718" s="42"/>
      <c r="P718" s="42"/>
      <c r="Q718" s="42"/>
      <c r="S718" s="42"/>
      <c r="T718" s="42"/>
      <c r="U718" s="42"/>
      <c r="V718" s="42"/>
      <c r="W718" s="42"/>
      <c r="Z718" s="42"/>
      <c r="AA718" s="42"/>
      <c r="AB718" s="42"/>
      <c r="AC718" s="42"/>
      <c r="AD718" s="42"/>
      <c r="AE718" s="42"/>
      <c r="AF718" s="42"/>
      <c r="AG718" s="42"/>
      <c r="AH718" s="42"/>
      <c r="AI718" s="42"/>
      <c r="AJ718" s="42"/>
    </row>
    <row r="719" spans="1:36" ht="15.75" customHeight="1" x14ac:dyDescent="0.2">
      <c r="A719" s="42"/>
      <c r="B719" s="42"/>
      <c r="C719" s="42"/>
      <c r="D719" s="42"/>
      <c r="E719" s="42"/>
      <c r="F719" s="42"/>
      <c r="G719" s="42"/>
      <c r="H719" s="42"/>
      <c r="I719" s="42"/>
      <c r="J719" s="42"/>
      <c r="K719" s="42"/>
      <c r="L719" s="42"/>
      <c r="M719" s="42"/>
      <c r="N719" s="42"/>
      <c r="O719" s="42"/>
      <c r="P719" s="42"/>
      <c r="Q719" s="42"/>
      <c r="S719" s="42"/>
      <c r="T719" s="42"/>
      <c r="U719" s="42"/>
      <c r="V719" s="42"/>
      <c r="W719" s="42"/>
      <c r="Z719" s="42"/>
      <c r="AA719" s="42"/>
      <c r="AB719" s="42"/>
      <c r="AC719" s="42"/>
      <c r="AD719" s="42"/>
      <c r="AE719" s="42"/>
      <c r="AF719" s="42"/>
      <c r="AG719" s="42"/>
      <c r="AH719" s="42"/>
      <c r="AI719" s="42"/>
      <c r="AJ719" s="42"/>
    </row>
    <row r="720" spans="1:36" ht="15.75" customHeight="1" x14ac:dyDescent="0.2">
      <c r="A720" s="42"/>
      <c r="B720" s="42"/>
      <c r="C720" s="42"/>
      <c r="D720" s="42"/>
      <c r="E720" s="42"/>
      <c r="F720" s="42"/>
      <c r="G720" s="42"/>
      <c r="H720" s="42"/>
      <c r="I720" s="42"/>
      <c r="J720" s="42"/>
      <c r="K720" s="42"/>
      <c r="L720" s="42"/>
      <c r="M720" s="42"/>
      <c r="N720" s="42"/>
      <c r="O720" s="42"/>
      <c r="P720" s="42"/>
      <c r="Q720" s="42"/>
      <c r="S720" s="42"/>
      <c r="T720" s="42"/>
      <c r="U720" s="42"/>
      <c r="V720" s="42"/>
      <c r="W720" s="42"/>
      <c r="Z720" s="42"/>
      <c r="AA720" s="42"/>
      <c r="AB720" s="42"/>
      <c r="AC720" s="42"/>
      <c r="AD720" s="42"/>
      <c r="AE720" s="42"/>
      <c r="AF720" s="42"/>
      <c r="AG720" s="42"/>
      <c r="AH720" s="42"/>
      <c r="AI720" s="42"/>
      <c r="AJ720" s="42"/>
    </row>
    <row r="721" spans="1:36" ht="15.75" customHeight="1" x14ac:dyDescent="0.2">
      <c r="A721" s="42"/>
      <c r="B721" s="42"/>
      <c r="C721" s="42"/>
      <c r="D721" s="42"/>
      <c r="E721" s="42"/>
      <c r="F721" s="42"/>
      <c r="G721" s="42"/>
      <c r="H721" s="42"/>
      <c r="I721" s="42"/>
      <c r="J721" s="42"/>
      <c r="K721" s="42"/>
      <c r="L721" s="42"/>
      <c r="M721" s="42"/>
      <c r="N721" s="42"/>
      <c r="O721" s="42"/>
      <c r="P721" s="42"/>
      <c r="Q721" s="42"/>
      <c r="S721" s="42"/>
      <c r="T721" s="42"/>
      <c r="U721" s="42"/>
      <c r="V721" s="42"/>
      <c r="W721" s="42"/>
      <c r="Z721" s="42"/>
      <c r="AA721" s="42"/>
      <c r="AB721" s="42"/>
      <c r="AC721" s="42"/>
      <c r="AD721" s="42"/>
      <c r="AE721" s="42"/>
      <c r="AF721" s="42"/>
      <c r="AG721" s="42"/>
      <c r="AH721" s="42"/>
      <c r="AI721" s="42"/>
      <c r="AJ721" s="42"/>
    </row>
    <row r="722" spans="1:36" ht="15.75" customHeight="1" x14ac:dyDescent="0.2">
      <c r="A722" s="42"/>
      <c r="B722" s="42"/>
      <c r="C722" s="42"/>
      <c r="D722" s="42"/>
      <c r="E722" s="42"/>
      <c r="F722" s="42"/>
      <c r="G722" s="42"/>
      <c r="H722" s="42"/>
      <c r="I722" s="42"/>
      <c r="J722" s="42"/>
      <c r="K722" s="42"/>
      <c r="L722" s="42"/>
      <c r="M722" s="42"/>
      <c r="N722" s="42"/>
      <c r="O722" s="42"/>
      <c r="P722" s="42"/>
      <c r="Q722" s="42"/>
      <c r="S722" s="42"/>
      <c r="T722" s="42"/>
      <c r="U722" s="42"/>
      <c r="V722" s="42"/>
      <c r="W722" s="42"/>
      <c r="Z722" s="42"/>
      <c r="AA722" s="42"/>
      <c r="AB722" s="42"/>
      <c r="AC722" s="42"/>
      <c r="AD722" s="42"/>
      <c r="AE722" s="42"/>
      <c r="AF722" s="42"/>
      <c r="AG722" s="42"/>
      <c r="AH722" s="42"/>
      <c r="AI722" s="42"/>
      <c r="AJ722" s="42"/>
    </row>
    <row r="723" spans="1:36" ht="15.75" customHeight="1" x14ac:dyDescent="0.2">
      <c r="A723" s="42"/>
      <c r="B723" s="42"/>
      <c r="C723" s="42"/>
      <c r="D723" s="42"/>
      <c r="E723" s="42"/>
      <c r="F723" s="42"/>
      <c r="G723" s="42"/>
      <c r="H723" s="42"/>
      <c r="I723" s="42"/>
      <c r="J723" s="42"/>
      <c r="K723" s="42"/>
      <c r="L723" s="42"/>
      <c r="M723" s="42"/>
      <c r="N723" s="42"/>
      <c r="O723" s="42"/>
      <c r="P723" s="42"/>
      <c r="Q723" s="42"/>
      <c r="S723" s="42"/>
      <c r="T723" s="42"/>
      <c r="U723" s="42"/>
      <c r="V723" s="42"/>
      <c r="W723" s="42"/>
      <c r="Z723" s="42"/>
      <c r="AA723" s="42"/>
      <c r="AB723" s="42"/>
      <c r="AC723" s="42"/>
      <c r="AD723" s="42"/>
      <c r="AE723" s="42"/>
      <c r="AF723" s="42"/>
      <c r="AG723" s="42"/>
      <c r="AH723" s="42"/>
      <c r="AI723" s="42"/>
      <c r="AJ723" s="42"/>
    </row>
    <row r="724" spans="1:36" ht="15.75" customHeight="1" x14ac:dyDescent="0.2">
      <c r="A724" s="42"/>
      <c r="B724" s="42"/>
      <c r="C724" s="42"/>
      <c r="D724" s="42"/>
      <c r="E724" s="42"/>
      <c r="F724" s="42"/>
      <c r="G724" s="42"/>
      <c r="H724" s="42"/>
      <c r="I724" s="42"/>
      <c r="J724" s="42"/>
      <c r="K724" s="42"/>
      <c r="L724" s="42"/>
      <c r="M724" s="42"/>
      <c r="N724" s="42"/>
      <c r="O724" s="42"/>
      <c r="P724" s="42"/>
      <c r="Q724" s="42"/>
      <c r="S724" s="42"/>
      <c r="T724" s="42"/>
      <c r="U724" s="42"/>
      <c r="V724" s="42"/>
      <c r="W724" s="42"/>
      <c r="Z724" s="42"/>
      <c r="AA724" s="42"/>
      <c r="AB724" s="42"/>
      <c r="AC724" s="42"/>
      <c r="AD724" s="42"/>
      <c r="AE724" s="42"/>
      <c r="AF724" s="42"/>
      <c r="AG724" s="42"/>
      <c r="AH724" s="42"/>
      <c r="AI724" s="42"/>
      <c r="AJ724" s="42"/>
    </row>
    <row r="725" spans="1:36" ht="15.75" customHeight="1" x14ac:dyDescent="0.2">
      <c r="A725" s="42"/>
      <c r="B725" s="42"/>
      <c r="C725" s="42"/>
      <c r="D725" s="42"/>
      <c r="E725" s="42"/>
      <c r="F725" s="42"/>
      <c r="G725" s="42"/>
      <c r="H725" s="42"/>
      <c r="I725" s="42"/>
      <c r="J725" s="42"/>
      <c r="K725" s="42"/>
      <c r="L725" s="42"/>
      <c r="M725" s="42"/>
      <c r="N725" s="42"/>
      <c r="O725" s="42"/>
      <c r="P725" s="42"/>
      <c r="Q725" s="42"/>
      <c r="S725" s="42"/>
      <c r="T725" s="42"/>
      <c r="U725" s="42"/>
      <c r="V725" s="42"/>
      <c r="W725" s="42"/>
      <c r="Z725" s="42"/>
      <c r="AA725" s="42"/>
      <c r="AB725" s="42"/>
      <c r="AC725" s="42"/>
      <c r="AD725" s="42"/>
      <c r="AE725" s="42"/>
      <c r="AF725" s="42"/>
      <c r="AG725" s="42"/>
      <c r="AH725" s="42"/>
      <c r="AI725" s="42"/>
      <c r="AJ725" s="42"/>
    </row>
    <row r="726" spans="1:36" ht="15.75" customHeight="1" x14ac:dyDescent="0.2">
      <c r="A726" s="42"/>
      <c r="B726" s="42"/>
      <c r="C726" s="42"/>
      <c r="D726" s="42"/>
      <c r="E726" s="42"/>
      <c r="F726" s="42"/>
      <c r="G726" s="42"/>
      <c r="H726" s="42"/>
      <c r="I726" s="42"/>
      <c r="J726" s="42"/>
      <c r="K726" s="42"/>
      <c r="L726" s="42"/>
      <c r="M726" s="42"/>
      <c r="N726" s="42"/>
      <c r="O726" s="42"/>
      <c r="P726" s="42"/>
      <c r="Q726" s="42"/>
      <c r="S726" s="42"/>
      <c r="T726" s="42"/>
      <c r="U726" s="42"/>
      <c r="V726" s="42"/>
      <c r="W726" s="42"/>
      <c r="Z726" s="42"/>
      <c r="AA726" s="42"/>
      <c r="AB726" s="42"/>
      <c r="AC726" s="42"/>
      <c r="AD726" s="42"/>
      <c r="AE726" s="42"/>
      <c r="AF726" s="42"/>
      <c r="AG726" s="42"/>
      <c r="AH726" s="42"/>
      <c r="AI726" s="42"/>
      <c r="AJ726" s="42"/>
    </row>
    <row r="727" spans="1:36" ht="15.75" customHeight="1" x14ac:dyDescent="0.2">
      <c r="A727" s="42"/>
      <c r="B727" s="42"/>
      <c r="C727" s="42"/>
      <c r="D727" s="42"/>
      <c r="E727" s="42"/>
      <c r="F727" s="42"/>
      <c r="G727" s="42"/>
      <c r="H727" s="42"/>
      <c r="I727" s="42"/>
      <c r="J727" s="42"/>
      <c r="K727" s="42"/>
      <c r="L727" s="42"/>
      <c r="M727" s="42"/>
      <c r="N727" s="42"/>
      <c r="O727" s="42"/>
      <c r="P727" s="42"/>
      <c r="Q727" s="42"/>
      <c r="S727" s="42"/>
      <c r="T727" s="42"/>
      <c r="U727" s="42"/>
      <c r="V727" s="42"/>
      <c r="W727" s="42"/>
      <c r="Z727" s="42"/>
      <c r="AA727" s="42"/>
      <c r="AB727" s="42"/>
      <c r="AC727" s="42"/>
      <c r="AD727" s="42"/>
      <c r="AE727" s="42"/>
      <c r="AF727" s="42"/>
      <c r="AG727" s="42"/>
      <c r="AH727" s="42"/>
      <c r="AI727" s="42"/>
      <c r="AJ727" s="42"/>
    </row>
    <row r="728" spans="1:36" ht="15.75" customHeight="1" x14ac:dyDescent="0.2">
      <c r="A728" s="42"/>
      <c r="B728" s="42"/>
      <c r="C728" s="42"/>
      <c r="D728" s="42"/>
      <c r="E728" s="42"/>
      <c r="F728" s="42"/>
      <c r="G728" s="42"/>
      <c r="H728" s="42"/>
      <c r="I728" s="42"/>
      <c r="J728" s="42"/>
      <c r="K728" s="42"/>
      <c r="L728" s="42"/>
      <c r="M728" s="42"/>
      <c r="N728" s="42"/>
      <c r="O728" s="42"/>
      <c r="P728" s="42"/>
      <c r="Q728" s="42"/>
      <c r="S728" s="42"/>
      <c r="T728" s="42"/>
      <c r="U728" s="42"/>
      <c r="V728" s="42"/>
      <c r="W728" s="42"/>
      <c r="Z728" s="42"/>
      <c r="AA728" s="42"/>
      <c r="AB728" s="42"/>
      <c r="AC728" s="42"/>
      <c r="AD728" s="42"/>
      <c r="AE728" s="42"/>
      <c r="AF728" s="42"/>
      <c r="AG728" s="42"/>
      <c r="AH728" s="42"/>
      <c r="AI728" s="42"/>
      <c r="AJ728" s="42"/>
    </row>
    <row r="729" spans="1:36" ht="15.75" customHeight="1" x14ac:dyDescent="0.2">
      <c r="A729" s="42"/>
      <c r="B729" s="42"/>
      <c r="C729" s="42"/>
      <c r="D729" s="42"/>
      <c r="E729" s="42"/>
      <c r="F729" s="42"/>
      <c r="G729" s="42"/>
      <c r="H729" s="42"/>
      <c r="I729" s="42"/>
      <c r="J729" s="42"/>
      <c r="K729" s="42"/>
      <c r="L729" s="42"/>
      <c r="M729" s="42"/>
      <c r="N729" s="42"/>
      <c r="O729" s="42"/>
      <c r="P729" s="42"/>
      <c r="Q729" s="42"/>
      <c r="S729" s="42"/>
      <c r="T729" s="42"/>
      <c r="U729" s="42"/>
      <c r="V729" s="42"/>
      <c r="W729" s="42"/>
      <c r="Z729" s="42"/>
      <c r="AA729" s="42"/>
      <c r="AB729" s="42"/>
      <c r="AC729" s="42"/>
      <c r="AD729" s="42"/>
      <c r="AE729" s="42"/>
      <c r="AF729" s="42"/>
      <c r="AG729" s="42"/>
      <c r="AH729" s="42"/>
      <c r="AI729" s="42"/>
      <c r="AJ729" s="42"/>
    </row>
    <row r="730" spans="1:36" ht="15.75" customHeight="1" x14ac:dyDescent="0.2">
      <c r="A730" s="42"/>
      <c r="B730" s="42"/>
      <c r="C730" s="42"/>
      <c r="D730" s="42"/>
      <c r="E730" s="42"/>
      <c r="F730" s="42"/>
      <c r="G730" s="42"/>
      <c r="H730" s="42"/>
      <c r="I730" s="42"/>
      <c r="J730" s="42"/>
      <c r="K730" s="42"/>
      <c r="L730" s="42"/>
      <c r="M730" s="42"/>
      <c r="N730" s="42"/>
      <c r="O730" s="42"/>
      <c r="P730" s="42"/>
      <c r="Q730" s="42"/>
      <c r="S730" s="42"/>
      <c r="T730" s="42"/>
      <c r="U730" s="42"/>
      <c r="V730" s="42"/>
      <c r="W730" s="42"/>
      <c r="Z730" s="42"/>
      <c r="AA730" s="42"/>
      <c r="AB730" s="42"/>
      <c r="AC730" s="42"/>
      <c r="AD730" s="42"/>
      <c r="AE730" s="42"/>
      <c r="AF730" s="42"/>
      <c r="AG730" s="42"/>
      <c r="AH730" s="42"/>
      <c r="AI730" s="42"/>
      <c r="AJ730" s="42"/>
    </row>
    <row r="731" spans="1:36" ht="15.75" customHeight="1" x14ac:dyDescent="0.2">
      <c r="A731" s="42"/>
      <c r="B731" s="42"/>
      <c r="C731" s="42"/>
      <c r="D731" s="42"/>
      <c r="E731" s="42"/>
      <c r="F731" s="42"/>
      <c r="G731" s="42"/>
      <c r="H731" s="42"/>
      <c r="I731" s="42"/>
      <c r="J731" s="42"/>
      <c r="K731" s="42"/>
      <c r="L731" s="42"/>
      <c r="M731" s="42"/>
      <c r="N731" s="42"/>
      <c r="O731" s="42"/>
      <c r="P731" s="42"/>
      <c r="Q731" s="42"/>
      <c r="S731" s="42"/>
      <c r="T731" s="42"/>
      <c r="U731" s="42"/>
      <c r="V731" s="42"/>
      <c r="W731" s="42"/>
      <c r="Z731" s="42"/>
      <c r="AA731" s="42"/>
      <c r="AB731" s="42"/>
      <c r="AC731" s="42"/>
      <c r="AD731" s="42"/>
      <c r="AE731" s="42"/>
      <c r="AF731" s="42"/>
      <c r="AG731" s="42"/>
      <c r="AH731" s="42"/>
      <c r="AI731" s="42"/>
      <c r="AJ731" s="42"/>
    </row>
    <row r="732" spans="1:36" ht="15.75" customHeight="1" x14ac:dyDescent="0.2">
      <c r="A732" s="42"/>
      <c r="B732" s="42"/>
      <c r="C732" s="42"/>
      <c r="D732" s="42"/>
      <c r="E732" s="42"/>
      <c r="F732" s="42"/>
      <c r="G732" s="42"/>
      <c r="H732" s="42"/>
      <c r="I732" s="42"/>
      <c r="J732" s="42"/>
      <c r="K732" s="42"/>
      <c r="L732" s="42"/>
      <c r="M732" s="42"/>
      <c r="N732" s="42"/>
      <c r="O732" s="42"/>
      <c r="P732" s="42"/>
      <c r="Q732" s="42"/>
      <c r="S732" s="42"/>
      <c r="T732" s="42"/>
      <c r="U732" s="42"/>
      <c r="V732" s="42"/>
      <c r="W732" s="42"/>
      <c r="Z732" s="42"/>
      <c r="AA732" s="42"/>
      <c r="AB732" s="42"/>
      <c r="AC732" s="42"/>
      <c r="AD732" s="42"/>
      <c r="AE732" s="42"/>
      <c r="AF732" s="42"/>
      <c r="AG732" s="42"/>
      <c r="AH732" s="42"/>
      <c r="AI732" s="42"/>
      <c r="AJ732" s="42"/>
    </row>
    <row r="733" spans="1:36" ht="15.75" customHeight="1" x14ac:dyDescent="0.2">
      <c r="A733" s="42"/>
      <c r="B733" s="42"/>
      <c r="C733" s="42"/>
      <c r="D733" s="42"/>
      <c r="E733" s="42"/>
      <c r="F733" s="42"/>
      <c r="G733" s="42"/>
      <c r="H733" s="42"/>
      <c r="I733" s="42"/>
      <c r="J733" s="42"/>
      <c r="K733" s="42"/>
      <c r="L733" s="42"/>
      <c r="M733" s="42"/>
      <c r="N733" s="42"/>
      <c r="O733" s="42"/>
      <c r="P733" s="42"/>
      <c r="Q733" s="42"/>
      <c r="S733" s="42"/>
      <c r="T733" s="42"/>
      <c r="U733" s="42"/>
      <c r="V733" s="42"/>
      <c r="W733" s="42"/>
      <c r="Z733" s="42"/>
      <c r="AA733" s="42"/>
      <c r="AB733" s="42"/>
      <c r="AC733" s="42"/>
      <c r="AD733" s="42"/>
      <c r="AE733" s="42"/>
      <c r="AF733" s="42"/>
      <c r="AG733" s="42"/>
      <c r="AH733" s="42"/>
      <c r="AI733" s="42"/>
      <c r="AJ733" s="42"/>
    </row>
    <row r="734" spans="1:36" ht="15.75" customHeight="1" x14ac:dyDescent="0.2">
      <c r="A734" s="42"/>
      <c r="B734" s="42"/>
      <c r="C734" s="42"/>
      <c r="D734" s="42"/>
      <c r="E734" s="42"/>
      <c r="F734" s="42"/>
      <c r="G734" s="42"/>
      <c r="H734" s="42"/>
      <c r="I734" s="42"/>
      <c r="J734" s="42"/>
      <c r="K734" s="42"/>
      <c r="L734" s="42"/>
      <c r="M734" s="42"/>
      <c r="N734" s="42"/>
      <c r="O734" s="42"/>
      <c r="P734" s="42"/>
      <c r="Q734" s="42"/>
      <c r="S734" s="42"/>
      <c r="T734" s="42"/>
      <c r="U734" s="42"/>
      <c r="V734" s="42"/>
      <c r="W734" s="42"/>
      <c r="Z734" s="42"/>
      <c r="AA734" s="42"/>
      <c r="AB734" s="42"/>
      <c r="AC734" s="42"/>
      <c r="AD734" s="42"/>
      <c r="AE734" s="42"/>
      <c r="AF734" s="42"/>
      <c r="AG734" s="42"/>
      <c r="AH734" s="42"/>
      <c r="AI734" s="42"/>
      <c r="AJ734" s="42"/>
    </row>
    <row r="735" spans="1:36" ht="15.75" customHeight="1" x14ac:dyDescent="0.2">
      <c r="A735" s="42"/>
      <c r="B735" s="42"/>
      <c r="C735" s="42"/>
      <c r="D735" s="42"/>
      <c r="E735" s="42"/>
      <c r="F735" s="42"/>
      <c r="G735" s="42"/>
      <c r="H735" s="42"/>
      <c r="I735" s="42"/>
      <c r="J735" s="42"/>
      <c r="K735" s="42"/>
      <c r="L735" s="42"/>
      <c r="M735" s="42"/>
      <c r="N735" s="42"/>
      <c r="O735" s="42"/>
      <c r="P735" s="42"/>
      <c r="Q735" s="42"/>
      <c r="S735" s="42"/>
      <c r="T735" s="42"/>
      <c r="U735" s="42"/>
      <c r="V735" s="42"/>
      <c r="W735" s="42"/>
      <c r="Z735" s="42"/>
      <c r="AA735" s="42"/>
      <c r="AB735" s="42"/>
      <c r="AC735" s="42"/>
      <c r="AD735" s="42"/>
      <c r="AE735" s="42"/>
      <c r="AF735" s="42"/>
      <c r="AG735" s="42"/>
      <c r="AH735" s="42"/>
      <c r="AI735" s="42"/>
      <c r="AJ735" s="42"/>
    </row>
    <row r="736" spans="1:36" ht="15.75" customHeight="1" x14ac:dyDescent="0.2">
      <c r="A736" s="42"/>
      <c r="B736" s="42"/>
      <c r="C736" s="42"/>
      <c r="D736" s="42"/>
      <c r="E736" s="42"/>
      <c r="F736" s="42"/>
      <c r="G736" s="42"/>
      <c r="H736" s="42"/>
      <c r="I736" s="42"/>
      <c r="J736" s="42"/>
      <c r="K736" s="42"/>
      <c r="L736" s="42"/>
      <c r="M736" s="42"/>
      <c r="N736" s="42"/>
      <c r="O736" s="42"/>
      <c r="P736" s="42"/>
      <c r="Q736" s="42"/>
      <c r="S736" s="42"/>
      <c r="T736" s="42"/>
      <c r="U736" s="42"/>
      <c r="V736" s="42"/>
      <c r="W736" s="42"/>
      <c r="Z736" s="42"/>
      <c r="AA736" s="42"/>
      <c r="AB736" s="42"/>
      <c r="AC736" s="42"/>
      <c r="AD736" s="42"/>
      <c r="AE736" s="42"/>
      <c r="AF736" s="42"/>
      <c r="AG736" s="42"/>
      <c r="AH736" s="42"/>
      <c r="AI736" s="42"/>
      <c r="AJ736" s="42"/>
    </row>
    <row r="737" spans="1:36" ht="15.75" customHeight="1" x14ac:dyDescent="0.2">
      <c r="A737" s="42"/>
      <c r="B737" s="42"/>
      <c r="C737" s="42"/>
      <c r="D737" s="42"/>
      <c r="E737" s="42"/>
      <c r="F737" s="42"/>
      <c r="G737" s="42"/>
      <c r="H737" s="42"/>
      <c r="I737" s="42"/>
      <c r="J737" s="42"/>
      <c r="K737" s="42"/>
      <c r="L737" s="42"/>
      <c r="M737" s="42"/>
      <c r="N737" s="42"/>
      <c r="O737" s="42"/>
      <c r="P737" s="42"/>
      <c r="Q737" s="42"/>
      <c r="S737" s="42"/>
      <c r="T737" s="42"/>
      <c r="U737" s="42"/>
      <c r="V737" s="42"/>
      <c r="W737" s="42"/>
      <c r="Z737" s="42"/>
      <c r="AA737" s="42"/>
      <c r="AB737" s="42"/>
      <c r="AC737" s="42"/>
      <c r="AD737" s="42"/>
      <c r="AE737" s="42"/>
      <c r="AF737" s="42"/>
      <c r="AG737" s="42"/>
      <c r="AH737" s="42"/>
      <c r="AI737" s="42"/>
      <c r="AJ737" s="42"/>
    </row>
    <row r="738" spans="1:36" ht="15.75" customHeight="1" x14ac:dyDescent="0.2">
      <c r="A738" s="42"/>
      <c r="B738" s="42"/>
      <c r="C738" s="42"/>
      <c r="D738" s="42"/>
      <c r="E738" s="42"/>
      <c r="F738" s="42"/>
      <c r="G738" s="42"/>
      <c r="H738" s="42"/>
      <c r="I738" s="42"/>
      <c r="J738" s="42"/>
      <c r="K738" s="42"/>
      <c r="L738" s="42"/>
      <c r="M738" s="42"/>
      <c r="N738" s="42"/>
      <c r="O738" s="42"/>
      <c r="P738" s="42"/>
      <c r="Q738" s="42"/>
      <c r="S738" s="42"/>
      <c r="T738" s="42"/>
      <c r="U738" s="42"/>
      <c r="V738" s="42"/>
      <c r="W738" s="42"/>
      <c r="Z738" s="42"/>
      <c r="AA738" s="42"/>
      <c r="AB738" s="42"/>
      <c r="AC738" s="42"/>
      <c r="AD738" s="42"/>
      <c r="AE738" s="42"/>
      <c r="AF738" s="42"/>
      <c r="AG738" s="42"/>
      <c r="AH738" s="42"/>
      <c r="AI738" s="42"/>
      <c r="AJ738" s="42"/>
    </row>
    <row r="739" spans="1:36" ht="15.75" customHeight="1" x14ac:dyDescent="0.2">
      <c r="A739" s="42"/>
      <c r="B739" s="42"/>
      <c r="C739" s="42"/>
      <c r="D739" s="42"/>
      <c r="E739" s="42"/>
      <c r="F739" s="42"/>
      <c r="G739" s="42"/>
      <c r="H739" s="42"/>
      <c r="I739" s="42"/>
      <c r="J739" s="42"/>
      <c r="K739" s="42"/>
      <c r="L739" s="42"/>
      <c r="M739" s="42"/>
      <c r="N739" s="42"/>
      <c r="O739" s="42"/>
      <c r="P739" s="42"/>
      <c r="Q739" s="42"/>
      <c r="S739" s="42"/>
      <c r="T739" s="42"/>
      <c r="U739" s="42"/>
      <c r="V739" s="42"/>
      <c r="W739" s="42"/>
      <c r="Z739" s="42"/>
      <c r="AA739" s="42"/>
      <c r="AB739" s="42"/>
      <c r="AC739" s="42"/>
      <c r="AD739" s="42"/>
      <c r="AE739" s="42"/>
      <c r="AF739" s="42"/>
      <c r="AG739" s="42"/>
      <c r="AH739" s="42"/>
      <c r="AI739" s="42"/>
      <c r="AJ739" s="42"/>
    </row>
    <row r="740" spans="1:36" ht="15.75" customHeight="1" x14ac:dyDescent="0.2">
      <c r="A740" s="42"/>
      <c r="B740" s="42"/>
      <c r="C740" s="42"/>
      <c r="D740" s="42"/>
      <c r="E740" s="42"/>
      <c r="F740" s="42"/>
      <c r="G740" s="42"/>
      <c r="H740" s="42"/>
      <c r="I740" s="42"/>
      <c r="J740" s="42"/>
      <c r="K740" s="42"/>
      <c r="L740" s="42"/>
      <c r="M740" s="42"/>
      <c r="N740" s="42"/>
      <c r="O740" s="42"/>
      <c r="P740" s="42"/>
      <c r="Q740" s="42"/>
      <c r="S740" s="42"/>
      <c r="T740" s="42"/>
      <c r="U740" s="42"/>
      <c r="V740" s="42"/>
      <c r="W740" s="42"/>
      <c r="Z740" s="42"/>
      <c r="AA740" s="42"/>
      <c r="AB740" s="42"/>
      <c r="AC740" s="42"/>
      <c r="AD740" s="42"/>
      <c r="AE740" s="42"/>
      <c r="AF740" s="42"/>
      <c r="AG740" s="42"/>
      <c r="AH740" s="42"/>
      <c r="AI740" s="42"/>
      <c r="AJ740" s="42"/>
    </row>
    <row r="741" spans="1:36" ht="15.75" customHeight="1" x14ac:dyDescent="0.2">
      <c r="A741" s="42"/>
      <c r="B741" s="42"/>
      <c r="C741" s="42"/>
      <c r="D741" s="42"/>
      <c r="E741" s="42"/>
      <c r="F741" s="42"/>
      <c r="G741" s="42"/>
      <c r="H741" s="42"/>
      <c r="I741" s="42"/>
      <c r="J741" s="42"/>
      <c r="K741" s="42"/>
      <c r="L741" s="42"/>
      <c r="M741" s="42"/>
      <c r="N741" s="42"/>
      <c r="O741" s="42"/>
      <c r="P741" s="42"/>
      <c r="Q741" s="42"/>
      <c r="S741" s="42"/>
      <c r="T741" s="42"/>
      <c r="U741" s="42"/>
      <c r="V741" s="42"/>
      <c r="W741" s="42"/>
      <c r="Z741" s="42"/>
      <c r="AA741" s="42"/>
      <c r="AB741" s="42"/>
      <c r="AC741" s="42"/>
      <c r="AD741" s="42"/>
      <c r="AE741" s="42"/>
      <c r="AF741" s="42"/>
      <c r="AG741" s="42"/>
      <c r="AH741" s="42"/>
      <c r="AI741" s="42"/>
      <c r="AJ741" s="42"/>
    </row>
    <row r="742" spans="1:36" ht="15.75" customHeight="1" x14ac:dyDescent="0.2">
      <c r="A742" s="42"/>
      <c r="B742" s="42"/>
      <c r="C742" s="42"/>
      <c r="D742" s="42"/>
      <c r="E742" s="42"/>
      <c r="F742" s="42"/>
      <c r="G742" s="42"/>
      <c r="H742" s="42"/>
      <c r="I742" s="42"/>
      <c r="J742" s="42"/>
      <c r="K742" s="42"/>
      <c r="L742" s="42"/>
      <c r="M742" s="42"/>
      <c r="N742" s="42"/>
      <c r="O742" s="42"/>
      <c r="P742" s="42"/>
      <c r="Q742" s="42"/>
      <c r="S742" s="42"/>
      <c r="T742" s="42"/>
      <c r="U742" s="42"/>
      <c r="V742" s="42"/>
      <c r="W742" s="42"/>
      <c r="Z742" s="42"/>
      <c r="AA742" s="42"/>
      <c r="AB742" s="42"/>
      <c r="AC742" s="42"/>
      <c r="AD742" s="42"/>
      <c r="AE742" s="42"/>
      <c r="AF742" s="42"/>
      <c r="AG742" s="42"/>
      <c r="AH742" s="42"/>
      <c r="AI742" s="42"/>
      <c r="AJ742" s="42"/>
    </row>
    <row r="743" spans="1:36" ht="15.75" customHeight="1" x14ac:dyDescent="0.2">
      <c r="A743" s="42"/>
      <c r="B743" s="42"/>
      <c r="C743" s="42"/>
      <c r="D743" s="42"/>
      <c r="E743" s="42"/>
      <c r="F743" s="42"/>
      <c r="G743" s="42"/>
      <c r="H743" s="42"/>
      <c r="I743" s="42"/>
      <c r="J743" s="42"/>
      <c r="K743" s="42"/>
      <c r="L743" s="42"/>
      <c r="M743" s="42"/>
      <c r="N743" s="42"/>
      <c r="O743" s="42"/>
      <c r="P743" s="42"/>
      <c r="Q743" s="42"/>
      <c r="S743" s="42"/>
      <c r="T743" s="42"/>
      <c r="U743" s="42"/>
      <c r="V743" s="42"/>
      <c r="W743" s="42"/>
      <c r="Z743" s="42"/>
      <c r="AA743" s="42"/>
      <c r="AB743" s="42"/>
      <c r="AC743" s="42"/>
      <c r="AD743" s="42"/>
      <c r="AE743" s="42"/>
      <c r="AF743" s="42"/>
      <c r="AG743" s="42"/>
      <c r="AH743" s="42"/>
      <c r="AI743" s="42"/>
      <c r="AJ743" s="42"/>
    </row>
    <row r="744" spans="1:36" ht="15.75" customHeight="1" x14ac:dyDescent="0.2">
      <c r="A744" s="42"/>
      <c r="B744" s="42"/>
      <c r="C744" s="42"/>
      <c r="D744" s="42"/>
      <c r="E744" s="42"/>
      <c r="F744" s="42"/>
      <c r="G744" s="42"/>
      <c r="H744" s="42"/>
      <c r="I744" s="42"/>
      <c r="J744" s="42"/>
      <c r="K744" s="42"/>
      <c r="L744" s="42"/>
      <c r="M744" s="42"/>
      <c r="N744" s="42"/>
      <c r="O744" s="42"/>
      <c r="P744" s="42"/>
      <c r="Q744" s="42"/>
      <c r="S744" s="42"/>
      <c r="T744" s="42"/>
      <c r="U744" s="42"/>
      <c r="V744" s="42"/>
      <c r="W744" s="42"/>
      <c r="Z744" s="42"/>
      <c r="AA744" s="42"/>
      <c r="AB744" s="42"/>
      <c r="AC744" s="42"/>
      <c r="AD744" s="42"/>
      <c r="AE744" s="42"/>
      <c r="AF744" s="42"/>
      <c r="AG744" s="42"/>
      <c r="AH744" s="42"/>
      <c r="AI744" s="42"/>
      <c r="AJ744" s="42"/>
    </row>
    <row r="745" spans="1:36" ht="15.75" customHeight="1" x14ac:dyDescent="0.2">
      <c r="A745" s="42"/>
      <c r="B745" s="42"/>
      <c r="C745" s="42"/>
      <c r="D745" s="42"/>
      <c r="E745" s="42"/>
      <c r="F745" s="42"/>
      <c r="G745" s="42"/>
      <c r="H745" s="42"/>
      <c r="I745" s="42"/>
      <c r="J745" s="42"/>
      <c r="K745" s="42"/>
      <c r="L745" s="42"/>
      <c r="M745" s="42"/>
      <c r="N745" s="42"/>
      <c r="O745" s="42"/>
      <c r="P745" s="42"/>
      <c r="Q745" s="42"/>
      <c r="S745" s="42"/>
      <c r="T745" s="42"/>
      <c r="U745" s="42"/>
      <c r="V745" s="42"/>
      <c r="W745" s="42"/>
      <c r="Z745" s="42"/>
      <c r="AA745" s="42"/>
      <c r="AB745" s="42"/>
      <c r="AC745" s="42"/>
      <c r="AD745" s="42"/>
      <c r="AE745" s="42"/>
      <c r="AF745" s="42"/>
      <c r="AG745" s="42"/>
      <c r="AH745" s="42"/>
      <c r="AI745" s="42"/>
      <c r="AJ745" s="42"/>
    </row>
    <row r="746" spans="1:36" ht="15.75" customHeight="1" x14ac:dyDescent="0.2">
      <c r="A746" s="42"/>
      <c r="B746" s="42"/>
      <c r="C746" s="42"/>
      <c r="D746" s="42"/>
      <c r="E746" s="42"/>
      <c r="F746" s="42"/>
      <c r="G746" s="42"/>
      <c r="H746" s="42"/>
      <c r="I746" s="42"/>
      <c r="J746" s="42"/>
      <c r="K746" s="42"/>
      <c r="L746" s="42"/>
      <c r="M746" s="42"/>
      <c r="N746" s="42"/>
      <c r="O746" s="42"/>
      <c r="P746" s="42"/>
      <c r="Q746" s="42"/>
      <c r="S746" s="42"/>
      <c r="T746" s="42"/>
      <c r="U746" s="42"/>
      <c r="V746" s="42"/>
      <c r="W746" s="42"/>
      <c r="Z746" s="42"/>
      <c r="AA746" s="42"/>
      <c r="AB746" s="42"/>
      <c r="AC746" s="42"/>
      <c r="AD746" s="42"/>
      <c r="AE746" s="42"/>
      <c r="AF746" s="42"/>
      <c r="AG746" s="42"/>
      <c r="AH746" s="42"/>
      <c r="AI746" s="42"/>
      <c r="AJ746" s="42"/>
    </row>
    <row r="747" spans="1:36" ht="15.75" customHeight="1" x14ac:dyDescent="0.2">
      <c r="A747" s="42"/>
      <c r="B747" s="42"/>
      <c r="C747" s="42"/>
      <c r="D747" s="42"/>
      <c r="E747" s="42"/>
      <c r="F747" s="42"/>
      <c r="G747" s="42"/>
      <c r="H747" s="42"/>
      <c r="I747" s="42"/>
      <c r="J747" s="42"/>
      <c r="K747" s="42"/>
      <c r="L747" s="42"/>
      <c r="M747" s="42"/>
      <c r="N747" s="42"/>
      <c r="O747" s="42"/>
      <c r="P747" s="42"/>
      <c r="Q747" s="42"/>
      <c r="S747" s="42"/>
      <c r="T747" s="42"/>
      <c r="U747" s="42"/>
      <c r="V747" s="42"/>
      <c r="W747" s="42"/>
      <c r="Z747" s="42"/>
      <c r="AA747" s="42"/>
      <c r="AB747" s="42"/>
      <c r="AC747" s="42"/>
      <c r="AD747" s="42"/>
      <c r="AE747" s="42"/>
      <c r="AF747" s="42"/>
      <c r="AG747" s="42"/>
      <c r="AH747" s="42"/>
      <c r="AI747" s="42"/>
      <c r="AJ747" s="42"/>
    </row>
    <row r="748" spans="1:36" ht="15.75" customHeight="1" x14ac:dyDescent="0.2">
      <c r="A748" s="42"/>
      <c r="B748" s="42"/>
      <c r="C748" s="42"/>
      <c r="D748" s="42"/>
      <c r="E748" s="42"/>
      <c r="F748" s="42"/>
      <c r="G748" s="42"/>
      <c r="H748" s="42"/>
      <c r="I748" s="42"/>
      <c r="J748" s="42"/>
      <c r="K748" s="42"/>
      <c r="L748" s="42"/>
      <c r="M748" s="42"/>
      <c r="N748" s="42"/>
      <c r="O748" s="42"/>
      <c r="P748" s="42"/>
      <c r="Q748" s="42"/>
      <c r="S748" s="42"/>
      <c r="T748" s="42"/>
      <c r="U748" s="42"/>
      <c r="V748" s="42"/>
      <c r="W748" s="42"/>
      <c r="Z748" s="42"/>
      <c r="AA748" s="42"/>
      <c r="AB748" s="42"/>
      <c r="AC748" s="42"/>
      <c r="AD748" s="42"/>
      <c r="AE748" s="42"/>
      <c r="AF748" s="42"/>
      <c r="AG748" s="42"/>
      <c r="AH748" s="42"/>
      <c r="AI748" s="42"/>
      <c r="AJ748" s="42"/>
    </row>
    <row r="749" spans="1:36" ht="15.75" customHeight="1" x14ac:dyDescent="0.2">
      <c r="A749" s="42"/>
      <c r="B749" s="42"/>
      <c r="C749" s="42"/>
      <c r="D749" s="42"/>
      <c r="E749" s="42"/>
      <c r="F749" s="42"/>
      <c r="G749" s="42"/>
      <c r="H749" s="42"/>
      <c r="I749" s="42"/>
      <c r="J749" s="42"/>
      <c r="K749" s="42"/>
      <c r="L749" s="42"/>
      <c r="M749" s="42"/>
      <c r="N749" s="42"/>
      <c r="O749" s="42"/>
      <c r="P749" s="42"/>
      <c r="Q749" s="42"/>
      <c r="S749" s="42"/>
      <c r="T749" s="42"/>
      <c r="U749" s="42"/>
      <c r="V749" s="42"/>
      <c r="W749" s="42"/>
      <c r="Z749" s="42"/>
      <c r="AA749" s="42"/>
      <c r="AB749" s="42"/>
      <c r="AC749" s="42"/>
      <c r="AD749" s="42"/>
      <c r="AE749" s="42"/>
      <c r="AF749" s="42"/>
      <c r="AG749" s="42"/>
      <c r="AH749" s="42"/>
      <c r="AI749" s="42"/>
      <c r="AJ749" s="42"/>
    </row>
    <row r="750" spans="1:36" ht="15.75" customHeight="1" x14ac:dyDescent="0.2">
      <c r="A750" s="42"/>
      <c r="B750" s="42"/>
      <c r="C750" s="42"/>
      <c r="D750" s="42"/>
      <c r="E750" s="42"/>
      <c r="F750" s="42"/>
      <c r="G750" s="42"/>
      <c r="H750" s="42"/>
      <c r="I750" s="42"/>
      <c r="J750" s="42"/>
      <c r="K750" s="42"/>
      <c r="L750" s="42"/>
      <c r="M750" s="42"/>
      <c r="N750" s="42"/>
      <c r="O750" s="42"/>
      <c r="P750" s="42"/>
      <c r="Q750" s="42"/>
      <c r="S750" s="42"/>
      <c r="T750" s="42"/>
      <c r="U750" s="42"/>
      <c r="V750" s="42"/>
      <c r="W750" s="42"/>
      <c r="Z750" s="42"/>
      <c r="AA750" s="42"/>
      <c r="AB750" s="42"/>
      <c r="AC750" s="42"/>
      <c r="AD750" s="42"/>
      <c r="AE750" s="42"/>
      <c r="AF750" s="42"/>
      <c r="AG750" s="42"/>
      <c r="AH750" s="42"/>
      <c r="AI750" s="42"/>
      <c r="AJ750" s="42"/>
    </row>
    <row r="751" spans="1:36" ht="15.75" customHeight="1" x14ac:dyDescent="0.2">
      <c r="A751" s="42"/>
      <c r="B751" s="42"/>
      <c r="C751" s="42"/>
      <c r="D751" s="42"/>
      <c r="E751" s="42"/>
      <c r="F751" s="42"/>
      <c r="G751" s="42"/>
      <c r="H751" s="42"/>
      <c r="I751" s="42"/>
      <c r="J751" s="42"/>
      <c r="K751" s="42"/>
      <c r="L751" s="42"/>
      <c r="M751" s="42"/>
      <c r="N751" s="42"/>
      <c r="O751" s="42"/>
      <c r="P751" s="42"/>
      <c r="Q751" s="42"/>
      <c r="S751" s="42"/>
      <c r="T751" s="42"/>
      <c r="U751" s="42"/>
      <c r="V751" s="42"/>
      <c r="W751" s="42"/>
      <c r="Z751" s="42"/>
      <c r="AA751" s="42"/>
      <c r="AB751" s="42"/>
      <c r="AC751" s="42"/>
      <c r="AD751" s="42"/>
      <c r="AE751" s="42"/>
      <c r="AF751" s="42"/>
      <c r="AG751" s="42"/>
      <c r="AH751" s="42"/>
      <c r="AI751" s="42"/>
      <c r="AJ751" s="42"/>
    </row>
    <row r="752" spans="1:36" ht="15.75" customHeight="1" x14ac:dyDescent="0.2">
      <c r="A752" s="42"/>
      <c r="B752" s="42"/>
      <c r="C752" s="42"/>
      <c r="D752" s="42"/>
      <c r="E752" s="42"/>
      <c r="F752" s="42"/>
      <c r="G752" s="42"/>
      <c r="H752" s="42"/>
      <c r="I752" s="42"/>
      <c r="J752" s="42"/>
      <c r="K752" s="42"/>
      <c r="L752" s="42"/>
      <c r="M752" s="42"/>
      <c r="N752" s="42"/>
      <c r="O752" s="42"/>
      <c r="P752" s="42"/>
      <c r="Q752" s="42"/>
      <c r="S752" s="42"/>
      <c r="T752" s="42"/>
      <c r="U752" s="42"/>
      <c r="V752" s="42"/>
      <c r="W752" s="42"/>
      <c r="Z752" s="42"/>
      <c r="AA752" s="42"/>
      <c r="AB752" s="42"/>
      <c r="AC752" s="42"/>
      <c r="AD752" s="42"/>
      <c r="AE752" s="42"/>
      <c r="AF752" s="42"/>
      <c r="AG752" s="42"/>
      <c r="AH752" s="42"/>
      <c r="AI752" s="42"/>
      <c r="AJ752" s="42"/>
    </row>
    <row r="753" spans="1:36" ht="15.75" customHeight="1" x14ac:dyDescent="0.2">
      <c r="A753" s="42"/>
      <c r="B753" s="42"/>
      <c r="C753" s="42"/>
      <c r="D753" s="42"/>
      <c r="E753" s="42"/>
      <c r="F753" s="42"/>
      <c r="G753" s="42"/>
      <c r="H753" s="42"/>
      <c r="I753" s="42"/>
      <c r="J753" s="42"/>
      <c r="K753" s="42"/>
      <c r="L753" s="42"/>
      <c r="M753" s="42"/>
      <c r="N753" s="42"/>
      <c r="O753" s="42"/>
      <c r="P753" s="42"/>
      <c r="Q753" s="42"/>
      <c r="S753" s="42"/>
      <c r="T753" s="42"/>
      <c r="U753" s="42"/>
      <c r="V753" s="42"/>
      <c r="W753" s="42"/>
      <c r="Z753" s="42"/>
      <c r="AA753" s="42"/>
      <c r="AB753" s="42"/>
      <c r="AC753" s="42"/>
      <c r="AD753" s="42"/>
      <c r="AE753" s="42"/>
      <c r="AF753" s="42"/>
      <c r="AG753" s="42"/>
      <c r="AH753" s="42"/>
      <c r="AI753" s="42"/>
      <c r="AJ753" s="42"/>
    </row>
    <row r="754" spans="1:36" ht="15.75" customHeight="1" x14ac:dyDescent="0.2">
      <c r="A754" s="42"/>
      <c r="B754" s="42"/>
      <c r="C754" s="42"/>
      <c r="D754" s="42"/>
      <c r="E754" s="42"/>
      <c r="F754" s="42"/>
      <c r="G754" s="42"/>
      <c r="H754" s="42"/>
      <c r="I754" s="42"/>
      <c r="J754" s="42"/>
      <c r="K754" s="42"/>
      <c r="L754" s="42"/>
      <c r="M754" s="42"/>
      <c r="N754" s="42"/>
      <c r="O754" s="42"/>
      <c r="P754" s="42"/>
      <c r="Q754" s="42"/>
      <c r="S754" s="42"/>
      <c r="T754" s="42"/>
      <c r="U754" s="42"/>
      <c r="V754" s="42"/>
      <c r="W754" s="42"/>
      <c r="Z754" s="42"/>
      <c r="AA754" s="42"/>
      <c r="AB754" s="42"/>
      <c r="AC754" s="42"/>
      <c r="AD754" s="42"/>
      <c r="AE754" s="42"/>
      <c r="AF754" s="42"/>
      <c r="AG754" s="42"/>
      <c r="AH754" s="42"/>
      <c r="AI754" s="42"/>
      <c r="AJ754" s="42"/>
    </row>
    <row r="755" spans="1:36" ht="15.75" customHeight="1" x14ac:dyDescent="0.2">
      <c r="A755" s="42"/>
      <c r="B755" s="42"/>
      <c r="C755" s="42"/>
      <c r="D755" s="42"/>
      <c r="E755" s="42"/>
      <c r="F755" s="42"/>
      <c r="G755" s="42"/>
      <c r="H755" s="42"/>
      <c r="I755" s="42"/>
      <c r="J755" s="42"/>
      <c r="K755" s="42"/>
      <c r="L755" s="42"/>
      <c r="M755" s="42"/>
      <c r="N755" s="42"/>
      <c r="O755" s="42"/>
      <c r="P755" s="42"/>
      <c r="Q755" s="42"/>
      <c r="S755" s="42"/>
      <c r="T755" s="42"/>
      <c r="U755" s="42"/>
      <c r="V755" s="42"/>
      <c r="W755" s="42"/>
      <c r="Z755" s="42"/>
      <c r="AA755" s="42"/>
      <c r="AB755" s="42"/>
      <c r="AC755" s="42"/>
      <c r="AD755" s="42"/>
      <c r="AE755" s="42"/>
      <c r="AF755" s="42"/>
      <c r="AG755" s="42"/>
      <c r="AH755" s="42"/>
      <c r="AI755" s="42"/>
      <c r="AJ755" s="42"/>
    </row>
    <row r="756" spans="1:36" ht="15.75" customHeight="1" x14ac:dyDescent="0.2">
      <c r="A756" s="42"/>
      <c r="B756" s="42"/>
      <c r="C756" s="42"/>
      <c r="D756" s="42"/>
      <c r="E756" s="42"/>
      <c r="F756" s="42"/>
      <c r="G756" s="42"/>
      <c r="H756" s="42"/>
      <c r="I756" s="42"/>
      <c r="J756" s="42"/>
      <c r="K756" s="42"/>
      <c r="L756" s="42"/>
      <c r="M756" s="42"/>
      <c r="N756" s="42"/>
      <c r="O756" s="42"/>
      <c r="P756" s="42"/>
      <c r="Q756" s="42"/>
      <c r="S756" s="42"/>
      <c r="T756" s="42"/>
      <c r="U756" s="42"/>
      <c r="V756" s="42"/>
      <c r="W756" s="42"/>
      <c r="Z756" s="42"/>
      <c r="AA756" s="42"/>
      <c r="AB756" s="42"/>
      <c r="AC756" s="42"/>
      <c r="AD756" s="42"/>
      <c r="AE756" s="42"/>
      <c r="AF756" s="42"/>
      <c r="AG756" s="42"/>
      <c r="AH756" s="42"/>
      <c r="AI756" s="42"/>
      <c r="AJ756" s="42"/>
    </row>
    <row r="757" spans="1:36" ht="15.75" customHeight="1" x14ac:dyDescent="0.2">
      <c r="A757" s="42"/>
      <c r="B757" s="42"/>
      <c r="C757" s="42"/>
      <c r="D757" s="42"/>
      <c r="E757" s="42"/>
      <c r="F757" s="42"/>
      <c r="G757" s="42"/>
      <c r="H757" s="42"/>
      <c r="I757" s="42"/>
      <c r="J757" s="42"/>
      <c r="K757" s="42"/>
      <c r="L757" s="42"/>
      <c r="M757" s="42"/>
      <c r="N757" s="42"/>
      <c r="O757" s="42"/>
      <c r="P757" s="42"/>
      <c r="Q757" s="42"/>
      <c r="S757" s="42"/>
      <c r="T757" s="42"/>
      <c r="U757" s="42"/>
      <c r="V757" s="42"/>
      <c r="W757" s="42"/>
      <c r="Z757" s="42"/>
      <c r="AA757" s="42"/>
      <c r="AB757" s="42"/>
      <c r="AC757" s="42"/>
      <c r="AD757" s="42"/>
      <c r="AE757" s="42"/>
      <c r="AF757" s="42"/>
      <c r="AG757" s="42"/>
      <c r="AH757" s="42"/>
      <c r="AI757" s="42"/>
      <c r="AJ757" s="42"/>
    </row>
    <row r="758" spans="1:36" ht="15.75" customHeight="1" x14ac:dyDescent="0.2">
      <c r="A758" s="42"/>
      <c r="B758" s="42"/>
      <c r="C758" s="42"/>
      <c r="D758" s="42"/>
      <c r="E758" s="42"/>
      <c r="F758" s="42"/>
      <c r="G758" s="42"/>
      <c r="H758" s="42"/>
      <c r="I758" s="42"/>
      <c r="J758" s="42"/>
      <c r="K758" s="42"/>
      <c r="L758" s="42"/>
      <c r="M758" s="42"/>
      <c r="N758" s="42"/>
      <c r="O758" s="42"/>
      <c r="P758" s="42"/>
      <c r="Q758" s="42"/>
      <c r="S758" s="42"/>
      <c r="T758" s="42"/>
      <c r="U758" s="42"/>
      <c r="V758" s="42"/>
      <c r="W758" s="42"/>
      <c r="Z758" s="42"/>
      <c r="AA758" s="42"/>
      <c r="AB758" s="42"/>
      <c r="AC758" s="42"/>
      <c r="AD758" s="42"/>
      <c r="AE758" s="42"/>
      <c r="AF758" s="42"/>
      <c r="AG758" s="42"/>
      <c r="AH758" s="42"/>
      <c r="AI758" s="42"/>
      <c r="AJ758" s="42"/>
    </row>
    <row r="759" spans="1:36" ht="15.75" customHeight="1" x14ac:dyDescent="0.2">
      <c r="A759" s="42"/>
      <c r="B759" s="42"/>
      <c r="C759" s="42"/>
      <c r="D759" s="42"/>
      <c r="E759" s="42"/>
      <c r="F759" s="42"/>
      <c r="G759" s="42"/>
      <c r="H759" s="42"/>
      <c r="I759" s="42"/>
      <c r="J759" s="42"/>
      <c r="K759" s="42"/>
      <c r="L759" s="42"/>
      <c r="M759" s="42"/>
      <c r="N759" s="42"/>
      <c r="O759" s="42"/>
      <c r="P759" s="42"/>
      <c r="Q759" s="42"/>
      <c r="S759" s="42"/>
      <c r="T759" s="42"/>
      <c r="U759" s="42"/>
      <c r="V759" s="42"/>
      <c r="W759" s="42"/>
      <c r="Z759" s="42"/>
      <c r="AA759" s="42"/>
      <c r="AB759" s="42"/>
      <c r="AC759" s="42"/>
      <c r="AD759" s="42"/>
      <c r="AE759" s="42"/>
      <c r="AF759" s="42"/>
      <c r="AG759" s="42"/>
      <c r="AH759" s="42"/>
      <c r="AI759" s="42"/>
      <c r="AJ759" s="42"/>
    </row>
    <row r="760" spans="1:36" ht="15.75" customHeight="1" x14ac:dyDescent="0.2">
      <c r="A760" s="42"/>
      <c r="B760" s="42"/>
      <c r="C760" s="42"/>
      <c r="D760" s="42"/>
      <c r="E760" s="42"/>
      <c r="F760" s="42"/>
      <c r="G760" s="42"/>
      <c r="H760" s="42"/>
      <c r="I760" s="42"/>
      <c r="J760" s="42"/>
      <c r="K760" s="42"/>
      <c r="L760" s="42"/>
      <c r="M760" s="42"/>
      <c r="N760" s="42"/>
      <c r="O760" s="42"/>
      <c r="P760" s="42"/>
      <c r="Q760" s="42"/>
      <c r="S760" s="42"/>
      <c r="T760" s="42"/>
      <c r="U760" s="42"/>
      <c r="V760" s="42"/>
      <c r="W760" s="42"/>
      <c r="Z760" s="42"/>
      <c r="AA760" s="42"/>
      <c r="AB760" s="42"/>
      <c r="AC760" s="42"/>
      <c r="AD760" s="42"/>
      <c r="AE760" s="42"/>
      <c r="AF760" s="42"/>
      <c r="AG760" s="42"/>
      <c r="AH760" s="42"/>
      <c r="AI760" s="42"/>
      <c r="AJ760" s="42"/>
    </row>
    <row r="761" spans="1:36" ht="15.75" customHeight="1" x14ac:dyDescent="0.2">
      <c r="A761" s="42"/>
      <c r="B761" s="42"/>
      <c r="C761" s="42"/>
      <c r="D761" s="42"/>
      <c r="E761" s="42"/>
      <c r="F761" s="42"/>
      <c r="G761" s="42"/>
      <c r="H761" s="42"/>
      <c r="I761" s="42"/>
      <c r="J761" s="42"/>
      <c r="K761" s="42"/>
      <c r="L761" s="42"/>
      <c r="M761" s="42"/>
      <c r="N761" s="42"/>
      <c r="O761" s="42"/>
      <c r="P761" s="42"/>
      <c r="Q761" s="42"/>
      <c r="S761" s="42"/>
      <c r="T761" s="42"/>
      <c r="U761" s="42"/>
      <c r="V761" s="42"/>
      <c r="W761" s="42"/>
      <c r="Z761" s="42"/>
      <c r="AA761" s="42"/>
      <c r="AB761" s="42"/>
      <c r="AC761" s="42"/>
      <c r="AD761" s="42"/>
      <c r="AE761" s="42"/>
      <c r="AF761" s="42"/>
      <c r="AG761" s="42"/>
      <c r="AH761" s="42"/>
      <c r="AI761" s="42"/>
      <c r="AJ761" s="42"/>
    </row>
    <row r="762" spans="1:36" ht="15.75" customHeight="1" x14ac:dyDescent="0.2">
      <c r="A762" s="42"/>
      <c r="B762" s="42"/>
      <c r="C762" s="42"/>
      <c r="D762" s="42"/>
      <c r="E762" s="42"/>
      <c r="F762" s="42"/>
      <c r="G762" s="42"/>
      <c r="H762" s="42"/>
      <c r="I762" s="42"/>
      <c r="J762" s="42"/>
      <c r="K762" s="42"/>
      <c r="L762" s="42"/>
      <c r="M762" s="42"/>
      <c r="N762" s="42"/>
      <c r="O762" s="42"/>
      <c r="P762" s="42"/>
      <c r="Q762" s="42"/>
      <c r="S762" s="42"/>
      <c r="T762" s="42"/>
      <c r="U762" s="42"/>
      <c r="V762" s="42"/>
      <c r="W762" s="42"/>
      <c r="Z762" s="42"/>
      <c r="AA762" s="42"/>
      <c r="AB762" s="42"/>
      <c r="AC762" s="42"/>
      <c r="AD762" s="42"/>
      <c r="AE762" s="42"/>
      <c r="AF762" s="42"/>
      <c r="AG762" s="42"/>
      <c r="AH762" s="42"/>
      <c r="AI762" s="42"/>
      <c r="AJ762" s="42"/>
    </row>
    <row r="763" spans="1:36" ht="15.75" customHeight="1" x14ac:dyDescent="0.2">
      <c r="A763" s="42"/>
      <c r="B763" s="42"/>
      <c r="C763" s="42"/>
      <c r="D763" s="42"/>
      <c r="E763" s="42"/>
      <c r="F763" s="42"/>
      <c r="G763" s="42"/>
      <c r="H763" s="42"/>
      <c r="I763" s="42"/>
      <c r="J763" s="42"/>
      <c r="K763" s="42"/>
      <c r="L763" s="42"/>
      <c r="M763" s="42"/>
      <c r="N763" s="42"/>
      <c r="O763" s="42"/>
      <c r="P763" s="42"/>
      <c r="Q763" s="42"/>
      <c r="S763" s="42"/>
      <c r="T763" s="42"/>
      <c r="U763" s="42"/>
      <c r="V763" s="42"/>
      <c r="W763" s="42"/>
      <c r="Z763" s="42"/>
      <c r="AA763" s="42"/>
      <c r="AB763" s="42"/>
      <c r="AC763" s="42"/>
      <c r="AD763" s="42"/>
      <c r="AE763" s="42"/>
      <c r="AF763" s="42"/>
      <c r="AG763" s="42"/>
      <c r="AH763" s="42"/>
      <c r="AI763" s="42"/>
      <c r="AJ763" s="42"/>
    </row>
    <row r="764" spans="1:36" ht="15.75" customHeight="1" x14ac:dyDescent="0.2">
      <c r="A764" s="42"/>
      <c r="B764" s="42"/>
      <c r="C764" s="42"/>
      <c r="D764" s="42"/>
      <c r="E764" s="42"/>
      <c r="F764" s="42"/>
      <c r="G764" s="42"/>
      <c r="H764" s="42"/>
      <c r="I764" s="42"/>
      <c r="J764" s="42"/>
      <c r="K764" s="42"/>
      <c r="L764" s="42"/>
      <c r="M764" s="42"/>
      <c r="N764" s="42"/>
      <c r="O764" s="42"/>
      <c r="P764" s="42"/>
      <c r="Q764" s="42"/>
      <c r="S764" s="42"/>
      <c r="T764" s="42"/>
      <c r="U764" s="42"/>
      <c r="V764" s="42"/>
      <c r="W764" s="42"/>
      <c r="Z764" s="42"/>
      <c r="AA764" s="42"/>
      <c r="AB764" s="42"/>
      <c r="AC764" s="42"/>
      <c r="AD764" s="42"/>
      <c r="AE764" s="42"/>
      <c r="AF764" s="42"/>
      <c r="AG764" s="42"/>
      <c r="AH764" s="42"/>
      <c r="AI764" s="42"/>
      <c r="AJ764" s="42"/>
    </row>
    <row r="765" spans="1:36" ht="15.75" customHeight="1" x14ac:dyDescent="0.2">
      <c r="A765" s="42"/>
      <c r="B765" s="42"/>
      <c r="C765" s="42"/>
      <c r="D765" s="42"/>
      <c r="E765" s="42"/>
      <c r="F765" s="42"/>
      <c r="G765" s="42"/>
      <c r="H765" s="42"/>
      <c r="I765" s="42"/>
      <c r="J765" s="42"/>
      <c r="K765" s="42"/>
      <c r="L765" s="42"/>
      <c r="M765" s="42"/>
      <c r="N765" s="42"/>
      <c r="O765" s="42"/>
      <c r="P765" s="42"/>
      <c r="Q765" s="42"/>
      <c r="S765" s="42"/>
      <c r="T765" s="42"/>
      <c r="U765" s="42"/>
      <c r="V765" s="42"/>
      <c r="W765" s="42"/>
      <c r="Z765" s="42"/>
      <c r="AA765" s="42"/>
      <c r="AB765" s="42"/>
      <c r="AC765" s="42"/>
      <c r="AD765" s="42"/>
      <c r="AE765" s="42"/>
      <c r="AF765" s="42"/>
      <c r="AG765" s="42"/>
      <c r="AH765" s="42"/>
      <c r="AI765" s="42"/>
      <c r="AJ765" s="42"/>
    </row>
    <row r="766" spans="1:36" ht="15.75" customHeight="1" x14ac:dyDescent="0.2">
      <c r="A766" s="42"/>
      <c r="B766" s="42"/>
      <c r="C766" s="42"/>
      <c r="D766" s="42"/>
      <c r="E766" s="42"/>
      <c r="F766" s="42"/>
      <c r="G766" s="42"/>
      <c r="H766" s="42"/>
      <c r="I766" s="42"/>
      <c r="J766" s="42"/>
      <c r="K766" s="42"/>
      <c r="L766" s="42"/>
      <c r="M766" s="42"/>
      <c r="N766" s="42"/>
      <c r="O766" s="42"/>
      <c r="P766" s="42"/>
      <c r="Q766" s="42"/>
      <c r="S766" s="42"/>
      <c r="T766" s="42"/>
      <c r="U766" s="42"/>
      <c r="V766" s="42"/>
      <c r="W766" s="42"/>
      <c r="Z766" s="42"/>
      <c r="AA766" s="42"/>
      <c r="AB766" s="42"/>
      <c r="AC766" s="42"/>
      <c r="AD766" s="42"/>
      <c r="AE766" s="42"/>
      <c r="AF766" s="42"/>
      <c r="AG766" s="42"/>
      <c r="AH766" s="42"/>
      <c r="AI766" s="42"/>
      <c r="AJ766" s="42"/>
    </row>
    <row r="767" spans="1:36" ht="15.75" customHeight="1" x14ac:dyDescent="0.2">
      <c r="A767" s="42"/>
      <c r="B767" s="42"/>
      <c r="C767" s="42"/>
      <c r="D767" s="42"/>
      <c r="E767" s="42"/>
      <c r="F767" s="42"/>
      <c r="G767" s="42"/>
      <c r="H767" s="42"/>
      <c r="I767" s="42"/>
      <c r="J767" s="42"/>
      <c r="K767" s="42"/>
      <c r="L767" s="42"/>
      <c r="M767" s="42"/>
      <c r="N767" s="42"/>
      <c r="O767" s="42"/>
      <c r="P767" s="42"/>
      <c r="Q767" s="42"/>
      <c r="S767" s="42"/>
      <c r="T767" s="42"/>
      <c r="U767" s="42"/>
      <c r="V767" s="42"/>
      <c r="W767" s="42"/>
      <c r="Z767" s="42"/>
      <c r="AA767" s="42"/>
      <c r="AB767" s="42"/>
      <c r="AC767" s="42"/>
      <c r="AD767" s="42"/>
      <c r="AE767" s="42"/>
      <c r="AF767" s="42"/>
      <c r="AG767" s="42"/>
      <c r="AH767" s="42"/>
      <c r="AI767" s="42"/>
      <c r="AJ767" s="42"/>
    </row>
    <row r="768" spans="1:36" ht="15.75" customHeight="1" x14ac:dyDescent="0.2">
      <c r="A768" s="42"/>
      <c r="B768" s="42"/>
      <c r="C768" s="42"/>
      <c r="D768" s="42"/>
      <c r="E768" s="42"/>
      <c r="F768" s="42"/>
      <c r="G768" s="42"/>
      <c r="H768" s="42"/>
      <c r="I768" s="42"/>
      <c r="J768" s="42"/>
      <c r="K768" s="42"/>
      <c r="L768" s="42"/>
      <c r="M768" s="42"/>
      <c r="N768" s="42"/>
      <c r="O768" s="42"/>
      <c r="P768" s="42"/>
      <c r="Q768" s="42"/>
      <c r="S768" s="42"/>
      <c r="T768" s="42"/>
      <c r="U768" s="42"/>
      <c r="V768" s="42"/>
      <c r="W768" s="42"/>
      <c r="Z768" s="42"/>
      <c r="AA768" s="42"/>
      <c r="AB768" s="42"/>
      <c r="AC768" s="42"/>
      <c r="AD768" s="42"/>
      <c r="AE768" s="42"/>
      <c r="AF768" s="42"/>
      <c r="AG768" s="42"/>
      <c r="AH768" s="42"/>
      <c r="AI768" s="42"/>
      <c r="AJ768" s="42"/>
    </row>
    <row r="769" spans="1:36" ht="15.75" customHeight="1" x14ac:dyDescent="0.2">
      <c r="A769" s="42"/>
      <c r="B769" s="42"/>
      <c r="C769" s="42"/>
      <c r="D769" s="42"/>
      <c r="E769" s="42"/>
      <c r="F769" s="42"/>
      <c r="G769" s="42"/>
      <c r="H769" s="42"/>
      <c r="I769" s="42"/>
      <c r="J769" s="42"/>
      <c r="K769" s="42"/>
      <c r="L769" s="42"/>
      <c r="M769" s="42"/>
      <c r="N769" s="42"/>
      <c r="O769" s="42"/>
      <c r="P769" s="42"/>
      <c r="Q769" s="42"/>
      <c r="S769" s="42"/>
      <c r="T769" s="42"/>
      <c r="U769" s="42"/>
      <c r="V769" s="42"/>
      <c r="W769" s="42"/>
      <c r="Z769" s="42"/>
      <c r="AA769" s="42"/>
      <c r="AB769" s="42"/>
      <c r="AC769" s="42"/>
      <c r="AD769" s="42"/>
      <c r="AE769" s="42"/>
      <c r="AF769" s="42"/>
      <c r="AG769" s="42"/>
      <c r="AH769" s="42"/>
      <c r="AI769" s="42"/>
      <c r="AJ769" s="42"/>
    </row>
    <row r="770" spans="1:36" ht="15.75" customHeight="1" x14ac:dyDescent="0.2">
      <c r="A770" s="42"/>
      <c r="B770" s="42"/>
      <c r="C770" s="42"/>
      <c r="D770" s="42"/>
      <c r="E770" s="42"/>
      <c r="F770" s="42"/>
      <c r="G770" s="42"/>
      <c r="H770" s="42"/>
      <c r="I770" s="42"/>
      <c r="J770" s="42"/>
      <c r="K770" s="42"/>
      <c r="L770" s="42"/>
      <c r="M770" s="42"/>
      <c r="N770" s="42"/>
      <c r="O770" s="42"/>
      <c r="P770" s="42"/>
      <c r="Q770" s="42"/>
      <c r="S770" s="42"/>
      <c r="T770" s="42"/>
      <c r="U770" s="42"/>
      <c r="V770" s="42"/>
      <c r="W770" s="42"/>
      <c r="Z770" s="42"/>
      <c r="AA770" s="42"/>
      <c r="AB770" s="42"/>
      <c r="AC770" s="42"/>
      <c r="AD770" s="42"/>
      <c r="AE770" s="42"/>
      <c r="AF770" s="42"/>
      <c r="AG770" s="42"/>
      <c r="AH770" s="42"/>
      <c r="AI770" s="42"/>
      <c r="AJ770" s="42"/>
    </row>
    <row r="771" spans="1:36" ht="15.75" customHeight="1" x14ac:dyDescent="0.2">
      <c r="A771" s="42"/>
      <c r="B771" s="42"/>
      <c r="C771" s="42"/>
      <c r="D771" s="42"/>
      <c r="E771" s="42"/>
      <c r="F771" s="42"/>
      <c r="G771" s="42"/>
      <c r="H771" s="42"/>
      <c r="I771" s="42"/>
      <c r="J771" s="42"/>
      <c r="K771" s="42"/>
      <c r="L771" s="42"/>
      <c r="M771" s="42"/>
      <c r="N771" s="42"/>
      <c r="O771" s="42"/>
      <c r="P771" s="42"/>
      <c r="Q771" s="42"/>
      <c r="S771" s="42"/>
      <c r="T771" s="42"/>
      <c r="U771" s="42"/>
      <c r="V771" s="42"/>
      <c r="W771" s="42"/>
      <c r="Z771" s="42"/>
      <c r="AA771" s="42"/>
      <c r="AB771" s="42"/>
      <c r="AC771" s="42"/>
      <c r="AD771" s="42"/>
      <c r="AE771" s="42"/>
      <c r="AF771" s="42"/>
      <c r="AG771" s="42"/>
      <c r="AH771" s="42"/>
      <c r="AI771" s="42"/>
      <c r="AJ771" s="42"/>
    </row>
    <row r="772" spans="1:36" ht="15.75" customHeight="1" x14ac:dyDescent="0.2">
      <c r="A772" s="42"/>
      <c r="B772" s="42"/>
      <c r="C772" s="42"/>
      <c r="D772" s="42"/>
      <c r="E772" s="42"/>
      <c r="F772" s="42"/>
      <c r="G772" s="42"/>
      <c r="H772" s="42"/>
      <c r="I772" s="42"/>
      <c r="J772" s="42"/>
      <c r="K772" s="42"/>
      <c r="L772" s="42"/>
      <c r="M772" s="42"/>
      <c r="N772" s="42"/>
      <c r="O772" s="42"/>
      <c r="P772" s="42"/>
      <c r="Q772" s="42"/>
      <c r="S772" s="42"/>
      <c r="T772" s="42"/>
      <c r="U772" s="42"/>
      <c r="V772" s="42"/>
      <c r="W772" s="42"/>
      <c r="Z772" s="42"/>
      <c r="AA772" s="42"/>
      <c r="AB772" s="42"/>
      <c r="AC772" s="42"/>
      <c r="AD772" s="42"/>
      <c r="AE772" s="42"/>
      <c r="AF772" s="42"/>
      <c r="AG772" s="42"/>
      <c r="AH772" s="42"/>
      <c r="AI772" s="42"/>
      <c r="AJ772" s="42"/>
    </row>
    <row r="773" spans="1:36" ht="15.75" customHeight="1" x14ac:dyDescent="0.2">
      <c r="A773" s="42"/>
      <c r="B773" s="42"/>
      <c r="C773" s="42"/>
      <c r="D773" s="42"/>
      <c r="E773" s="42"/>
      <c r="F773" s="42"/>
      <c r="G773" s="42"/>
      <c r="H773" s="42"/>
      <c r="I773" s="42"/>
      <c r="J773" s="42"/>
      <c r="K773" s="42"/>
      <c r="L773" s="42"/>
      <c r="M773" s="42"/>
      <c r="N773" s="42"/>
      <c r="O773" s="42"/>
      <c r="P773" s="42"/>
      <c r="Q773" s="42"/>
      <c r="S773" s="42"/>
      <c r="T773" s="42"/>
      <c r="U773" s="42"/>
      <c r="V773" s="42"/>
      <c r="W773" s="42"/>
      <c r="Z773" s="42"/>
      <c r="AA773" s="42"/>
      <c r="AB773" s="42"/>
      <c r="AC773" s="42"/>
      <c r="AD773" s="42"/>
      <c r="AE773" s="42"/>
      <c r="AF773" s="42"/>
      <c r="AG773" s="42"/>
      <c r="AH773" s="42"/>
      <c r="AI773" s="42"/>
      <c r="AJ773" s="42"/>
    </row>
    <row r="774" spans="1:36" ht="15.75" customHeight="1" x14ac:dyDescent="0.2">
      <c r="A774" s="42"/>
      <c r="B774" s="42"/>
      <c r="C774" s="42"/>
      <c r="D774" s="42"/>
      <c r="E774" s="42"/>
      <c r="F774" s="42"/>
      <c r="G774" s="42"/>
      <c r="H774" s="42"/>
      <c r="I774" s="42"/>
      <c r="J774" s="42"/>
      <c r="K774" s="42"/>
      <c r="L774" s="42"/>
      <c r="M774" s="42"/>
      <c r="N774" s="42"/>
      <c r="O774" s="42"/>
      <c r="P774" s="42"/>
      <c r="Q774" s="42"/>
      <c r="S774" s="42"/>
      <c r="T774" s="42"/>
      <c r="U774" s="42"/>
      <c r="V774" s="42"/>
      <c r="W774" s="42"/>
      <c r="Z774" s="42"/>
      <c r="AA774" s="42"/>
      <c r="AB774" s="42"/>
      <c r="AC774" s="42"/>
      <c r="AD774" s="42"/>
      <c r="AE774" s="42"/>
      <c r="AF774" s="42"/>
      <c r="AG774" s="42"/>
      <c r="AH774" s="42"/>
      <c r="AI774" s="42"/>
      <c r="AJ774" s="42"/>
    </row>
    <row r="775" spans="1:36" ht="15.75" customHeight="1" x14ac:dyDescent="0.2">
      <c r="A775" s="42"/>
      <c r="B775" s="42"/>
      <c r="C775" s="42"/>
      <c r="D775" s="42"/>
      <c r="E775" s="42"/>
      <c r="F775" s="42"/>
      <c r="G775" s="42"/>
      <c r="H775" s="42"/>
      <c r="I775" s="42"/>
      <c r="J775" s="42"/>
      <c r="K775" s="42"/>
      <c r="L775" s="42"/>
      <c r="M775" s="42"/>
      <c r="N775" s="42"/>
      <c r="O775" s="42"/>
      <c r="P775" s="42"/>
      <c r="Q775" s="42"/>
      <c r="S775" s="42"/>
      <c r="T775" s="42"/>
      <c r="U775" s="42"/>
      <c r="V775" s="42"/>
      <c r="W775" s="42"/>
      <c r="Z775" s="42"/>
      <c r="AA775" s="42"/>
      <c r="AB775" s="42"/>
      <c r="AC775" s="42"/>
      <c r="AD775" s="42"/>
      <c r="AE775" s="42"/>
      <c r="AF775" s="42"/>
      <c r="AG775" s="42"/>
      <c r="AH775" s="42"/>
      <c r="AI775" s="42"/>
      <c r="AJ775" s="42"/>
    </row>
    <row r="776" spans="1:36" ht="15.75" customHeight="1" x14ac:dyDescent="0.2">
      <c r="A776" s="42"/>
      <c r="B776" s="42"/>
      <c r="C776" s="42"/>
      <c r="D776" s="42"/>
      <c r="E776" s="42"/>
      <c r="F776" s="42"/>
      <c r="G776" s="42"/>
      <c r="H776" s="42"/>
      <c r="I776" s="42"/>
      <c r="J776" s="42"/>
      <c r="K776" s="42"/>
      <c r="L776" s="42"/>
      <c r="M776" s="42"/>
      <c r="N776" s="42"/>
      <c r="O776" s="42"/>
      <c r="P776" s="42"/>
      <c r="Q776" s="42"/>
      <c r="S776" s="42"/>
      <c r="T776" s="42"/>
      <c r="U776" s="42"/>
      <c r="V776" s="42"/>
      <c r="W776" s="42"/>
      <c r="Z776" s="42"/>
      <c r="AA776" s="42"/>
      <c r="AB776" s="42"/>
      <c r="AC776" s="42"/>
      <c r="AD776" s="42"/>
      <c r="AE776" s="42"/>
      <c r="AF776" s="42"/>
      <c r="AG776" s="42"/>
      <c r="AH776" s="42"/>
      <c r="AI776" s="42"/>
      <c r="AJ776" s="42"/>
    </row>
    <row r="777" spans="1:36" ht="15.75" customHeight="1" x14ac:dyDescent="0.2">
      <c r="A777" s="42"/>
      <c r="B777" s="42"/>
      <c r="C777" s="42"/>
      <c r="D777" s="42"/>
      <c r="E777" s="42"/>
      <c r="F777" s="42"/>
      <c r="G777" s="42"/>
      <c r="H777" s="42"/>
      <c r="I777" s="42"/>
      <c r="J777" s="42"/>
      <c r="K777" s="42"/>
      <c r="L777" s="42"/>
      <c r="M777" s="42"/>
      <c r="N777" s="42"/>
      <c r="O777" s="42"/>
      <c r="P777" s="42"/>
      <c r="Q777" s="42"/>
      <c r="S777" s="42"/>
      <c r="T777" s="42"/>
      <c r="U777" s="42"/>
      <c r="V777" s="42"/>
      <c r="W777" s="42"/>
      <c r="Z777" s="42"/>
      <c r="AA777" s="42"/>
      <c r="AB777" s="42"/>
      <c r="AC777" s="42"/>
      <c r="AD777" s="42"/>
      <c r="AE777" s="42"/>
      <c r="AF777" s="42"/>
      <c r="AG777" s="42"/>
      <c r="AH777" s="42"/>
      <c r="AI777" s="42"/>
      <c r="AJ777" s="42"/>
    </row>
    <row r="778" spans="1:36" ht="15.75" customHeight="1" x14ac:dyDescent="0.2">
      <c r="A778" s="42"/>
      <c r="B778" s="42"/>
      <c r="C778" s="42"/>
      <c r="D778" s="42"/>
      <c r="E778" s="42"/>
      <c r="F778" s="42"/>
      <c r="G778" s="42"/>
      <c r="H778" s="42"/>
      <c r="I778" s="42"/>
      <c r="J778" s="42"/>
      <c r="K778" s="42"/>
      <c r="L778" s="42"/>
      <c r="M778" s="42"/>
      <c r="N778" s="42"/>
      <c r="O778" s="42"/>
      <c r="P778" s="42"/>
      <c r="Q778" s="42"/>
      <c r="S778" s="42"/>
      <c r="T778" s="42"/>
      <c r="U778" s="42"/>
      <c r="V778" s="42"/>
      <c r="W778" s="42"/>
      <c r="Z778" s="42"/>
      <c r="AA778" s="42"/>
      <c r="AB778" s="42"/>
      <c r="AC778" s="42"/>
      <c r="AD778" s="42"/>
      <c r="AE778" s="42"/>
      <c r="AF778" s="42"/>
      <c r="AG778" s="42"/>
      <c r="AH778" s="42"/>
      <c r="AI778" s="42"/>
      <c r="AJ778" s="42"/>
    </row>
    <row r="779" spans="1:36" ht="15.75" customHeight="1" x14ac:dyDescent="0.2">
      <c r="A779" s="42"/>
      <c r="B779" s="42"/>
      <c r="C779" s="42"/>
      <c r="D779" s="42"/>
      <c r="E779" s="42"/>
      <c r="F779" s="42"/>
      <c r="G779" s="42"/>
      <c r="H779" s="42"/>
      <c r="I779" s="42"/>
      <c r="J779" s="42"/>
      <c r="K779" s="42"/>
      <c r="L779" s="42"/>
      <c r="M779" s="42"/>
      <c r="N779" s="42"/>
      <c r="O779" s="42"/>
      <c r="P779" s="42"/>
      <c r="Q779" s="42"/>
      <c r="S779" s="42"/>
      <c r="T779" s="42"/>
      <c r="U779" s="42"/>
      <c r="V779" s="42"/>
      <c r="W779" s="42"/>
      <c r="Z779" s="42"/>
      <c r="AA779" s="42"/>
      <c r="AB779" s="42"/>
      <c r="AC779" s="42"/>
      <c r="AD779" s="42"/>
      <c r="AE779" s="42"/>
      <c r="AF779" s="42"/>
      <c r="AG779" s="42"/>
      <c r="AH779" s="42"/>
      <c r="AI779" s="42"/>
      <c r="AJ779" s="42"/>
    </row>
    <row r="780" spans="1:36" ht="15.75" customHeight="1" x14ac:dyDescent="0.2">
      <c r="A780" s="42"/>
      <c r="B780" s="42"/>
      <c r="C780" s="42"/>
      <c r="D780" s="42"/>
      <c r="E780" s="42"/>
      <c r="F780" s="42"/>
      <c r="G780" s="42"/>
      <c r="H780" s="42"/>
      <c r="I780" s="42"/>
      <c r="J780" s="42"/>
      <c r="K780" s="42"/>
      <c r="L780" s="42"/>
      <c r="M780" s="42"/>
      <c r="N780" s="42"/>
      <c r="O780" s="42"/>
      <c r="P780" s="42"/>
      <c r="Q780" s="42"/>
      <c r="S780" s="42"/>
      <c r="T780" s="42"/>
      <c r="U780" s="42"/>
      <c r="V780" s="42"/>
      <c r="W780" s="42"/>
      <c r="Z780" s="42"/>
      <c r="AA780" s="42"/>
      <c r="AB780" s="42"/>
      <c r="AC780" s="42"/>
      <c r="AD780" s="42"/>
      <c r="AE780" s="42"/>
      <c r="AF780" s="42"/>
      <c r="AG780" s="42"/>
      <c r="AH780" s="42"/>
      <c r="AI780" s="42"/>
      <c r="AJ780" s="42"/>
    </row>
    <row r="781" spans="1:36" ht="15.75" customHeight="1" x14ac:dyDescent="0.2">
      <c r="A781" s="42"/>
      <c r="B781" s="42"/>
      <c r="C781" s="42"/>
      <c r="D781" s="42"/>
      <c r="E781" s="42"/>
      <c r="F781" s="42"/>
      <c r="G781" s="42"/>
      <c r="H781" s="42"/>
      <c r="I781" s="42"/>
      <c r="J781" s="42"/>
      <c r="K781" s="42"/>
      <c r="L781" s="42"/>
      <c r="M781" s="42"/>
      <c r="N781" s="42"/>
      <c r="O781" s="42"/>
      <c r="P781" s="42"/>
      <c r="Q781" s="42"/>
      <c r="S781" s="42"/>
      <c r="T781" s="42"/>
      <c r="U781" s="42"/>
      <c r="V781" s="42"/>
      <c r="W781" s="42"/>
      <c r="Z781" s="42"/>
      <c r="AA781" s="42"/>
      <c r="AB781" s="42"/>
      <c r="AC781" s="42"/>
      <c r="AD781" s="42"/>
      <c r="AE781" s="42"/>
      <c r="AF781" s="42"/>
      <c r="AG781" s="42"/>
      <c r="AH781" s="42"/>
      <c r="AI781" s="42"/>
      <c r="AJ781" s="42"/>
    </row>
    <row r="782" spans="1:36" ht="15.75" customHeight="1" x14ac:dyDescent="0.2">
      <c r="A782" s="42"/>
      <c r="B782" s="42"/>
      <c r="C782" s="42"/>
      <c r="D782" s="42"/>
      <c r="E782" s="42"/>
      <c r="F782" s="42"/>
      <c r="G782" s="42"/>
      <c r="H782" s="42"/>
      <c r="I782" s="42"/>
      <c r="J782" s="42"/>
      <c r="K782" s="42"/>
      <c r="L782" s="42"/>
      <c r="M782" s="42"/>
      <c r="N782" s="42"/>
      <c r="O782" s="42"/>
      <c r="P782" s="42"/>
      <c r="Q782" s="42"/>
      <c r="S782" s="42"/>
      <c r="T782" s="42"/>
      <c r="U782" s="42"/>
      <c r="V782" s="42"/>
      <c r="W782" s="42"/>
      <c r="Z782" s="42"/>
      <c r="AA782" s="42"/>
      <c r="AB782" s="42"/>
      <c r="AC782" s="42"/>
      <c r="AD782" s="42"/>
      <c r="AE782" s="42"/>
      <c r="AF782" s="42"/>
      <c r="AG782" s="42"/>
      <c r="AH782" s="42"/>
      <c r="AI782" s="42"/>
      <c r="AJ782" s="42"/>
    </row>
    <row r="783" spans="1:36" ht="15.75" customHeight="1" x14ac:dyDescent="0.2">
      <c r="A783" s="42"/>
      <c r="B783" s="42"/>
      <c r="C783" s="42"/>
      <c r="D783" s="42"/>
      <c r="E783" s="42"/>
      <c r="F783" s="42"/>
      <c r="G783" s="42"/>
      <c r="H783" s="42"/>
      <c r="I783" s="42"/>
      <c r="J783" s="42"/>
      <c r="K783" s="42"/>
      <c r="L783" s="42"/>
      <c r="M783" s="42"/>
      <c r="N783" s="42"/>
      <c r="O783" s="42"/>
      <c r="P783" s="42"/>
      <c r="Q783" s="42"/>
      <c r="S783" s="42"/>
      <c r="T783" s="42"/>
      <c r="U783" s="42"/>
      <c r="V783" s="42"/>
      <c r="W783" s="42"/>
      <c r="Z783" s="42"/>
      <c r="AA783" s="42"/>
      <c r="AB783" s="42"/>
      <c r="AC783" s="42"/>
      <c r="AD783" s="42"/>
      <c r="AE783" s="42"/>
      <c r="AF783" s="42"/>
      <c r="AG783" s="42"/>
      <c r="AH783" s="42"/>
      <c r="AI783" s="42"/>
      <c r="AJ783" s="42"/>
    </row>
    <row r="784" spans="1:36" ht="15.75" customHeight="1" x14ac:dyDescent="0.2">
      <c r="A784" s="42"/>
      <c r="B784" s="42"/>
      <c r="C784" s="42"/>
      <c r="D784" s="42"/>
      <c r="E784" s="42"/>
      <c r="F784" s="42"/>
      <c r="G784" s="42"/>
      <c r="H784" s="42"/>
      <c r="I784" s="42"/>
      <c r="J784" s="42"/>
      <c r="K784" s="42"/>
      <c r="L784" s="42"/>
      <c r="M784" s="42"/>
      <c r="N784" s="42"/>
      <c r="O784" s="42"/>
      <c r="P784" s="42"/>
      <c r="Q784" s="42"/>
      <c r="S784" s="42"/>
      <c r="T784" s="42"/>
      <c r="U784" s="42"/>
      <c r="V784" s="42"/>
      <c r="W784" s="42"/>
      <c r="Z784" s="42"/>
      <c r="AA784" s="42"/>
      <c r="AB784" s="42"/>
      <c r="AC784" s="42"/>
      <c r="AD784" s="42"/>
      <c r="AE784" s="42"/>
      <c r="AF784" s="42"/>
      <c r="AG784" s="42"/>
      <c r="AH784" s="42"/>
      <c r="AI784" s="42"/>
      <c r="AJ784" s="42"/>
    </row>
    <row r="785" spans="1:36" ht="15.75" customHeight="1" x14ac:dyDescent="0.2">
      <c r="A785" s="42"/>
      <c r="B785" s="42"/>
      <c r="C785" s="42"/>
      <c r="D785" s="42"/>
      <c r="E785" s="42"/>
      <c r="F785" s="42"/>
      <c r="G785" s="42"/>
      <c r="H785" s="42"/>
      <c r="I785" s="42"/>
      <c r="J785" s="42"/>
      <c r="K785" s="42"/>
      <c r="L785" s="42"/>
      <c r="M785" s="42"/>
      <c r="N785" s="42"/>
      <c r="O785" s="42"/>
      <c r="P785" s="42"/>
      <c r="Q785" s="42"/>
      <c r="S785" s="42"/>
      <c r="T785" s="42"/>
      <c r="U785" s="42"/>
      <c r="V785" s="42"/>
      <c r="W785" s="42"/>
      <c r="Z785" s="42"/>
      <c r="AA785" s="42"/>
      <c r="AB785" s="42"/>
      <c r="AC785" s="42"/>
      <c r="AD785" s="42"/>
      <c r="AE785" s="42"/>
      <c r="AF785" s="42"/>
      <c r="AG785" s="42"/>
      <c r="AH785" s="42"/>
      <c r="AI785" s="42"/>
      <c r="AJ785" s="42"/>
    </row>
    <row r="786" spans="1:36" ht="15.75" customHeight="1" x14ac:dyDescent="0.2">
      <c r="A786" s="42"/>
      <c r="B786" s="42"/>
      <c r="C786" s="42"/>
      <c r="D786" s="42"/>
      <c r="E786" s="42"/>
      <c r="F786" s="42"/>
      <c r="G786" s="42"/>
      <c r="H786" s="42"/>
      <c r="I786" s="42"/>
      <c r="J786" s="42"/>
      <c r="K786" s="42"/>
      <c r="L786" s="42"/>
      <c r="M786" s="42"/>
      <c r="N786" s="42"/>
      <c r="O786" s="42"/>
      <c r="P786" s="42"/>
      <c r="Q786" s="42"/>
      <c r="S786" s="42"/>
      <c r="T786" s="42"/>
      <c r="U786" s="42"/>
      <c r="V786" s="42"/>
      <c r="W786" s="42"/>
      <c r="Z786" s="42"/>
      <c r="AA786" s="42"/>
      <c r="AB786" s="42"/>
      <c r="AC786" s="42"/>
      <c r="AD786" s="42"/>
      <c r="AE786" s="42"/>
      <c r="AF786" s="42"/>
      <c r="AG786" s="42"/>
      <c r="AH786" s="42"/>
      <c r="AI786" s="42"/>
      <c r="AJ786" s="42"/>
    </row>
    <row r="787" spans="1:36" ht="15.75" customHeight="1" x14ac:dyDescent="0.2">
      <c r="A787" s="42"/>
      <c r="B787" s="42"/>
      <c r="C787" s="42"/>
      <c r="D787" s="42"/>
      <c r="E787" s="42"/>
      <c r="F787" s="42"/>
      <c r="G787" s="42"/>
      <c r="H787" s="42"/>
      <c r="I787" s="42"/>
      <c r="J787" s="42"/>
      <c r="K787" s="42"/>
      <c r="L787" s="42"/>
      <c r="M787" s="42"/>
      <c r="N787" s="42"/>
      <c r="O787" s="42"/>
      <c r="P787" s="42"/>
      <c r="Q787" s="42"/>
      <c r="S787" s="42"/>
      <c r="T787" s="42"/>
      <c r="U787" s="42"/>
      <c r="V787" s="42"/>
      <c r="W787" s="42"/>
      <c r="Z787" s="42"/>
      <c r="AA787" s="42"/>
      <c r="AB787" s="42"/>
      <c r="AC787" s="42"/>
      <c r="AD787" s="42"/>
      <c r="AE787" s="42"/>
      <c r="AF787" s="42"/>
      <c r="AG787" s="42"/>
      <c r="AH787" s="42"/>
      <c r="AI787" s="42"/>
      <c r="AJ787" s="42"/>
    </row>
    <row r="788" spans="1:36" ht="15.75" customHeight="1" x14ac:dyDescent="0.2">
      <c r="A788" s="42"/>
      <c r="B788" s="42"/>
      <c r="C788" s="42"/>
      <c r="D788" s="42"/>
      <c r="E788" s="42"/>
      <c r="F788" s="42"/>
      <c r="G788" s="42"/>
      <c r="H788" s="42"/>
      <c r="I788" s="42"/>
      <c r="J788" s="42"/>
      <c r="K788" s="42"/>
      <c r="L788" s="42"/>
      <c r="M788" s="42"/>
      <c r="N788" s="42"/>
      <c r="O788" s="42"/>
      <c r="P788" s="42"/>
      <c r="Q788" s="42"/>
      <c r="S788" s="42"/>
      <c r="T788" s="42"/>
      <c r="U788" s="42"/>
      <c r="V788" s="42"/>
      <c r="W788" s="42"/>
      <c r="Z788" s="42"/>
      <c r="AA788" s="42"/>
      <c r="AB788" s="42"/>
      <c r="AC788" s="42"/>
      <c r="AD788" s="42"/>
      <c r="AE788" s="42"/>
      <c r="AF788" s="42"/>
      <c r="AG788" s="42"/>
      <c r="AH788" s="42"/>
      <c r="AI788" s="42"/>
      <c r="AJ788" s="42"/>
    </row>
    <row r="789" spans="1:36" ht="15.75" customHeight="1" x14ac:dyDescent="0.2">
      <c r="A789" s="42"/>
      <c r="B789" s="42"/>
      <c r="C789" s="42"/>
      <c r="D789" s="42"/>
      <c r="E789" s="42"/>
      <c r="F789" s="42"/>
      <c r="G789" s="42"/>
      <c r="H789" s="42"/>
      <c r="I789" s="42"/>
      <c r="J789" s="42"/>
      <c r="K789" s="42"/>
      <c r="L789" s="42"/>
      <c r="M789" s="42"/>
      <c r="N789" s="42"/>
      <c r="O789" s="42"/>
      <c r="P789" s="42"/>
      <c r="Q789" s="42"/>
      <c r="S789" s="42"/>
      <c r="T789" s="42"/>
      <c r="U789" s="42"/>
      <c r="V789" s="42"/>
      <c r="W789" s="42"/>
      <c r="Z789" s="42"/>
      <c r="AA789" s="42"/>
      <c r="AB789" s="42"/>
      <c r="AC789" s="42"/>
      <c r="AD789" s="42"/>
      <c r="AE789" s="42"/>
      <c r="AF789" s="42"/>
      <c r="AG789" s="42"/>
      <c r="AH789" s="42"/>
      <c r="AI789" s="42"/>
      <c r="AJ789" s="42"/>
    </row>
    <row r="790" spans="1:36" ht="15.75" customHeight="1" x14ac:dyDescent="0.2">
      <c r="A790" s="42"/>
      <c r="B790" s="42"/>
      <c r="C790" s="42"/>
      <c r="D790" s="42"/>
      <c r="E790" s="42"/>
      <c r="F790" s="42"/>
      <c r="G790" s="42"/>
      <c r="H790" s="42"/>
      <c r="I790" s="42"/>
      <c r="J790" s="42"/>
      <c r="K790" s="42"/>
      <c r="L790" s="42"/>
      <c r="M790" s="42"/>
      <c r="N790" s="42"/>
      <c r="O790" s="42"/>
      <c r="P790" s="42"/>
      <c r="Q790" s="42"/>
      <c r="S790" s="42"/>
      <c r="T790" s="42"/>
      <c r="U790" s="42"/>
      <c r="V790" s="42"/>
      <c r="W790" s="42"/>
      <c r="Z790" s="42"/>
      <c r="AA790" s="42"/>
      <c r="AB790" s="42"/>
      <c r="AC790" s="42"/>
      <c r="AD790" s="42"/>
      <c r="AE790" s="42"/>
      <c r="AF790" s="42"/>
      <c r="AG790" s="42"/>
      <c r="AH790" s="42"/>
      <c r="AI790" s="42"/>
      <c r="AJ790" s="42"/>
    </row>
    <row r="791" spans="1:36" ht="15.75" customHeight="1" x14ac:dyDescent="0.2">
      <c r="A791" s="42"/>
      <c r="B791" s="42"/>
      <c r="C791" s="42"/>
      <c r="D791" s="42"/>
      <c r="E791" s="42"/>
      <c r="F791" s="42"/>
      <c r="G791" s="42"/>
      <c r="H791" s="42"/>
      <c r="I791" s="42"/>
      <c r="J791" s="42"/>
      <c r="K791" s="42"/>
      <c r="L791" s="42"/>
      <c r="M791" s="42"/>
      <c r="N791" s="42"/>
      <c r="O791" s="42"/>
      <c r="P791" s="42"/>
      <c r="Q791" s="42"/>
      <c r="S791" s="42"/>
      <c r="T791" s="42"/>
      <c r="U791" s="42"/>
      <c r="V791" s="42"/>
      <c r="W791" s="42"/>
      <c r="Z791" s="42"/>
      <c r="AA791" s="42"/>
      <c r="AB791" s="42"/>
      <c r="AC791" s="42"/>
      <c r="AD791" s="42"/>
      <c r="AE791" s="42"/>
      <c r="AF791" s="42"/>
      <c r="AG791" s="42"/>
      <c r="AH791" s="42"/>
      <c r="AI791" s="42"/>
      <c r="AJ791" s="42"/>
    </row>
    <row r="792" spans="1:36" ht="15.75" customHeight="1" x14ac:dyDescent="0.2">
      <c r="A792" s="42"/>
      <c r="B792" s="42"/>
      <c r="C792" s="42"/>
      <c r="D792" s="42"/>
      <c r="E792" s="42"/>
      <c r="F792" s="42"/>
      <c r="G792" s="42"/>
      <c r="H792" s="42"/>
      <c r="I792" s="42"/>
      <c r="J792" s="42"/>
      <c r="K792" s="42"/>
      <c r="L792" s="42"/>
      <c r="M792" s="42"/>
      <c r="N792" s="42"/>
      <c r="O792" s="42"/>
      <c r="P792" s="42"/>
      <c r="Q792" s="42"/>
      <c r="S792" s="42"/>
      <c r="T792" s="42"/>
      <c r="U792" s="42"/>
      <c r="V792" s="42"/>
      <c r="W792" s="42"/>
      <c r="Z792" s="42"/>
      <c r="AA792" s="42"/>
      <c r="AB792" s="42"/>
      <c r="AC792" s="42"/>
      <c r="AD792" s="42"/>
      <c r="AE792" s="42"/>
      <c r="AF792" s="42"/>
      <c r="AG792" s="42"/>
      <c r="AH792" s="42"/>
      <c r="AI792" s="42"/>
      <c r="AJ792" s="42"/>
    </row>
    <row r="793" spans="1:36" ht="15.75" customHeight="1" x14ac:dyDescent="0.2">
      <c r="A793" s="42"/>
      <c r="B793" s="42"/>
      <c r="C793" s="42"/>
      <c r="D793" s="42"/>
      <c r="E793" s="42"/>
      <c r="F793" s="42"/>
      <c r="G793" s="42"/>
      <c r="H793" s="42"/>
      <c r="I793" s="42"/>
      <c r="J793" s="42"/>
      <c r="K793" s="42"/>
      <c r="L793" s="42"/>
      <c r="M793" s="42"/>
      <c r="N793" s="42"/>
      <c r="O793" s="42"/>
      <c r="P793" s="42"/>
      <c r="Q793" s="42"/>
      <c r="S793" s="42"/>
      <c r="T793" s="42"/>
      <c r="U793" s="42"/>
      <c r="V793" s="42"/>
      <c r="W793" s="42"/>
      <c r="Z793" s="42"/>
      <c r="AA793" s="42"/>
      <c r="AB793" s="42"/>
      <c r="AC793" s="42"/>
      <c r="AD793" s="42"/>
      <c r="AE793" s="42"/>
      <c r="AF793" s="42"/>
      <c r="AG793" s="42"/>
      <c r="AH793" s="42"/>
      <c r="AI793" s="42"/>
      <c r="AJ793" s="42"/>
    </row>
    <row r="794" spans="1:36" ht="15.75" customHeight="1" x14ac:dyDescent="0.2">
      <c r="A794" s="42"/>
      <c r="B794" s="42"/>
      <c r="C794" s="42"/>
      <c r="D794" s="42"/>
      <c r="E794" s="42"/>
      <c r="F794" s="42"/>
      <c r="G794" s="42"/>
      <c r="H794" s="42"/>
      <c r="I794" s="42"/>
      <c r="J794" s="42"/>
      <c r="K794" s="42"/>
      <c r="L794" s="42"/>
      <c r="M794" s="42"/>
      <c r="N794" s="42"/>
      <c r="O794" s="42"/>
      <c r="P794" s="42"/>
      <c r="Q794" s="42"/>
      <c r="S794" s="42"/>
      <c r="T794" s="42"/>
      <c r="U794" s="42"/>
      <c r="V794" s="42"/>
      <c r="W794" s="42"/>
      <c r="Z794" s="42"/>
      <c r="AA794" s="42"/>
      <c r="AB794" s="42"/>
      <c r="AC794" s="42"/>
      <c r="AD794" s="42"/>
      <c r="AE794" s="42"/>
      <c r="AF794" s="42"/>
      <c r="AG794" s="42"/>
      <c r="AH794" s="42"/>
      <c r="AI794" s="42"/>
      <c r="AJ794" s="42"/>
    </row>
    <row r="795" spans="1:36" ht="15.75" customHeight="1" x14ac:dyDescent="0.2">
      <c r="A795" s="42"/>
      <c r="B795" s="42"/>
      <c r="C795" s="42"/>
      <c r="D795" s="42"/>
      <c r="E795" s="42"/>
      <c r="F795" s="42"/>
      <c r="G795" s="42"/>
      <c r="H795" s="42"/>
      <c r="I795" s="42"/>
      <c r="J795" s="42"/>
      <c r="K795" s="42"/>
      <c r="L795" s="42"/>
      <c r="M795" s="42"/>
      <c r="N795" s="42"/>
      <c r="O795" s="42"/>
      <c r="P795" s="42"/>
      <c r="Q795" s="42"/>
      <c r="S795" s="42"/>
      <c r="T795" s="42"/>
      <c r="U795" s="42"/>
      <c r="V795" s="42"/>
      <c r="W795" s="42"/>
      <c r="Z795" s="42"/>
      <c r="AA795" s="42"/>
      <c r="AB795" s="42"/>
      <c r="AC795" s="42"/>
      <c r="AD795" s="42"/>
      <c r="AE795" s="42"/>
      <c r="AF795" s="42"/>
      <c r="AG795" s="42"/>
      <c r="AH795" s="42"/>
      <c r="AI795" s="42"/>
      <c r="AJ795" s="42"/>
    </row>
    <row r="796" spans="1:36" ht="15.75" customHeight="1" x14ac:dyDescent="0.2">
      <c r="A796" s="42"/>
      <c r="B796" s="42"/>
      <c r="C796" s="42"/>
      <c r="D796" s="42"/>
      <c r="E796" s="42"/>
      <c r="F796" s="42"/>
      <c r="G796" s="42"/>
      <c r="H796" s="42"/>
      <c r="I796" s="42"/>
      <c r="J796" s="42"/>
      <c r="K796" s="42"/>
      <c r="L796" s="42"/>
      <c r="M796" s="42"/>
      <c r="N796" s="42"/>
      <c r="O796" s="42"/>
      <c r="P796" s="42"/>
      <c r="Q796" s="42"/>
      <c r="S796" s="42"/>
      <c r="T796" s="42"/>
      <c r="U796" s="42"/>
      <c r="V796" s="42"/>
      <c r="W796" s="42"/>
      <c r="Z796" s="42"/>
      <c r="AA796" s="42"/>
      <c r="AB796" s="42"/>
      <c r="AC796" s="42"/>
      <c r="AD796" s="42"/>
      <c r="AE796" s="42"/>
      <c r="AF796" s="42"/>
      <c r="AG796" s="42"/>
      <c r="AH796" s="42"/>
      <c r="AI796" s="42"/>
      <c r="AJ796" s="42"/>
    </row>
    <row r="797" spans="1:36" ht="15.75" customHeight="1" x14ac:dyDescent="0.2">
      <c r="A797" s="42"/>
      <c r="B797" s="42"/>
      <c r="C797" s="42"/>
      <c r="D797" s="42"/>
      <c r="E797" s="42"/>
      <c r="F797" s="42"/>
      <c r="G797" s="42"/>
      <c r="H797" s="42"/>
      <c r="I797" s="42"/>
      <c r="J797" s="42"/>
      <c r="K797" s="42"/>
      <c r="L797" s="42"/>
      <c r="M797" s="42"/>
      <c r="N797" s="42"/>
      <c r="O797" s="42"/>
      <c r="P797" s="42"/>
      <c r="Q797" s="42"/>
      <c r="S797" s="42"/>
      <c r="T797" s="42"/>
      <c r="U797" s="42"/>
      <c r="V797" s="42"/>
      <c r="W797" s="42"/>
      <c r="Z797" s="42"/>
      <c r="AA797" s="42"/>
      <c r="AB797" s="42"/>
      <c r="AC797" s="42"/>
      <c r="AD797" s="42"/>
      <c r="AE797" s="42"/>
      <c r="AF797" s="42"/>
      <c r="AG797" s="42"/>
      <c r="AH797" s="42"/>
      <c r="AI797" s="42"/>
      <c r="AJ797" s="42"/>
    </row>
    <row r="798" spans="1:36" ht="15.75" customHeight="1" x14ac:dyDescent="0.2">
      <c r="A798" s="42"/>
      <c r="B798" s="42"/>
      <c r="C798" s="42"/>
      <c r="D798" s="42"/>
      <c r="E798" s="42"/>
      <c r="F798" s="42"/>
      <c r="G798" s="42"/>
      <c r="H798" s="42"/>
      <c r="I798" s="42"/>
      <c r="J798" s="42"/>
      <c r="K798" s="42"/>
      <c r="L798" s="42"/>
      <c r="M798" s="42"/>
      <c r="N798" s="42"/>
      <c r="O798" s="42"/>
      <c r="P798" s="42"/>
      <c r="Q798" s="42"/>
      <c r="S798" s="42"/>
      <c r="T798" s="42"/>
      <c r="U798" s="42"/>
      <c r="V798" s="42"/>
      <c r="W798" s="42"/>
      <c r="Z798" s="42"/>
      <c r="AA798" s="42"/>
      <c r="AB798" s="42"/>
      <c r="AC798" s="42"/>
      <c r="AD798" s="42"/>
      <c r="AE798" s="42"/>
      <c r="AF798" s="42"/>
      <c r="AG798" s="42"/>
      <c r="AH798" s="42"/>
      <c r="AI798" s="42"/>
      <c r="AJ798" s="42"/>
    </row>
    <row r="799" spans="1:36" ht="15.75" customHeight="1" x14ac:dyDescent="0.2">
      <c r="A799" s="42"/>
      <c r="B799" s="42"/>
      <c r="C799" s="42"/>
      <c r="D799" s="42"/>
      <c r="E799" s="42"/>
      <c r="F799" s="42"/>
      <c r="G799" s="42"/>
      <c r="H799" s="42"/>
      <c r="I799" s="42"/>
      <c r="J799" s="42"/>
      <c r="K799" s="42"/>
      <c r="L799" s="42"/>
      <c r="M799" s="42"/>
      <c r="N799" s="42"/>
      <c r="O799" s="42"/>
      <c r="P799" s="42"/>
      <c r="Q799" s="42"/>
      <c r="S799" s="42"/>
      <c r="T799" s="42"/>
      <c r="U799" s="42"/>
      <c r="V799" s="42"/>
      <c r="W799" s="42"/>
      <c r="Z799" s="42"/>
      <c r="AA799" s="42"/>
      <c r="AB799" s="42"/>
      <c r="AC799" s="42"/>
      <c r="AD799" s="42"/>
      <c r="AE799" s="42"/>
      <c r="AF799" s="42"/>
      <c r="AG799" s="42"/>
      <c r="AH799" s="42"/>
      <c r="AI799" s="42"/>
      <c r="AJ799" s="42"/>
    </row>
    <row r="800" spans="1:36" ht="15.75" customHeight="1" x14ac:dyDescent="0.2">
      <c r="A800" s="42"/>
      <c r="B800" s="42"/>
      <c r="C800" s="42"/>
      <c r="D800" s="42"/>
      <c r="E800" s="42"/>
      <c r="F800" s="42"/>
      <c r="G800" s="42"/>
      <c r="H800" s="42"/>
      <c r="I800" s="42"/>
      <c r="J800" s="42"/>
      <c r="K800" s="42"/>
      <c r="L800" s="42"/>
      <c r="M800" s="42"/>
      <c r="N800" s="42"/>
      <c r="O800" s="42"/>
      <c r="P800" s="42"/>
      <c r="Q800" s="42"/>
      <c r="S800" s="42"/>
      <c r="T800" s="42"/>
      <c r="U800" s="42"/>
      <c r="V800" s="42"/>
      <c r="W800" s="42"/>
      <c r="Z800" s="42"/>
      <c r="AA800" s="42"/>
      <c r="AB800" s="42"/>
      <c r="AC800" s="42"/>
      <c r="AD800" s="42"/>
      <c r="AE800" s="42"/>
      <c r="AF800" s="42"/>
      <c r="AG800" s="42"/>
      <c r="AH800" s="42"/>
      <c r="AI800" s="42"/>
      <c r="AJ800" s="42"/>
    </row>
    <row r="801" spans="1:36" ht="15.75" customHeight="1" x14ac:dyDescent="0.2">
      <c r="A801" s="42"/>
      <c r="B801" s="42"/>
      <c r="C801" s="42"/>
      <c r="D801" s="42"/>
      <c r="E801" s="42"/>
      <c r="F801" s="42"/>
      <c r="G801" s="42"/>
      <c r="H801" s="42"/>
      <c r="I801" s="42"/>
      <c r="J801" s="42"/>
      <c r="K801" s="42"/>
      <c r="L801" s="42"/>
      <c r="M801" s="42"/>
      <c r="N801" s="42"/>
      <c r="O801" s="42"/>
      <c r="P801" s="42"/>
      <c r="Q801" s="42"/>
      <c r="S801" s="42"/>
      <c r="T801" s="42"/>
      <c r="U801" s="42"/>
      <c r="V801" s="42"/>
      <c r="W801" s="42"/>
      <c r="Z801" s="42"/>
      <c r="AA801" s="42"/>
      <c r="AB801" s="42"/>
      <c r="AC801" s="42"/>
      <c r="AD801" s="42"/>
      <c r="AE801" s="42"/>
      <c r="AF801" s="42"/>
      <c r="AG801" s="42"/>
      <c r="AH801" s="42"/>
      <c r="AI801" s="42"/>
      <c r="AJ801" s="42"/>
    </row>
    <row r="802" spans="1:36" ht="15.75" customHeight="1" x14ac:dyDescent="0.2">
      <c r="A802" s="42"/>
      <c r="B802" s="42"/>
      <c r="C802" s="42"/>
      <c r="D802" s="42"/>
      <c r="E802" s="42"/>
      <c r="F802" s="42"/>
      <c r="G802" s="42"/>
      <c r="H802" s="42"/>
      <c r="I802" s="42"/>
      <c r="J802" s="42"/>
      <c r="K802" s="42"/>
      <c r="L802" s="42"/>
      <c r="M802" s="42"/>
      <c r="N802" s="42"/>
      <c r="O802" s="42"/>
      <c r="P802" s="42"/>
      <c r="Q802" s="42"/>
      <c r="S802" s="42"/>
      <c r="T802" s="42"/>
      <c r="U802" s="42"/>
      <c r="V802" s="42"/>
      <c r="W802" s="42"/>
      <c r="Z802" s="42"/>
      <c r="AA802" s="42"/>
      <c r="AB802" s="42"/>
      <c r="AC802" s="42"/>
      <c r="AD802" s="42"/>
      <c r="AE802" s="42"/>
      <c r="AF802" s="42"/>
      <c r="AG802" s="42"/>
      <c r="AH802" s="42"/>
      <c r="AI802" s="42"/>
      <c r="AJ802" s="42"/>
    </row>
    <row r="803" spans="1:36" ht="15.75" customHeight="1" x14ac:dyDescent="0.2">
      <c r="A803" s="42"/>
      <c r="B803" s="42"/>
      <c r="C803" s="42"/>
      <c r="D803" s="42"/>
      <c r="E803" s="42"/>
      <c r="F803" s="42"/>
      <c r="G803" s="42"/>
      <c r="H803" s="42"/>
      <c r="I803" s="42"/>
      <c r="J803" s="42"/>
      <c r="K803" s="42"/>
      <c r="L803" s="42"/>
      <c r="M803" s="42"/>
      <c r="N803" s="42"/>
      <c r="O803" s="42"/>
      <c r="P803" s="42"/>
      <c r="Q803" s="42"/>
      <c r="S803" s="42"/>
      <c r="T803" s="42"/>
      <c r="U803" s="42"/>
      <c r="V803" s="42"/>
      <c r="W803" s="42"/>
      <c r="Z803" s="42"/>
      <c r="AA803" s="42"/>
      <c r="AB803" s="42"/>
      <c r="AC803" s="42"/>
      <c r="AD803" s="42"/>
      <c r="AE803" s="42"/>
      <c r="AF803" s="42"/>
      <c r="AG803" s="42"/>
      <c r="AH803" s="42"/>
      <c r="AI803" s="42"/>
      <c r="AJ803" s="42"/>
    </row>
    <row r="804" spans="1:36" ht="15.75" customHeight="1" x14ac:dyDescent="0.2">
      <c r="A804" s="42"/>
      <c r="B804" s="42"/>
      <c r="C804" s="42"/>
      <c r="D804" s="42"/>
      <c r="E804" s="42"/>
      <c r="F804" s="42"/>
      <c r="G804" s="42"/>
      <c r="H804" s="42"/>
      <c r="I804" s="42"/>
      <c r="J804" s="42"/>
      <c r="K804" s="42"/>
      <c r="L804" s="42"/>
      <c r="M804" s="42"/>
      <c r="N804" s="42"/>
      <c r="O804" s="42"/>
      <c r="P804" s="42"/>
      <c r="Q804" s="42"/>
      <c r="S804" s="42"/>
      <c r="T804" s="42"/>
      <c r="U804" s="42"/>
      <c r="V804" s="42"/>
      <c r="W804" s="42"/>
      <c r="Z804" s="42"/>
      <c r="AA804" s="42"/>
      <c r="AB804" s="42"/>
      <c r="AC804" s="42"/>
      <c r="AD804" s="42"/>
      <c r="AE804" s="42"/>
      <c r="AF804" s="42"/>
      <c r="AG804" s="42"/>
      <c r="AH804" s="42"/>
      <c r="AI804" s="42"/>
      <c r="AJ804" s="42"/>
    </row>
    <row r="805" spans="1:36" ht="15.75" customHeight="1" x14ac:dyDescent="0.2">
      <c r="A805" s="42"/>
      <c r="B805" s="42"/>
      <c r="C805" s="42"/>
      <c r="D805" s="42"/>
      <c r="E805" s="42"/>
      <c r="F805" s="42"/>
      <c r="G805" s="42"/>
      <c r="H805" s="42"/>
      <c r="I805" s="42"/>
      <c r="J805" s="42"/>
      <c r="K805" s="42"/>
      <c r="L805" s="42"/>
      <c r="M805" s="42"/>
      <c r="N805" s="42"/>
      <c r="O805" s="42"/>
      <c r="P805" s="42"/>
      <c r="Q805" s="42"/>
      <c r="S805" s="42"/>
      <c r="T805" s="42"/>
      <c r="U805" s="42"/>
      <c r="V805" s="42"/>
      <c r="W805" s="42"/>
      <c r="Z805" s="42"/>
      <c r="AA805" s="42"/>
      <c r="AB805" s="42"/>
      <c r="AC805" s="42"/>
      <c r="AD805" s="42"/>
      <c r="AE805" s="42"/>
      <c r="AF805" s="42"/>
      <c r="AG805" s="42"/>
      <c r="AH805" s="42"/>
      <c r="AI805" s="42"/>
      <c r="AJ805" s="42"/>
    </row>
    <row r="806" spans="1:36" ht="15.75" customHeight="1" x14ac:dyDescent="0.2">
      <c r="A806" s="42"/>
      <c r="B806" s="42"/>
      <c r="C806" s="42"/>
      <c r="D806" s="42"/>
      <c r="E806" s="42"/>
      <c r="F806" s="42"/>
      <c r="G806" s="42"/>
      <c r="H806" s="42"/>
      <c r="I806" s="42"/>
      <c r="J806" s="42"/>
      <c r="K806" s="42"/>
      <c r="L806" s="42"/>
      <c r="M806" s="42"/>
      <c r="N806" s="42"/>
      <c r="O806" s="42"/>
      <c r="P806" s="42"/>
      <c r="Q806" s="42"/>
      <c r="S806" s="42"/>
      <c r="T806" s="42"/>
      <c r="U806" s="42"/>
      <c r="V806" s="42"/>
      <c r="W806" s="42"/>
      <c r="Z806" s="42"/>
      <c r="AA806" s="42"/>
      <c r="AB806" s="42"/>
      <c r="AC806" s="42"/>
      <c r="AD806" s="42"/>
      <c r="AE806" s="42"/>
      <c r="AF806" s="42"/>
      <c r="AG806" s="42"/>
      <c r="AH806" s="42"/>
      <c r="AI806" s="42"/>
      <c r="AJ806" s="42"/>
    </row>
    <row r="807" spans="1:36" ht="15.75" customHeight="1" x14ac:dyDescent="0.2">
      <c r="A807" s="42"/>
      <c r="B807" s="42"/>
      <c r="C807" s="42"/>
      <c r="D807" s="42"/>
      <c r="E807" s="42"/>
      <c r="F807" s="42"/>
      <c r="G807" s="42"/>
      <c r="H807" s="42"/>
      <c r="I807" s="42"/>
      <c r="J807" s="42"/>
      <c r="K807" s="42"/>
      <c r="L807" s="42"/>
      <c r="M807" s="42"/>
      <c r="N807" s="42"/>
      <c r="O807" s="42"/>
      <c r="P807" s="42"/>
      <c r="Q807" s="42"/>
      <c r="S807" s="42"/>
      <c r="T807" s="42"/>
      <c r="U807" s="42"/>
      <c r="V807" s="42"/>
      <c r="W807" s="42"/>
      <c r="Z807" s="42"/>
      <c r="AA807" s="42"/>
      <c r="AB807" s="42"/>
      <c r="AC807" s="42"/>
      <c r="AD807" s="42"/>
      <c r="AE807" s="42"/>
      <c r="AF807" s="42"/>
      <c r="AG807" s="42"/>
      <c r="AH807" s="42"/>
      <c r="AI807" s="42"/>
      <c r="AJ807" s="42"/>
    </row>
    <row r="808" spans="1:36" ht="15.75" customHeight="1" x14ac:dyDescent="0.2">
      <c r="A808" s="42"/>
      <c r="B808" s="42"/>
      <c r="C808" s="42"/>
      <c r="D808" s="42"/>
      <c r="E808" s="42"/>
      <c r="F808" s="42"/>
      <c r="G808" s="42"/>
      <c r="H808" s="42"/>
      <c r="I808" s="42"/>
      <c r="J808" s="42"/>
      <c r="K808" s="42"/>
      <c r="L808" s="42"/>
      <c r="M808" s="42"/>
      <c r="N808" s="42"/>
      <c r="O808" s="42"/>
      <c r="P808" s="42"/>
      <c r="Q808" s="42"/>
      <c r="S808" s="42"/>
      <c r="T808" s="42"/>
      <c r="U808" s="42"/>
      <c r="V808" s="42"/>
      <c r="W808" s="42"/>
      <c r="Z808" s="42"/>
      <c r="AA808" s="42"/>
      <c r="AB808" s="42"/>
      <c r="AC808" s="42"/>
      <c r="AD808" s="42"/>
      <c r="AE808" s="42"/>
      <c r="AF808" s="42"/>
      <c r="AG808" s="42"/>
      <c r="AH808" s="42"/>
      <c r="AI808" s="42"/>
      <c r="AJ808" s="42"/>
    </row>
    <row r="809" spans="1:36" ht="15.75" customHeight="1" x14ac:dyDescent="0.2">
      <c r="A809" s="42"/>
      <c r="B809" s="42"/>
      <c r="C809" s="42"/>
      <c r="D809" s="42"/>
      <c r="E809" s="42"/>
      <c r="F809" s="42"/>
      <c r="G809" s="42"/>
      <c r="H809" s="42"/>
      <c r="I809" s="42"/>
      <c r="J809" s="42"/>
      <c r="K809" s="42"/>
      <c r="L809" s="42"/>
      <c r="M809" s="42"/>
      <c r="N809" s="42"/>
      <c r="O809" s="42"/>
      <c r="P809" s="42"/>
      <c r="Q809" s="42"/>
      <c r="S809" s="42"/>
      <c r="T809" s="42"/>
      <c r="U809" s="42"/>
      <c r="V809" s="42"/>
      <c r="W809" s="42"/>
      <c r="Z809" s="42"/>
      <c r="AA809" s="42"/>
      <c r="AB809" s="42"/>
      <c r="AC809" s="42"/>
      <c r="AD809" s="42"/>
      <c r="AE809" s="42"/>
      <c r="AF809" s="42"/>
      <c r="AG809" s="42"/>
      <c r="AH809" s="42"/>
      <c r="AI809" s="42"/>
      <c r="AJ809" s="42"/>
    </row>
    <row r="810" spans="1:36" ht="15.75" customHeight="1" x14ac:dyDescent="0.2">
      <c r="A810" s="42"/>
      <c r="B810" s="42"/>
      <c r="C810" s="42"/>
      <c r="D810" s="42"/>
      <c r="E810" s="42"/>
      <c r="F810" s="42"/>
      <c r="G810" s="42"/>
      <c r="H810" s="42"/>
      <c r="I810" s="42"/>
      <c r="J810" s="42"/>
      <c r="K810" s="42"/>
      <c r="L810" s="42"/>
      <c r="M810" s="42"/>
      <c r="N810" s="42"/>
      <c r="O810" s="42"/>
      <c r="P810" s="42"/>
      <c r="Q810" s="42"/>
      <c r="S810" s="42"/>
      <c r="T810" s="42"/>
      <c r="U810" s="42"/>
      <c r="V810" s="42"/>
      <c r="W810" s="42"/>
      <c r="Z810" s="42"/>
      <c r="AA810" s="42"/>
      <c r="AB810" s="42"/>
      <c r="AC810" s="42"/>
      <c r="AD810" s="42"/>
      <c r="AE810" s="42"/>
      <c r="AF810" s="42"/>
      <c r="AG810" s="42"/>
      <c r="AH810" s="42"/>
      <c r="AI810" s="42"/>
      <c r="AJ810" s="42"/>
    </row>
    <row r="811" spans="1:36" ht="15.75" customHeight="1" x14ac:dyDescent="0.2">
      <c r="A811" s="42"/>
      <c r="B811" s="42"/>
      <c r="C811" s="42"/>
      <c r="D811" s="42"/>
      <c r="E811" s="42"/>
      <c r="F811" s="42"/>
      <c r="G811" s="42"/>
      <c r="H811" s="42"/>
      <c r="I811" s="42"/>
      <c r="J811" s="42"/>
      <c r="K811" s="42"/>
      <c r="L811" s="42"/>
      <c r="M811" s="42"/>
      <c r="N811" s="42"/>
      <c r="O811" s="42"/>
      <c r="P811" s="42"/>
      <c r="Q811" s="42"/>
      <c r="S811" s="42"/>
      <c r="T811" s="42"/>
      <c r="U811" s="42"/>
      <c r="V811" s="42"/>
      <c r="W811" s="42"/>
      <c r="Z811" s="42"/>
      <c r="AA811" s="42"/>
      <c r="AB811" s="42"/>
      <c r="AC811" s="42"/>
      <c r="AD811" s="42"/>
      <c r="AE811" s="42"/>
      <c r="AF811" s="42"/>
      <c r="AG811" s="42"/>
      <c r="AH811" s="42"/>
      <c r="AI811" s="42"/>
      <c r="AJ811" s="42"/>
    </row>
    <row r="812" spans="1:36" ht="15.75" customHeight="1" x14ac:dyDescent="0.2">
      <c r="A812" s="42"/>
      <c r="B812" s="42"/>
      <c r="C812" s="42"/>
      <c r="D812" s="42"/>
      <c r="E812" s="42"/>
      <c r="F812" s="42"/>
      <c r="G812" s="42"/>
      <c r="H812" s="42"/>
      <c r="I812" s="42"/>
      <c r="J812" s="42"/>
      <c r="K812" s="42"/>
      <c r="L812" s="42"/>
      <c r="M812" s="42"/>
      <c r="N812" s="42"/>
      <c r="O812" s="42"/>
      <c r="P812" s="42"/>
      <c r="Q812" s="42"/>
      <c r="S812" s="42"/>
      <c r="T812" s="42"/>
      <c r="U812" s="42"/>
      <c r="V812" s="42"/>
      <c r="W812" s="42"/>
      <c r="Z812" s="42"/>
      <c r="AA812" s="42"/>
      <c r="AB812" s="42"/>
      <c r="AC812" s="42"/>
      <c r="AD812" s="42"/>
      <c r="AE812" s="42"/>
      <c r="AF812" s="42"/>
      <c r="AG812" s="42"/>
      <c r="AH812" s="42"/>
      <c r="AI812" s="42"/>
      <c r="AJ812" s="42"/>
    </row>
    <row r="813" spans="1:36" ht="15.75" customHeight="1" x14ac:dyDescent="0.2">
      <c r="A813" s="42"/>
      <c r="B813" s="42"/>
      <c r="C813" s="42"/>
      <c r="D813" s="42"/>
      <c r="E813" s="42"/>
      <c r="F813" s="42"/>
      <c r="G813" s="42"/>
      <c r="H813" s="42"/>
      <c r="I813" s="42"/>
      <c r="J813" s="42"/>
      <c r="K813" s="42"/>
      <c r="L813" s="42"/>
      <c r="M813" s="42"/>
      <c r="N813" s="42"/>
      <c r="O813" s="42"/>
      <c r="P813" s="42"/>
      <c r="Q813" s="42"/>
      <c r="S813" s="42"/>
      <c r="T813" s="42"/>
      <c r="U813" s="42"/>
      <c r="V813" s="42"/>
      <c r="W813" s="42"/>
      <c r="Z813" s="42"/>
      <c r="AA813" s="42"/>
      <c r="AB813" s="42"/>
      <c r="AC813" s="42"/>
      <c r="AD813" s="42"/>
      <c r="AE813" s="42"/>
      <c r="AF813" s="42"/>
      <c r="AG813" s="42"/>
      <c r="AH813" s="42"/>
      <c r="AI813" s="42"/>
      <c r="AJ813" s="42"/>
    </row>
    <row r="814" spans="1:36" ht="15.75" customHeight="1" x14ac:dyDescent="0.2">
      <c r="A814" s="42"/>
      <c r="B814" s="42"/>
      <c r="C814" s="42"/>
      <c r="D814" s="42"/>
      <c r="E814" s="42"/>
      <c r="F814" s="42"/>
      <c r="G814" s="42"/>
      <c r="H814" s="42"/>
      <c r="I814" s="42"/>
      <c r="J814" s="42"/>
      <c r="K814" s="42"/>
      <c r="L814" s="42"/>
      <c r="M814" s="42"/>
      <c r="N814" s="42"/>
      <c r="O814" s="42"/>
      <c r="P814" s="42"/>
      <c r="Q814" s="42"/>
      <c r="S814" s="42"/>
      <c r="T814" s="42"/>
      <c r="U814" s="42"/>
      <c r="V814" s="42"/>
      <c r="W814" s="42"/>
      <c r="Z814" s="42"/>
      <c r="AA814" s="42"/>
      <c r="AB814" s="42"/>
      <c r="AC814" s="42"/>
      <c r="AD814" s="42"/>
      <c r="AE814" s="42"/>
      <c r="AF814" s="42"/>
      <c r="AG814" s="42"/>
      <c r="AH814" s="42"/>
      <c r="AI814" s="42"/>
      <c r="AJ814" s="42"/>
    </row>
    <row r="815" spans="1:36" ht="15.75" customHeight="1" x14ac:dyDescent="0.2">
      <c r="A815" s="42"/>
      <c r="B815" s="42"/>
      <c r="C815" s="42"/>
      <c r="D815" s="42"/>
      <c r="E815" s="42"/>
      <c r="F815" s="42"/>
      <c r="G815" s="42"/>
      <c r="H815" s="42"/>
      <c r="I815" s="42"/>
      <c r="J815" s="42"/>
      <c r="K815" s="42"/>
      <c r="L815" s="42"/>
      <c r="M815" s="42"/>
      <c r="N815" s="42"/>
      <c r="O815" s="42"/>
      <c r="P815" s="42"/>
      <c r="Q815" s="42"/>
      <c r="S815" s="42"/>
      <c r="T815" s="42"/>
      <c r="U815" s="42"/>
      <c r="V815" s="42"/>
      <c r="W815" s="42"/>
      <c r="Z815" s="42"/>
      <c r="AA815" s="42"/>
      <c r="AB815" s="42"/>
      <c r="AC815" s="42"/>
      <c r="AD815" s="42"/>
      <c r="AE815" s="42"/>
      <c r="AF815" s="42"/>
      <c r="AG815" s="42"/>
      <c r="AH815" s="42"/>
      <c r="AI815" s="42"/>
      <c r="AJ815" s="42"/>
    </row>
    <row r="816" spans="1:36" ht="15.75" customHeight="1" x14ac:dyDescent="0.2">
      <c r="A816" s="42"/>
      <c r="B816" s="42"/>
      <c r="C816" s="42"/>
      <c r="D816" s="42"/>
      <c r="E816" s="42"/>
      <c r="F816" s="42"/>
      <c r="G816" s="42"/>
      <c r="H816" s="42"/>
      <c r="I816" s="42"/>
      <c r="J816" s="42"/>
      <c r="K816" s="42"/>
      <c r="L816" s="42"/>
      <c r="M816" s="42"/>
      <c r="N816" s="42"/>
      <c r="O816" s="42"/>
      <c r="P816" s="42"/>
      <c r="Q816" s="42"/>
      <c r="S816" s="42"/>
      <c r="T816" s="42"/>
      <c r="U816" s="42"/>
      <c r="V816" s="42"/>
      <c r="W816" s="42"/>
      <c r="Z816" s="42"/>
      <c r="AA816" s="42"/>
      <c r="AB816" s="42"/>
      <c r="AC816" s="42"/>
      <c r="AD816" s="42"/>
      <c r="AE816" s="42"/>
      <c r="AF816" s="42"/>
      <c r="AG816" s="42"/>
      <c r="AH816" s="42"/>
      <c r="AI816" s="42"/>
      <c r="AJ816" s="42"/>
    </row>
    <row r="817" spans="1:36" ht="15.75" customHeight="1" x14ac:dyDescent="0.2">
      <c r="A817" s="42"/>
      <c r="B817" s="42"/>
      <c r="C817" s="42"/>
      <c r="D817" s="42"/>
      <c r="E817" s="42"/>
      <c r="F817" s="42"/>
      <c r="G817" s="42"/>
      <c r="H817" s="42"/>
      <c r="I817" s="42"/>
      <c r="J817" s="42"/>
      <c r="K817" s="42"/>
      <c r="L817" s="42"/>
      <c r="M817" s="42"/>
      <c r="N817" s="42"/>
      <c r="O817" s="42"/>
      <c r="P817" s="42"/>
      <c r="Q817" s="42"/>
      <c r="S817" s="42"/>
      <c r="T817" s="42"/>
      <c r="U817" s="42"/>
      <c r="V817" s="42"/>
      <c r="W817" s="42"/>
      <c r="Z817" s="42"/>
      <c r="AA817" s="42"/>
      <c r="AB817" s="42"/>
      <c r="AC817" s="42"/>
      <c r="AD817" s="42"/>
      <c r="AE817" s="42"/>
      <c r="AF817" s="42"/>
      <c r="AG817" s="42"/>
      <c r="AH817" s="42"/>
      <c r="AI817" s="42"/>
      <c r="AJ817" s="42"/>
    </row>
    <row r="818" spans="1:36" ht="15.75" customHeight="1" x14ac:dyDescent="0.2">
      <c r="A818" s="42"/>
      <c r="B818" s="42"/>
      <c r="C818" s="42"/>
      <c r="D818" s="42"/>
      <c r="E818" s="42"/>
      <c r="F818" s="42"/>
      <c r="G818" s="42"/>
      <c r="H818" s="42"/>
      <c r="I818" s="42"/>
      <c r="J818" s="42"/>
      <c r="K818" s="42"/>
      <c r="L818" s="42"/>
      <c r="M818" s="42"/>
      <c r="N818" s="42"/>
      <c r="O818" s="42"/>
      <c r="P818" s="42"/>
      <c r="Q818" s="42"/>
      <c r="S818" s="42"/>
      <c r="T818" s="42"/>
      <c r="U818" s="42"/>
      <c r="V818" s="42"/>
      <c r="W818" s="42"/>
      <c r="Z818" s="42"/>
      <c r="AA818" s="42"/>
      <c r="AB818" s="42"/>
      <c r="AC818" s="42"/>
      <c r="AD818" s="42"/>
      <c r="AE818" s="42"/>
      <c r="AF818" s="42"/>
      <c r="AG818" s="42"/>
      <c r="AH818" s="42"/>
      <c r="AI818" s="42"/>
      <c r="AJ818" s="42"/>
    </row>
    <row r="819" spans="1:36" ht="15.75" customHeight="1" x14ac:dyDescent="0.2">
      <c r="A819" s="42"/>
      <c r="B819" s="42"/>
      <c r="C819" s="42"/>
      <c r="D819" s="42"/>
      <c r="E819" s="42"/>
      <c r="F819" s="42"/>
      <c r="G819" s="42"/>
      <c r="H819" s="42"/>
      <c r="I819" s="42"/>
      <c r="J819" s="42"/>
      <c r="K819" s="42"/>
      <c r="L819" s="42"/>
      <c r="M819" s="42"/>
      <c r="N819" s="42"/>
      <c r="O819" s="42"/>
      <c r="P819" s="42"/>
      <c r="Q819" s="42"/>
      <c r="S819" s="42"/>
      <c r="T819" s="42"/>
      <c r="U819" s="42"/>
      <c r="V819" s="42"/>
      <c r="W819" s="42"/>
      <c r="Z819" s="42"/>
      <c r="AA819" s="42"/>
      <c r="AB819" s="42"/>
      <c r="AC819" s="42"/>
      <c r="AD819" s="42"/>
      <c r="AE819" s="42"/>
      <c r="AF819" s="42"/>
      <c r="AG819" s="42"/>
      <c r="AH819" s="42"/>
      <c r="AI819" s="42"/>
      <c r="AJ819" s="42"/>
    </row>
    <row r="820" spans="1:36" ht="15.75" customHeight="1" x14ac:dyDescent="0.2">
      <c r="A820" s="42"/>
      <c r="B820" s="42"/>
      <c r="C820" s="42"/>
      <c r="D820" s="42"/>
      <c r="E820" s="42"/>
      <c r="F820" s="42"/>
      <c r="G820" s="42"/>
      <c r="H820" s="42"/>
      <c r="I820" s="42"/>
      <c r="J820" s="42"/>
      <c r="K820" s="42"/>
      <c r="L820" s="42"/>
      <c r="M820" s="42"/>
      <c r="N820" s="42"/>
      <c r="O820" s="42"/>
      <c r="P820" s="42"/>
      <c r="Q820" s="42"/>
      <c r="S820" s="42"/>
      <c r="T820" s="42"/>
      <c r="U820" s="42"/>
      <c r="V820" s="42"/>
      <c r="W820" s="42"/>
      <c r="Z820" s="42"/>
      <c r="AA820" s="42"/>
      <c r="AB820" s="42"/>
      <c r="AC820" s="42"/>
      <c r="AD820" s="42"/>
      <c r="AE820" s="42"/>
      <c r="AF820" s="42"/>
      <c r="AG820" s="42"/>
      <c r="AH820" s="42"/>
      <c r="AI820" s="42"/>
      <c r="AJ820" s="42"/>
    </row>
    <row r="821" spans="1:36" ht="15.75" customHeight="1" x14ac:dyDescent="0.2">
      <c r="A821" s="42"/>
      <c r="B821" s="42"/>
      <c r="C821" s="42"/>
      <c r="D821" s="42"/>
      <c r="E821" s="42"/>
      <c r="F821" s="42"/>
      <c r="G821" s="42"/>
      <c r="H821" s="42"/>
      <c r="I821" s="42"/>
      <c r="J821" s="42"/>
      <c r="K821" s="42"/>
      <c r="L821" s="42"/>
      <c r="M821" s="42"/>
      <c r="N821" s="42"/>
      <c r="O821" s="42"/>
      <c r="P821" s="42"/>
      <c r="Q821" s="42"/>
      <c r="S821" s="42"/>
      <c r="T821" s="42"/>
      <c r="U821" s="42"/>
      <c r="V821" s="42"/>
      <c r="W821" s="42"/>
      <c r="Z821" s="42"/>
      <c r="AA821" s="42"/>
      <c r="AB821" s="42"/>
      <c r="AC821" s="42"/>
      <c r="AD821" s="42"/>
      <c r="AE821" s="42"/>
      <c r="AF821" s="42"/>
      <c r="AG821" s="42"/>
      <c r="AH821" s="42"/>
      <c r="AI821" s="42"/>
      <c r="AJ821" s="42"/>
    </row>
    <row r="822" spans="1:36" ht="15.75" customHeight="1" x14ac:dyDescent="0.2">
      <c r="A822" s="42"/>
      <c r="B822" s="42"/>
      <c r="C822" s="42"/>
      <c r="D822" s="42"/>
      <c r="E822" s="42"/>
      <c r="F822" s="42"/>
      <c r="G822" s="42"/>
      <c r="H822" s="42"/>
      <c r="I822" s="42"/>
      <c r="J822" s="42"/>
      <c r="K822" s="42"/>
      <c r="L822" s="42"/>
      <c r="M822" s="42"/>
      <c r="N822" s="42"/>
      <c r="O822" s="42"/>
      <c r="P822" s="42"/>
      <c r="Q822" s="42"/>
      <c r="S822" s="42"/>
      <c r="T822" s="42"/>
      <c r="U822" s="42"/>
      <c r="V822" s="42"/>
      <c r="W822" s="42"/>
      <c r="Z822" s="42"/>
      <c r="AA822" s="42"/>
      <c r="AB822" s="42"/>
      <c r="AC822" s="42"/>
      <c r="AD822" s="42"/>
      <c r="AE822" s="42"/>
      <c r="AF822" s="42"/>
      <c r="AG822" s="42"/>
      <c r="AH822" s="42"/>
      <c r="AI822" s="42"/>
      <c r="AJ822" s="42"/>
    </row>
    <row r="823" spans="1:36" ht="15.75" customHeight="1" x14ac:dyDescent="0.2">
      <c r="A823" s="42"/>
      <c r="B823" s="42"/>
      <c r="C823" s="42"/>
      <c r="D823" s="42"/>
      <c r="E823" s="42"/>
      <c r="F823" s="42"/>
      <c r="G823" s="42"/>
      <c r="H823" s="42"/>
      <c r="I823" s="42"/>
      <c r="J823" s="42"/>
      <c r="K823" s="42"/>
      <c r="L823" s="42"/>
      <c r="M823" s="42"/>
      <c r="N823" s="42"/>
      <c r="O823" s="42"/>
      <c r="P823" s="42"/>
      <c r="Q823" s="42"/>
      <c r="S823" s="42"/>
      <c r="T823" s="42"/>
      <c r="U823" s="42"/>
      <c r="V823" s="42"/>
      <c r="W823" s="42"/>
      <c r="Z823" s="42"/>
      <c r="AA823" s="42"/>
      <c r="AB823" s="42"/>
      <c r="AC823" s="42"/>
      <c r="AD823" s="42"/>
      <c r="AE823" s="42"/>
      <c r="AF823" s="42"/>
      <c r="AG823" s="42"/>
      <c r="AH823" s="42"/>
      <c r="AI823" s="42"/>
      <c r="AJ823" s="42"/>
    </row>
    <row r="824" spans="1:36" ht="15.75" customHeight="1" x14ac:dyDescent="0.2">
      <c r="A824" s="42"/>
      <c r="B824" s="42"/>
      <c r="C824" s="42"/>
      <c r="D824" s="42"/>
      <c r="E824" s="42"/>
      <c r="F824" s="42"/>
      <c r="G824" s="42"/>
      <c r="H824" s="42"/>
      <c r="I824" s="42"/>
      <c r="J824" s="42"/>
      <c r="K824" s="42"/>
      <c r="L824" s="42"/>
      <c r="M824" s="42"/>
      <c r="N824" s="42"/>
      <c r="O824" s="42"/>
      <c r="P824" s="42"/>
      <c r="Q824" s="42"/>
      <c r="S824" s="42"/>
      <c r="T824" s="42"/>
      <c r="U824" s="42"/>
      <c r="V824" s="42"/>
      <c r="W824" s="42"/>
      <c r="Z824" s="42"/>
      <c r="AA824" s="42"/>
      <c r="AB824" s="42"/>
      <c r="AC824" s="42"/>
      <c r="AD824" s="42"/>
      <c r="AE824" s="42"/>
      <c r="AF824" s="42"/>
      <c r="AG824" s="42"/>
      <c r="AH824" s="42"/>
      <c r="AI824" s="42"/>
      <c r="AJ824" s="42"/>
    </row>
    <row r="825" spans="1:36" ht="15.75" customHeight="1" x14ac:dyDescent="0.2">
      <c r="A825" s="42"/>
      <c r="B825" s="42"/>
      <c r="C825" s="42"/>
      <c r="D825" s="42"/>
      <c r="E825" s="42"/>
      <c r="F825" s="42"/>
      <c r="G825" s="42"/>
      <c r="H825" s="42"/>
      <c r="I825" s="42"/>
      <c r="J825" s="42"/>
      <c r="K825" s="42"/>
      <c r="L825" s="42"/>
      <c r="M825" s="42"/>
      <c r="N825" s="42"/>
      <c r="O825" s="42"/>
      <c r="P825" s="42"/>
      <c r="Q825" s="42"/>
      <c r="S825" s="42"/>
      <c r="T825" s="42"/>
      <c r="U825" s="42"/>
      <c r="V825" s="42"/>
      <c r="W825" s="42"/>
      <c r="Z825" s="42"/>
      <c r="AA825" s="42"/>
      <c r="AB825" s="42"/>
      <c r="AC825" s="42"/>
      <c r="AD825" s="42"/>
      <c r="AE825" s="42"/>
      <c r="AF825" s="42"/>
      <c r="AG825" s="42"/>
      <c r="AH825" s="42"/>
      <c r="AI825" s="42"/>
      <c r="AJ825" s="42"/>
    </row>
    <row r="826" spans="1:36" ht="15.75" customHeight="1" x14ac:dyDescent="0.2">
      <c r="A826" s="42"/>
      <c r="B826" s="42"/>
      <c r="C826" s="42"/>
      <c r="D826" s="42"/>
      <c r="E826" s="42"/>
      <c r="F826" s="42"/>
      <c r="G826" s="42"/>
      <c r="H826" s="42"/>
      <c r="I826" s="42"/>
      <c r="J826" s="42"/>
      <c r="K826" s="42"/>
      <c r="L826" s="42"/>
      <c r="M826" s="42"/>
      <c r="N826" s="42"/>
      <c r="O826" s="42"/>
      <c r="P826" s="42"/>
      <c r="Q826" s="42"/>
      <c r="S826" s="42"/>
      <c r="T826" s="42"/>
      <c r="U826" s="42"/>
      <c r="V826" s="42"/>
      <c r="W826" s="42"/>
      <c r="Z826" s="42"/>
      <c r="AA826" s="42"/>
      <c r="AB826" s="42"/>
      <c r="AC826" s="42"/>
      <c r="AD826" s="42"/>
      <c r="AE826" s="42"/>
      <c r="AF826" s="42"/>
      <c r="AG826" s="42"/>
      <c r="AH826" s="42"/>
      <c r="AI826" s="42"/>
      <c r="AJ826" s="42"/>
    </row>
    <row r="827" spans="1:36" ht="15.75" customHeight="1" x14ac:dyDescent="0.2">
      <c r="A827" s="42"/>
      <c r="B827" s="42"/>
      <c r="C827" s="42"/>
      <c r="D827" s="42"/>
      <c r="E827" s="42"/>
      <c r="F827" s="42"/>
      <c r="G827" s="42"/>
      <c r="H827" s="42"/>
      <c r="I827" s="42"/>
      <c r="J827" s="42"/>
      <c r="K827" s="42"/>
      <c r="L827" s="42"/>
      <c r="M827" s="42"/>
      <c r="N827" s="42"/>
      <c r="O827" s="42"/>
      <c r="P827" s="42"/>
      <c r="Q827" s="42"/>
      <c r="S827" s="42"/>
      <c r="T827" s="42"/>
      <c r="U827" s="42"/>
      <c r="V827" s="42"/>
      <c r="W827" s="42"/>
      <c r="Z827" s="42"/>
      <c r="AA827" s="42"/>
      <c r="AB827" s="42"/>
      <c r="AC827" s="42"/>
      <c r="AD827" s="42"/>
      <c r="AE827" s="42"/>
      <c r="AF827" s="42"/>
      <c r="AG827" s="42"/>
      <c r="AH827" s="42"/>
      <c r="AI827" s="42"/>
      <c r="AJ827" s="42"/>
    </row>
    <row r="828" spans="1:36" ht="15.75" customHeight="1" x14ac:dyDescent="0.2">
      <c r="A828" s="42"/>
      <c r="B828" s="42"/>
      <c r="C828" s="42"/>
      <c r="D828" s="42"/>
      <c r="E828" s="42"/>
      <c r="F828" s="42"/>
      <c r="G828" s="42"/>
      <c r="H828" s="42"/>
      <c r="I828" s="42"/>
      <c r="J828" s="42"/>
      <c r="K828" s="42"/>
      <c r="L828" s="42"/>
      <c r="M828" s="42"/>
      <c r="N828" s="42"/>
      <c r="O828" s="42"/>
      <c r="P828" s="42"/>
      <c r="Q828" s="42"/>
      <c r="S828" s="42"/>
      <c r="T828" s="42"/>
      <c r="U828" s="42"/>
      <c r="V828" s="42"/>
      <c r="W828" s="42"/>
      <c r="Z828" s="42"/>
      <c r="AA828" s="42"/>
      <c r="AB828" s="42"/>
      <c r="AC828" s="42"/>
      <c r="AD828" s="42"/>
      <c r="AE828" s="42"/>
      <c r="AF828" s="42"/>
      <c r="AG828" s="42"/>
      <c r="AH828" s="42"/>
      <c r="AI828" s="42"/>
      <c r="AJ828" s="42"/>
    </row>
    <row r="829" spans="1:36" ht="15.75" customHeight="1" x14ac:dyDescent="0.2">
      <c r="A829" s="42"/>
      <c r="B829" s="42"/>
      <c r="C829" s="42"/>
      <c r="D829" s="42"/>
      <c r="E829" s="42"/>
      <c r="F829" s="42"/>
      <c r="G829" s="42"/>
      <c r="H829" s="42"/>
      <c r="I829" s="42"/>
      <c r="J829" s="42"/>
      <c r="K829" s="42"/>
      <c r="L829" s="42"/>
      <c r="M829" s="42"/>
      <c r="N829" s="42"/>
      <c r="O829" s="42"/>
      <c r="P829" s="42"/>
      <c r="Q829" s="42"/>
      <c r="S829" s="42"/>
      <c r="T829" s="42"/>
      <c r="U829" s="42"/>
      <c r="V829" s="42"/>
      <c r="W829" s="42"/>
      <c r="Z829" s="42"/>
      <c r="AA829" s="42"/>
      <c r="AB829" s="42"/>
      <c r="AC829" s="42"/>
      <c r="AD829" s="42"/>
      <c r="AE829" s="42"/>
      <c r="AF829" s="42"/>
      <c r="AG829" s="42"/>
      <c r="AH829" s="42"/>
      <c r="AI829" s="42"/>
      <c r="AJ829" s="42"/>
    </row>
    <row r="830" spans="1:36" ht="15.75" customHeight="1" x14ac:dyDescent="0.2">
      <c r="A830" s="42"/>
      <c r="B830" s="42"/>
      <c r="C830" s="42"/>
      <c r="D830" s="42"/>
      <c r="E830" s="42"/>
      <c r="F830" s="42"/>
      <c r="G830" s="42"/>
      <c r="H830" s="42"/>
      <c r="I830" s="42"/>
      <c r="J830" s="42"/>
      <c r="K830" s="42"/>
      <c r="L830" s="42"/>
      <c r="M830" s="42"/>
      <c r="N830" s="42"/>
      <c r="O830" s="42"/>
      <c r="P830" s="42"/>
      <c r="Q830" s="42"/>
      <c r="S830" s="42"/>
      <c r="T830" s="42"/>
      <c r="U830" s="42"/>
      <c r="V830" s="42"/>
      <c r="W830" s="42"/>
      <c r="Z830" s="42"/>
      <c r="AA830" s="42"/>
      <c r="AB830" s="42"/>
      <c r="AC830" s="42"/>
      <c r="AD830" s="42"/>
      <c r="AE830" s="42"/>
      <c r="AF830" s="42"/>
      <c r="AG830" s="42"/>
      <c r="AH830" s="42"/>
      <c r="AI830" s="42"/>
      <c r="AJ830" s="42"/>
    </row>
    <row r="831" spans="1:36" ht="15.75" customHeight="1" x14ac:dyDescent="0.2">
      <c r="A831" s="42"/>
      <c r="B831" s="42"/>
      <c r="C831" s="42"/>
      <c r="D831" s="42"/>
      <c r="E831" s="42"/>
      <c r="F831" s="42"/>
      <c r="G831" s="42"/>
      <c r="H831" s="42"/>
      <c r="I831" s="42"/>
      <c r="J831" s="42"/>
      <c r="K831" s="42"/>
      <c r="L831" s="42"/>
      <c r="M831" s="42"/>
      <c r="N831" s="42"/>
      <c r="O831" s="42"/>
      <c r="P831" s="42"/>
      <c r="Q831" s="42"/>
      <c r="S831" s="42"/>
      <c r="T831" s="42"/>
      <c r="U831" s="42"/>
      <c r="V831" s="42"/>
      <c r="W831" s="42"/>
      <c r="Z831" s="42"/>
      <c r="AA831" s="42"/>
      <c r="AB831" s="42"/>
      <c r="AC831" s="42"/>
      <c r="AD831" s="42"/>
      <c r="AE831" s="42"/>
      <c r="AF831" s="42"/>
      <c r="AG831" s="42"/>
      <c r="AH831" s="42"/>
      <c r="AI831" s="42"/>
      <c r="AJ831" s="42"/>
    </row>
    <row r="832" spans="1:36" ht="15.75" customHeight="1" x14ac:dyDescent="0.2">
      <c r="A832" s="42"/>
      <c r="B832" s="42"/>
      <c r="C832" s="42"/>
      <c r="D832" s="42"/>
      <c r="E832" s="42"/>
      <c r="F832" s="42"/>
      <c r="G832" s="42"/>
      <c r="H832" s="42"/>
      <c r="I832" s="42"/>
      <c r="J832" s="42"/>
      <c r="K832" s="42"/>
      <c r="L832" s="42"/>
      <c r="M832" s="42"/>
      <c r="N832" s="42"/>
      <c r="O832" s="42"/>
      <c r="P832" s="42"/>
      <c r="Q832" s="42"/>
      <c r="S832" s="42"/>
      <c r="T832" s="42"/>
      <c r="U832" s="42"/>
      <c r="V832" s="42"/>
      <c r="W832" s="42"/>
      <c r="Z832" s="42"/>
      <c r="AA832" s="42"/>
      <c r="AB832" s="42"/>
      <c r="AC832" s="42"/>
      <c r="AD832" s="42"/>
      <c r="AE832" s="42"/>
      <c r="AF832" s="42"/>
      <c r="AG832" s="42"/>
      <c r="AH832" s="42"/>
      <c r="AI832" s="42"/>
      <c r="AJ832" s="42"/>
    </row>
    <row r="833" spans="1:36" ht="15.75" customHeight="1" x14ac:dyDescent="0.2">
      <c r="A833" s="42"/>
      <c r="B833" s="42"/>
      <c r="C833" s="42"/>
      <c r="D833" s="42"/>
      <c r="E833" s="42"/>
      <c r="F833" s="42"/>
      <c r="G833" s="42"/>
      <c r="H833" s="42"/>
      <c r="I833" s="42"/>
      <c r="J833" s="42"/>
      <c r="K833" s="42"/>
      <c r="L833" s="42"/>
      <c r="M833" s="42"/>
      <c r="N833" s="42"/>
      <c r="O833" s="42"/>
      <c r="P833" s="42"/>
      <c r="Q833" s="42"/>
      <c r="S833" s="42"/>
      <c r="T833" s="42"/>
      <c r="U833" s="42"/>
      <c r="V833" s="42"/>
      <c r="W833" s="42"/>
      <c r="Z833" s="42"/>
      <c r="AA833" s="42"/>
      <c r="AB833" s="42"/>
      <c r="AC833" s="42"/>
      <c r="AD833" s="42"/>
      <c r="AE833" s="42"/>
      <c r="AF833" s="42"/>
      <c r="AG833" s="42"/>
      <c r="AH833" s="42"/>
      <c r="AI833" s="42"/>
      <c r="AJ833" s="42"/>
    </row>
    <row r="834" spans="1:36" ht="15.75" customHeight="1" x14ac:dyDescent="0.2">
      <c r="A834" s="42"/>
      <c r="B834" s="42"/>
      <c r="C834" s="42"/>
      <c r="D834" s="42"/>
      <c r="E834" s="42"/>
      <c r="F834" s="42"/>
      <c r="G834" s="42"/>
      <c r="H834" s="42"/>
      <c r="I834" s="42"/>
      <c r="J834" s="42"/>
      <c r="K834" s="42"/>
      <c r="L834" s="42"/>
      <c r="M834" s="42"/>
      <c r="N834" s="42"/>
      <c r="O834" s="42"/>
      <c r="P834" s="42"/>
      <c r="Q834" s="42"/>
      <c r="S834" s="42"/>
      <c r="T834" s="42"/>
      <c r="U834" s="42"/>
      <c r="V834" s="42"/>
      <c r="W834" s="42"/>
      <c r="Z834" s="42"/>
      <c r="AA834" s="42"/>
      <c r="AB834" s="42"/>
      <c r="AC834" s="42"/>
      <c r="AD834" s="42"/>
      <c r="AE834" s="42"/>
      <c r="AF834" s="42"/>
      <c r="AG834" s="42"/>
      <c r="AH834" s="42"/>
      <c r="AI834" s="42"/>
      <c r="AJ834" s="42"/>
    </row>
    <row r="835" spans="1:36" ht="15.75" customHeight="1" x14ac:dyDescent="0.2">
      <c r="A835" s="42"/>
      <c r="B835" s="42"/>
      <c r="C835" s="42"/>
      <c r="D835" s="42"/>
      <c r="E835" s="42"/>
      <c r="F835" s="42"/>
      <c r="G835" s="42"/>
      <c r="H835" s="42"/>
      <c r="I835" s="42"/>
      <c r="J835" s="42"/>
      <c r="K835" s="42"/>
      <c r="L835" s="42"/>
      <c r="M835" s="42"/>
      <c r="N835" s="42"/>
      <c r="O835" s="42"/>
      <c r="P835" s="42"/>
      <c r="Q835" s="42"/>
      <c r="S835" s="42"/>
      <c r="T835" s="42"/>
      <c r="U835" s="42"/>
      <c r="V835" s="42"/>
      <c r="W835" s="42"/>
      <c r="Z835" s="42"/>
      <c r="AA835" s="42"/>
      <c r="AB835" s="42"/>
      <c r="AC835" s="42"/>
      <c r="AD835" s="42"/>
      <c r="AE835" s="42"/>
      <c r="AF835" s="42"/>
      <c r="AG835" s="42"/>
      <c r="AH835" s="42"/>
      <c r="AI835" s="42"/>
      <c r="AJ835" s="42"/>
    </row>
    <row r="836" spans="1:36" ht="15.75" customHeight="1" x14ac:dyDescent="0.2">
      <c r="A836" s="42"/>
      <c r="B836" s="42"/>
      <c r="C836" s="42"/>
      <c r="D836" s="42"/>
      <c r="E836" s="42"/>
      <c r="F836" s="42"/>
      <c r="G836" s="42"/>
      <c r="H836" s="42"/>
      <c r="I836" s="42"/>
      <c r="J836" s="42"/>
      <c r="K836" s="42"/>
      <c r="L836" s="42"/>
      <c r="M836" s="42"/>
      <c r="N836" s="42"/>
      <c r="O836" s="42"/>
      <c r="P836" s="42"/>
      <c r="Q836" s="42"/>
      <c r="S836" s="42"/>
      <c r="T836" s="42"/>
      <c r="U836" s="42"/>
      <c r="V836" s="42"/>
      <c r="W836" s="42"/>
      <c r="Z836" s="42"/>
      <c r="AA836" s="42"/>
      <c r="AB836" s="42"/>
      <c r="AC836" s="42"/>
      <c r="AD836" s="42"/>
      <c r="AE836" s="42"/>
      <c r="AF836" s="42"/>
      <c r="AG836" s="42"/>
      <c r="AH836" s="42"/>
      <c r="AI836" s="42"/>
      <c r="AJ836" s="42"/>
    </row>
    <row r="837" spans="1:36" ht="15.75" customHeight="1" x14ac:dyDescent="0.2">
      <c r="A837" s="42"/>
      <c r="B837" s="42"/>
      <c r="C837" s="42"/>
      <c r="D837" s="42"/>
      <c r="E837" s="42"/>
      <c r="F837" s="42"/>
      <c r="G837" s="42"/>
      <c r="H837" s="42"/>
      <c r="I837" s="42"/>
      <c r="J837" s="42"/>
      <c r="K837" s="42"/>
      <c r="L837" s="42"/>
      <c r="M837" s="42"/>
      <c r="N837" s="42"/>
      <c r="O837" s="42"/>
      <c r="P837" s="42"/>
      <c r="Q837" s="42"/>
      <c r="S837" s="42"/>
      <c r="T837" s="42"/>
      <c r="U837" s="42"/>
      <c r="V837" s="42"/>
      <c r="W837" s="42"/>
      <c r="Z837" s="42"/>
      <c r="AA837" s="42"/>
      <c r="AB837" s="42"/>
      <c r="AC837" s="42"/>
      <c r="AD837" s="42"/>
      <c r="AE837" s="42"/>
      <c r="AF837" s="42"/>
      <c r="AG837" s="42"/>
      <c r="AH837" s="42"/>
      <c r="AI837" s="42"/>
      <c r="AJ837" s="42"/>
    </row>
    <row r="838" spans="1:36" ht="15.75" customHeight="1" x14ac:dyDescent="0.2">
      <c r="A838" s="42"/>
      <c r="B838" s="42"/>
      <c r="C838" s="42"/>
      <c r="D838" s="42"/>
      <c r="E838" s="42"/>
      <c r="F838" s="42"/>
      <c r="G838" s="42"/>
      <c r="H838" s="42"/>
      <c r="I838" s="42"/>
      <c r="J838" s="42"/>
      <c r="K838" s="42"/>
      <c r="L838" s="42"/>
      <c r="M838" s="42"/>
      <c r="N838" s="42"/>
      <c r="O838" s="42"/>
      <c r="P838" s="42"/>
      <c r="Q838" s="42"/>
      <c r="S838" s="42"/>
      <c r="T838" s="42"/>
      <c r="U838" s="42"/>
      <c r="V838" s="42"/>
      <c r="W838" s="42"/>
      <c r="Z838" s="42"/>
      <c r="AA838" s="42"/>
      <c r="AB838" s="42"/>
      <c r="AC838" s="42"/>
      <c r="AD838" s="42"/>
      <c r="AE838" s="42"/>
      <c r="AF838" s="42"/>
      <c r="AG838" s="42"/>
      <c r="AH838" s="42"/>
      <c r="AI838" s="42"/>
      <c r="AJ838" s="42"/>
    </row>
    <row r="839" spans="1:36" ht="15.75" customHeight="1" x14ac:dyDescent="0.2">
      <c r="A839" s="42"/>
      <c r="B839" s="42"/>
      <c r="C839" s="42"/>
      <c r="D839" s="42"/>
      <c r="E839" s="42"/>
      <c r="F839" s="42"/>
      <c r="G839" s="42"/>
      <c r="H839" s="42"/>
      <c r="I839" s="42"/>
      <c r="J839" s="42"/>
      <c r="K839" s="42"/>
      <c r="L839" s="42"/>
      <c r="M839" s="42"/>
      <c r="N839" s="42"/>
      <c r="O839" s="42"/>
      <c r="P839" s="42"/>
      <c r="Q839" s="42"/>
      <c r="S839" s="42"/>
      <c r="T839" s="42"/>
      <c r="U839" s="42"/>
      <c r="V839" s="42"/>
      <c r="W839" s="42"/>
      <c r="Z839" s="42"/>
      <c r="AA839" s="42"/>
      <c r="AB839" s="42"/>
      <c r="AC839" s="42"/>
      <c r="AD839" s="42"/>
      <c r="AE839" s="42"/>
      <c r="AF839" s="42"/>
      <c r="AG839" s="42"/>
      <c r="AH839" s="42"/>
      <c r="AI839" s="42"/>
      <c r="AJ839" s="42"/>
    </row>
    <row r="840" spans="1:36" ht="15.75" customHeight="1" x14ac:dyDescent="0.2">
      <c r="A840" s="42"/>
      <c r="B840" s="42"/>
      <c r="C840" s="42"/>
      <c r="D840" s="42"/>
      <c r="E840" s="42"/>
      <c r="F840" s="42"/>
      <c r="G840" s="42"/>
      <c r="H840" s="42"/>
      <c r="I840" s="42"/>
      <c r="J840" s="42"/>
      <c r="K840" s="42"/>
      <c r="L840" s="42"/>
      <c r="M840" s="42"/>
      <c r="N840" s="42"/>
      <c r="O840" s="42"/>
      <c r="P840" s="42"/>
      <c r="Q840" s="42"/>
      <c r="S840" s="42"/>
      <c r="T840" s="42"/>
      <c r="U840" s="42"/>
      <c r="V840" s="42"/>
      <c r="W840" s="42"/>
      <c r="Z840" s="42"/>
      <c r="AA840" s="42"/>
      <c r="AB840" s="42"/>
      <c r="AC840" s="42"/>
      <c r="AD840" s="42"/>
      <c r="AE840" s="42"/>
      <c r="AF840" s="42"/>
      <c r="AG840" s="42"/>
      <c r="AH840" s="42"/>
      <c r="AI840" s="42"/>
      <c r="AJ840" s="42"/>
    </row>
    <row r="841" spans="1:36" ht="15.75" customHeight="1" x14ac:dyDescent="0.2">
      <c r="A841" s="42"/>
      <c r="B841" s="42"/>
      <c r="C841" s="42"/>
      <c r="D841" s="42"/>
      <c r="E841" s="42"/>
      <c r="F841" s="42"/>
      <c r="G841" s="42"/>
      <c r="H841" s="42"/>
      <c r="I841" s="42"/>
      <c r="J841" s="42"/>
      <c r="K841" s="42"/>
      <c r="L841" s="42"/>
      <c r="M841" s="42"/>
      <c r="N841" s="42"/>
      <c r="O841" s="42"/>
      <c r="P841" s="42"/>
      <c r="Q841" s="42"/>
      <c r="S841" s="42"/>
      <c r="T841" s="42"/>
      <c r="U841" s="42"/>
      <c r="V841" s="42"/>
      <c r="W841" s="42"/>
      <c r="Z841" s="42"/>
      <c r="AA841" s="42"/>
      <c r="AB841" s="42"/>
      <c r="AC841" s="42"/>
      <c r="AD841" s="42"/>
      <c r="AE841" s="42"/>
      <c r="AF841" s="42"/>
      <c r="AG841" s="42"/>
      <c r="AH841" s="42"/>
      <c r="AI841" s="42"/>
      <c r="AJ841" s="42"/>
    </row>
    <row r="842" spans="1:36" ht="15.75" customHeight="1" x14ac:dyDescent="0.2">
      <c r="A842" s="42"/>
      <c r="B842" s="42"/>
      <c r="C842" s="42"/>
      <c r="D842" s="42"/>
      <c r="E842" s="42"/>
      <c r="F842" s="42"/>
      <c r="G842" s="42"/>
      <c r="H842" s="42"/>
      <c r="I842" s="42"/>
      <c r="J842" s="42"/>
      <c r="K842" s="42"/>
      <c r="L842" s="42"/>
      <c r="M842" s="42"/>
      <c r="N842" s="42"/>
      <c r="O842" s="42"/>
      <c r="P842" s="42"/>
      <c r="Q842" s="42"/>
      <c r="S842" s="42"/>
      <c r="T842" s="42"/>
      <c r="U842" s="42"/>
      <c r="V842" s="42"/>
      <c r="W842" s="42"/>
      <c r="Z842" s="42"/>
      <c r="AA842" s="42"/>
      <c r="AB842" s="42"/>
      <c r="AC842" s="42"/>
      <c r="AD842" s="42"/>
      <c r="AE842" s="42"/>
      <c r="AF842" s="42"/>
      <c r="AG842" s="42"/>
      <c r="AH842" s="42"/>
      <c r="AI842" s="42"/>
      <c r="AJ842" s="42"/>
    </row>
    <row r="843" spans="1:36" ht="15.75" customHeight="1" x14ac:dyDescent="0.2">
      <c r="A843" s="42"/>
      <c r="B843" s="42"/>
      <c r="C843" s="42"/>
      <c r="D843" s="42"/>
      <c r="E843" s="42"/>
      <c r="F843" s="42"/>
      <c r="G843" s="42"/>
      <c r="H843" s="42"/>
      <c r="I843" s="42"/>
      <c r="J843" s="42"/>
      <c r="K843" s="42"/>
      <c r="L843" s="42"/>
      <c r="M843" s="42"/>
      <c r="N843" s="42"/>
      <c r="O843" s="42"/>
      <c r="P843" s="42"/>
      <c r="Q843" s="42"/>
      <c r="S843" s="42"/>
      <c r="T843" s="42"/>
      <c r="U843" s="42"/>
      <c r="V843" s="42"/>
      <c r="W843" s="42"/>
      <c r="Z843" s="42"/>
      <c r="AA843" s="42"/>
      <c r="AB843" s="42"/>
      <c r="AC843" s="42"/>
      <c r="AD843" s="42"/>
      <c r="AE843" s="42"/>
      <c r="AF843" s="42"/>
      <c r="AG843" s="42"/>
      <c r="AH843" s="42"/>
      <c r="AI843" s="42"/>
      <c r="AJ843" s="42"/>
    </row>
    <row r="844" spans="1:36" ht="15.75" customHeight="1" x14ac:dyDescent="0.2">
      <c r="A844" s="42"/>
      <c r="B844" s="42"/>
      <c r="C844" s="42"/>
      <c r="D844" s="42"/>
      <c r="E844" s="42"/>
      <c r="F844" s="42"/>
      <c r="G844" s="42"/>
      <c r="H844" s="42"/>
      <c r="I844" s="42"/>
      <c r="J844" s="42"/>
      <c r="K844" s="42"/>
      <c r="L844" s="42"/>
      <c r="M844" s="42"/>
      <c r="N844" s="42"/>
      <c r="O844" s="42"/>
      <c r="P844" s="42"/>
      <c r="Q844" s="42"/>
      <c r="S844" s="42"/>
      <c r="T844" s="42"/>
      <c r="U844" s="42"/>
      <c r="V844" s="42"/>
      <c r="W844" s="42"/>
      <c r="Z844" s="42"/>
      <c r="AA844" s="42"/>
      <c r="AB844" s="42"/>
      <c r="AC844" s="42"/>
      <c r="AD844" s="42"/>
      <c r="AE844" s="42"/>
      <c r="AF844" s="42"/>
      <c r="AG844" s="42"/>
      <c r="AH844" s="42"/>
      <c r="AI844" s="42"/>
      <c r="AJ844" s="42"/>
    </row>
    <row r="845" spans="1:36" ht="15.75" customHeight="1" x14ac:dyDescent="0.2">
      <c r="A845" s="42"/>
      <c r="B845" s="42"/>
      <c r="C845" s="42"/>
      <c r="D845" s="42"/>
      <c r="E845" s="42"/>
      <c r="F845" s="42"/>
      <c r="G845" s="42"/>
      <c r="H845" s="42"/>
      <c r="I845" s="42"/>
      <c r="J845" s="42"/>
      <c r="K845" s="42"/>
      <c r="L845" s="42"/>
      <c r="M845" s="42"/>
      <c r="N845" s="42"/>
      <c r="O845" s="42"/>
      <c r="P845" s="42"/>
      <c r="Q845" s="42"/>
      <c r="S845" s="42"/>
      <c r="T845" s="42"/>
      <c r="U845" s="42"/>
      <c r="V845" s="42"/>
      <c r="W845" s="42"/>
      <c r="Z845" s="42"/>
      <c r="AA845" s="42"/>
      <c r="AB845" s="42"/>
      <c r="AC845" s="42"/>
      <c r="AD845" s="42"/>
      <c r="AE845" s="42"/>
      <c r="AF845" s="42"/>
      <c r="AG845" s="42"/>
      <c r="AH845" s="42"/>
      <c r="AI845" s="42"/>
      <c r="AJ845" s="42"/>
    </row>
    <row r="846" spans="1:36" ht="15.75" customHeight="1" x14ac:dyDescent="0.2">
      <c r="A846" s="42"/>
      <c r="B846" s="42"/>
      <c r="C846" s="42"/>
      <c r="D846" s="42"/>
      <c r="E846" s="42"/>
      <c r="F846" s="42"/>
      <c r="G846" s="42"/>
      <c r="H846" s="42"/>
      <c r="I846" s="42"/>
      <c r="J846" s="42"/>
      <c r="K846" s="42"/>
      <c r="L846" s="42"/>
      <c r="M846" s="42"/>
      <c r="N846" s="42"/>
      <c r="O846" s="42"/>
      <c r="P846" s="42"/>
      <c r="Q846" s="42"/>
      <c r="S846" s="42"/>
      <c r="T846" s="42"/>
      <c r="U846" s="42"/>
      <c r="V846" s="42"/>
      <c r="W846" s="42"/>
      <c r="Z846" s="42"/>
      <c r="AA846" s="42"/>
      <c r="AB846" s="42"/>
      <c r="AC846" s="42"/>
      <c r="AD846" s="42"/>
      <c r="AE846" s="42"/>
      <c r="AF846" s="42"/>
      <c r="AG846" s="42"/>
      <c r="AH846" s="42"/>
      <c r="AI846" s="42"/>
      <c r="AJ846" s="42"/>
    </row>
    <row r="847" spans="1:36" ht="15.75" customHeight="1" x14ac:dyDescent="0.2">
      <c r="A847" s="42"/>
      <c r="B847" s="42"/>
      <c r="C847" s="42"/>
      <c r="D847" s="42"/>
      <c r="E847" s="42"/>
      <c r="F847" s="42"/>
      <c r="G847" s="42"/>
      <c r="H847" s="42"/>
      <c r="I847" s="42"/>
      <c r="J847" s="42"/>
      <c r="K847" s="42"/>
      <c r="L847" s="42"/>
      <c r="M847" s="42"/>
      <c r="N847" s="42"/>
      <c r="O847" s="42"/>
      <c r="P847" s="42"/>
      <c r="Q847" s="42"/>
      <c r="S847" s="42"/>
      <c r="T847" s="42"/>
      <c r="U847" s="42"/>
      <c r="V847" s="42"/>
      <c r="W847" s="42"/>
      <c r="Z847" s="42"/>
      <c r="AA847" s="42"/>
      <c r="AB847" s="42"/>
      <c r="AC847" s="42"/>
      <c r="AD847" s="42"/>
      <c r="AE847" s="42"/>
      <c r="AF847" s="42"/>
      <c r="AG847" s="42"/>
      <c r="AH847" s="42"/>
      <c r="AI847" s="42"/>
      <c r="AJ847" s="42"/>
    </row>
    <row r="848" spans="1:36" ht="15.75" customHeight="1" x14ac:dyDescent="0.2">
      <c r="A848" s="42"/>
      <c r="B848" s="42"/>
      <c r="C848" s="42"/>
      <c r="D848" s="42"/>
      <c r="E848" s="42"/>
      <c r="F848" s="42"/>
      <c r="G848" s="42"/>
      <c r="H848" s="42"/>
      <c r="I848" s="42"/>
      <c r="J848" s="42"/>
      <c r="K848" s="42"/>
      <c r="L848" s="42"/>
      <c r="M848" s="42"/>
      <c r="N848" s="42"/>
      <c r="O848" s="42"/>
      <c r="P848" s="42"/>
      <c r="Q848" s="42"/>
      <c r="S848" s="42"/>
      <c r="T848" s="42"/>
      <c r="U848" s="42"/>
      <c r="V848" s="42"/>
      <c r="W848" s="42"/>
      <c r="Z848" s="42"/>
      <c r="AA848" s="42"/>
      <c r="AB848" s="42"/>
      <c r="AC848" s="42"/>
      <c r="AD848" s="42"/>
      <c r="AE848" s="42"/>
      <c r="AF848" s="42"/>
      <c r="AG848" s="42"/>
      <c r="AH848" s="42"/>
      <c r="AI848" s="42"/>
      <c r="AJ848" s="42"/>
    </row>
    <row r="849" spans="1:36" ht="15.75" customHeight="1" x14ac:dyDescent="0.2">
      <c r="A849" s="42"/>
      <c r="B849" s="42"/>
      <c r="C849" s="42"/>
      <c r="D849" s="42"/>
      <c r="E849" s="42"/>
      <c r="F849" s="42"/>
      <c r="G849" s="42"/>
      <c r="H849" s="42"/>
      <c r="I849" s="42"/>
      <c r="J849" s="42"/>
      <c r="K849" s="42"/>
      <c r="L849" s="42"/>
      <c r="M849" s="42"/>
      <c r="N849" s="42"/>
      <c r="O849" s="42"/>
      <c r="P849" s="42"/>
      <c r="Q849" s="42"/>
      <c r="S849" s="42"/>
      <c r="T849" s="42"/>
      <c r="U849" s="42"/>
      <c r="V849" s="42"/>
      <c r="W849" s="42"/>
      <c r="Z849" s="42"/>
      <c r="AA849" s="42"/>
      <c r="AB849" s="42"/>
      <c r="AC849" s="42"/>
      <c r="AD849" s="42"/>
      <c r="AE849" s="42"/>
      <c r="AF849" s="42"/>
      <c r="AG849" s="42"/>
      <c r="AH849" s="42"/>
      <c r="AI849" s="42"/>
      <c r="AJ849" s="42"/>
    </row>
    <row r="850" spans="1:36" ht="15.75" customHeight="1" x14ac:dyDescent="0.2">
      <c r="A850" s="42"/>
      <c r="B850" s="42"/>
      <c r="C850" s="42"/>
      <c r="D850" s="42"/>
      <c r="E850" s="42"/>
      <c r="F850" s="42"/>
      <c r="G850" s="42"/>
      <c r="H850" s="42"/>
      <c r="I850" s="42"/>
      <c r="J850" s="42"/>
      <c r="K850" s="42"/>
      <c r="L850" s="42"/>
      <c r="M850" s="42"/>
      <c r="N850" s="42"/>
      <c r="O850" s="42"/>
      <c r="P850" s="42"/>
      <c r="Q850" s="42"/>
      <c r="S850" s="42"/>
      <c r="T850" s="42"/>
      <c r="U850" s="42"/>
      <c r="V850" s="42"/>
      <c r="W850" s="42"/>
      <c r="Z850" s="42"/>
      <c r="AA850" s="42"/>
      <c r="AB850" s="42"/>
      <c r="AC850" s="42"/>
      <c r="AD850" s="42"/>
      <c r="AE850" s="42"/>
      <c r="AF850" s="42"/>
      <c r="AG850" s="42"/>
      <c r="AH850" s="42"/>
      <c r="AI850" s="42"/>
      <c r="AJ850" s="42"/>
    </row>
    <row r="851" spans="1:36" ht="15.75" customHeight="1" x14ac:dyDescent="0.2">
      <c r="A851" s="42"/>
      <c r="B851" s="42"/>
      <c r="C851" s="42"/>
      <c r="D851" s="42"/>
      <c r="E851" s="42"/>
      <c r="F851" s="42"/>
      <c r="G851" s="42"/>
      <c r="H851" s="42"/>
      <c r="I851" s="42"/>
      <c r="J851" s="42"/>
      <c r="K851" s="42"/>
      <c r="L851" s="42"/>
      <c r="M851" s="42"/>
      <c r="N851" s="42"/>
      <c r="O851" s="42"/>
      <c r="P851" s="42"/>
      <c r="Q851" s="42"/>
      <c r="S851" s="42"/>
      <c r="T851" s="42"/>
      <c r="U851" s="42"/>
      <c r="V851" s="42"/>
      <c r="W851" s="42"/>
      <c r="Z851" s="42"/>
      <c r="AA851" s="42"/>
      <c r="AB851" s="42"/>
      <c r="AC851" s="42"/>
      <c r="AD851" s="42"/>
      <c r="AE851" s="42"/>
      <c r="AF851" s="42"/>
      <c r="AG851" s="42"/>
      <c r="AH851" s="42"/>
      <c r="AI851" s="42"/>
      <c r="AJ851" s="42"/>
    </row>
    <row r="852" spans="1:36" ht="15.75" customHeight="1" x14ac:dyDescent="0.2">
      <c r="A852" s="42"/>
      <c r="B852" s="42"/>
      <c r="C852" s="42"/>
      <c r="D852" s="42"/>
      <c r="E852" s="42"/>
      <c r="F852" s="42"/>
      <c r="G852" s="42"/>
      <c r="H852" s="42"/>
      <c r="I852" s="42"/>
      <c r="J852" s="42"/>
      <c r="K852" s="42"/>
      <c r="L852" s="42"/>
      <c r="M852" s="42"/>
      <c r="N852" s="42"/>
      <c r="O852" s="42"/>
      <c r="P852" s="42"/>
      <c r="Q852" s="42"/>
      <c r="S852" s="42"/>
      <c r="T852" s="42"/>
      <c r="U852" s="42"/>
      <c r="V852" s="42"/>
      <c r="W852" s="42"/>
      <c r="Z852" s="42"/>
      <c r="AA852" s="42"/>
      <c r="AB852" s="42"/>
      <c r="AC852" s="42"/>
      <c r="AD852" s="42"/>
      <c r="AE852" s="42"/>
      <c r="AF852" s="42"/>
      <c r="AG852" s="42"/>
      <c r="AH852" s="42"/>
      <c r="AI852" s="42"/>
      <c r="AJ852" s="42"/>
    </row>
    <row r="853" spans="1:36" ht="15.75" customHeight="1" x14ac:dyDescent="0.2">
      <c r="A853" s="42"/>
      <c r="B853" s="42"/>
      <c r="C853" s="42"/>
      <c r="D853" s="42"/>
      <c r="E853" s="42"/>
      <c r="F853" s="42"/>
      <c r="G853" s="42"/>
      <c r="H853" s="42"/>
      <c r="I853" s="42"/>
      <c r="J853" s="42"/>
      <c r="K853" s="42"/>
      <c r="L853" s="42"/>
      <c r="M853" s="42"/>
      <c r="N853" s="42"/>
      <c r="O853" s="42"/>
      <c r="P853" s="42"/>
      <c r="Q853" s="42"/>
      <c r="S853" s="42"/>
      <c r="T853" s="42"/>
      <c r="U853" s="42"/>
      <c r="V853" s="42"/>
      <c r="W853" s="42"/>
      <c r="Z853" s="42"/>
      <c r="AA853" s="42"/>
      <c r="AB853" s="42"/>
      <c r="AC853" s="42"/>
      <c r="AD853" s="42"/>
      <c r="AE853" s="42"/>
      <c r="AF853" s="42"/>
      <c r="AG853" s="42"/>
      <c r="AH853" s="42"/>
      <c r="AI853" s="42"/>
      <c r="AJ853" s="42"/>
    </row>
    <row r="854" spans="1:36" ht="15.75" customHeight="1" x14ac:dyDescent="0.2">
      <c r="A854" s="42"/>
      <c r="B854" s="42"/>
      <c r="C854" s="42"/>
      <c r="D854" s="42"/>
      <c r="E854" s="42"/>
      <c r="F854" s="42"/>
      <c r="G854" s="42"/>
      <c r="H854" s="42"/>
      <c r="I854" s="42"/>
      <c r="J854" s="42"/>
      <c r="K854" s="42"/>
      <c r="L854" s="42"/>
      <c r="M854" s="42"/>
      <c r="N854" s="42"/>
      <c r="O854" s="42"/>
      <c r="P854" s="42"/>
      <c r="Q854" s="42"/>
      <c r="S854" s="42"/>
      <c r="T854" s="42"/>
      <c r="U854" s="42"/>
      <c r="V854" s="42"/>
      <c r="W854" s="42"/>
      <c r="Z854" s="42"/>
      <c r="AA854" s="42"/>
      <c r="AB854" s="42"/>
      <c r="AC854" s="42"/>
      <c r="AD854" s="42"/>
      <c r="AE854" s="42"/>
      <c r="AF854" s="42"/>
      <c r="AG854" s="42"/>
      <c r="AH854" s="42"/>
      <c r="AI854" s="42"/>
      <c r="AJ854" s="42"/>
    </row>
    <row r="855" spans="1:36" ht="15.75" customHeight="1" x14ac:dyDescent="0.2">
      <c r="A855" s="42"/>
      <c r="B855" s="42"/>
      <c r="C855" s="42"/>
      <c r="D855" s="42"/>
      <c r="E855" s="42"/>
      <c r="F855" s="42"/>
      <c r="G855" s="42"/>
      <c r="H855" s="42"/>
      <c r="I855" s="42"/>
      <c r="J855" s="42"/>
      <c r="K855" s="42"/>
      <c r="L855" s="42"/>
      <c r="M855" s="42"/>
      <c r="N855" s="42"/>
      <c r="O855" s="42"/>
      <c r="P855" s="42"/>
      <c r="Q855" s="42"/>
      <c r="S855" s="42"/>
      <c r="T855" s="42"/>
      <c r="U855" s="42"/>
      <c r="V855" s="42"/>
      <c r="W855" s="42"/>
      <c r="Z855" s="42"/>
      <c r="AA855" s="42"/>
      <c r="AB855" s="42"/>
      <c r="AC855" s="42"/>
      <c r="AD855" s="42"/>
      <c r="AE855" s="42"/>
      <c r="AF855" s="42"/>
      <c r="AG855" s="42"/>
      <c r="AH855" s="42"/>
      <c r="AI855" s="42"/>
      <c r="AJ855" s="42"/>
    </row>
    <row r="856" spans="1:36" ht="15.75" customHeight="1" x14ac:dyDescent="0.2">
      <c r="A856" s="42"/>
      <c r="B856" s="42"/>
      <c r="C856" s="42"/>
      <c r="D856" s="42"/>
      <c r="E856" s="42"/>
      <c r="F856" s="42"/>
      <c r="G856" s="42"/>
      <c r="H856" s="42"/>
      <c r="I856" s="42"/>
      <c r="J856" s="42"/>
      <c r="K856" s="42"/>
      <c r="L856" s="42"/>
      <c r="M856" s="42"/>
      <c r="N856" s="42"/>
      <c r="O856" s="42"/>
      <c r="P856" s="42"/>
      <c r="Q856" s="42"/>
      <c r="S856" s="42"/>
      <c r="T856" s="42"/>
      <c r="U856" s="42"/>
      <c r="V856" s="42"/>
      <c r="W856" s="42"/>
      <c r="Z856" s="42"/>
      <c r="AA856" s="42"/>
      <c r="AB856" s="42"/>
      <c r="AC856" s="42"/>
      <c r="AD856" s="42"/>
      <c r="AE856" s="42"/>
      <c r="AF856" s="42"/>
      <c r="AG856" s="42"/>
      <c r="AH856" s="42"/>
      <c r="AI856" s="42"/>
      <c r="AJ856" s="42"/>
    </row>
    <row r="857" spans="1:36" ht="15.75" customHeight="1" x14ac:dyDescent="0.2">
      <c r="A857" s="42"/>
      <c r="B857" s="42"/>
      <c r="C857" s="42"/>
      <c r="D857" s="42"/>
      <c r="E857" s="42"/>
      <c r="F857" s="42"/>
      <c r="G857" s="42"/>
      <c r="H857" s="42"/>
      <c r="I857" s="42"/>
      <c r="J857" s="42"/>
      <c r="K857" s="42"/>
      <c r="L857" s="42"/>
      <c r="M857" s="42"/>
      <c r="N857" s="42"/>
      <c r="O857" s="42"/>
      <c r="P857" s="42"/>
      <c r="Q857" s="42"/>
      <c r="S857" s="42"/>
      <c r="T857" s="42"/>
      <c r="U857" s="42"/>
      <c r="V857" s="42"/>
      <c r="W857" s="42"/>
      <c r="Z857" s="42"/>
      <c r="AA857" s="42"/>
      <c r="AB857" s="42"/>
      <c r="AC857" s="42"/>
      <c r="AD857" s="42"/>
      <c r="AE857" s="42"/>
      <c r="AF857" s="42"/>
      <c r="AG857" s="42"/>
      <c r="AH857" s="42"/>
      <c r="AI857" s="42"/>
      <c r="AJ857" s="42"/>
    </row>
    <row r="858" spans="1:36" ht="15.75" customHeight="1" x14ac:dyDescent="0.2">
      <c r="A858" s="42"/>
      <c r="B858" s="42"/>
      <c r="C858" s="42"/>
      <c r="D858" s="42"/>
      <c r="E858" s="42"/>
      <c r="F858" s="42"/>
      <c r="G858" s="42"/>
      <c r="H858" s="42"/>
      <c r="I858" s="42"/>
      <c r="J858" s="42"/>
      <c r="K858" s="42"/>
      <c r="L858" s="42"/>
      <c r="M858" s="42"/>
      <c r="N858" s="42"/>
      <c r="O858" s="42"/>
      <c r="P858" s="42"/>
      <c r="Q858" s="42"/>
      <c r="S858" s="42"/>
      <c r="T858" s="42"/>
      <c r="U858" s="42"/>
      <c r="V858" s="42"/>
      <c r="W858" s="42"/>
      <c r="Z858" s="42"/>
      <c r="AA858" s="42"/>
      <c r="AB858" s="42"/>
      <c r="AC858" s="42"/>
      <c r="AD858" s="42"/>
      <c r="AE858" s="42"/>
      <c r="AF858" s="42"/>
      <c r="AG858" s="42"/>
      <c r="AH858" s="42"/>
      <c r="AI858" s="42"/>
      <c r="AJ858" s="42"/>
    </row>
    <row r="859" spans="1:36" ht="15.75" customHeight="1" x14ac:dyDescent="0.2">
      <c r="A859" s="42"/>
      <c r="B859" s="42"/>
      <c r="C859" s="42"/>
      <c r="D859" s="42"/>
      <c r="E859" s="42"/>
      <c r="F859" s="42"/>
      <c r="G859" s="42"/>
      <c r="H859" s="42"/>
      <c r="I859" s="42"/>
      <c r="J859" s="42"/>
      <c r="K859" s="42"/>
      <c r="L859" s="42"/>
      <c r="M859" s="42"/>
      <c r="N859" s="42"/>
      <c r="O859" s="42"/>
      <c r="P859" s="42"/>
      <c r="Q859" s="42"/>
      <c r="S859" s="42"/>
      <c r="T859" s="42"/>
      <c r="U859" s="42"/>
      <c r="V859" s="42"/>
      <c r="W859" s="42"/>
      <c r="Z859" s="42"/>
      <c r="AA859" s="42"/>
      <c r="AB859" s="42"/>
      <c r="AC859" s="42"/>
      <c r="AD859" s="42"/>
      <c r="AE859" s="42"/>
      <c r="AF859" s="42"/>
      <c r="AG859" s="42"/>
      <c r="AH859" s="42"/>
      <c r="AI859" s="42"/>
      <c r="AJ859" s="42"/>
    </row>
    <row r="860" spans="1:36" ht="15.75" customHeight="1" x14ac:dyDescent="0.2">
      <c r="A860" s="42"/>
      <c r="B860" s="42"/>
      <c r="C860" s="42"/>
      <c r="D860" s="42"/>
      <c r="E860" s="42"/>
      <c r="F860" s="42"/>
      <c r="G860" s="42"/>
      <c r="H860" s="42"/>
      <c r="I860" s="42"/>
      <c r="J860" s="42"/>
      <c r="K860" s="42"/>
      <c r="L860" s="42"/>
      <c r="M860" s="42"/>
      <c r="N860" s="42"/>
      <c r="O860" s="42"/>
      <c r="P860" s="42"/>
      <c r="Q860" s="42"/>
      <c r="S860" s="42"/>
      <c r="T860" s="42"/>
      <c r="U860" s="42"/>
      <c r="V860" s="42"/>
      <c r="W860" s="42"/>
      <c r="Z860" s="42"/>
      <c r="AA860" s="42"/>
      <c r="AB860" s="42"/>
      <c r="AC860" s="42"/>
      <c r="AD860" s="42"/>
      <c r="AE860" s="42"/>
      <c r="AF860" s="42"/>
      <c r="AG860" s="42"/>
      <c r="AH860" s="42"/>
      <c r="AI860" s="42"/>
      <c r="AJ860" s="42"/>
    </row>
    <row r="861" spans="1:36" ht="15.75" customHeight="1" x14ac:dyDescent="0.2">
      <c r="A861" s="42"/>
      <c r="B861" s="42"/>
      <c r="C861" s="42"/>
      <c r="D861" s="42"/>
      <c r="E861" s="42"/>
      <c r="F861" s="42"/>
      <c r="G861" s="42"/>
      <c r="H861" s="42"/>
      <c r="I861" s="42"/>
      <c r="J861" s="42"/>
      <c r="K861" s="42"/>
      <c r="L861" s="42"/>
      <c r="M861" s="42"/>
      <c r="N861" s="42"/>
      <c r="O861" s="42"/>
      <c r="P861" s="42"/>
      <c r="Q861" s="42"/>
      <c r="S861" s="42"/>
      <c r="T861" s="42"/>
      <c r="U861" s="42"/>
      <c r="V861" s="42"/>
      <c r="W861" s="42"/>
      <c r="Z861" s="42"/>
      <c r="AA861" s="42"/>
      <c r="AB861" s="42"/>
      <c r="AC861" s="42"/>
      <c r="AD861" s="42"/>
      <c r="AE861" s="42"/>
      <c r="AF861" s="42"/>
      <c r="AG861" s="42"/>
      <c r="AH861" s="42"/>
      <c r="AI861" s="42"/>
      <c r="AJ861" s="42"/>
    </row>
    <row r="862" spans="1:36" ht="15.75" customHeight="1" x14ac:dyDescent="0.2">
      <c r="A862" s="42"/>
      <c r="B862" s="42"/>
      <c r="C862" s="42"/>
      <c r="D862" s="42"/>
      <c r="E862" s="42"/>
      <c r="F862" s="42"/>
      <c r="G862" s="42"/>
      <c r="H862" s="42"/>
      <c r="I862" s="42"/>
      <c r="J862" s="42"/>
      <c r="K862" s="42"/>
      <c r="L862" s="42"/>
      <c r="M862" s="42"/>
      <c r="N862" s="42"/>
      <c r="O862" s="42"/>
      <c r="P862" s="42"/>
      <c r="Q862" s="42"/>
      <c r="S862" s="42"/>
      <c r="T862" s="42"/>
      <c r="U862" s="42"/>
      <c r="V862" s="42"/>
      <c r="W862" s="42"/>
      <c r="Z862" s="42"/>
      <c r="AA862" s="42"/>
      <c r="AB862" s="42"/>
      <c r="AC862" s="42"/>
      <c r="AD862" s="42"/>
      <c r="AE862" s="42"/>
      <c r="AF862" s="42"/>
      <c r="AG862" s="42"/>
      <c r="AH862" s="42"/>
      <c r="AI862" s="42"/>
      <c r="AJ862" s="42"/>
    </row>
    <row r="863" spans="1:36" ht="15.75" customHeight="1" x14ac:dyDescent="0.2">
      <c r="A863" s="42"/>
      <c r="B863" s="42"/>
      <c r="C863" s="42"/>
      <c r="D863" s="42"/>
      <c r="E863" s="42"/>
      <c r="F863" s="42"/>
      <c r="G863" s="42"/>
      <c r="H863" s="42"/>
      <c r="I863" s="42"/>
      <c r="J863" s="42"/>
      <c r="K863" s="42"/>
      <c r="L863" s="42"/>
      <c r="M863" s="42"/>
      <c r="N863" s="42"/>
      <c r="O863" s="42"/>
      <c r="P863" s="42"/>
      <c r="Q863" s="42"/>
      <c r="S863" s="42"/>
      <c r="T863" s="42"/>
      <c r="U863" s="42"/>
      <c r="V863" s="42"/>
      <c r="W863" s="42"/>
      <c r="Z863" s="42"/>
      <c r="AA863" s="42"/>
      <c r="AB863" s="42"/>
      <c r="AC863" s="42"/>
      <c r="AD863" s="42"/>
      <c r="AE863" s="42"/>
      <c r="AF863" s="42"/>
      <c r="AG863" s="42"/>
      <c r="AH863" s="42"/>
      <c r="AI863" s="42"/>
      <c r="AJ863" s="42"/>
    </row>
    <row r="864" spans="1:36" ht="15.75" customHeight="1" x14ac:dyDescent="0.2">
      <c r="A864" s="42"/>
      <c r="B864" s="42"/>
      <c r="C864" s="42"/>
      <c r="D864" s="42"/>
      <c r="E864" s="42"/>
      <c r="F864" s="42"/>
      <c r="G864" s="42"/>
      <c r="H864" s="42"/>
      <c r="I864" s="42"/>
      <c r="J864" s="42"/>
      <c r="K864" s="42"/>
      <c r="L864" s="42"/>
      <c r="M864" s="42"/>
      <c r="N864" s="42"/>
      <c r="O864" s="42"/>
      <c r="P864" s="42"/>
      <c r="Q864" s="42"/>
      <c r="S864" s="42"/>
      <c r="T864" s="42"/>
      <c r="U864" s="42"/>
      <c r="V864" s="42"/>
      <c r="W864" s="42"/>
      <c r="Z864" s="42"/>
      <c r="AA864" s="42"/>
      <c r="AB864" s="42"/>
      <c r="AC864" s="42"/>
      <c r="AD864" s="42"/>
      <c r="AE864" s="42"/>
      <c r="AF864" s="42"/>
      <c r="AG864" s="42"/>
      <c r="AH864" s="42"/>
      <c r="AI864" s="42"/>
      <c r="AJ864" s="42"/>
    </row>
    <row r="865" spans="1:36" ht="15.75" customHeight="1" x14ac:dyDescent="0.2">
      <c r="A865" s="42"/>
      <c r="B865" s="42"/>
      <c r="C865" s="42"/>
      <c r="D865" s="42"/>
      <c r="E865" s="42"/>
      <c r="F865" s="42"/>
      <c r="G865" s="42"/>
      <c r="H865" s="42"/>
      <c r="I865" s="42"/>
      <c r="J865" s="42"/>
      <c r="K865" s="42"/>
      <c r="L865" s="42"/>
      <c r="M865" s="42"/>
      <c r="N865" s="42"/>
      <c r="O865" s="42"/>
      <c r="P865" s="42"/>
      <c r="Q865" s="42"/>
      <c r="S865" s="42"/>
      <c r="T865" s="42"/>
      <c r="U865" s="42"/>
      <c r="V865" s="42"/>
      <c r="W865" s="42"/>
      <c r="Z865" s="42"/>
      <c r="AA865" s="42"/>
      <c r="AB865" s="42"/>
      <c r="AC865" s="42"/>
      <c r="AD865" s="42"/>
      <c r="AE865" s="42"/>
      <c r="AF865" s="42"/>
      <c r="AG865" s="42"/>
      <c r="AH865" s="42"/>
      <c r="AI865" s="42"/>
      <c r="AJ865" s="42"/>
    </row>
    <row r="866" spans="1:36" ht="15.75" customHeight="1" x14ac:dyDescent="0.2">
      <c r="A866" s="42"/>
      <c r="B866" s="42"/>
      <c r="C866" s="42"/>
      <c r="D866" s="42"/>
      <c r="E866" s="42"/>
      <c r="F866" s="42"/>
      <c r="G866" s="42"/>
      <c r="H866" s="42"/>
      <c r="I866" s="42"/>
      <c r="J866" s="42"/>
      <c r="K866" s="42"/>
      <c r="L866" s="42"/>
      <c r="M866" s="42"/>
      <c r="N866" s="42"/>
      <c r="O866" s="42"/>
      <c r="P866" s="42"/>
      <c r="Q866" s="42"/>
      <c r="S866" s="42"/>
      <c r="T866" s="42"/>
      <c r="U866" s="42"/>
      <c r="V866" s="42"/>
      <c r="W866" s="42"/>
      <c r="Z866" s="42"/>
      <c r="AA866" s="42"/>
      <c r="AB866" s="42"/>
      <c r="AC866" s="42"/>
      <c r="AD866" s="42"/>
      <c r="AE866" s="42"/>
      <c r="AF866" s="42"/>
      <c r="AG866" s="42"/>
      <c r="AH866" s="42"/>
      <c r="AI866" s="42"/>
      <c r="AJ866" s="42"/>
    </row>
    <row r="867" spans="1:36" ht="15.75" customHeight="1" x14ac:dyDescent="0.2">
      <c r="A867" s="42"/>
      <c r="B867" s="42"/>
      <c r="C867" s="42"/>
      <c r="D867" s="42"/>
      <c r="E867" s="42"/>
      <c r="F867" s="42"/>
      <c r="G867" s="42"/>
      <c r="H867" s="42"/>
      <c r="I867" s="42"/>
      <c r="J867" s="42"/>
      <c r="K867" s="42"/>
      <c r="L867" s="42"/>
      <c r="M867" s="42"/>
      <c r="N867" s="42"/>
      <c r="O867" s="42"/>
      <c r="P867" s="42"/>
      <c r="Q867" s="42"/>
      <c r="S867" s="42"/>
      <c r="T867" s="42"/>
      <c r="U867" s="42"/>
      <c r="V867" s="42"/>
      <c r="W867" s="42"/>
      <c r="Z867" s="42"/>
      <c r="AA867" s="42"/>
      <c r="AB867" s="42"/>
      <c r="AC867" s="42"/>
      <c r="AD867" s="42"/>
      <c r="AE867" s="42"/>
      <c r="AF867" s="42"/>
      <c r="AG867" s="42"/>
      <c r="AH867" s="42"/>
      <c r="AI867" s="42"/>
      <c r="AJ867" s="42"/>
    </row>
    <row r="868" spans="1:36" ht="15.75" customHeight="1" x14ac:dyDescent="0.2">
      <c r="A868" s="42"/>
      <c r="B868" s="42"/>
      <c r="C868" s="42"/>
      <c r="D868" s="42"/>
      <c r="E868" s="42"/>
      <c r="F868" s="42"/>
      <c r="G868" s="42"/>
      <c r="H868" s="42"/>
      <c r="I868" s="42"/>
      <c r="J868" s="42"/>
      <c r="K868" s="42"/>
      <c r="L868" s="42"/>
      <c r="M868" s="42"/>
      <c r="N868" s="42"/>
      <c r="O868" s="42"/>
      <c r="P868" s="42"/>
      <c r="Q868" s="42"/>
      <c r="S868" s="42"/>
      <c r="T868" s="42"/>
      <c r="U868" s="42"/>
      <c r="V868" s="42"/>
      <c r="W868" s="42"/>
      <c r="Z868" s="42"/>
      <c r="AA868" s="42"/>
      <c r="AB868" s="42"/>
      <c r="AC868" s="42"/>
      <c r="AD868" s="42"/>
      <c r="AE868" s="42"/>
      <c r="AF868" s="42"/>
      <c r="AG868" s="42"/>
      <c r="AH868" s="42"/>
      <c r="AI868" s="42"/>
      <c r="AJ868" s="42"/>
    </row>
    <row r="869" spans="1:36" ht="15.75" customHeight="1" x14ac:dyDescent="0.2">
      <c r="A869" s="42"/>
      <c r="B869" s="42"/>
      <c r="C869" s="42"/>
      <c r="D869" s="42"/>
      <c r="E869" s="42"/>
      <c r="F869" s="42"/>
      <c r="G869" s="42"/>
      <c r="H869" s="42"/>
      <c r="I869" s="42"/>
      <c r="J869" s="42"/>
      <c r="K869" s="42"/>
      <c r="L869" s="42"/>
      <c r="M869" s="42"/>
      <c r="N869" s="42"/>
      <c r="O869" s="42"/>
      <c r="P869" s="42"/>
      <c r="Q869" s="42"/>
      <c r="S869" s="42"/>
      <c r="T869" s="42"/>
      <c r="U869" s="42"/>
      <c r="V869" s="42"/>
      <c r="W869" s="42"/>
      <c r="Z869" s="42"/>
      <c r="AA869" s="42"/>
      <c r="AB869" s="42"/>
      <c r="AC869" s="42"/>
      <c r="AD869" s="42"/>
      <c r="AE869" s="42"/>
      <c r="AF869" s="42"/>
      <c r="AG869" s="42"/>
      <c r="AH869" s="42"/>
      <c r="AI869" s="42"/>
      <c r="AJ869" s="42"/>
    </row>
    <row r="870" spans="1:36" ht="15.75" customHeight="1" x14ac:dyDescent="0.2">
      <c r="A870" s="42"/>
      <c r="B870" s="42"/>
      <c r="C870" s="42"/>
      <c r="D870" s="42"/>
      <c r="E870" s="42"/>
      <c r="F870" s="42"/>
      <c r="G870" s="42"/>
      <c r="H870" s="42"/>
      <c r="I870" s="42"/>
      <c r="J870" s="42"/>
      <c r="K870" s="42"/>
      <c r="L870" s="42"/>
      <c r="M870" s="42"/>
      <c r="N870" s="42"/>
      <c r="O870" s="42"/>
      <c r="P870" s="42"/>
      <c r="Q870" s="42"/>
      <c r="S870" s="42"/>
      <c r="T870" s="42"/>
      <c r="U870" s="42"/>
      <c r="V870" s="42"/>
      <c r="W870" s="42"/>
      <c r="Z870" s="42"/>
      <c r="AA870" s="42"/>
      <c r="AB870" s="42"/>
      <c r="AC870" s="42"/>
      <c r="AD870" s="42"/>
      <c r="AE870" s="42"/>
      <c r="AF870" s="42"/>
      <c r="AG870" s="42"/>
      <c r="AH870" s="42"/>
      <c r="AI870" s="42"/>
      <c r="AJ870" s="42"/>
    </row>
    <row r="871" spans="1:36" ht="15.75" customHeight="1" x14ac:dyDescent="0.2">
      <c r="A871" s="42"/>
      <c r="B871" s="42"/>
      <c r="C871" s="42"/>
      <c r="D871" s="42"/>
      <c r="E871" s="42"/>
      <c r="F871" s="42"/>
      <c r="G871" s="42"/>
      <c r="H871" s="42"/>
      <c r="I871" s="42"/>
      <c r="J871" s="42"/>
      <c r="K871" s="42"/>
      <c r="L871" s="42"/>
      <c r="M871" s="42"/>
      <c r="N871" s="42"/>
      <c r="O871" s="42"/>
      <c r="P871" s="42"/>
      <c r="Q871" s="42"/>
      <c r="S871" s="42"/>
      <c r="T871" s="42"/>
      <c r="U871" s="42"/>
      <c r="V871" s="42"/>
      <c r="W871" s="42"/>
      <c r="Z871" s="42"/>
      <c r="AA871" s="42"/>
      <c r="AB871" s="42"/>
      <c r="AC871" s="42"/>
      <c r="AD871" s="42"/>
      <c r="AE871" s="42"/>
      <c r="AF871" s="42"/>
      <c r="AG871" s="42"/>
      <c r="AH871" s="42"/>
      <c r="AI871" s="42"/>
      <c r="AJ871" s="42"/>
    </row>
    <row r="872" spans="1:36" ht="15.75" customHeight="1" x14ac:dyDescent="0.2">
      <c r="A872" s="42"/>
      <c r="B872" s="42"/>
      <c r="C872" s="42"/>
      <c r="D872" s="42"/>
      <c r="E872" s="42"/>
      <c r="F872" s="42"/>
      <c r="G872" s="42"/>
      <c r="H872" s="42"/>
      <c r="I872" s="42"/>
      <c r="J872" s="42"/>
      <c r="K872" s="42"/>
      <c r="L872" s="42"/>
      <c r="M872" s="42"/>
      <c r="N872" s="42"/>
      <c r="O872" s="42"/>
      <c r="P872" s="42"/>
      <c r="Q872" s="42"/>
      <c r="S872" s="42"/>
      <c r="T872" s="42"/>
      <c r="U872" s="42"/>
      <c r="V872" s="42"/>
      <c r="W872" s="42"/>
      <c r="Z872" s="42"/>
      <c r="AA872" s="42"/>
      <c r="AB872" s="42"/>
      <c r="AC872" s="42"/>
      <c r="AD872" s="42"/>
      <c r="AE872" s="42"/>
      <c r="AF872" s="42"/>
      <c r="AG872" s="42"/>
      <c r="AH872" s="42"/>
      <c r="AI872" s="42"/>
      <c r="AJ872" s="42"/>
    </row>
    <row r="873" spans="1:36" ht="15.75" customHeight="1" x14ac:dyDescent="0.2">
      <c r="A873" s="42"/>
      <c r="B873" s="42"/>
      <c r="C873" s="42"/>
      <c r="D873" s="42"/>
      <c r="E873" s="42"/>
      <c r="F873" s="42"/>
      <c r="G873" s="42"/>
      <c r="H873" s="42"/>
      <c r="I873" s="42"/>
      <c r="J873" s="42"/>
      <c r="K873" s="42"/>
      <c r="L873" s="42"/>
      <c r="M873" s="42"/>
      <c r="N873" s="42"/>
      <c r="O873" s="42"/>
      <c r="P873" s="42"/>
      <c r="Q873" s="42"/>
      <c r="S873" s="42"/>
      <c r="T873" s="42"/>
      <c r="U873" s="42"/>
      <c r="V873" s="42"/>
      <c r="W873" s="42"/>
      <c r="Z873" s="42"/>
      <c r="AA873" s="42"/>
      <c r="AB873" s="42"/>
      <c r="AC873" s="42"/>
      <c r="AD873" s="42"/>
      <c r="AE873" s="42"/>
      <c r="AF873" s="42"/>
      <c r="AG873" s="42"/>
      <c r="AH873" s="42"/>
      <c r="AI873" s="42"/>
      <c r="AJ873" s="42"/>
    </row>
    <row r="874" spans="1:36" ht="15.75" customHeight="1" x14ac:dyDescent="0.2">
      <c r="A874" s="42"/>
      <c r="B874" s="42"/>
      <c r="C874" s="42"/>
      <c r="D874" s="42"/>
      <c r="E874" s="42"/>
      <c r="F874" s="42"/>
      <c r="G874" s="42"/>
      <c r="H874" s="42"/>
      <c r="I874" s="42"/>
      <c r="J874" s="42"/>
      <c r="K874" s="42"/>
      <c r="L874" s="42"/>
      <c r="M874" s="42"/>
      <c r="N874" s="42"/>
      <c r="O874" s="42"/>
      <c r="P874" s="42"/>
      <c r="Q874" s="42"/>
      <c r="S874" s="42"/>
      <c r="T874" s="42"/>
      <c r="U874" s="42"/>
      <c r="V874" s="42"/>
      <c r="W874" s="42"/>
      <c r="Z874" s="42"/>
      <c r="AA874" s="42"/>
      <c r="AB874" s="42"/>
      <c r="AC874" s="42"/>
      <c r="AD874" s="42"/>
      <c r="AE874" s="42"/>
      <c r="AF874" s="42"/>
      <c r="AG874" s="42"/>
      <c r="AH874" s="42"/>
      <c r="AI874" s="42"/>
      <c r="AJ874" s="42"/>
    </row>
    <row r="875" spans="1:36" ht="15.75" customHeight="1" x14ac:dyDescent="0.2">
      <c r="A875" s="42"/>
      <c r="B875" s="42"/>
      <c r="C875" s="42"/>
      <c r="D875" s="42"/>
      <c r="E875" s="42"/>
      <c r="F875" s="42"/>
      <c r="G875" s="42"/>
      <c r="H875" s="42"/>
      <c r="I875" s="42"/>
      <c r="J875" s="42"/>
      <c r="K875" s="42"/>
      <c r="L875" s="42"/>
      <c r="M875" s="42"/>
      <c r="N875" s="42"/>
      <c r="O875" s="42"/>
      <c r="P875" s="42"/>
      <c r="Q875" s="42"/>
      <c r="S875" s="42"/>
      <c r="T875" s="42"/>
      <c r="U875" s="42"/>
      <c r="V875" s="42"/>
      <c r="W875" s="42"/>
      <c r="Z875" s="42"/>
      <c r="AA875" s="42"/>
      <c r="AB875" s="42"/>
      <c r="AC875" s="42"/>
      <c r="AD875" s="42"/>
      <c r="AE875" s="42"/>
      <c r="AF875" s="42"/>
      <c r="AG875" s="42"/>
      <c r="AH875" s="42"/>
      <c r="AI875" s="42"/>
      <c r="AJ875" s="42"/>
    </row>
    <row r="876" spans="1:36" ht="15.75" customHeight="1" x14ac:dyDescent="0.2">
      <c r="A876" s="42"/>
      <c r="B876" s="42"/>
      <c r="C876" s="42"/>
      <c r="D876" s="42"/>
      <c r="E876" s="42"/>
      <c r="F876" s="42"/>
      <c r="G876" s="42"/>
      <c r="H876" s="42"/>
      <c r="I876" s="42"/>
      <c r="J876" s="42"/>
      <c r="K876" s="42"/>
      <c r="L876" s="42"/>
      <c r="M876" s="42"/>
      <c r="N876" s="42"/>
      <c r="O876" s="42"/>
      <c r="P876" s="42"/>
      <c r="Q876" s="42"/>
      <c r="S876" s="42"/>
      <c r="T876" s="42"/>
      <c r="U876" s="42"/>
      <c r="V876" s="42"/>
      <c r="W876" s="42"/>
      <c r="Z876" s="42"/>
      <c r="AA876" s="42"/>
      <c r="AB876" s="42"/>
      <c r="AC876" s="42"/>
      <c r="AD876" s="42"/>
      <c r="AE876" s="42"/>
      <c r="AF876" s="42"/>
      <c r="AG876" s="42"/>
      <c r="AH876" s="42"/>
      <c r="AI876" s="42"/>
      <c r="AJ876" s="42"/>
    </row>
    <row r="877" spans="1:36" ht="15.75" customHeight="1" x14ac:dyDescent="0.2">
      <c r="A877" s="42"/>
      <c r="B877" s="42"/>
      <c r="C877" s="42"/>
      <c r="D877" s="42"/>
      <c r="E877" s="42"/>
      <c r="F877" s="42"/>
      <c r="G877" s="42"/>
      <c r="H877" s="42"/>
      <c r="I877" s="42"/>
      <c r="J877" s="42"/>
      <c r="K877" s="42"/>
      <c r="L877" s="42"/>
      <c r="M877" s="42"/>
      <c r="N877" s="42"/>
      <c r="O877" s="42"/>
      <c r="P877" s="42"/>
      <c r="Q877" s="42"/>
      <c r="S877" s="42"/>
      <c r="T877" s="42"/>
      <c r="U877" s="42"/>
      <c r="V877" s="42"/>
      <c r="W877" s="42"/>
      <c r="Z877" s="42"/>
      <c r="AA877" s="42"/>
      <c r="AB877" s="42"/>
      <c r="AC877" s="42"/>
      <c r="AD877" s="42"/>
      <c r="AE877" s="42"/>
      <c r="AF877" s="42"/>
      <c r="AG877" s="42"/>
      <c r="AH877" s="42"/>
      <c r="AI877" s="42"/>
      <c r="AJ877" s="42"/>
    </row>
    <row r="878" spans="1:36" ht="15.75" customHeight="1" x14ac:dyDescent="0.2">
      <c r="A878" s="42"/>
      <c r="B878" s="42"/>
      <c r="C878" s="42"/>
      <c r="D878" s="42"/>
      <c r="E878" s="42"/>
      <c r="F878" s="42"/>
      <c r="G878" s="42"/>
      <c r="H878" s="42"/>
      <c r="I878" s="42"/>
      <c r="J878" s="42"/>
      <c r="K878" s="42"/>
      <c r="L878" s="42"/>
      <c r="M878" s="42"/>
      <c r="N878" s="42"/>
      <c r="O878" s="42"/>
      <c r="P878" s="42"/>
      <c r="Q878" s="42"/>
      <c r="S878" s="42"/>
      <c r="T878" s="42"/>
      <c r="U878" s="42"/>
      <c r="V878" s="42"/>
      <c r="W878" s="42"/>
      <c r="Z878" s="42"/>
      <c r="AA878" s="42"/>
      <c r="AB878" s="42"/>
      <c r="AC878" s="42"/>
      <c r="AD878" s="42"/>
      <c r="AE878" s="42"/>
      <c r="AF878" s="42"/>
      <c r="AG878" s="42"/>
      <c r="AH878" s="42"/>
      <c r="AI878" s="42"/>
      <c r="AJ878" s="42"/>
    </row>
    <row r="879" spans="1:36" ht="15.75" customHeight="1" x14ac:dyDescent="0.2">
      <c r="A879" s="42"/>
      <c r="B879" s="42"/>
      <c r="C879" s="42"/>
      <c r="D879" s="42"/>
      <c r="E879" s="42"/>
      <c r="F879" s="42"/>
      <c r="G879" s="42"/>
      <c r="H879" s="42"/>
      <c r="I879" s="42"/>
      <c r="J879" s="42"/>
      <c r="K879" s="42"/>
      <c r="L879" s="42"/>
      <c r="M879" s="42"/>
      <c r="N879" s="42"/>
      <c r="O879" s="42"/>
      <c r="P879" s="42"/>
      <c r="Q879" s="42"/>
      <c r="S879" s="42"/>
      <c r="T879" s="42"/>
      <c r="U879" s="42"/>
      <c r="V879" s="42"/>
      <c r="W879" s="42"/>
      <c r="Z879" s="42"/>
      <c r="AA879" s="42"/>
      <c r="AB879" s="42"/>
      <c r="AC879" s="42"/>
      <c r="AD879" s="42"/>
      <c r="AE879" s="42"/>
      <c r="AF879" s="42"/>
      <c r="AG879" s="42"/>
      <c r="AH879" s="42"/>
      <c r="AI879" s="42"/>
      <c r="AJ879" s="42"/>
    </row>
    <row r="880" spans="1:36" ht="15.75" customHeight="1" x14ac:dyDescent="0.2">
      <c r="A880" s="42"/>
      <c r="B880" s="42"/>
      <c r="C880" s="42"/>
      <c r="D880" s="42"/>
      <c r="E880" s="42"/>
      <c r="F880" s="42"/>
      <c r="G880" s="42"/>
      <c r="H880" s="42"/>
      <c r="I880" s="42"/>
      <c r="J880" s="42"/>
      <c r="K880" s="42"/>
      <c r="L880" s="42"/>
      <c r="M880" s="42"/>
      <c r="N880" s="42"/>
      <c r="O880" s="42"/>
      <c r="P880" s="42"/>
      <c r="Q880" s="42"/>
      <c r="S880" s="42"/>
      <c r="T880" s="42"/>
      <c r="U880" s="42"/>
      <c r="V880" s="42"/>
      <c r="W880" s="42"/>
      <c r="Z880" s="42"/>
      <c r="AA880" s="42"/>
      <c r="AB880" s="42"/>
      <c r="AC880" s="42"/>
      <c r="AD880" s="42"/>
      <c r="AE880" s="42"/>
      <c r="AF880" s="42"/>
      <c r="AG880" s="42"/>
      <c r="AH880" s="42"/>
      <c r="AI880" s="42"/>
      <c r="AJ880" s="42"/>
    </row>
    <row r="881" spans="1:36" ht="15.75" customHeight="1" x14ac:dyDescent="0.2">
      <c r="A881" s="42"/>
      <c r="B881" s="42"/>
      <c r="C881" s="42"/>
      <c r="D881" s="42"/>
      <c r="E881" s="42"/>
      <c r="F881" s="42"/>
      <c r="G881" s="42"/>
      <c r="H881" s="42"/>
      <c r="I881" s="42"/>
      <c r="J881" s="42"/>
      <c r="K881" s="42"/>
      <c r="L881" s="42"/>
      <c r="M881" s="42"/>
      <c r="N881" s="42"/>
      <c r="O881" s="42"/>
      <c r="P881" s="42"/>
      <c r="Q881" s="42"/>
      <c r="S881" s="42"/>
      <c r="T881" s="42"/>
      <c r="U881" s="42"/>
      <c r="V881" s="42"/>
      <c r="W881" s="42"/>
      <c r="Z881" s="42"/>
      <c r="AA881" s="42"/>
      <c r="AB881" s="42"/>
      <c r="AC881" s="42"/>
      <c r="AD881" s="42"/>
      <c r="AE881" s="42"/>
      <c r="AF881" s="42"/>
      <c r="AG881" s="42"/>
      <c r="AH881" s="42"/>
      <c r="AI881" s="42"/>
      <c r="AJ881" s="42"/>
    </row>
    <row r="882" spans="1:36" ht="15.75" customHeight="1" x14ac:dyDescent="0.2">
      <c r="A882" s="42"/>
      <c r="B882" s="42"/>
      <c r="C882" s="42"/>
      <c r="D882" s="42"/>
      <c r="E882" s="42"/>
      <c r="F882" s="42"/>
      <c r="G882" s="42"/>
      <c r="H882" s="42"/>
      <c r="I882" s="42"/>
      <c r="J882" s="42"/>
      <c r="K882" s="42"/>
      <c r="L882" s="42"/>
      <c r="M882" s="42"/>
      <c r="N882" s="42"/>
      <c r="O882" s="42"/>
      <c r="P882" s="42"/>
      <c r="Q882" s="42"/>
      <c r="S882" s="42"/>
      <c r="T882" s="42"/>
      <c r="U882" s="42"/>
      <c r="V882" s="42"/>
      <c r="W882" s="42"/>
      <c r="Z882" s="42"/>
      <c r="AA882" s="42"/>
      <c r="AB882" s="42"/>
      <c r="AC882" s="42"/>
      <c r="AD882" s="42"/>
      <c r="AE882" s="42"/>
      <c r="AF882" s="42"/>
      <c r="AG882" s="42"/>
      <c r="AH882" s="42"/>
      <c r="AI882" s="42"/>
      <c r="AJ882" s="42"/>
    </row>
    <row r="883" spans="1:36" ht="15.75" customHeight="1" x14ac:dyDescent="0.2">
      <c r="A883" s="42"/>
      <c r="B883" s="42"/>
      <c r="C883" s="42"/>
      <c r="D883" s="42"/>
      <c r="E883" s="42"/>
      <c r="F883" s="42"/>
      <c r="G883" s="42"/>
      <c r="H883" s="42"/>
      <c r="I883" s="42"/>
      <c r="J883" s="42"/>
      <c r="K883" s="42"/>
      <c r="L883" s="42"/>
      <c r="M883" s="42"/>
      <c r="N883" s="42"/>
      <c r="O883" s="42"/>
      <c r="P883" s="42"/>
      <c r="Q883" s="42"/>
      <c r="S883" s="42"/>
      <c r="T883" s="42"/>
      <c r="U883" s="42"/>
      <c r="V883" s="42"/>
      <c r="W883" s="42"/>
      <c r="Z883" s="42"/>
      <c r="AA883" s="42"/>
      <c r="AB883" s="42"/>
      <c r="AC883" s="42"/>
      <c r="AD883" s="42"/>
      <c r="AE883" s="42"/>
      <c r="AF883" s="42"/>
      <c r="AG883" s="42"/>
      <c r="AH883" s="42"/>
      <c r="AI883" s="42"/>
      <c r="AJ883" s="42"/>
    </row>
    <row r="884" spans="1:36" ht="15.75" customHeight="1" x14ac:dyDescent="0.2">
      <c r="A884" s="42"/>
      <c r="B884" s="42"/>
      <c r="C884" s="42"/>
      <c r="D884" s="42"/>
      <c r="E884" s="42"/>
      <c r="F884" s="42"/>
      <c r="G884" s="42"/>
      <c r="H884" s="42"/>
      <c r="I884" s="42"/>
      <c r="J884" s="42"/>
      <c r="K884" s="42"/>
      <c r="L884" s="42"/>
      <c r="M884" s="42"/>
      <c r="N884" s="42"/>
      <c r="O884" s="42"/>
      <c r="P884" s="42"/>
      <c r="Q884" s="42"/>
      <c r="S884" s="42"/>
      <c r="T884" s="42"/>
      <c r="U884" s="42"/>
      <c r="V884" s="42"/>
      <c r="W884" s="42"/>
      <c r="Z884" s="42"/>
      <c r="AA884" s="42"/>
      <c r="AB884" s="42"/>
      <c r="AC884" s="42"/>
      <c r="AD884" s="42"/>
      <c r="AE884" s="42"/>
      <c r="AF884" s="42"/>
      <c r="AG884" s="42"/>
      <c r="AH884" s="42"/>
      <c r="AI884" s="42"/>
      <c r="AJ884" s="42"/>
    </row>
    <row r="885" spans="1:36" ht="15.75" customHeight="1" x14ac:dyDescent="0.2">
      <c r="A885" s="42"/>
      <c r="B885" s="42"/>
      <c r="C885" s="42"/>
      <c r="D885" s="42"/>
      <c r="E885" s="42"/>
      <c r="F885" s="42"/>
      <c r="G885" s="42"/>
      <c r="H885" s="42"/>
      <c r="I885" s="42"/>
      <c r="J885" s="42"/>
      <c r="K885" s="42"/>
      <c r="L885" s="42"/>
      <c r="M885" s="42"/>
      <c r="N885" s="42"/>
      <c r="O885" s="42"/>
      <c r="P885" s="42"/>
      <c r="Q885" s="42"/>
      <c r="S885" s="42"/>
      <c r="T885" s="42"/>
      <c r="U885" s="42"/>
      <c r="V885" s="42"/>
      <c r="W885" s="42"/>
      <c r="Z885" s="42"/>
      <c r="AA885" s="42"/>
      <c r="AB885" s="42"/>
      <c r="AC885" s="42"/>
      <c r="AD885" s="42"/>
      <c r="AE885" s="42"/>
      <c r="AF885" s="42"/>
      <c r="AG885" s="42"/>
      <c r="AH885" s="42"/>
      <c r="AI885" s="42"/>
      <c r="AJ885" s="42"/>
    </row>
    <row r="886" spans="1:36" ht="15.75" customHeight="1" x14ac:dyDescent="0.2">
      <c r="A886" s="42"/>
      <c r="B886" s="42"/>
      <c r="C886" s="42"/>
      <c r="D886" s="42"/>
      <c r="E886" s="42"/>
      <c r="F886" s="42"/>
      <c r="G886" s="42"/>
      <c r="H886" s="42"/>
      <c r="I886" s="42"/>
      <c r="J886" s="42"/>
      <c r="K886" s="42"/>
      <c r="L886" s="42"/>
      <c r="M886" s="42"/>
      <c r="N886" s="42"/>
      <c r="O886" s="42"/>
      <c r="P886" s="42"/>
      <c r="Q886" s="42"/>
      <c r="S886" s="42"/>
      <c r="T886" s="42"/>
      <c r="U886" s="42"/>
      <c r="V886" s="42"/>
      <c r="W886" s="42"/>
      <c r="Z886" s="42"/>
      <c r="AA886" s="42"/>
      <c r="AB886" s="42"/>
      <c r="AC886" s="42"/>
      <c r="AD886" s="42"/>
      <c r="AE886" s="42"/>
      <c r="AF886" s="42"/>
      <c r="AG886" s="42"/>
      <c r="AH886" s="42"/>
      <c r="AI886" s="42"/>
      <c r="AJ886" s="42"/>
    </row>
    <row r="887" spans="1:36" ht="15.75" customHeight="1" x14ac:dyDescent="0.2">
      <c r="A887" s="42"/>
      <c r="B887" s="42"/>
      <c r="C887" s="42"/>
      <c r="D887" s="42"/>
      <c r="E887" s="42"/>
      <c r="F887" s="42"/>
      <c r="G887" s="42"/>
      <c r="H887" s="42"/>
      <c r="I887" s="42"/>
      <c r="J887" s="42"/>
      <c r="K887" s="42"/>
      <c r="L887" s="42"/>
      <c r="M887" s="42"/>
      <c r="N887" s="42"/>
      <c r="O887" s="42"/>
      <c r="P887" s="42"/>
      <c r="Q887" s="42"/>
      <c r="S887" s="42"/>
      <c r="T887" s="42"/>
      <c r="U887" s="42"/>
      <c r="V887" s="42"/>
      <c r="W887" s="42"/>
      <c r="Z887" s="42"/>
      <c r="AA887" s="42"/>
      <c r="AB887" s="42"/>
      <c r="AC887" s="42"/>
      <c r="AD887" s="42"/>
      <c r="AE887" s="42"/>
      <c r="AF887" s="42"/>
      <c r="AG887" s="42"/>
      <c r="AH887" s="42"/>
      <c r="AI887" s="42"/>
      <c r="AJ887" s="42"/>
    </row>
    <row r="888" spans="1:36" ht="15.75" customHeight="1" x14ac:dyDescent="0.2">
      <c r="A888" s="42"/>
      <c r="B888" s="42"/>
      <c r="C888" s="42"/>
      <c r="D888" s="42"/>
      <c r="E888" s="42"/>
      <c r="F888" s="42"/>
      <c r="G888" s="42"/>
      <c r="H888" s="42"/>
      <c r="I888" s="42"/>
      <c r="J888" s="42"/>
      <c r="K888" s="42"/>
      <c r="L888" s="42"/>
      <c r="M888" s="42"/>
      <c r="N888" s="42"/>
      <c r="O888" s="42"/>
      <c r="P888" s="42"/>
      <c r="Q888" s="42"/>
      <c r="S888" s="42"/>
      <c r="T888" s="42"/>
      <c r="U888" s="42"/>
      <c r="V888" s="42"/>
      <c r="W888" s="42"/>
      <c r="Z888" s="42"/>
      <c r="AA888" s="42"/>
      <c r="AB888" s="42"/>
      <c r="AC888" s="42"/>
      <c r="AD888" s="42"/>
      <c r="AE888" s="42"/>
      <c r="AF888" s="42"/>
      <c r="AG888" s="42"/>
      <c r="AH888" s="42"/>
      <c r="AI888" s="42"/>
      <c r="AJ888" s="42"/>
    </row>
    <row r="889" spans="1:36" ht="15.75" customHeight="1" x14ac:dyDescent="0.2">
      <c r="A889" s="42"/>
      <c r="B889" s="42"/>
      <c r="C889" s="42"/>
      <c r="D889" s="42"/>
      <c r="E889" s="42"/>
      <c r="F889" s="42"/>
      <c r="G889" s="42"/>
      <c r="H889" s="42"/>
      <c r="I889" s="42"/>
      <c r="J889" s="42"/>
      <c r="K889" s="42"/>
      <c r="L889" s="42"/>
      <c r="M889" s="42"/>
      <c r="N889" s="42"/>
      <c r="O889" s="42"/>
      <c r="P889" s="42"/>
      <c r="Q889" s="42"/>
      <c r="S889" s="42"/>
      <c r="T889" s="42"/>
      <c r="U889" s="42"/>
      <c r="V889" s="42"/>
      <c r="W889" s="42"/>
      <c r="Z889" s="42"/>
      <c r="AA889" s="42"/>
      <c r="AB889" s="42"/>
      <c r="AC889" s="42"/>
      <c r="AD889" s="42"/>
      <c r="AE889" s="42"/>
      <c r="AF889" s="42"/>
      <c r="AG889" s="42"/>
      <c r="AH889" s="42"/>
      <c r="AI889" s="42"/>
      <c r="AJ889" s="42"/>
    </row>
    <row r="890" spans="1:36" ht="15.75" customHeight="1" x14ac:dyDescent="0.2">
      <c r="A890" s="42"/>
      <c r="B890" s="42"/>
      <c r="C890" s="42"/>
      <c r="D890" s="42"/>
      <c r="E890" s="42"/>
      <c r="F890" s="42"/>
      <c r="G890" s="42"/>
      <c r="H890" s="42"/>
      <c r="I890" s="42"/>
      <c r="J890" s="42"/>
      <c r="K890" s="42"/>
      <c r="L890" s="42"/>
      <c r="M890" s="42"/>
      <c r="N890" s="42"/>
      <c r="O890" s="42"/>
      <c r="P890" s="42"/>
      <c r="Q890" s="42"/>
      <c r="S890" s="42"/>
      <c r="T890" s="42"/>
      <c r="U890" s="42"/>
      <c r="V890" s="42"/>
      <c r="W890" s="42"/>
      <c r="Z890" s="42"/>
      <c r="AA890" s="42"/>
      <c r="AB890" s="42"/>
      <c r="AC890" s="42"/>
      <c r="AD890" s="42"/>
      <c r="AE890" s="42"/>
      <c r="AF890" s="42"/>
      <c r="AG890" s="42"/>
      <c r="AH890" s="42"/>
      <c r="AI890" s="42"/>
      <c r="AJ890" s="42"/>
    </row>
    <row r="891" spans="1:36" ht="15.75" customHeight="1" x14ac:dyDescent="0.2">
      <c r="A891" s="42"/>
      <c r="B891" s="42"/>
      <c r="C891" s="42"/>
      <c r="D891" s="42"/>
      <c r="E891" s="42"/>
      <c r="F891" s="42"/>
      <c r="G891" s="42"/>
      <c r="H891" s="42"/>
      <c r="I891" s="42"/>
      <c r="J891" s="42"/>
      <c r="K891" s="42"/>
      <c r="L891" s="42"/>
      <c r="M891" s="42"/>
      <c r="N891" s="42"/>
      <c r="O891" s="42"/>
      <c r="P891" s="42"/>
      <c r="Q891" s="42"/>
      <c r="S891" s="42"/>
      <c r="T891" s="42"/>
      <c r="U891" s="42"/>
      <c r="V891" s="42"/>
      <c r="W891" s="42"/>
      <c r="Z891" s="42"/>
      <c r="AA891" s="42"/>
      <c r="AB891" s="42"/>
      <c r="AC891" s="42"/>
      <c r="AD891" s="42"/>
      <c r="AE891" s="42"/>
      <c r="AF891" s="42"/>
      <c r="AG891" s="42"/>
      <c r="AH891" s="42"/>
      <c r="AI891" s="42"/>
      <c r="AJ891" s="42"/>
    </row>
    <row r="892" spans="1:36" ht="15.75" customHeight="1" x14ac:dyDescent="0.2">
      <c r="A892" s="42"/>
      <c r="B892" s="42"/>
      <c r="C892" s="42"/>
      <c r="D892" s="42"/>
      <c r="E892" s="42"/>
      <c r="F892" s="42"/>
      <c r="G892" s="42"/>
      <c r="H892" s="42"/>
      <c r="I892" s="42"/>
      <c r="J892" s="42"/>
      <c r="K892" s="42"/>
      <c r="L892" s="42"/>
      <c r="M892" s="42"/>
      <c r="N892" s="42"/>
      <c r="O892" s="42"/>
      <c r="P892" s="42"/>
      <c r="Q892" s="42"/>
      <c r="S892" s="42"/>
      <c r="T892" s="42"/>
      <c r="U892" s="42"/>
      <c r="V892" s="42"/>
      <c r="W892" s="42"/>
      <c r="Z892" s="42"/>
      <c r="AA892" s="42"/>
      <c r="AB892" s="42"/>
      <c r="AC892" s="42"/>
      <c r="AD892" s="42"/>
      <c r="AE892" s="42"/>
      <c r="AF892" s="42"/>
      <c r="AG892" s="42"/>
      <c r="AH892" s="42"/>
      <c r="AI892" s="42"/>
      <c r="AJ892" s="42"/>
    </row>
    <row r="893" spans="1:36" ht="15.75" customHeight="1" x14ac:dyDescent="0.2">
      <c r="A893" s="42"/>
      <c r="B893" s="42"/>
      <c r="C893" s="42"/>
      <c r="D893" s="42"/>
      <c r="E893" s="42"/>
      <c r="F893" s="42"/>
      <c r="G893" s="42"/>
      <c r="H893" s="42"/>
      <c r="I893" s="42"/>
      <c r="J893" s="42"/>
      <c r="K893" s="42"/>
      <c r="L893" s="42"/>
      <c r="M893" s="42"/>
      <c r="N893" s="42"/>
      <c r="O893" s="42"/>
      <c r="P893" s="42"/>
      <c r="Q893" s="42"/>
      <c r="S893" s="42"/>
      <c r="T893" s="42"/>
      <c r="U893" s="42"/>
      <c r="V893" s="42"/>
      <c r="W893" s="42"/>
      <c r="Z893" s="42"/>
      <c r="AA893" s="42"/>
      <c r="AB893" s="42"/>
      <c r="AC893" s="42"/>
      <c r="AD893" s="42"/>
      <c r="AE893" s="42"/>
      <c r="AF893" s="42"/>
      <c r="AG893" s="42"/>
      <c r="AH893" s="42"/>
      <c r="AI893" s="42"/>
      <c r="AJ893" s="42"/>
    </row>
    <row r="894" spans="1:36" ht="15.75" customHeight="1" x14ac:dyDescent="0.2">
      <c r="A894" s="42"/>
      <c r="B894" s="42"/>
      <c r="C894" s="42"/>
      <c r="D894" s="42"/>
      <c r="E894" s="42"/>
      <c r="F894" s="42"/>
      <c r="G894" s="42"/>
      <c r="H894" s="42"/>
      <c r="I894" s="42"/>
      <c r="J894" s="42"/>
      <c r="K894" s="42"/>
      <c r="L894" s="42"/>
      <c r="M894" s="42"/>
      <c r="N894" s="42"/>
      <c r="O894" s="42"/>
      <c r="P894" s="42"/>
      <c r="Q894" s="42"/>
      <c r="S894" s="42"/>
      <c r="T894" s="42"/>
      <c r="U894" s="42"/>
      <c r="V894" s="42"/>
      <c r="W894" s="42"/>
      <c r="Z894" s="42"/>
      <c r="AA894" s="42"/>
      <c r="AB894" s="42"/>
      <c r="AC894" s="42"/>
      <c r="AD894" s="42"/>
      <c r="AE894" s="42"/>
      <c r="AF894" s="42"/>
      <c r="AG894" s="42"/>
      <c r="AH894" s="42"/>
      <c r="AI894" s="42"/>
      <c r="AJ894" s="42"/>
    </row>
    <row r="895" spans="1:36" ht="15.75" customHeight="1" x14ac:dyDescent="0.2">
      <c r="A895" s="42"/>
      <c r="B895" s="42"/>
      <c r="C895" s="42"/>
      <c r="D895" s="42"/>
      <c r="E895" s="42"/>
      <c r="F895" s="42"/>
      <c r="G895" s="42"/>
      <c r="H895" s="42"/>
      <c r="I895" s="42"/>
      <c r="J895" s="42"/>
      <c r="K895" s="42"/>
      <c r="L895" s="42"/>
      <c r="M895" s="42"/>
      <c r="N895" s="42"/>
      <c r="O895" s="42"/>
      <c r="P895" s="42"/>
      <c r="Q895" s="42"/>
      <c r="S895" s="42"/>
      <c r="T895" s="42"/>
      <c r="U895" s="42"/>
      <c r="V895" s="42"/>
      <c r="W895" s="42"/>
      <c r="Z895" s="42"/>
      <c r="AA895" s="42"/>
      <c r="AB895" s="42"/>
      <c r="AC895" s="42"/>
      <c r="AD895" s="42"/>
      <c r="AE895" s="42"/>
      <c r="AF895" s="42"/>
      <c r="AG895" s="42"/>
      <c r="AH895" s="42"/>
      <c r="AI895" s="42"/>
      <c r="AJ895" s="42"/>
    </row>
    <row r="896" spans="1:36" ht="15.75" customHeight="1" x14ac:dyDescent="0.2">
      <c r="A896" s="42"/>
      <c r="B896" s="42"/>
      <c r="C896" s="42"/>
      <c r="D896" s="42"/>
      <c r="E896" s="42"/>
      <c r="F896" s="42"/>
      <c r="G896" s="42"/>
      <c r="H896" s="42"/>
      <c r="I896" s="42"/>
      <c r="J896" s="42"/>
      <c r="K896" s="42"/>
      <c r="L896" s="42"/>
      <c r="M896" s="42"/>
      <c r="N896" s="42"/>
      <c r="O896" s="42"/>
      <c r="P896" s="42"/>
      <c r="Q896" s="42"/>
      <c r="S896" s="42"/>
      <c r="T896" s="42"/>
      <c r="U896" s="42"/>
      <c r="V896" s="42"/>
      <c r="W896" s="42"/>
      <c r="Z896" s="42"/>
      <c r="AA896" s="42"/>
      <c r="AB896" s="42"/>
      <c r="AC896" s="42"/>
      <c r="AD896" s="42"/>
      <c r="AE896" s="42"/>
      <c r="AF896" s="42"/>
      <c r="AG896" s="42"/>
      <c r="AH896" s="42"/>
      <c r="AI896" s="42"/>
      <c r="AJ896" s="42"/>
    </row>
    <row r="897" spans="1:36" ht="15.75" customHeight="1" x14ac:dyDescent="0.2">
      <c r="A897" s="42"/>
      <c r="B897" s="42"/>
      <c r="C897" s="42"/>
      <c r="D897" s="42"/>
      <c r="E897" s="42"/>
      <c r="F897" s="42"/>
      <c r="G897" s="42"/>
      <c r="H897" s="42"/>
      <c r="I897" s="42"/>
      <c r="J897" s="42"/>
      <c r="K897" s="42"/>
      <c r="L897" s="42"/>
      <c r="M897" s="42"/>
      <c r="N897" s="42"/>
      <c r="O897" s="42"/>
      <c r="P897" s="42"/>
      <c r="Q897" s="42"/>
      <c r="S897" s="42"/>
      <c r="T897" s="42"/>
      <c r="U897" s="42"/>
      <c r="V897" s="42"/>
      <c r="W897" s="42"/>
      <c r="Z897" s="42"/>
      <c r="AA897" s="42"/>
      <c r="AB897" s="42"/>
      <c r="AC897" s="42"/>
      <c r="AD897" s="42"/>
      <c r="AE897" s="42"/>
      <c r="AF897" s="42"/>
      <c r="AG897" s="42"/>
      <c r="AH897" s="42"/>
      <c r="AI897" s="42"/>
      <c r="AJ897" s="42"/>
    </row>
    <row r="898" spans="1:36" ht="15.75" customHeight="1" x14ac:dyDescent="0.2">
      <c r="A898" s="42"/>
      <c r="B898" s="42"/>
      <c r="C898" s="42"/>
      <c r="D898" s="42"/>
      <c r="E898" s="42"/>
      <c r="F898" s="42"/>
      <c r="G898" s="42"/>
      <c r="H898" s="42"/>
      <c r="I898" s="42"/>
      <c r="J898" s="42"/>
      <c r="K898" s="42"/>
      <c r="L898" s="42"/>
      <c r="M898" s="42"/>
      <c r="N898" s="42"/>
      <c r="O898" s="42"/>
      <c r="P898" s="42"/>
      <c r="Q898" s="42"/>
      <c r="S898" s="42"/>
      <c r="T898" s="42"/>
      <c r="U898" s="42"/>
      <c r="V898" s="42"/>
      <c r="W898" s="42"/>
      <c r="Z898" s="42"/>
      <c r="AA898" s="42"/>
      <c r="AB898" s="42"/>
      <c r="AC898" s="42"/>
      <c r="AD898" s="42"/>
      <c r="AE898" s="42"/>
      <c r="AF898" s="42"/>
      <c r="AG898" s="42"/>
      <c r="AH898" s="42"/>
      <c r="AI898" s="42"/>
      <c r="AJ898" s="42"/>
    </row>
    <row r="899" spans="1:36" ht="15.75" customHeight="1" x14ac:dyDescent="0.2">
      <c r="A899" s="42"/>
      <c r="B899" s="42"/>
      <c r="C899" s="42"/>
      <c r="D899" s="42"/>
      <c r="E899" s="42"/>
      <c r="F899" s="42"/>
      <c r="G899" s="42"/>
      <c r="H899" s="42"/>
      <c r="I899" s="42"/>
      <c r="J899" s="42"/>
      <c r="K899" s="42"/>
      <c r="L899" s="42"/>
      <c r="M899" s="42"/>
      <c r="N899" s="42"/>
      <c r="O899" s="42"/>
      <c r="P899" s="42"/>
      <c r="Q899" s="42"/>
      <c r="S899" s="42"/>
      <c r="T899" s="42"/>
      <c r="U899" s="42"/>
      <c r="V899" s="42"/>
      <c r="W899" s="42"/>
      <c r="Z899" s="42"/>
      <c r="AA899" s="42"/>
      <c r="AB899" s="42"/>
      <c r="AC899" s="42"/>
      <c r="AD899" s="42"/>
      <c r="AE899" s="42"/>
      <c r="AF899" s="42"/>
      <c r="AG899" s="42"/>
      <c r="AH899" s="42"/>
      <c r="AI899" s="42"/>
      <c r="AJ899" s="42"/>
    </row>
    <row r="900" spans="1:36" ht="15.75" customHeight="1" x14ac:dyDescent="0.2">
      <c r="A900" s="42"/>
      <c r="B900" s="42"/>
      <c r="C900" s="42"/>
      <c r="D900" s="42"/>
      <c r="E900" s="42"/>
      <c r="F900" s="42"/>
      <c r="G900" s="42"/>
      <c r="H900" s="42"/>
      <c r="I900" s="42"/>
      <c r="J900" s="42"/>
      <c r="K900" s="42"/>
      <c r="L900" s="42"/>
      <c r="M900" s="42"/>
      <c r="N900" s="42"/>
      <c r="O900" s="42"/>
      <c r="P900" s="42"/>
      <c r="Q900" s="42"/>
      <c r="S900" s="42"/>
      <c r="T900" s="42"/>
      <c r="U900" s="42"/>
      <c r="V900" s="42"/>
      <c r="W900" s="42"/>
      <c r="Z900" s="42"/>
      <c r="AA900" s="42"/>
      <c r="AB900" s="42"/>
      <c r="AC900" s="42"/>
      <c r="AD900" s="42"/>
      <c r="AE900" s="42"/>
      <c r="AF900" s="42"/>
      <c r="AG900" s="42"/>
      <c r="AH900" s="42"/>
      <c r="AI900" s="42"/>
      <c r="AJ900" s="42"/>
    </row>
    <row r="901" spans="1:36" ht="15.75" customHeight="1" x14ac:dyDescent="0.2">
      <c r="A901" s="42"/>
      <c r="B901" s="42"/>
      <c r="C901" s="42"/>
      <c r="D901" s="42"/>
      <c r="E901" s="42"/>
      <c r="F901" s="42"/>
      <c r="G901" s="42"/>
      <c r="H901" s="42"/>
      <c r="I901" s="42"/>
      <c r="J901" s="42"/>
      <c r="K901" s="42"/>
      <c r="L901" s="42"/>
      <c r="M901" s="42"/>
      <c r="N901" s="42"/>
      <c r="O901" s="42"/>
      <c r="P901" s="42"/>
      <c r="Q901" s="42"/>
      <c r="S901" s="42"/>
      <c r="T901" s="42"/>
      <c r="U901" s="42"/>
      <c r="V901" s="42"/>
      <c r="W901" s="42"/>
      <c r="Z901" s="42"/>
      <c r="AA901" s="42"/>
      <c r="AB901" s="42"/>
      <c r="AC901" s="42"/>
      <c r="AD901" s="42"/>
      <c r="AE901" s="42"/>
      <c r="AF901" s="42"/>
      <c r="AG901" s="42"/>
      <c r="AH901" s="42"/>
      <c r="AI901" s="42"/>
      <c r="AJ901" s="42"/>
    </row>
    <row r="902" spans="1:36" ht="15.75" customHeight="1" x14ac:dyDescent="0.2">
      <c r="A902" s="42"/>
      <c r="B902" s="42"/>
      <c r="C902" s="42"/>
      <c r="D902" s="42"/>
      <c r="E902" s="42"/>
      <c r="F902" s="42"/>
      <c r="G902" s="42"/>
      <c r="H902" s="42"/>
      <c r="I902" s="42"/>
      <c r="J902" s="42"/>
      <c r="K902" s="42"/>
      <c r="L902" s="42"/>
      <c r="M902" s="42"/>
      <c r="N902" s="42"/>
      <c r="O902" s="42"/>
      <c r="P902" s="42"/>
      <c r="Q902" s="42"/>
      <c r="S902" s="42"/>
      <c r="T902" s="42"/>
      <c r="U902" s="42"/>
      <c r="V902" s="42"/>
      <c r="W902" s="42"/>
      <c r="Z902" s="42"/>
      <c r="AA902" s="42"/>
      <c r="AB902" s="42"/>
      <c r="AC902" s="42"/>
      <c r="AD902" s="42"/>
      <c r="AE902" s="42"/>
      <c r="AF902" s="42"/>
      <c r="AG902" s="42"/>
      <c r="AH902" s="42"/>
      <c r="AI902" s="42"/>
      <c r="AJ902" s="42"/>
    </row>
    <row r="903" spans="1:36" ht="15.75" customHeight="1" x14ac:dyDescent="0.2">
      <c r="A903" s="42"/>
      <c r="B903" s="42"/>
      <c r="C903" s="42"/>
      <c r="D903" s="42"/>
      <c r="E903" s="42"/>
      <c r="F903" s="42"/>
      <c r="G903" s="42"/>
      <c r="H903" s="42"/>
      <c r="I903" s="42"/>
      <c r="J903" s="42"/>
      <c r="K903" s="42"/>
      <c r="L903" s="42"/>
      <c r="M903" s="42"/>
      <c r="N903" s="42"/>
      <c r="O903" s="42"/>
      <c r="P903" s="42"/>
      <c r="Q903" s="42"/>
      <c r="S903" s="42"/>
      <c r="T903" s="42"/>
      <c r="U903" s="42"/>
      <c r="V903" s="42"/>
      <c r="W903" s="42"/>
      <c r="Z903" s="42"/>
      <c r="AA903" s="42"/>
      <c r="AB903" s="42"/>
      <c r="AC903" s="42"/>
      <c r="AD903" s="42"/>
      <c r="AE903" s="42"/>
      <c r="AF903" s="42"/>
      <c r="AG903" s="42"/>
      <c r="AH903" s="42"/>
      <c r="AI903" s="42"/>
      <c r="AJ903" s="42"/>
    </row>
    <row r="904" spans="1:36" ht="15.75" customHeight="1" x14ac:dyDescent="0.2">
      <c r="A904" s="42"/>
      <c r="B904" s="42"/>
      <c r="C904" s="42"/>
      <c r="D904" s="42"/>
      <c r="E904" s="42"/>
      <c r="F904" s="42"/>
      <c r="G904" s="42"/>
      <c r="H904" s="42"/>
      <c r="I904" s="42"/>
      <c r="J904" s="42"/>
      <c r="K904" s="42"/>
      <c r="L904" s="42"/>
      <c r="M904" s="42"/>
      <c r="N904" s="42"/>
      <c r="O904" s="42"/>
      <c r="P904" s="42"/>
      <c r="Q904" s="42"/>
      <c r="S904" s="42"/>
      <c r="T904" s="42"/>
      <c r="U904" s="42"/>
      <c r="V904" s="42"/>
      <c r="W904" s="42"/>
      <c r="Z904" s="42"/>
      <c r="AA904" s="42"/>
      <c r="AB904" s="42"/>
      <c r="AC904" s="42"/>
      <c r="AD904" s="42"/>
      <c r="AE904" s="42"/>
      <c r="AF904" s="42"/>
      <c r="AG904" s="42"/>
      <c r="AH904" s="42"/>
      <c r="AI904" s="42"/>
      <c r="AJ904" s="42"/>
    </row>
    <row r="905" spans="1:36" ht="15.75" customHeight="1" x14ac:dyDescent="0.2">
      <c r="A905" s="42"/>
      <c r="B905" s="42"/>
      <c r="C905" s="42"/>
      <c r="D905" s="42"/>
      <c r="E905" s="42"/>
      <c r="F905" s="42"/>
      <c r="G905" s="42"/>
      <c r="H905" s="42"/>
      <c r="I905" s="42"/>
      <c r="J905" s="42"/>
      <c r="K905" s="42"/>
      <c r="L905" s="42"/>
      <c r="M905" s="42"/>
      <c r="N905" s="42"/>
      <c r="O905" s="42"/>
      <c r="P905" s="42"/>
      <c r="Q905" s="42"/>
      <c r="S905" s="42"/>
      <c r="T905" s="42"/>
      <c r="U905" s="42"/>
      <c r="V905" s="42"/>
      <c r="W905" s="42"/>
      <c r="Z905" s="42"/>
      <c r="AA905" s="42"/>
      <c r="AB905" s="42"/>
      <c r="AC905" s="42"/>
      <c r="AD905" s="42"/>
      <c r="AE905" s="42"/>
      <c r="AF905" s="42"/>
      <c r="AG905" s="42"/>
      <c r="AH905" s="42"/>
      <c r="AI905" s="42"/>
      <c r="AJ905" s="42"/>
    </row>
    <row r="906" spans="1:36" ht="15.75" customHeight="1" x14ac:dyDescent="0.2">
      <c r="A906" s="42"/>
      <c r="B906" s="42"/>
      <c r="C906" s="42"/>
      <c r="D906" s="42"/>
      <c r="E906" s="42"/>
      <c r="F906" s="42"/>
      <c r="G906" s="42"/>
      <c r="H906" s="42"/>
      <c r="I906" s="42"/>
      <c r="J906" s="42"/>
      <c r="K906" s="42"/>
      <c r="L906" s="42"/>
      <c r="M906" s="42"/>
      <c r="N906" s="42"/>
      <c r="O906" s="42"/>
      <c r="P906" s="42"/>
      <c r="Q906" s="42"/>
      <c r="S906" s="42"/>
      <c r="T906" s="42"/>
      <c r="U906" s="42"/>
      <c r="V906" s="42"/>
      <c r="W906" s="42"/>
      <c r="Z906" s="42"/>
      <c r="AA906" s="42"/>
      <c r="AB906" s="42"/>
      <c r="AC906" s="42"/>
      <c r="AD906" s="42"/>
      <c r="AE906" s="42"/>
      <c r="AF906" s="42"/>
      <c r="AG906" s="42"/>
      <c r="AH906" s="42"/>
      <c r="AI906" s="42"/>
      <c r="AJ906" s="42"/>
    </row>
    <row r="907" spans="1:36" ht="15.75" customHeight="1" x14ac:dyDescent="0.2">
      <c r="A907" s="42"/>
      <c r="B907" s="42"/>
      <c r="C907" s="42"/>
      <c r="D907" s="42"/>
      <c r="E907" s="42"/>
      <c r="F907" s="42"/>
      <c r="G907" s="42"/>
      <c r="H907" s="42"/>
      <c r="I907" s="42"/>
      <c r="J907" s="42"/>
      <c r="K907" s="42"/>
      <c r="L907" s="42"/>
      <c r="M907" s="42"/>
      <c r="N907" s="42"/>
      <c r="O907" s="42"/>
      <c r="P907" s="42"/>
      <c r="Q907" s="42"/>
      <c r="S907" s="42"/>
      <c r="T907" s="42"/>
      <c r="U907" s="42"/>
      <c r="V907" s="42"/>
      <c r="W907" s="42"/>
      <c r="Z907" s="42"/>
      <c r="AA907" s="42"/>
      <c r="AB907" s="42"/>
      <c r="AC907" s="42"/>
      <c r="AD907" s="42"/>
      <c r="AE907" s="42"/>
      <c r="AF907" s="42"/>
      <c r="AG907" s="42"/>
      <c r="AH907" s="42"/>
      <c r="AI907" s="42"/>
      <c r="AJ907" s="42"/>
    </row>
    <row r="908" spans="1:36" ht="15.75" customHeight="1" x14ac:dyDescent="0.2">
      <c r="A908" s="42"/>
      <c r="B908" s="42"/>
      <c r="C908" s="42"/>
      <c r="D908" s="42"/>
      <c r="E908" s="42"/>
      <c r="F908" s="42"/>
      <c r="G908" s="42"/>
      <c r="H908" s="42"/>
      <c r="I908" s="42"/>
      <c r="J908" s="42"/>
      <c r="K908" s="42"/>
      <c r="L908" s="42"/>
      <c r="M908" s="42"/>
      <c r="N908" s="42"/>
      <c r="O908" s="42"/>
      <c r="P908" s="42"/>
      <c r="Q908" s="42"/>
      <c r="S908" s="42"/>
      <c r="T908" s="42"/>
      <c r="U908" s="42"/>
      <c r="V908" s="42"/>
      <c r="W908" s="42"/>
      <c r="Z908" s="42"/>
      <c r="AA908" s="42"/>
      <c r="AB908" s="42"/>
      <c r="AC908" s="42"/>
      <c r="AD908" s="42"/>
      <c r="AE908" s="42"/>
      <c r="AF908" s="42"/>
      <c r="AG908" s="42"/>
      <c r="AH908" s="42"/>
      <c r="AI908" s="42"/>
      <c r="AJ908" s="42"/>
    </row>
    <row r="909" spans="1:36" ht="15.75" customHeight="1" x14ac:dyDescent="0.2">
      <c r="A909" s="42"/>
      <c r="B909" s="42"/>
      <c r="C909" s="42"/>
      <c r="D909" s="42"/>
      <c r="E909" s="42"/>
      <c r="F909" s="42"/>
      <c r="G909" s="42"/>
      <c r="H909" s="42"/>
      <c r="I909" s="42"/>
      <c r="J909" s="42"/>
      <c r="K909" s="42"/>
      <c r="L909" s="42"/>
      <c r="M909" s="42"/>
      <c r="N909" s="42"/>
      <c r="O909" s="42"/>
      <c r="P909" s="42"/>
      <c r="Q909" s="42"/>
      <c r="S909" s="42"/>
      <c r="T909" s="42"/>
      <c r="U909" s="42"/>
      <c r="V909" s="42"/>
      <c r="W909" s="42"/>
      <c r="Z909" s="42"/>
      <c r="AA909" s="42"/>
      <c r="AB909" s="42"/>
      <c r="AC909" s="42"/>
      <c r="AD909" s="42"/>
      <c r="AE909" s="42"/>
      <c r="AF909" s="42"/>
      <c r="AG909" s="42"/>
      <c r="AH909" s="42"/>
      <c r="AI909" s="42"/>
      <c r="AJ909" s="42"/>
    </row>
    <row r="910" spans="1:36" ht="15.75" customHeight="1" x14ac:dyDescent="0.2">
      <c r="A910" s="42"/>
      <c r="B910" s="42"/>
      <c r="C910" s="42"/>
      <c r="D910" s="42"/>
      <c r="E910" s="42"/>
      <c r="F910" s="42"/>
      <c r="G910" s="42"/>
      <c r="H910" s="42"/>
      <c r="I910" s="42"/>
      <c r="J910" s="42"/>
      <c r="K910" s="42"/>
      <c r="L910" s="42"/>
      <c r="M910" s="42"/>
      <c r="N910" s="42"/>
      <c r="O910" s="42"/>
      <c r="P910" s="42"/>
      <c r="Q910" s="42"/>
      <c r="S910" s="42"/>
      <c r="T910" s="42"/>
      <c r="U910" s="42"/>
      <c r="V910" s="42"/>
      <c r="W910" s="42"/>
      <c r="Z910" s="42"/>
      <c r="AA910" s="42"/>
      <c r="AB910" s="42"/>
      <c r="AC910" s="42"/>
      <c r="AD910" s="42"/>
      <c r="AE910" s="42"/>
      <c r="AF910" s="42"/>
      <c r="AG910" s="42"/>
      <c r="AH910" s="42"/>
      <c r="AI910" s="42"/>
      <c r="AJ910" s="42"/>
    </row>
    <row r="911" spans="1:36" ht="15.75" customHeight="1" x14ac:dyDescent="0.2">
      <c r="A911" s="42"/>
      <c r="B911" s="42"/>
      <c r="C911" s="42"/>
      <c r="D911" s="42"/>
      <c r="E911" s="42"/>
      <c r="F911" s="42"/>
      <c r="G911" s="42"/>
      <c r="H911" s="42"/>
      <c r="I911" s="42"/>
      <c r="J911" s="42"/>
      <c r="K911" s="42"/>
      <c r="L911" s="42"/>
      <c r="M911" s="42"/>
      <c r="N911" s="42"/>
      <c r="O911" s="42"/>
      <c r="P911" s="42"/>
      <c r="Q911" s="42"/>
      <c r="S911" s="42"/>
      <c r="T911" s="42"/>
      <c r="U911" s="42"/>
      <c r="V911" s="42"/>
      <c r="W911" s="42"/>
      <c r="Z911" s="42"/>
      <c r="AA911" s="42"/>
      <c r="AB911" s="42"/>
      <c r="AC911" s="42"/>
      <c r="AD911" s="42"/>
      <c r="AE911" s="42"/>
      <c r="AF911" s="42"/>
      <c r="AG911" s="42"/>
      <c r="AH911" s="42"/>
      <c r="AI911" s="42"/>
      <c r="AJ911" s="42"/>
    </row>
    <row r="912" spans="1:36" ht="15.75" customHeight="1" x14ac:dyDescent="0.2">
      <c r="A912" s="42"/>
      <c r="B912" s="42"/>
      <c r="C912" s="42"/>
      <c r="D912" s="42"/>
      <c r="E912" s="42"/>
      <c r="F912" s="42"/>
      <c r="G912" s="42"/>
      <c r="H912" s="42"/>
      <c r="I912" s="42"/>
      <c r="J912" s="42"/>
      <c r="K912" s="42"/>
      <c r="L912" s="42"/>
      <c r="M912" s="42"/>
      <c r="N912" s="42"/>
      <c r="O912" s="42"/>
      <c r="P912" s="42"/>
      <c r="Q912" s="42"/>
      <c r="S912" s="42"/>
      <c r="T912" s="42"/>
      <c r="U912" s="42"/>
      <c r="V912" s="42"/>
      <c r="W912" s="42"/>
      <c r="Z912" s="42"/>
      <c r="AA912" s="42"/>
      <c r="AB912" s="42"/>
      <c r="AC912" s="42"/>
      <c r="AD912" s="42"/>
      <c r="AE912" s="42"/>
      <c r="AF912" s="42"/>
      <c r="AG912" s="42"/>
      <c r="AH912" s="42"/>
      <c r="AI912" s="42"/>
      <c r="AJ912" s="42"/>
    </row>
    <row r="913" spans="1:36" ht="15.75" customHeight="1" x14ac:dyDescent="0.2">
      <c r="A913" s="42"/>
      <c r="B913" s="42"/>
      <c r="C913" s="42"/>
      <c r="D913" s="42"/>
      <c r="E913" s="42"/>
      <c r="F913" s="42"/>
      <c r="G913" s="42"/>
      <c r="H913" s="42"/>
      <c r="I913" s="42"/>
      <c r="J913" s="42"/>
      <c r="K913" s="42"/>
      <c r="L913" s="42"/>
      <c r="M913" s="42"/>
      <c r="N913" s="42"/>
      <c r="O913" s="42"/>
      <c r="P913" s="42"/>
      <c r="Q913" s="42"/>
      <c r="S913" s="42"/>
      <c r="T913" s="42"/>
      <c r="U913" s="42"/>
      <c r="V913" s="42"/>
      <c r="W913" s="42"/>
      <c r="Z913" s="42"/>
      <c r="AA913" s="42"/>
      <c r="AB913" s="42"/>
      <c r="AC913" s="42"/>
      <c r="AD913" s="42"/>
      <c r="AE913" s="42"/>
      <c r="AF913" s="42"/>
      <c r="AG913" s="42"/>
      <c r="AH913" s="42"/>
      <c r="AI913" s="42"/>
      <c r="AJ913" s="42"/>
    </row>
    <row r="914" spans="1:36" ht="15.75" customHeight="1" x14ac:dyDescent="0.2">
      <c r="A914" s="42"/>
      <c r="B914" s="42"/>
      <c r="C914" s="42"/>
      <c r="D914" s="42"/>
      <c r="E914" s="42"/>
      <c r="F914" s="42"/>
      <c r="G914" s="42"/>
      <c r="H914" s="42"/>
      <c r="I914" s="42"/>
      <c r="J914" s="42"/>
      <c r="K914" s="42"/>
      <c r="L914" s="42"/>
      <c r="M914" s="42"/>
      <c r="N914" s="42"/>
      <c r="O914" s="42"/>
      <c r="P914" s="42"/>
      <c r="Q914" s="42"/>
      <c r="S914" s="42"/>
      <c r="T914" s="42"/>
      <c r="U914" s="42"/>
      <c r="V914" s="42"/>
      <c r="W914" s="42"/>
      <c r="Z914" s="42"/>
      <c r="AA914" s="42"/>
      <c r="AB914" s="42"/>
      <c r="AC914" s="42"/>
      <c r="AD914" s="42"/>
      <c r="AE914" s="42"/>
      <c r="AF914" s="42"/>
      <c r="AG914" s="42"/>
      <c r="AH914" s="42"/>
      <c r="AI914" s="42"/>
      <c r="AJ914" s="42"/>
    </row>
    <row r="915" spans="1:36" ht="15.75" customHeight="1" x14ac:dyDescent="0.2">
      <c r="A915" s="42"/>
      <c r="B915" s="42"/>
      <c r="C915" s="42"/>
      <c r="D915" s="42"/>
      <c r="E915" s="42"/>
      <c r="F915" s="42"/>
      <c r="G915" s="42"/>
      <c r="H915" s="42"/>
      <c r="I915" s="42"/>
      <c r="J915" s="42"/>
      <c r="K915" s="42"/>
      <c r="L915" s="42"/>
      <c r="M915" s="42"/>
      <c r="N915" s="42"/>
      <c r="O915" s="42"/>
      <c r="P915" s="42"/>
      <c r="Q915" s="42"/>
      <c r="S915" s="42"/>
      <c r="T915" s="42"/>
      <c r="U915" s="42"/>
      <c r="V915" s="42"/>
      <c r="W915" s="42"/>
      <c r="Z915" s="42"/>
      <c r="AA915" s="42"/>
      <c r="AB915" s="42"/>
      <c r="AC915" s="42"/>
      <c r="AD915" s="42"/>
      <c r="AE915" s="42"/>
      <c r="AF915" s="42"/>
      <c r="AG915" s="42"/>
      <c r="AH915" s="42"/>
      <c r="AI915" s="42"/>
      <c r="AJ915" s="42"/>
    </row>
    <row r="916" spans="1:36" ht="15.75" customHeight="1" x14ac:dyDescent="0.2">
      <c r="A916" s="42"/>
      <c r="B916" s="42"/>
      <c r="C916" s="42"/>
      <c r="D916" s="42"/>
      <c r="E916" s="42"/>
      <c r="F916" s="42"/>
      <c r="G916" s="42"/>
      <c r="H916" s="42"/>
      <c r="I916" s="42"/>
      <c r="J916" s="42"/>
      <c r="K916" s="42"/>
      <c r="L916" s="42"/>
      <c r="M916" s="42"/>
      <c r="N916" s="42"/>
      <c r="O916" s="42"/>
      <c r="P916" s="42"/>
      <c r="Q916" s="42"/>
      <c r="S916" s="42"/>
      <c r="T916" s="42"/>
      <c r="U916" s="42"/>
      <c r="V916" s="42"/>
      <c r="W916" s="42"/>
      <c r="Z916" s="42"/>
      <c r="AA916" s="42"/>
      <c r="AB916" s="42"/>
      <c r="AC916" s="42"/>
      <c r="AD916" s="42"/>
      <c r="AE916" s="42"/>
      <c r="AF916" s="42"/>
      <c r="AG916" s="42"/>
      <c r="AH916" s="42"/>
      <c r="AI916" s="42"/>
      <c r="AJ916" s="42"/>
    </row>
    <row r="917" spans="1:36" ht="15.75" customHeight="1" x14ac:dyDescent="0.2">
      <c r="A917" s="42"/>
      <c r="B917" s="42"/>
      <c r="C917" s="42"/>
      <c r="D917" s="42"/>
      <c r="E917" s="42"/>
      <c r="F917" s="42"/>
      <c r="G917" s="42"/>
      <c r="H917" s="42"/>
      <c r="I917" s="42"/>
      <c r="J917" s="42"/>
      <c r="K917" s="42"/>
      <c r="L917" s="42"/>
      <c r="M917" s="42"/>
      <c r="N917" s="42"/>
      <c r="O917" s="42"/>
      <c r="P917" s="42"/>
      <c r="Q917" s="42"/>
      <c r="S917" s="42"/>
      <c r="T917" s="42"/>
      <c r="U917" s="42"/>
      <c r="V917" s="42"/>
      <c r="W917" s="42"/>
      <c r="Z917" s="42"/>
      <c r="AA917" s="42"/>
      <c r="AB917" s="42"/>
      <c r="AC917" s="42"/>
      <c r="AD917" s="42"/>
      <c r="AE917" s="42"/>
      <c r="AF917" s="42"/>
      <c r="AG917" s="42"/>
      <c r="AH917" s="42"/>
      <c r="AI917" s="42"/>
      <c r="AJ917" s="42"/>
    </row>
    <row r="918" spans="1:36" ht="15.75" customHeight="1" x14ac:dyDescent="0.2">
      <c r="A918" s="42"/>
      <c r="B918" s="42"/>
      <c r="C918" s="42"/>
      <c r="D918" s="42"/>
      <c r="E918" s="42"/>
      <c r="F918" s="42"/>
      <c r="G918" s="42"/>
      <c r="H918" s="42"/>
      <c r="I918" s="42"/>
      <c r="J918" s="42"/>
      <c r="K918" s="42"/>
      <c r="L918" s="42"/>
      <c r="M918" s="42"/>
      <c r="N918" s="42"/>
      <c r="O918" s="42"/>
      <c r="P918" s="42"/>
      <c r="Q918" s="42"/>
      <c r="S918" s="42"/>
      <c r="T918" s="42"/>
      <c r="U918" s="42"/>
      <c r="V918" s="42"/>
      <c r="W918" s="42"/>
      <c r="Z918" s="42"/>
      <c r="AA918" s="42"/>
      <c r="AB918" s="42"/>
      <c r="AC918" s="42"/>
      <c r="AD918" s="42"/>
      <c r="AE918" s="42"/>
      <c r="AF918" s="42"/>
      <c r="AG918" s="42"/>
      <c r="AH918" s="42"/>
      <c r="AI918" s="42"/>
      <c r="AJ918" s="42"/>
    </row>
    <row r="919" spans="1:36" ht="15.75" customHeight="1" x14ac:dyDescent="0.2">
      <c r="A919" s="42"/>
      <c r="B919" s="42"/>
      <c r="C919" s="42"/>
      <c r="D919" s="42"/>
      <c r="E919" s="42"/>
      <c r="F919" s="42"/>
      <c r="G919" s="42"/>
      <c r="H919" s="42"/>
      <c r="I919" s="42"/>
      <c r="J919" s="42"/>
      <c r="K919" s="42"/>
      <c r="L919" s="42"/>
      <c r="M919" s="42"/>
      <c r="N919" s="42"/>
      <c r="O919" s="42"/>
      <c r="P919" s="42"/>
      <c r="Q919" s="42"/>
      <c r="S919" s="42"/>
      <c r="T919" s="42"/>
      <c r="U919" s="42"/>
      <c r="V919" s="42"/>
      <c r="W919" s="42"/>
      <c r="Z919" s="42"/>
      <c r="AA919" s="42"/>
      <c r="AB919" s="42"/>
      <c r="AC919" s="42"/>
      <c r="AD919" s="42"/>
      <c r="AE919" s="42"/>
      <c r="AF919" s="42"/>
      <c r="AG919" s="42"/>
      <c r="AH919" s="42"/>
      <c r="AI919" s="42"/>
      <c r="AJ919" s="42"/>
    </row>
    <row r="920" spans="1:36" ht="15.75" customHeight="1" x14ac:dyDescent="0.2">
      <c r="A920" s="42"/>
      <c r="B920" s="42"/>
      <c r="C920" s="42"/>
      <c r="D920" s="42"/>
      <c r="E920" s="42"/>
      <c r="F920" s="42"/>
      <c r="G920" s="42"/>
      <c r="H920" s="42"/>
      <c r="I920" s="42"/>
      <c r="J920" s="42"/>
      <c r="K920" s="42"/>
      <c r="L920" s="42"/>
      <c r="M920" s="42"/>
      <c r="N920" s="42"/>
      <c r="O920" s="42"/>
      <c r="P920" s="42"/>
      <c r="Q920" s="42"/>
      <c r="S920" s="42"/>
      <c r="T920" s="42"/>
      <c r="U920" s="42"/>
      <c r="V920" s="42"/>
      <c r="W920" s="42"/>
      <c r="Z920" s="42"/>
      <c r="AA920" s="42"/>
      <c r="AB920" s="42"/>
      <c r="AC920" s="42"/>
      <c r="AD920" s="42"/>
      <c r="AE920" s="42"/>
      <c r="AF920" s="42"/>
      <c r="AG920" s="42"/>
      <c r="AH920" s="42"/>
      <c r="AI920" s="42"/>
      <c r="AJ920" s="42"/>
    </row>
    <row r="921" spans="1:36" ht="15.75" customHeight="1" x14ac:dyDescent="0.2">
      <c r="A921" s="42"/>
      <c r="B921" s="42"/>
      <c r="C921" s="42"/>
      <c r="D921" s="42"/>
      <c r="E921" s="42"/>
      <c r="F921" s="42"/>
      <c r="G921" s="42"/>
      <c r="H921" s="42"/>
      <c r="I921" s="42"/>
      <c r="J921" s="42"/>
      <c r="K921" s="42"/>
      <c r="L921" s="42"/>
      <c r="M921" s="42"/>
      <c r="N921" s="42"/>
      <c r="O921" s="42"/>
      <c r="P921" s="42"/>
      <c r="Q921" s="42"/>
      <c r="S921" s="42"/>
      <c r="T921" s="42"/>
      <c r="U921" s="42"/>
      <c r="V921" s="42"/>
      <c r="W921" s="42"/>
      <c r="Z921" s="42"/>
      <c r="AA921" s="42"/>
      <c r="AB921" s="42"/>
      <c r="AC921" s="42"/>
      <c r="AD921" s="42"/>
      <c r="AE921" s="42"/>
      <c r="AF921" s="42"/>
      <c r="AG921" s="42"/>
      <c r="AH921" s="42"/>
      <c r="AI921" s="42"/>
      <c r="AJ921" s="42"/>
    </row>
    <row r="922" spans="1:36" ht="15.75" customHeight="1" x14ac:dyDescent="0.2">
      <c r="A922" s="42"/>
      <c r="B922" s="42"/>
      <c r="C922" s="42"/>
      <c r="D922" s="42"/>
      <c r="E922" s="42"/>
      <c r="F922" s="42"/>
      <c r="G922" s="42"/>
      <c r="H922" s="42"/>
      <c r="I922" s="42"/>
      <c r="J922" s="42"/>
      <c r="K922" s="42"/>
      <c r="L922" s="42"/>
      <c r="M922" s="42"/>
      <c r="N922" s="42"/>
      <c r="O922" s="42"/>
      <c r="P922" s="42"/>
      <c r="Q922" s="42"/>
      <c r="S922" s="42"/>
      <c r="T922" s="42"/>
      <c r="U922" s="42"/>
      <c r="V922" s="42"/>
      <c r="W922" s="42"/>
      <c r="Z922" s="42"/>
      <c r="AA922" s="42"/>
      <c r="AB922" s="42"/>
      <c r="AC922" s="42"/>
      <c r="AD922" s="42"/>
      <c r="AE922" s="42"/>
      <c r="AF922" s="42"/>
      <c r="AG922" s="42"/>
      <c r="AH922" s="42"/>
      <c r="AI922" s="42"/>
      <c r="AJ922" s="42"/>
    </row>
    <row r="923" spans="1:36" ht="15.75" customHeight="1" x14ac:dyDescent="0.2">
      <c r="A923" s="42"/>
      <c r="B923" s="42"/>
      <c r="C923" s="42"/>
      <c r="D923" s="42"/>
      <c r="E923" s="42"/>
      <c r="F923" s="42"/>
      <c r="G923" s="42"/>
      <c r="H923" s="42"/>
      <c r="I923" s="42"/>
      <c r="J923" s="42"/>
      <c r="K923" s="42"/>
      <c r="L923" s="42"/>
      <c r="M923" s="42"/>
      <c r="N923" s="42"/>
      <c r="O923" s="42"/>
      <c r="P923" s="42"/>
      <c r="Q923" s="42"/>
      <c r="S923" s="42"/>
      <c r="T923" s="42"/>
      <c r="U923" s="42"/>
      <c r="V923" s="42"/>
      <c r="W923" s="42"/>
      <c r="Z923" s="42"/>
      <c r="AA923" s="42"/>
      <c r="AB923" s="42"/>
      <c r="AC923" s="42"/>
      <c r="AD923" s="42"/>
      <c r="AE923" s="42"/>
      <c r="AF923" s="42"/>
      <c r="AG923" s="42"/>
      <c r="AH923" s="42"/>
      <c r="AI923" s="42"/>
      <c r="AJ923" s="42"/>
    </row>
    <row r="924" spans="1:36" ht="15.75" customHeight="1" x14ac:dyDescent="0.2">
      <c r="A924" s="42"/>
      <c r="B924" s="42"/>
      <c r="C924" s="42"/>
      <c r="D924" s="42"/>
      <c r="E924" s="42"/>
      <c r="F924" s="42"/>
      <c r="G924" s="42"/>
      <c r="H924" s="42"/>
      <c r="I924" s="42"/>
      <c r="J924" s="42"/>
      <c r="K924" s="42"/>
      <c r="L924" s="42"/>
      <c r="M924" s="42"/>
      <c r="N924" s="42"/>
      <c r="O924" s="42"/>
      <c r="P924" s="42"/>
      <c r="Q924" s="42"/>
      <c r="S924" s="42"/>
      <c r="T924" s="42"/>
      <c r="U924" s="42"/>
      <c r="V924" s="42"/>
      <c r="W924" s="42"/>
      <c r="Z924" s="42"/>
      <c r="AA924" s="42"/>
      <c r="AB924" s="42"/>
      <c r="AC924" s="42"/>
      <c r="AD924" s="42"/>
      <c r="AE924" s="42"/>
      <c r="AF924" s="42"/>
      <c r="AG924" s="42"/>
      <c r="AH924" s="42"/>
      <c r="AI924" s="42"/>
      <c r="AJ924" s="42"/>
    </row>
    <row r="925" spans="1:36" ht="15.75" customHeight="1" x14ac:dyDescent="0.2">
      <c r="A925" s="42"/>
      <c r="B925" s="42"/>
      <c r="C925" s="42"/>
      <c r="D925" s="42"/>
      <c r="E925" s="42"/>
      <c r="F925" s="42"/>
      <c r="G925" s="42"/>
      <c r="H925" s="42"/>
      <c r="I925" s="42"/>
      <c r="J925" s="42"/>
      <c r="K925" s="42"/>
      <c r="L925" s="42"/>
      <c r="M925" s="42"/>
      <c r="N925" s="42"/>
      <c r="O925" s="42"/>
      <c r="P925" s="42"/>
      <c r="Q925" s="42"/>
      <c r="S925" s="42"/>
      <c r="T925" s="42"/>
      <c r="U925" s="42"/>
      <c r="V925" s="42"/>
      <c r="W925" s="42"/>
      <c r="Z925" s="42"/>
      <c r="AA925" s="42"/>
      <c r="AB925" s="42"/>
      <c r="AC925" s="42"/>
      <c r="AD925" s="42"/>
      <c r="AE925" s="42"/>
      <c r="AF925" s="42"/>
      <c r="AG925" s="42"/>
      <c r="AH925" s="42"/>
      <c r="AI925" s="42"/>
      <c r="AJ925" s="42"/>
    </row>
    <row r="926" spans="1:36" ht="15.75" customHeight="1" x14ac:dyDescent="0.2">
      <c r="A926" s="42"/>
      <c r="B926" s="42"/>
      <c r="C926" s="42"/>
      <c r="D926" s="42"/>
      <c r="E926" s="42"/>
      <c r="F926" s="42"/>
      <c r="G926" s="42"/>
      <c r="H926" s="42"/>
      <c r="I926" s="42"/>
      <c r="J926" s="42"/>
      <c r="K926" s="42"/>
      <c r="L926" s="42"/>
      <c r="M926" s="42"/>
      <c r="N926" s="42"/>
      <c r="O926" s="42"/>
      <c r="P926" s="42"/>
      <c r="Q926" s="42"/>
      <c r="S926" s="42"/>
      <c r="T926" s="42"/>
      <c r="U926" s="42"/>
      <c r="V926" s="42"/>
      <c r="W926" s="42"/>
      <c r="Z926" s="42"/>
      <c r="AA926" s="42"/>
      <c r="AB926" s="42"/>
      <c r="AC926" s="42"/>
      <c r="AD926" s="42"/>
      <c r="AE926" s="42"/>
      <c r="AF926" s="42"/>
      <c r="AG926" s="42"/>
      <c r="AH926" s="42"/>
      <c r="AI926" s="42"/>
      <c r="AJ926" s="42"/>
    </row>
    <row r="927" spans="1:36" ht="15.75" customHeight="1" x14ac:dyDescent="0.2">
      <c r="A927" s="42"/>
      <c r="B927" s="42"/>
      <c r="C927" s="42"/>
      <c r="D927" s="42"/>
      <c r="E927" s="42"/>
      <c r="F927" s="42"/>
      <c r="G927" s="42"/>
      <c r="H927" s="42"/>
      <c r="I927" s="42"/>
      <c r="J927" s="42"/>
      <c r="K927" s="42"/>
      <c r="L927" s="42"/>
      <c r="M927" s="42"/>
      <c r="N927" s="42"/>
      <c r="O927" s="42"/>
      <c r="P927" s="42"/>
      <c r="Q927" s="42"/>
      <c r="S927" s="42"/>
      <c r="T927" s="42"/>
      <c r="U927" s="42"/>
      <c r="V927" s="42"/>
      <c r="W927" s="42"/>
      <c r="Z927" s="42"/>
      <c r="AA927" s="42"/>
      <c r="AB927" s="42"/>
      <c r="AC927" s="42"/>
      <c r="AD927" s="42"/>
      <c r="AE927" s="42"/>
      <c r="AF927" s="42"/>
      <c r="AG927" s="42"/>
      <c r="AH927" s="42"/>
      <c r="AI927" s="42"/>
      <c r="AJ927" s="42"/>
    </row>
    <row r="928" spans="1:36" ht="15.75" customHeight="1" x14ac:dyDescent="0.2">
      <c r="A928" s="42"/>
      <c r="B928" s="42"/>
      <c r="C928" s="42"/>
      <c r="D928" s="42"/>
      <c r="E928" s="42"/>
      <c r="F928" s="42"/>
      <c r="G928" s="42"/>
      <c r="H928" s="42"/>
      <c r="I928" s="42"/>
      <c r="J928" s="42"/>
      <c r="K928" s="42"/>
      <c r="L928" s="42"/>
      <c r="M928" s="42"/>
      <c r="N928" s="42"/>
      <c r="O928" s="42"/>
      <c r="P928" s="42"/>
      <c r="Q928" s="42"/>
      <c r="S928" s="42"/>
      <c r="T928" s="42"/>
      <c r="U928" s="42"/>
      <c r="V928" s="42"/>
      <c r="W928" s="42"/>
      <c r="Z928" s="42"/>
      <c r="AA928" s="42"/>
      <c r="AB928" s="42"/>
      <c r="AC928" s="42"/>
      <c r="AD928" s="42"/>
      <c r="AE928" s="42"/>
      <c r="AF928" s="42"/>
      <c r="AG928" s="42"/>
      <c r="AH928" s="42"/>
      <c r="AI928" s="42"/>
      <c r="AJ928" s="42"/>
    </row>
    <row r="929" spans="1:36" ht="15.75" customHeight="1" x14ac:dyDescent="0.2">
      <c r="A929" s="42"/>
      <c r="B929" s="42"/>
      <c r="C929" s="42"/>
      <c r="D929" s="42"/>
      <c r="E929" s="42"/>
      <c r="F929" s="42"/>
      <c r="G929" s="42"/>
      <c r="H929" s="42"/>
      <c r="I929" s="42"/>
      <c r="J929" s="42"/>
      <c r="K929" s="42"/>
      <c r="L929" s="42"/>
      <c r="M929" s="42"/>
      <c r="N929" s="42"/>
      <c r="O929" s="42"/>
      <c r="P929" s="42"/>
      <c r="Q929" s="42"/>
      <c r="S929" s="42"/>
      <c r="T929" s="42"/>
      <c r="U929" s="42"/>
      <c r="V929" s="42"/>
      <c r="W929" s="42"/>
      <c r="Z929" s="42"/>
      <c r="AA929" s="42"/>
      <c r="AB929" s="42"/>
      <c r="AC929" s="42"/>
      <c r="AD929" s="42"/>
      <c r="AE929" s="42"/>
      <c r="AF929" s="42"/>
      <c r="AG929" s="42"/>
      <c r="AH929" s="42"/>
      <c r="AI929" s="42"/>
      <c r="AJ929" s="42"/>
    </row>
    <row r="930" spans="1:36" ht="15.75" customHeight="1" x14ac:dyDescent="0.2">
      <c r="A930" s="42"/>
      <c r="B930" s="42"/>
      <c r="C930" s="42"/>
      <c r="D930" s="42"/>
      <c r="E930" s="42"/>
      <c r="F930" s="42"/>
      <c r="G930" s="42"/>
      <c r="H930" s="42"/>
      <c r="I930" s="42"/>
      <c r="J930" s="42"/>
      <c r="K930" s="42"/>
      <c r="L930" s="42"/>
      <c r="M930" s="42"/>
      <c r="N930" s="42"/>
      <c r="O930" s="42"/>
      <c r="P930" s="42"/>
      <c r="Q930" s="42"/>
      <c r="S930" s="42"/>
      <c r="T930" s="42"/>
      <c r="U930" s="42"/>
      <c r="V930" s="42"/>
      <c r="W930" s="42"/>
      <c r="Z930" s="42"/>
      <c r="AA930" s="42"/>
      <c r="AB930" s="42"/>
      <c r="AC930" s="42"/>
      <c r="AD930" s="42"/>
      <c r="AE930" s="42"/>
      <c r="AF930" s="42"/>
      <c r="AG930" s="42"/>
      <c r="AH930" s="42"/>
      <c r="AI930" s="42"/>
      <c r="AJ930" s="42"/>
    </row>
    <row r="931" spans="1:36" ht="15.75" customHeight="1" x14ac:dyDescent="0.2">
      <c r="A931" s="42"/>
      <c r="B931" s="42"/>
      <c r="C931" s="42"/>
      <c r="D931" s="42"/>
      <c r="E931" s="42"/>
      <c r="F931" s="42"/>
      <c r="G931" s="42"/>
      <c r="H931" s="42"/>
      <c r="I931" s="42"/>
      <c r="J931" s="42"/>
      <c r="K931" s="42"/>
      <c r="L931" s="42"/>
      <c r="M931" s="42"/>
      <c r="N931" s="42"/>
      <c r="O931" s="42"/>
      <c r="P931" s="42"/>
      <c r="Q931" s="42"/>
      <c r="S931" s="42"/>
      <c r="T931" s="42"/>
      <c r="U931" s="42"/>
      <c r="V931" s="42"/>
      <c r="W931" s="42"/>
      <c r="Z931" s="42"/>
      <c r="AA931" s="42"/>
      <c r="AB931" s="42"/>
      <c r="AC931" s="42"/>
      <c r="AD931" s="42"/>
      <c r="AE931" s="42"/>
      <c r="AF931" s="42"/>
      <c r="AG931" s="42"/>
      <c r="AH931" s="42"/>
      <c r="AI931" s="42"/>
      <c r="AJ931" s="42"/>
    </row>
    <row r="932" spans="1:36" ht="15.75" customHeight="1" x14ac:dyDescent="0.2">
      <c r="A932" s="42"/>
      <c r="B932" s="42"/>
      <c r="C932" s="42"/>
      <c r="D932" s="42"/>
      <c r="E932" s="42"/>
      <c r="F932" s="42"/>
      <c r="G932" s="42"/>
      <c r="H932" s="42"/>
      <c r="I932" s="42"/>
      <c r="J932" s="42"/>
      <c r="K932" s="42"/>
      <c r="L932" s="42"/>
      <c r="M932" s="42"/>
      <c r="N932" s="42"/>
      <c r="O932" s="42"/>
      <c r="P932" s="42"/>
      <c r="Q932" s="42"/>
      <c r="S932" s="42"/>
      <c r="T932" s="42"/>
      <c r="U932" s="42"/>
      <c r="V932" s="42"/>
      <c r="W932" s="42"/>
      <c r="Z932" s="42"/>
      <c r="AA932" s="42"/>
      <c r="AB932" s="42"/>
      <c r="AC932" s="42"/>
      <c r="AD932" s="42"/>
      <c r="AE932" s="42"/>
      <c r="AF932" s="42"/>
      <c r="AG932" s="42"/>
      <c r="AH932" s="42"/>
      <c r="AI932" s="42"/>
      <c r="AJ932" s="42"/>
    </row>
    <row r="933" spans="1:36" ht="15.75" customHeight="1" x14ac:dyDescent="0.2">
      <c r="A933" s="42"/>
      <c r="B933" s="42"/>
      <c r="C933" s="42"/>
      <c r="D933" s="42"/>
      <c r="E933" s="42"/>
      <c r="F933" s="42"/>
      <c r="G933" s="42"/>
      <c r="H933" s="42"/>
      <c r="I933" s="42"/>
      <c r="J933" s="42"/>
      <c r="K933" s="42"/>
      <c r="L933" s="42"/>
      <c r="M933" s="42"/>
      <c r="N933" s="42"/>
      <c r="O933" s="42"/>
      <c r="P933" s="42"/>
      <c r="Q933" s="42"/>
      <c r="S933" s="42"/>
      <c r="T933" s="42"/>
      <c r="U933" s="42"/>
      <c r="V933" s="42"/>
      <c r="W933" s="42"/>
      <c r="Z933" s="42"/>
      <c r="AA933" s="42"/>
      <c r="AB933" s="42"/>
      <c r="AC933" s="42"/>
      <c r="AD933" s="42"/>
      <c r="AE933" s="42"/>
      <c r="AF933" s="42"/>
      <c r="AG933" s="42"/>
      <c r="AH933" s="42"/>
      <c r="AI933" s="42"/>
      <c r="AJ933" s="42"/>
    </row>
    <row r="934" spans="1:36" ht="15.75" customHeight="1" x14ac:dyDescent="0.2">
      <c r="A934" s="42"/>
      <c r="B934" s="42"/>
      <c r="C934" s="42"/>
      <c r="D934" s="42"/>
      <c r="E934" s="42"/>
      <c r="F934" s="42"/>
      <c r="G934" s="42"/>
      <c r="H934" s="42"/>
      <c r="I934" s="42"/>
      <c r="J934" s="42"/>
      <c r="K934" s="42"/>
      <c r="L934" s="42"/>
      <c r="M934" s="42"/>
      <c r="N934" s="42"/>
      <c r="O934" s="42"/>
      <c r="P934" s="42"/>
      <c r="Q934" s="42"/>
      <c r="S934" s="42"/>
      <c r="T934" s="42"/>
      <c r="U934" s="42"/>
      <c r="V934" s="42"/>
      <c r="W934" s="42"/>
      <c r="Z934" s="42"/>
      <c r="AA934" s="42"/>
      <c r="AB934" s="42"/>
      <c r="AC934" s="42"/>
      <c r="AD934" s="42"/>
      <c r="AE934" s="42"/>
      <c r="AF934" s="42"/>
      <c r="AG934" s="42"/>
      <c r="AH934" s="42"/>
      <c r="AI934" s="42"/>
      <c r="AJ934" s="42"/>
    </row>
    <row r="935" spans="1:36" ht="15.75" customHeight="1" x14ac:dyDescent="0.2">
      <c r="A935" s="42"/>
      <c r="B935" s="42"/>
      <c r="C935" s="42"/>
      <c r="D935" s="42"/>
      <c r="E935" s="42"/>
      <c r="F935" s="42"/>
      <c r="G935" s="42"/>
      <c r="H935" s="42"/>
      <c r="I935" s="42"/>
      <c r="J935" s="42"/>
      <c r="K935" s="42"/>
      <c r="L935" s="42"/>
      <c r="M935" s="42"/>
      <c r="N935" s="42"/>
      <c r="O935" s="42"/>
      <c r="P935" s="42"/>
      <c r="Q935" s="42"/>
      <c r="S935" s="42"/>
      <c r="T935" s="42"/>
      <c r="U935" s="42"/>
      <c r="V935" s="42"/>
      <c r="W935" s="42"/>
      <c r="Z935" s="42"/>
      <c r="AA935" s="42"/>
      <c r="AB935" s="42"/>
      <c r="AC935" s="42"/>
      <c r="AD935" s="42"/>
      <c r="AE935" s="42"/>
      <c r="AF935" s="42"/>
      <c r="AG935" s="42"/>
      <c r="AH935" s="42"/>
      <c r="AI935" s="42"/>
      <c r="AJ935" s="42"/>
    </row>
    <row r="936" spans="1:36" ht="15.75" customHeight="1" x14ac:dyDescent="0.2">
      <c r="A936" s="42"/>
      <c r="B936" s="42"/>
      <c r="C936" s="42"/>
      <c r="D936" s="42"/>
      <c r="E936" s="42"/>
      <c r="F936" s="42"/>
      <c r="G936" s="42"/>
      <c r="H936" s="42"/>
      <c r="I936" s="42"/>
      <c r="J936" s="42"/>
      <c r="K936" s="42"/>
      <c r="L936" s="42"/>
      <c r="M936" s="42"/>
      <c r="N936" s="42"/>
      <c r="O936" s="42"/>
      <c r="P936" s="42"/>
      <c r="Q936" s="42"/>
      <c r="S936" s="42"/>
      <c r="T936" s="42"/>
      <c r="U936" s="42"/>
      <c r="V936" s="42"/>
      <c r="W936" s="42"/>
      <c r="Z936" s="42"/>
      <c r="AA936" s="42"/>
      <c r="AB936" s="42"/>
      <c r="AC936" s="42"/>
      <c r="AD936" s="42"/>
      <c r="AE936" s="42"/>
      <c r="AF936" s="42"/>
      <c r="AG936" s="42"/>
      <c r="AH936" s="42"/>
      <c r="AI936" s="42"/>
      <c r="AJ936" s="42"/>
    </row>
    <row r="937" spans="1:36" ht="15.75" customHeight="1" x14ac:dyDescent="0.2">
      <c r="A937" s="42"/>
      <c r="B937" s="42"/>
      <c r="C937" s="42"/>
      <c r="D937" s="42"/>
      <c r="E937" s="42"/>
      <c r="F937" s="42"/>
      <c r="G937" s="42"/>
      <c r="H937" s="42"/>
      <c r="I937" s="42"/>
      <c r="J937" s="42"/>
      <c r="K937" s="42"/>
      <c r="L937" s="42"/>
      <c r="M937" s="42"/>
      <c r="N937" s="42"/>
      <c r="O937" s="42"/>
      <c r="P937" s="42"/>
      <c r="Q937" s="42"/>
      <c r="S937" s="42"/>
      <c r="T937" s="42"/>
      <c r="U937" s="42"/>
      <c r="V937" s="42"/>
      <c r="W937" s="42"/>
      <c r="Z937" s="42"/>
      <c r="AA937" s="42"/>
      <c r="AB937" s="42"/>
      <c r="AC937" s="42"/>
      <c r="AD937" s="42"/>
      <c r="AE937" s="42"/>
      <c r="AF937" s="42"/>
      <c r="AG937" s="42"/>
      <c r="AH937" s="42"/>
      <c r="AI937" s="42"/>
      <c r="AJ937" s="42"/>
    </row>
    <row r="938" spans="1:36" ht="15.75" customHeight="1" x14ac:dyDescent="0.2">
      <c r="A938" s="42"/>
      <c r="B938" s="42"/>
      <c r="C938" s="42"/>
      <c r="D938" s="42"/>
      <c r="E938" s="42"/>
      <c r="F938" s="42"/>
      <c r="G938" s="42"/>
      <c r="H938" s="42"/>
      <c r="I938" s="42"/>
      <c r="J938" s="42"/>
      <c r="K938" s="42"/>
      <c r="L938" s="42"/>
      <c r="M938" s="42"/>
      <c r="N938" s="42"/>
      <c r="O938" s="42"/>
      <c r="P938" s="42"/>
      <c r="Q938" s="42"/>
      <c r="S938" s="42"/>
      <c r="T938" s="42"/>
      <c r="U938" s="42"/>
      <c r="V938" s="42"/>
      <c r="W938" s="42"/>
      <c r="Z938" s="42"/>
      <c r="AA938" s="42"/>
      <c r="AB938" s="42"/>
      <c r="AC938" s="42"/>
      <c r="AD938" s="42"/>
      <c r="AE938" s="42"/>
      <c r="AF938" s="42"/>
      <c r="AG938" s="42"/>
      <c r="AH938" s="42"/>
      <c r="AI938" s="42"/>
      <c r="AJ938" s="42"/>
    </row>
    <row r="939" spans="1:36" ht="15.75" customHeight="1" x14ac:dyDescent="0.2">
      <c r="A939" s="42"/>
      <c r="B939" s="42"/>
      <c r="C939" s="42"/>
      <c r="D939" s="42"/>
      <c r="E939" s="42"/>
      <c r="F939" s="42"/>
      <c r="G939" s="42"/>
      <c r="H939" s="42"/>
      <c r="I939" s="42"/>
      <c r="J939" s="42"/>
      <c r="K939" s="42"/>
      <c r="L939" s="42"/>
      <c r="M939" s="42"/>
      <c r="N939" s="42"/>
      <c r="O939" s="42"/>
      <c r="P939" s="42"/>
      <c r="Q939" s="42"/>
      <c r="S939" s="42"/>
      <c r="T939" s="42"/>
      <c r="U939" s="42"/>
      <c r="V939" s="42"/>
      <c r="W939" s="42"/>
      <c r="Z939" s="42"/>
      <c r="AA939" s="42"/>
      <c r="AB939" s="42"/>
      <c r="AC939" s="42"/>
      <c r="AD939" s="42"/>
      <c r="AE939" s="42"/>
      <c r="AF939" s="42"/>
      <c r="AG939" s="42"/>
      <c r="AH939" s="42"/>
      <c r="AI939" s="42"/>
      <c r="AJ939" s="42"/>
    </row>
    <row r="940" spans="1:36" ht="15.75" customHeight="1" x14ac:dyDescent="0.2">
      <c r="A940" s="42"/>
      <c r="B940" s="42"/>
      <c r="C940" s="42"/>
      <c r="D940" s="42"/>
      <c r="E940" s="42"/>
      <c r="F940" s="42"/>
      <c r="G940" s="42"/>
      <c r="H940" s="42"/>
      <c r="I940" s="42"/>
      <c r="J940" s="42"/>
      <c r="K940" s="42"/>
      <c r="L940" s="42"/>
      <c r="M940" s="42"/>
      <c r="N940" s="42"/>
      <c r="O940" s="42"/>
      <c r="P940" s="42"/>
      <c r="Q940" s="42"/>
      <c r="S940" s="42"/>
      <c r="T940" s="42"/>
      <c r="U940" s="42"/>
      <c r="V940" s="42"/>
      <c r="W940" s="42"/>
      <c r="Z940" s="42"/>
      <c r="AA940" s="42"/>
      <c r="AB940" s="42"/>
      <c r="AC940" s="42"/>
      <c r="AD940" s="42"/>
      <c r="AE940" s="42"/>
      <c r="AF940" s="42"/>
      <c r="AG940" s="42"/>
      <c r="AH940" s="42"/>
      <c r="AI940" s="42"/>
      <c r="AJ940" s="42"/>
    </row>
    <row r="941" spans="1:36" ht="15.75" customHeight="1" x14ac:dyDescent="0.2">
      <c r="A941" s="42"/>
      <c r="B941" s="42"/>
      <c r="C941" s="42"/>
      <c r="D941" s="42"/>
      <c r="E941" s="42"/>
      <c r="F941" s="42"/>
      <c r="G941" s="42"/>
      <c r="H941" s="42"/>
      <c r="I941" s="42"/>
      <c r="J941" s="42"/>
      <c r="K941" s="42"/>
      <c r="L941" s="42"/>
      <c r="M941" s="42"/>
      <c r="N941" s="42"/>
      <c r="O941" s="42"/>
      <c r="P941" s="42"/>
      <c r="Q941" s="42"/>
      <c r="S941" s="42"/>
      <c r="T941" s="42"/>
      <c r="U941" s="42"/>
      <c r="V941" s="42"/>
      <c r="W941" s="42"/>
      <c r="Z941" s="42"/>
      <c r="AA941" s="42"/>
      <c r="AB941" s="42"/>
      <c r="AC941" s="42"/>
      <c r="AD941" s="42"/>
      <c r="AE941" s="42"/>
      <c r="AF941" s="42"/>
      <c r="AG941" s="42"/>
      <c r="AH941" s="42"/>
      <c r="AI941" s="42"/>
      <c r="AJ941" s="42"/>
    </row>
    <row r="942" spans="1:36" ht="15.75" customHeight="1" x14ac:dyDescent="0.2">
      <c r="A942" s="42"/>
      <c r="B942" s="42"/>
      <c r="C942" s="42"/>
      <c r="D942" s="42"/>
      <c r="E942" s="42"/>
      <c r="F942" s="42"/>
      <c r="G942" s="42"/>
      <c r="H942" s="42"/>
      <c r="I942" s="42"/>
      <c r="J942" s="42"/>
      <c r="K942" s="42"/>
      <c r="L942" s="42"/>
      <c r="M942" s="42"/>
      <c r="N942" s="42"/>
      <c r="O942" s="42"/>
      <c r="P942" s="42"/>
      <c r="Q942" s="42"/>
      <c r="S942" s="42"/>
      <c r="T942" s="42"/>
      <c r="U942" s="42"/>
      <c r="V942" s="42"/>
      <c r="W942" s="42"/>
      <c r="Z942" s="42"/>
      <c r="AA942" s="42"/>
      <c r="AB942" s="42"/>
      <c r="AC942" s="42"/>
      <c r="AD942" s="42"/>
      <c r="AE942" s="42"/>
      <c r="AF942" s="42"/>
      <c r="AG942" s="42"/>
      <c r="AH942" s="42"/>
      <c r="AI942" s="42"/>
      <c r="AJ942" s="42"/>
    </row>
    <row r="943" spans="1:36" ht="15.75" customHeight="1" x14ac:dyDescent="0.2">
      <c r="A943" s="42"/>
      <c r="B943" s="42"/>
      <c r="C943" s="42"/>
      <c r="D943" s="42"/>
      <c r="E943" s="42"/>
      <c r="F943" s="42"/>
      <c r="G943" s="42"/>
      <c r="H943" s="42"/>
      <c r="I943" s="42"/>
      <c r="J943" s="42"/>
      <c r="K943" s="42"/>
      <c r="L943" s="42"/>
      <c r="M943" s="42"/>
      <c r="N943" s="42"/>
      <c r="O943" s="42"/>
      <c r="P943" s="42"/>
      <c r="Q943" s="42"/>
      <c r="S943" s="42"/>
      <c r="T943" s="42"/>
      <c r="U943" s="42"/>
      <c r="V943" s="42"/>
      <c r="W943" s="42"/>
      <c r="Z943" s="42"/>
      <c r="AA943" s="42"/>
      <c r="AB943" s="42"/>
      <c r="AC943" s="42"/>
      <c r="AD943" s="42"/>
      <c r="AE943" s="42"/>
      <c r="AF943" s="42"/>
      <c r="AG943" s="42"/>
      <c r="AH943" s="42"/>
      <c r="AI943" s="42"/>
      <c r="AJ943" s="42"/>
    </row>
    <row r="944" spans="1:36" ht="15.75" customHeight="1" x14ac:dyDescent="0.2">
      <c r="A944" s="42"/>
      <c r="B944" s="42"/>
      <c r="C944" s="42"/>
      <c r="D944" s="42"/>
      <c r="E944" s="42"/>
      <c r="F944" s="42"/>
      <c r="G944" s="42"/>
      <c r="H944" s="42"/>
      <c r="I944" s="42"/>
      <c r="J944" s="42"/>
      <c r="K944" s="42"/>
      <c r="L944" s="42"/>
      <c r="M944" s="42"/>
      <c r="N944" s="42"/>
      <c r="O944" s="42"/>
      <c r="P944" s="42"/>
      <c r="Q944" s="42"/>
      <c r="S944" s="42"/>
      <c r="T944" s="42"/>
      <c r="U944" s="42"/>
      <c r="V944" s="42"/>
      <c r="W944" s="42"/>
      <c r="Z944" s="42"/>
      <c r="AA944" s="42"/>
      <c r="AB944" s="42"/>
      <c r="AC944" s="42"/>
      <c r="AD944" s="42"/>
      <c r="AE944" s="42"/>
      <c r="AF944" s="42"/>
      <c r="AG944" s="42"/>
      <c r="AH944" s="42"/>
      <c r="AI944" s="42"/>
      <c r="AJ944" s="42"/>
    </row>
    <row r="945" spans="1:36" ht="15.75" customHeight="1" x14ac:dyDescent="0.2">
      <c r="A945" s="42"/>
      <c r="B945" s="42"/>
      <c r="C945" s="42"/>
      <c r="D945" s="42"/>
      <c r="E945" s="42"/>
      <c r="F945" s="42"/>
      <c r="G945" s="42"/>
      <c r="H945" s="42"/>
      <c r="I945" s="42"/>
      <c r="J945" s="42"/>
      <c r="K945" s="42"/>
      <c r="L945" s="42"/>
      <c r="M945" s="42"/>
      <c r="N945" s="42"/>
      <c r="O945" s="42"/>
      <c r="P945" s="42"/>
      <c r="Q945" s="42"/>
      <c r="S945" s="42"/>
      <c r="T945" s="42"/>
      <c r="U945" s="42"/>
      <c r="V945" s="42"/>
      <c r="W945" s="42"/>
      <c r="Z945" s="42"/>
      <c r="AA945" s="42"/>
      <c r="AB945" s="42"/>
      <c r="AC945" s="42"/>
      <c r="AD945" s="42"/>
      <c r="AE945" s="42"/>
      <c r="AF945" s="42"/>
      <c r="AG945" s="42"/>
      <c r="AH945" s="42"/>
      <c r="AI945" s="42"/>
      <c r="AJ945" s="42"/>
    </row>
    <row r="946" spans="1:36" ht="15.75" customHeight="1" x14ac:dyDescent="0.2">
      <c r="A946" s="42"/>
      <c r="B946" s="42"/>
      <c r="C946" s="42"/>
      <c r="D946" s="42"/>
      <c r="E946" s="42"/>
      <c r="F946" s="42"/>
      <c r="G946" s="42"/>
      <c r="H946" s="42"/>
      <c r="I946" s="42"/>
      <c r="J946" s="42"/>
      <c r="K946" s="42"/>
      <c r="L946" s="42"/>
      <c r="M946" s="42"/>
      <c r="N946" s="42"/>
      <c r="O946" s="42"/>
      <c r="P946" s="42"/>
      <c r="Q946" s="42"/>
      <c r="S946" s="42"/>
      <c r="T946" s="42"/>
      <c r="U946" s="42"/>
      <c r="V946" s="42"/>
      <c r="W946" s="42"/>
      <c r="Z946" s="42"/>
      <c r="AA946" s="42"/>
      <c r="AB946" s="42"/>
      <c r="AC946" s="42"/>
      <c r="AD946" s="42"/>
      <c r="AE946" s="42"/>
      <c r="AF946" s="42"/>
      <c r="AG946" s="42"/>
      <c r="AH946" s="42"/>
      <c r="AI946" s="42"/>
      <c r="AJ946" s="42"/>
    </row>
    <row r="947" spans="1:36" ht="15.75" customHeight="1" x14ac:dyDescent="0.2">
      <c r="A947" s="42"/>
      <c r="B947" s="42"/>
      <c r="C947" s="42"/>
      <c r="D947" s="42"/>
      <c r="E947" s="42"/>
      <c r="F947" s="42"/>
      <c r="G947" s="42"/>
      <c r="H947" s="42"/>
      <c r="I947" s="42"/>
      <c r="J947" s="42"/>
      <c r="K947" s="42"/>
      <c r="L947" s="42"/>
      <c r="M947" s="42"/>
      <c r="N947" s="42"/>
      <c r="O947" s="42"/>
      <c r="P947" s="42"/>
      <c r="Q947" s="42"/>
      <c r="S947" s="42"/>
      <c r="T947" s="42"/>
      <c r="U947" s="42"/>
      <c r="V947" s="42"/>
      <c r="W947" s="42"/>
      <c r="Z947" s="42"/>
      <c r="AA947" s="42"/>
      <c r="AB947" s="42"/>
      <c r="AC947" s="42"/>
      <c r="AD947" s="42"/>
      <c r="AE947" s="42"/>
      <c r="AF947" s="42"/>
      <c r="AG947" s="42"/>
      <c r="AH947" s="42"/>
      <c r="AI947" s="42"/>
      <c r="AJ947" s="42"/>
    </row>
    <row r="948" spans="1:36" ht="15.75" customHeight="1" x14ac:dyDescent="0.2">
      <c r="A948" s="42"/>
      <c r="B948" s="42"/>
      <c r="C948" s="42"/>
      <c r="D948" s="42"/>
      <c r="E948" s="42"/>
      <c r="F948" s="42"/>
      <c r="G948" s="42"/>
      <c r="H948" s="42"/>
      <c r="I948" s="42"/>
      <c r="J948" s="42"/>
      <c r="K948" s="42"/>
      <c r="L948" s="42"/>
      <c r="M948" s="42"/>
      <c r="N948" s="42"/>
      <c r="O948" s="42"/>
      <c r="P948" s="42"/>
      <c r="Q948" s="42"/>
      <c r="S948" s="42"/>
      <c r="T948" s="42"/>
      <c r="U948" s="42"/>
      <c r="V948" s="42"/>
      <c r="W948" s="42"/>
      <c r="Z948" s="42"/>
      <c r="AA948" s="42"/>
      <c r="AB948" s="42"/>
      <c r="AC948" s="42"/>
      <c r="AD948" s="42"/>
      <c r="AE948" s="42"/>
      <c r="AF948" s="42"/>
      <c r="AG948" s="42"/>
      <c r="AH948" s="42"/>
      <c r="AI948" s="42"/>
      <c r="AJ948" s="42"/>
    </row>
    <row r="949" spans="1:36" ht="15.75" customHeight="1" x14ac:dyDescent="0.2">
      <c r="A949" s="42"/>
      <c r="B949" s="42"/>
      <c r="C949" s="42"/>
      <c r="D949" s="42"/>
      <c r="E949" s="42"/>
      <c r="F949" s="42"/>
      <c r="G949" s="42"/>
      <c r="H949" s="42"/>
      <c r="I949" s="42"/>
      <c r="J949" s="42"/>
      <c r="K949" s="42"/>
      <c r="L949" s="42"/>
      <c r="M949" s="42"/>
      <c r="N949" s="42"/>
      <c r="O949" s="42"/>
      <c r="P949" s="42"/>
      <c r="Q949" s="42"/>
      <c r="S949" s="42"/>
      <c r="T949" s="42"/>
      <c r="U949" s="42"/>
      <c r="V949" s="42"/>
      <c r="W949" s="42"/>
      <c r="Z949" s="42"/>
      <c r="AA949" s="42"/>
      <c r="AB949" s="42"/>
      <c r="AC949" s="42"/>
      <c r="AD949" s="42"/>
      <c r="AE949" s="42"/>
      <c r="AF949" s="42"/>
      <c r="AG949" s="42"/>
      <c r="AH949" s="42"/>
      <c r="AI949" s="42"/>
      <c r="AJ949" s="42"/>
    </row>
    <row r="950" spans="1:36" ht="15.75" customHeight="1" x14ac:dyDescent="0.2">
      <c r="A950" s="42"/>
      <c r="B950" s="42"/>
      <c r="C950" s="42"/>
      <c r="D950" s="42"/>
      <c r="E950" s="42"/>
      <c r="F950" s="42"/>
      <c r="G950" s="42"/>
      <c r="H950" s="42"/>
      <c r="I950" s="42"/>
      <c r="J950" s="42"/>
      <c r="K950" s="42"/>
      <c r="L950" s="42"/>
      <c r="M950" s="42"/>
      <c r="N950" s="42"/>
      <c r="O950" s="42"/>
      <c r="P950" s="42"/>
      <c r="Q950" s="42"/>
      <c r="S950" s="42"/>
      <c r="T950" s="42"/>
      <c r="U950" s="42"/>
      <c r="V950" s="42"/>
      <c r="W950" s="42"/>
      <c r="Z950" s="42"/>
      <c r="AA950" s="42"/>
      <c r="AB950" s="42"/>
      <c r="AC950" s="42"/>
      <c r="AD950" s="42"/>
      <c r="AE950" s="42"/>
      <c r="AF950" s="42"/>
      <c r="AG950" s="42"/>
      <c r="AH950" s="42"/>
      <c r="AI950" s="42"/>
      <c r="AJ950" s="42"/>
    </row>
    <row r="951" spans="1:36" ht="15.75" customHeight="1" x14ac:dyDescent="0.2">
      <c r="A951" s="42"/>
      <c r="B951" s="42"/>
      <c r="C951" s="42"/>
      <c r="D951" s="42"/>
      <c r="E951" s="42"/>
      <c r="F951" s="42"/>
      <c r="G951" s="42"/>
      <c r="H951" s="42"/>
      <c r="I951" s="42"/>
      <c r="J951" s="42"/>
      <c r="K951" s="42"/>
      <c r="L951" s="42"/>
      <c r="M951" s="42"/>
      <c r="N951" s="42"/>
      <c r="O951" s="42"/>
      <c r="P951" s="42"/>
      <c r="Q951" s="42"/>
      <c r="S951" s="42"/>
      <c r="T951" s="42"/>
      <c r="U951" s="42"/>
      <c r="V951" s="42"/>
      <c r="W951" s="42"/>
      <c r="Z951" s="42"/>
      <c r="AA951" s="42"/>
      <c r="AB951" s="42"/>
      <c r="AC951" s="42"/>
      <c r="AD951" s="42"/>
      <c r="AE951" s="42"/>
      <c r="AF951" s="42"/>
      <c r="AG951" s="42"/>
      <c r="AH951" s="42"/>
      <c r="AI951" s="42"/>
      <c r="AJ951" s="42"/>
    </row>
    <row r="952" spans="1:36" ht="15.75" customHeight="1" x14ac:dyDescent="0.2">
      <c r="A952" s="42"/>
      <c r="B952" s="42"/>
      <c r="C952" s="42"/>
      <c r="D952" s="42"/>
      <c r="E952" s="42"/>
      <c r="F952" s="42"/>
      <c r="G952" s="42"/>
      <c r="H952" s="42"/>
      <c r="I952" s="42"/>
      <c r="J952" s="42"/>
      <c r="K952" s="42"/>
      <c r="L952" s="42"/>
      <c r="M952" s="42"/>
      <c r="N952" s="42"/>
      <c r="O952" s="42"/>
      <c r="P952" s="42"/>
      <c r="Q952" s="42"/>
      <c r="S952" s="42"/>
      <c r="T952" s="42"/>
      <c r="U952" s="42"/>
      <c r="V952" s="42"/>
      <c r="W952" s="42"/>
      <c r="Z952" s="42"/>
      <c r="AA952" s="42"/>
      <c r="AB952" s="42"/>
      <c r="AC952" s="42"/>
      <c r="AD952" s="42"/>
      <c r="AE952" s="42"/>
      <c r="AF952" s="42"/>
      <c r="AG952" s="42"/>
      <c r="AH952" s="42"/>
      <c r="AI952" s="42"/>
      <c r="AJ952" s="42"/>
    </row>
    <row r="953" spans="1:36" ht="15.75" customHeight="1" x14ac:dyDescent="0.2">
      <c r="A953" s="42"/>
      <c r="B953" s="42"/>
      <c r="C953" s="42"/>
      <c r="D953" s="42"/>
      <c r="E953" s="42"/>
      <c r="F953" s="42"/>
      <c r="G953" s="42"/>
      <c r="H953" s="42"/>
      <c r="I953" s="42"/>
      <c r="J953" s="42"/>
      <c r="K953" s="42"/>
      <c r="L953" s="42"/>
      <c r="M953" s="42"/>
      <c r="N953" s="42"/>
      <c r="O953" s="42"/>
      <c r="P953" s="42"/>
      <c r="Q953" s="42"/>
      <c r="S953" s="42"/>
      <c r="T953" s="42"/>
      <c r="U953" s="42"/>
      <c r="V953" s="42"/>
      <c r="W953" s="42"/>
      <c r="Z953" s="42"/>
      <c r="AA953" s="42"/>
      <c r="AB953" s="42"/>
      <c r="AC953" s="42"/>
      <c r="AD953" s="42"/>
      <c r="AE953" s="42"/>
      <c r="AF953" s="42"/>
      <c r="AG953" s="42"/>
      <c r="AH953" s="42"/>
      <c r="AI953" s="42"/>
      <c r="AJ953" s="42"/>
    </row>
    <row r="954" spans="1:36" ht="15.75" customHeight="1" x14ac:dyDescent="0.2">
      <c r="A954" s="42"/>
      <c r="B954" s="42"/>
      <c r="C954" s="42"/>
      <c r="D954" s="42"/>
      <c r="E954" s="42"/>
      <c r="F954" s="42"/>
      <c r="G954" s="42"/>
      <c r="H954" s="42"/>
      <c r="I954" s="42"/>
      <c r="J954" s="42"/>
      <c r="K954" s="42"/>
      <c r="L954" s="42"/>
      <c r="M954" s="42"/>
      <c r="N954" s="42"/>
      <c r="O954" s="42"/>
      <c r="P954" s="42"/>
      <c r="Q954" s="42"/>
      <c r="S954" s="42"/>
      <c r="T954" s="42"/>
      <c r="U954" s="42"/>
      <c r="V954" s="42"/>
      <c r="W954" s="42"/>
      <c r="Z954" s="42"/>
      <c r="AA954" s="42"/>
      <c r="AB954" s="42"/>
      <c r="AC954" s="42"/>
      <c r="AD954" s="42"/>
      <c r="AE954" s="42"/>
      <c r="AF954" s="42"/>
      <c r="AG954" s="42"/>
      <c r="AH954" s="42"/>
      <c r="AI954" s="42"/>
      <c r="AJ954" s="42"/>
    </row>
    <row r="955" spans="1:36" ht="15.75" customHeight="1" x14ac:dyDescent="0.2">
      <c r="A955" s="42"/>
      <c r="B955" s="42"/>
      <c r="C955" s="42"/>
      <c r="D955" s="42"/>
      <c r="E955" s="42"/>
      <c r="F955" s="42"/>
      <c r="G955" s="42"/>
      <c r="H955" s="42"/>
      <c r="I955" s="42"/>
      <c r="J955" s="42"/>
      <c r="K955" s="42"/>
      <c r="L955" s="42"/>
      <c r="M955" s="42"/>
      <c r="N955" s="42"/>
      <c r="O955" s="42"/>
      <c r="P955" s="42"/>
      <c r="Q955" s="42"/>
      <c r="S955" s="42"/>
      <c r="T955" s="42"/>
      <c r="U955" s="42"/>
      <c r="V955" s="42"/>
      <c r="W955" s="42"/>
      <c r="Z955" s="42"/>
      <c r="AA955" s="42"/>
      <c r="AB955" s="42"/>
      <c r="AC955" s="42"/>
      <c r="AD955" s="42"/>
      <c r="AE955" s="42"/>
      <c r="AF955" s="42"/>
      <c r="AG955" s="42"/>
      <c r="AH955" s="42"/>
      <c r="AI955" s="42"/>
      <c r="AJ955" s="42"/>
    </row>
    <row r="956" spans="1:36" ht="15.75" customHeight="1" x14ac:dyDescent="0.2">
      <c r="A956" s="42"/>
      <c r="B956" s="42"/>
      <c r="C956" s="42"/>
      <c r="D956" s="42"/>
      <c r="E956" s="42"/>
      <c r="F956" s="42"/>
      <c r="G956" s="42"/>
      <c r="H956" s="42"/>
      <c r="I956" s="42"/>
      <c r="J956" s="42"/>
      <c r="K956" s="42"/>
      <c r="L956" s="42"/>
      <c r="M956" s="42"/>
      <c r="N956" s="42"/>
      <c r="O956" s="42"/>
      <c r="P956" s="42"/>
      <c r="Q956" s="42"/>
      <c r="S956" s="42"/>
      <c r="T956" s="42"/>
      <c r="U956" s="42"/>
      <c r="V956" s="42"/>
      <c r="W956" s="42"/>
      <c r="Z956" s="42"/>
      <c r="AA956" s="42"/>
      <c r="AB956" s="42"/>
      <c r="AC956" s="42"/>
      <c r="AD956" s="42"/>
      <c r="AE956" s="42"/>
      <c r="AF956" s="42"/>
      <c r="AG956" s="42"/>
      <c r="AH956" s="42"/>
      <c r="AI956" s="42"/>
      <c r="AJ956" s="42"/>
    </row>
    <row r="957" spans="1:36" ht="15.75" customHeight="1" x14ac:dyDescent="0.2">
      <c r="A957" s="42"/>
      <c r="B957" s="42"/>
      <c r="C957" s="42"/>
      <c r="D957" s="42"/>
      <c r="E957" s="42"/>
      <c r="F957" s="42"/>
      <c r="G957" s="42"/>
      <c r="H957" s="42"/>
      <c r="I957" s="42"/>
      <c r="J957" s="42"/>
      <c r="K957" s="42"/>
      <c r="L957" s="42"/>
      <c r="M957" s="42"/>
      <c r="N957" s="42"/>
      <c r="O957" s="42"/>
      <c r="P957" s="42"/>
      <c r="Q957" s="42"/>
      <c r="S957" s="42"/>
      <c r="T957" s="42"/>
      <c r="U957" s="42"/>
      <c r="V957" s="42"/>
      <c r="W957" s="42"/>
      <c r="Z957" s="42"/>
      <c r="AA957" s="42"/>
      <c r="AB957" s="42"/>
      <c r="AC957" s="42"/>
      <c r="AD957" s="42"/>
      <c r="AE957" s="42"/>
      <c r="AF957" s="42"/>
      <c r="AG957" s="42"/>
      <c r="AH957" s="42"/>
      <c r="AI957" s="42"/>
      <c r="AJ957" s="42"/>
    </row>
    <row r="958" spans="1:36" ht="15.75" customHeight="1" x14ac:dyDescent="0.2">
      <c r="A958" s="42"/>
      <c r="B958" s="42"/>
      <c r="C958" s="42"/>
      <c r="D958" s="42"/>
      <c r="E958" s="42"/>
      <c r="F958" s="42"/>
      <c r="G958" s="42"/>
      <c r="H958" s="42"/>
      <c r="I958" s="42"/>
      <c r="J958" s="42"/>
      <c r="K958" s="42"/>
      <c r="L958" s="42"/>
      <c r="M958" s="42"/>
      <c r="N958" s="42"/>
      <c r="O958" s="42"/>
      <c r="P958" s="42"/>
      <c r="Q958" s="42"/>
      <c r="S958" s="42"/>
      <c r="T958" s="42"/>
      <c r="U958" s="42"/>
      <c r="V958" s="42"/>
      <c r="W958" s="42"/>
      <c r="Z958" s="42"/>
      <c r="AA958" s="42"/>
      <c r="AB958" s="42"/>
      <c r="AC958" s="42"/>
      <c r="AD958" s="42"/>
      <c r="AE958" s="42"/>
      <c r="AF958" s="42"/>
      <c r="AG958" s="42"/>
      <c r="AH958" s="42"/>
      <c r="AI958" s="42"/>
      <c r="AJ958" s="42"/>
    </row>
    <row r="959" spans="1:36" ht="15.75" customHeight="1" x14ac:dyDescent="0.2">
      <c r="A959" s="42"/>
      <c r="B959" s="42"/>
      <c r="C959" s="42"/>
      <c r="D959" s="42"/>
      <c r="E959" s="42"/>
      <c r="F959" s="42"/>
      <c r="G959" s="42"/>
      <c r="H959" s="42"/>
      <c r="I959" s="42"/>
      <c r="J959" s="42"/>
      <c r="K959" s="42"/>
      <c r="L959" s="42"/>
      <c r="M959" s="42"/>
      <c r="N959" s="42"/>
      <c r="O959" s="42"/>
      <c r="P959" s="42"/>
      <c r="Q959" s="42"/>
      <c r="S959" s="42"/>
      <c r="T959" s="42"/>
      <c r="U959" s="42"/>
      <c r="V959" s="42"/>
      <c r="W959" s="42"/>
      <c r="Z959" s="42"/>
      <c r="AA959" s="42"/>
      <c r="AB959" s="42"/>
      <c r="AC959" s="42"/>
      <c r="AD959" s="42"/>
      <c r="AE959" s="42"/>
      <c r="AF959" s="42"/>
      <c r="AG959" s="42"/>
      <c r="AH959" s="42"/>
      <c r="AI959" s="42"/>
      <c r="AJ959" s="42"/>
    </row>
    <row r="960" spans="1:36" ht="15.75" customHeight="1" x14ac:dyDescent="0.2">
      <c r="A960" s="42"/>
      <c r="B960" s="42"/>
      <c r="C960" s="42"/>
      <c r="D960" s="42"/>
      <c r="E960" s="42"/>
      <c r="F960" s="42"/>
      <c r="G960" s="42"/>
      <c r="H960" s="42"/>
      <c r="I960" s="42"/>
      <c r="J960" s="42"/>
      <c r="K960" s="42"/>
      <c r="L960" s="42"/>
      <c r="M960" s="42"/>
      <c r="N960" s="42"/>
      <c r="O960" s="42"/>
      <c r="P960" s="42"/>
      <c r="Q960" s="42"/>
      <c r="S960" s="42"/>
      <c r="T960" s="42"/>
      <c r="U960" s="42"/>
      <c r="V960" s="42"/>
      <c r="W960" s="42"/>
      <c r="Z960" s="42"/>
      <c r="AA960" s="42"/>
      <c r="AB960" s="42"/>
      <c r="AC960" s="42"/>
      <c r="AD960" s="42"/>
      <c r="AE960" s="42"/>
      <c r="AF960" s="42"/>
      <c r="AG960" s="42"/>
      <c r="AH960" s="42"/>
      <c r="AI960" s="42"/>
      <c r="AJ960" s="42"/>
    </row>
    <row r="961" spans="1:36" ht="15.75" customHeight="1" x14ac:dyDescent="0.2">
      <c r="A961" s="42"/>
      <c r="B961" s="42"/>
      <c r="C961" s="42"/>
      <c r="D961" s="42"/>
      <c r="E961" s="42"/>
      <c r="F961" s="42"/>
      <c r="G961" s="42"/>
      <c r="H961" s="42"/>
      <c r="I961" s="42"/>
      <c r="J961" s="42"/>
      <c r="K961" s="42"/>
      <c r="L961" s="42"/>
      <c r="M961" s="42"/>
      <c r="N961" s="42"/>
      <c r="O961" s="42"/>
      <c r="P961" s="42"/>
      <c r="Q961" s="42"/>
      <c r="S961" s="42"/>
      <c r="T961" s="42"/>
      <c r="U961" s="42"/>
      <c r="V961" s="42"/>
      <c r="W961" s="42"/>
      <c r="Z961" s="42"/>
      <c r="AA961" s="42"/>
      <c r="AB961" s="42"/>
      <c r="AC961" s="42"/>
      <c r="AD961" s="42"/>
      <c r="AE961" s="42"/>
      <c r="AF961" s="42"/>
      <c r="AG961" s="42"/>
      <c r="AH961" s="42"/>
      <c r="AI961" s="42"/>
      <c r="AJ961" s="42"/>
    </row>
    <row r="962" spans="1:36" ht="15.75" customHeight="1" x14ac:dyDescent="0.2">
      <c r="A962" s="42"/>
      <c r="B962" s="42"/>
      <c r="C962" s="42"/>
      <c r="D962" s="42"/>
      <c r="E962" s="42"/>
      <c r="F962" s="42"/>
      <c r="G962" s="42"/>
      <c r="H962" s="42"/>
      <c r="I962" s="42"/>
      <c r="J962" s="42"/>
      <c r="K962" s="42"/>
      <c r="L962" s="42"/>
      <c r="M962" s="42"/>
      <c r="N962" s="42"/>
      <c r="O962" s="42"/>
      <c r="P962" s="42"/>
      <c r="Q962" s="42"/>
      <c r="S962" s="42"/>
      <c r="T962" s="42"/>
      <c r="U962" s="42"/>
      <c r="V962" s="42"/>
      <c r="W962" s="42"/>
      <c r="Z962" s="42"/>
      <c r="AA962" s="42"/>
      <c r="AB962" s="42"/>
      <c r="AC962" s="42"/>
      <c r="AD962" s="42"/>
      <c r="AE962" s="42"/>
      <c r="AF962" s="42"/>
      <c r="AG962" s="42"/>
      <c r="AH962" s="42"/>
      <c r="AI962" s="42"/>
      <c r="AJ962" s="42"/>
    </row>
    <row r="963" spans="1:36" ht="15.75" customHeight="1" x14ac:dyDescent="0.2">
      <c r="A963" s="42"/>
      <c r="B963" s="42"/>
      <c r="C963" s="42"/>
      <c r="D963" s="42"/>
      <c r="E963" s="42"/>
      <c r="F963" s="42"/>
      <c r="G963" s="42"/>
      <c r="H963" s="42"/>
      <c r="I963" s="42"/>
      <c r="J963" s="42"/>
      <c r="K963" s="42"/>
      <c r="L963" s="42"/>
      <c r="M963" s="42"/>
      <c r="N963" s="42"/>
      <c r="O963" s="42"/>
      <c r="P963" s="42"/>
      <c r="Q963" s="42"/>
      <c r="S963" s="42"/>
      <c r="T963" s="42"/>
      <c r="U963" s="42"/>
      <c r="V963" s="42"/>
      <c r="W963" s="42"/>
      <c r="Z963" s="42"/>
      <c r="AA963" s="42"/>
      <c r="AB963" s="42"/>
      <c r="AC963" s="42"/>
      <c r="AD963" s="42"/>
      <c r="AE963" s="42"/>
      <c r="AF963" s="42"/>
      <c r="AG963" s="42"/>
      <c r="AH963" s="42"/>
      <c r="AI963" s="42"/>
      <c r="AJ963" s="42"/>
    </row>
    <row r="964" spans="1:36" ht="15.75" customHeight="1" x14ac:dyDescent="0.2">
      <c r="A964" s="42"/>
      <c r="B964" s="42"/>
      <c r="C964" s="42"/>
      <c r="D964" s="42"/>
      <c r="E964" s="42"/>
      <c r="F964" s="42"/>
      <c r="G964" s="42"/>
      <c r="H964" s="42"/>
      <c r="I964" s="42"/>
      <c r="J964" s="42"/>
      <c r="K964" s="42"/>
      <c r="L964" s="42"/>
      <c r="M964" s="42"/>
      <c r="N964" s="42"/>
      <c r="O964" s="42"/>
      <c r="P964" s="42"/>
      <c r="Q964" s="42"/>
      <c r="S964" s="42"/>
      <c r="T964" s="42"/>
      <c r="U964" s="42"/>
      <c r="V964" s="42"/>
      <c r="W964" s="42"/>
      <c r="Z964" s="42"/>
      <c r="AA964" s="42"/>
      <c r="AB964" s="42"/>
      <c r="AC964" s="42"/>
      <c r="AD964" s="42"/>
      <c r="AE964" s="42"/>
      <c r="AF964" s="42"/>
      <c r="AG964" s="42"/>
      <c r="AH964" s="42"/>
      <c r="AI964" s="42"/>
      <c r="AJ964" s="42"/>
    </row>
    <row r="965" spans="1:36" ht="15.75" customHeight="1" x14ac:dyDescent="0.2">
      <c r="A965" s="42"/>
      <c r="B965" s="42"/>
      <c r="C965" s="42"/>
      <c r="D965" s="42"/>
      <c r="E965" s="42"/>
      <c r="F965" s="42"/>
      <c r="G965" s="42"/>
      <c r="H965" s="42"/>
      <c r="I965" s="42"/>
      <c r="J965" s="42"/>
      <c r="K965" s="42"/>
      <c r="L965" s="42"/>
      <c r="M965" s="42"/>
      <c r="N965" s="42"/>
      <c r="O965" s="42"/>
      <c r="P965" s="42"/>
      <c r="Q965" s="42"/>
      <c r="S965" s="42"/>
      <c r="T965" s="42"/>
      <c r="U965" s="42"/>
      <c r="V965" s="42"/>
      <c r="W965" s="42"/>
      <c r="Z965" s="42"/>
      <c r="AA965" s="42"/>
      <c r="AB965" s="42"/>
      <c r="AC965" s="42"/>
      <c r="AD965" s="42"/>
      <c r="AE965" s="42"/>
      <c r="AF965" s="42"/>
      <c r="AG965" s="42"/>
      <c r="AH965" s="42"/>
      <c r="AI965" s="42"/>
      <c r="AJ965" s="42"/>
    </row>
    <row r="966" spans="1:36" ht="15.75" customHeight="1" x14ac:dyDescent="0.2">
      <c r="A966" s="42"/>
      <c r="B966" s="42"/>
      <c r="C966" s="42"/>
      <c r="D966" s="42"/>
      <c r="E966" s="42"/>
      <c r="F966" s="42"/>
      <c r="G966" s="42"/>
      <c r="H966" s="42"/>
      <c r="I966" s="42"/>
      <c r="J966" s="42"/>
      <c r="K966" s="42"/>
      <c r="L966" s="42"/>
      <c r="M966" s="42"/>
      <c r="N966" s="42"/>
      <c r="O966" s="42"/>
      <c r="P966" s="42"/>
      <c r="Q966" s="42"/>
      <c r="S966" s="42"/>
      <c r="T966" s="42"/>
      <c r="U966" s="42"/>
      <c r="V966" s="42"/>
      <c r="W966" s="42"/>
      <c r="Z966" s="42"/>
      <c r="AA966" s="42"/>
      <c r="AB966" s="42"/>
      <c r="AC966" s="42"/>
      <c r="AD966" s="42"/>
      <c r="AE966" s="42"/>
      <c r="AF966" s="42"/>
      <c r="AG966" s="42"/>
      <c r="AH966" s="42"/>
      <c r="AI966" s="42"/>
      <c r="AJ966" s="42"/>
    </row>
    <row r="967" spans="1:36" ht="15.75" customHeight="1" x14ac:dyDescent="0.2">
      <c r="A967" s="42"/>
      <c r="B967" s="42"/>
      <c r="C967" s="42"/>
      <c r="D967" s="42"/>
      <c r="E967" s="42"/>
      <c r="F967" s="42"/>
      <c r="G967" s="42"/>
      <c r="H967" s="42"/>
      <c r="I967" s="42"/>
      <c r="J967" s="42"/>
      <c r="K967" s="42"/>
      <c r="L967" s="42"/>
      <c r="M967" s="42"/>
      <c r="N967" s="42"/>
      <c r="O967" s="42"/>
      <c r="P967" s="42"/>
      <c r="Q967" s="42"/>
      <c r="S967" s="42"/>
      <c r="T967" s="42"/>
      <c r="U967" s="42"/>
      <c r="V967" s="42"/>
      <c r="W967" s="42"/>
      <c r="Z967" s="42"/>
      <c r="AA967" s="42"/>
      <c r="AB967" s="42"/>
      <c r="AC967" s="42"/>
      <c r="AD967" s="42"/>
      <c r="AE967" s="42"/>
      <c r="AF967" s="42"/>
      <c r="AG967" s="42"/>
      <c r="AH967" s="42"/>
      <c r="AI967" s="42"/>
      <c r="AJ967" s="42"/>
    </row>
    <row r="968" spans="1:36" ht="15.75" customHeight="1" x14ac:dyDescent="0.2">
      <c r="A968" s="42"/>
      <c r="B968" s="42"/>
      <c r="C968" s="42"/>
      <c r="D968" s="42"/>
      <c r="E968" s="42"/>
      <c r="F968" s="42"/>
      <c r="G968" s="42"/>
      <c r="H968" s="42"/>
      <c r="I968" s="42"/>
      <c r="J968" s="42"/>
      <c r="K968" s="42"/>
      <c r="L968" s="42"/>
      <c r="M968" s="42"/>
      <c r="N968" s="42"/>
      <c r="O968" s="42"/>
      <c r="P968" s="42"/>
      <c r="Q968" s="42"/>
      <c r="S968" s="42"/>
      <c r="T968" s="42"/>
      <c r="U968" s="42"/>
      <c r="V968" s="42"/>
      <c r="W968" s="42"/>
      <c r="Z968" s="42"/>
      <c r="AA968" s="42"/>
      <c r="AB968" s="42"/>
      <c r="AC968" s="42"/>
      <c r="AD968" s="42"/>
      <c r="AE968" s="42"/>
      <c r="AF968" s="42"/>
      <c r="AG968" s="42"/>
      <c r="AH968" s="42"/>
      <c r="AI968" s="42"/>
      <c r="AJ968" s="42"/>
    </row>
    <row r="969" spans="1:36" ht="15.75" customHeight="1" x14ac:dyDescent="0.2">
      <c r="A969" s="42"/>
      <c r="B969" s="42"/>
      <c r="C969" s="42"/>
      <c r="D969" s="42"/>
      <c r="E969" s="42"/>
      <c r="F969" s="42"/>
      <c r="G969" s="42"/>
      <c r="H969" s="42"/>
      <c r="I969" s="42"/>
      <c r="J969" s="42"/>
      <c r="K969" s="42"/>
      <c r="L969" s="42"/>
      <c r="M969" s="42"/>
      <c r="N969" s="42"/>
      <c r="O969" s="42"/>
      <c r="P969" s="42"/>
      <c r="Q969" s="42"/>
      <c r="S969" s="42"/>
      <c r="T969" s="42"/>
      <c r="U969" s="42"/>
      <c r="V969" s="42"/>
      <c r="W969" s="42"/>
      <c r="Z969" s="42"/>
      <c r="AA969" s="42"/>
      <c r="AB969" s="42"/>
      <c r="AC969" s="42"/>
      <c r="AD969" s="42"/>
      <c r="AE969" s="42"/>
      <c r="AF969" s="42"/>
      <c r="AG969" s="42"/>
      <c r="AH969" s="42"/>
      <c r="AI969" s="42"/>
      <c r="AJ969" s="42"/>
    </row>
    <row r="970" spans="1:36" ht="15.75" customHeight="1" x14ac:dyDescent="0.2">
      <c r="A970" s="42"/>
      <c r="B970" s="42"/>
      <c r="C970" s="42"/>
      <c r="D970" s="42"/>
      <c r="E970" s="42"/>
      <c r="F970" s="42"/>
      <c r="G970" s="42"/>
      <c r="H970" s="42"/>
      <c r="I970" s="42"/>
      <c r="J970" s="42"/>
      <c r="K970" s="42"/>
      <c r="L970" s="42"/>
      <c r="M970" s="42"/>
      <c r="N970" s="42"/>
      <c r="O970" s="42"/>
      <c r="P970" s="42"/>
      <c r="Q970" s="42"/>
      <c r="S970" s="42"/>
      <c r="T970" s="42"/>
      <c r="U970" s="42"/>
      <c r="V970" s="42"/>
      <c r="W970" s="42"/>
      <c r="Z970" s="42"/>
      <c r="AA970" s="42"/>
      <c r="AB970" s="42"/>
      <c r="AC970" s="42"/>
      <c r="AD970" s="42"/>
      <c r="AE970" s="42"/>
      <c r="AF970" s="42"/>
      <c r="AG970" s="42"/>
      <c r="AH970" s="42"/>
      <c r="AI970" s="42"/>
      <c r="AJ970" s="42"/>
    </row>
    <row r="971" spans="1:36" ht="15.75" customHeight="1" x14ac:dyDescent="0.2">
      <c r="A971" s="42"/>
      <c r="B971" s="42"/>
      <c r="C971" s="42"/>
      <c r="D971" s="42"/>
      <c r="E971" s="42"/>
      <c r="F971" s="42"/>
      <c r="G971" s="42"/>
      <c r="H971" s="42"/>
      <c r="I971" s="42"/>
      <c r="J971" s="42"/>
      <c r="K971" s="42"/>
      <c r="L971" s="42"/>
      <c r="M971" s="42"/>
      <c r="N971" s="42"/>
      <c r="O971" s="42"/>
      <c r="P971" s="42"/>
      <c r="Q971" s="42"/>
      <c r="S971" s="42"/>
      <c r="T971" s="42"/>
      <c r="U971" s="42"/>
      <c r="V971" s="42"/>
      <c r="W971" s="42"/>
      <c r="Z971" s="42"/>
      <c r="AA971" s="42"/>
      <c r="AB971" s="42"/>
      <c r="AC971" s="42"/>
      <c r="AD971" s="42"/>
      <c r="AE971" s="42"/>
      <c r="AF971" s="42"/>
      <c r="AG971" s="42"/>
      <c r="AH971" s="42"/>
      <c r="AI971" s="42"/>
      <c r="AJ971" s="42"/>
    </row>
    <row r="972" spans="1:36" ht="15.75" customHeight="1" x14ac:dyDescent="0.2">
      <c r="A972" s="42"/>
      <c r="B972" s="42"/>
      <c r="C972" s="42"/>
      <c r="D972" s="42"/>
      <c r="E972" s="42"/>
      <c r="F972" s="42"/>
      <c r="G972" s="42"/>
      <c r="H972" s="42"/>
      <c r="I972" s="42"/>
      <c r="J972" s="42"/>
      <c r="K972" s="42"/>
      <c r="L972" s="42"/>
      <c r="M972" s="42"/>
      <c r="N972" s="42"/>
      <c r="O972" s="42"/>
      <c r="P972" s="42"/>
      <c r="Q972" s="42"/>
      <c r="S972" s="42"/>
      <c r="T972" s="42"/>
      <c r="U972" s="42"/>
      <c r="V972" s="42"/>
      <c r="W972" s="42"/>
      <c r="Z972" s="42"/>
      <c r="AA972" s="42"/>
      <c r="AB972" s="42"/>
      <c r="AC972" s="42"/>
      <c r="AD972" s="42"/>
      <c r="AE972" s="42"/>
      <c r="AF972" s="42"/>
      <c r="AG972" s="42"/>
      <c r="AH972" s="42"/>
      <c r="AI972" s="42"/>
      <c r="AJ972" s="42"/>
    </row>
    <row r="973" spans="1:36" ht="15.75" customHeight="1" x14ac:dyDescent="0.2">
      <c r="A973" s="42"/>
      <c r="B973" s="42"/>
      <c r="C973" s="42"/>
      <c r="D973" s="42"/>
      <c r="E973" s="42"/>
      <c r="F973" s="42"/>
      <c r="G973" s="42"/>
      <c r="H973" s="42"/>
      <c r="I973" s="42"/>
      <c r="J973" s="42"/>
      <c r="K973" s="42"/>
      <c r="L973" s="42"/>
      <c r="M973" s="42"/>
      <c r="N973" s="42"/>
      <c r="O973" s="42"/>
      <c r="P973" s="42"/>
      <c r="Q973" s="42"/>
      <c r="S973" s="42"/>
      <c r="T973" s="42"/>
      <c r="U973" s="42"/>
      <c r="V973" s="42"/>
      <c r="W973" s="42"/>
      <c r="Z973" s="42"/>
      <c r="AA973" s="42"/>
      <c r="AB973" s="42"/>
      <c r="AC973" s="42"/>
      <c r="AD973" s="42"/>
      <c r="AE973" s="42"/>
      <c r="AF973" s="42"/>
      <c r="AG973" s="42"/>
      <c r="AH973" s="42"/>
      <c r="AI973" s="42"/>
      <c r="AJ973" s="42"/>
    </row>
    <row r="974" spans="1:36" ht="15.75" customHeight="1" x14ac:dyDescent="0.2">
      <c r="A974" s="42"/>
      <c r="B974" s="42"/>
      <c r="C974" s="42"/>
      <c r="D974" s="42"/>
      <c r="E974" s="42"/>
      <c r="F974" s="42"/>
      <c r="G974" s="42"/>
      <c r="H974" s="42"/>
      <c r="I974" s="42"/>
      <c r="J974" s="42"/>
      <c r="K974" s="42"/>
      <c r="L974" s="42"/>
      <c r="M974" s="42"/>
      <c r="N974" s="42"/>
      <c r="O974" s="42"/>
      <c r="P974" s="42"/>
      <c r="Q974" s="42"/>
      <c r="S974" s="42"/>
      <c r="T974" s="42"/>
      <c r="U974" s="42"/>
      <c r="V974" s="42"/>
      <c r="W974" s="42"/>
      <c r="Z974" s="42"/>
      <c r="AA974" s="42"/>
      <c r="AB974" s="42"/>
      <c r="AC974" s="42"/>
      <c r="AD974" s="42"/>
      <c r="AE974" s="42"/>
      <c r="AF974" s="42"/>
      <c r="AG974" s="42"/>
      <c r="AH974" s="42"/>
      <c r="AI974" s="42"/>
      <c r="AJ974" s="42"/>
    </row>
    <row r="975" spans="1:36" ht="15.75" customHeight="1" x14ac:dyDescent="0.2">
      <c r="A975" s="42"/>
      <c r="B975" s="42"/>
      <c r="C975" s="42"/>
      <c r="D975" s="42"/>
      <c r="E975" s="42"/>
      <c r="F975" s="42"/>
      <c r="G975" s="42"/>
      <c r="H975" s="42"/>
      <c r="I975" s="42"/>
      <c r="J975" s="42"/>
      <c r="K975" s="42"/>
      <c r="L975" s="42"/>
      <c r="M975" s="42"/>
      <c r="N975" s="42"/>
      <c r="O975" s="42"/>
      <c r="P975" s="42"/>
      <c r="Q975" s="42"/>
      <c r="S975" s="42"/>
      <c r="T975" s="42"/>
      <c r="U975" s="42"/>
      <c r="V975" s="42"/>
      <c r="W975" s="42"/>
      <c r="Z975" s="42"/>
      <c r="AA975" s="42"/>
      <c r="AB975" s="42"/>
      <c r="AC975" s="42"/>
      <c r="AD975" s="42"/>
      <c r="AE975" s="42"/>
      <c r="AF975" s="42"/>
      <c r="AG975" s="42"/>
      <c r="AH975" s="42"/>
      <c r="AI975" s="42"/>
      <c r="AJ975" s="42"/>
    </row>
    <row r="976" spans="1:36" ht="15.75" customHeight="1" x14ac:dyDescent="0.2">
      <c r="A976" s="42"/>
      <c r="B976" s="42"/>
      <c r="C976" s="42"/>
      <c r="D976" s="42"/>
      <c r="E976" s="42"/>
      <c r="F976" s="42"/>
      <c r="G976" s="42"/>
      <c r="H976" s="42"/>
      <c r="I976" s="42"/>
      <c r="J976" s="42"/>
      <c r="K976" s="42"/>
      <c r="L976" s="42"/>
      <c r="M976" s="42"/>
      <c r="N976" s="42"/>
      <c r="O976" s="42"/>
      <c r="P976" s="42"/>
      <c r="Q976" s="42"/>
      <c r="S976" s="42"/>
      <c r="T976" s="42"/>
      <c r="U976" s="42"/>
      <c r="V976" s="42"/>
      <c r="W976" s="42"/>
      <c r="Z976" s="42"/>
      <c r="AA976" s="42"/>
      <c r="AB976" s="42"/>
      <c r="AC976" s="42"/>
      <c r="AD976" s="42"/>
      <c r="AE976" s="42"/>
      <c r="AF976" s="42"/>
      <c r="AG976" s="42"/>
      <c r="AH976" s="42"/>
      <c r="AI976" s="42"/>
      <c r="AJ976" s="42"/>
    </row>
    <row r="977" spans="1:36" ht="15.75" customHeight="1" x14ac:dyDescent="0.2">
      <c r="A977" s="42"/>
      <c r="B977" s="42"/>
      <c r="C977" s="42"/>
      <c r="D977" s="42"/>
      <c r="E977" s="42"/>
      <c r="F977" s="42"/>
      <c r="G977" s="42"/>
      <c r="H977" s="42"/>
      <c r="I977" s="42"/>
      <c r="J977" s="42"/>
      <c r="K977" s="42"/>
      <c r="L977" s="42"/>
      <c r="M977" s="42"/>
      <c r="N977" s="42"/>
      <c r="O977" s="42"/>
      <c r="P977" s="42"/>
      <c r="Q977" s="42"/>
      <c r="S977" s="42"/>
      <c r="T977" s="42"/>
      <c r="U977" s="42"/>
      <c r="V977" s="42"/>
      <c r="W977" s="42"/>
      <c r="Z977" s="42"/>
      <c r="AA977" s="42"/>
      <c r="AB977" s="42"/>
      <c r="AC977" s="42"/>
      <c r="AD977" s="42"/>
      <c r="AE977" s="42"/>
      <c r="AF977" s="42"/>
      <c r="AG977" s="42"/>
      <c r="AH977" s="42"/>
      <c r="AI977" s="42"/>
      <c r="AJ977" s="42"/>
    </row>
    <row r="978" spans="1:36" ht="15.75" customHeight="1" x14ac:dyDescent="0.2">
      <c r="A978" s="42"/>
      <c r="B978" s="42"/>
      <c r="C978" s="42"/>
      <c r="D978" s="42"/>
      <c r="E978" s="42"/>
      <c r="F978" s="42"/>
      <c r="G978" s="42"/>
      <c r="H978" s="42"/>
      <c r="I978" s="42"/>
      <c r="J978" s="42"/>
      <c r="K978" s="42"/>
      <c r="L978" s="42"/>
      <c r="M978" s="42"/>
      <c r="N978" s="42"/>
      <c r="O978" s="42"/>
      <c r="P978" s="42"/>
      <c r="Q978" s="42"/>
      <c r="S978" s="42"/>
      <c r="T978" s="42"/>
      <c r="U978" s="42"/>
      <c r="V978" s="42"/>
      <c r="W978" s="42"/>
      <c r="Z978" s="42"/>
      <c r="AA978" s="42"/>
      <c r="AB978" s="42"/>
      <c r="AC978" s="42"/>
      <c r="AD978" s="42"/>
      <c r="AE978" s="42"/>
      <c r="AF978" s="42"/>
      <c r="AG978" s="42"/>
      <c r="AH978" s="42"/>
      <c r="AI978" s="42"/>
      <c r="AJ978" s="42"/>
    </row>
    <row r="979" spans="1:36" ht="15.75" customHeight="1" x14ac:dyDescent="0.2">
      <c r="A979" s="42"/>
      <c r="B979" s="42"/>
      <c r="C979" s="42"/>
      <c r="D979" s="42"/>
      <c r="E979" s="42"/>
      <c r="F979" s="42"/>
      <c r="G979" s="42"/>
      <c r="H979" s="42"/>
      <c r="I979" s="42"/>
      <c r="J979" s="42"/>
      <c r="K979" s="42"/>
      <c r="L979" s="42"/>
      <c r="M979" s="42"/>
      <c r="N979" s="42"/>
      <c r="O979" s="42"/>
      <c r="P979" s="42"/>
      <c r="Q979" s="42"/>
      <c r="S979" s="42"/>
      <c r="T979" s="42"/>
      <c r="U979" s="42"/>
      <c r="V979" s="42"/>
      <c r="W979" s="42"/>
      <c r="Z979" s="42"/>
      <c r="AA979" s="42"/>
      <c r="AB979" s="42"/>
      <c r="AC979" s="42"/>
      <c r="AD979" s="42"/>
      <c r="AE979" s="42"/>
      <c r="AF979" s="42"/>
      <c r="AG979" s="42"/>
      <c r="AH979" s="42"/>
      <c r="AI979" s="42"/>
      <c r="AJ979" s="42"/>
    </row>
    <row r="980" spans="1:36" ht="15.75" customHeight="1" x14ac:dyDescent="0.2">
      <c r="A980" s="42"/>
      <c r="B980" s="42"/>
      <c r="C980" s="42"/>
      <c r="D980" s="42"/>
      <c r="E980" s="42"/>
      <c r="F980" s="42"/>
      <c r="G980" s="42"/>
      <c r="H980" s="42"/>
      <c r="I980" s="42"/>
      <c r="J980" s="42"/>
      <c r="K980" s="42"/>
      <c r="L980" s="42"/>
      <c r="M980" s="42"/>
      <c r="N980" s="42"/>
      <c r="O980" s="42"/>
      <c r="P980" s="42"/>
      <c r="Q980" s="42"/>
      <c r="S980" s="42"/>
      <c r="T980" s="42"/>
      <c r="U980" s="42"/>
      <c r="V980" s="42"/>
      <c r="W980" s="42"/>
      <c r="Z980" s="42"/>
      <c r="AA980" s="42"/>
      <c r="AB980" s="42"/>
      <c r="AC980" s="42"/>
      <c r="AD980" s="42"/>
      <c r="AE980" s="42"/>
      <c r="AF980" s="42"/>
      <c r="AG980" s="42"/>
      <c r="AH980" s="42"/>
      <c r="AI980" s="42"/>
      <c r="AJ980" s="42"/>
    </row>
    <row r="981" spans="1:36" ht="15.75" customHeight="1" x14ac:dyDescent="0.2">
      <c r="A981" s="42"/>
      <c r="B981" s="42"/>
      <c r="C981" s="42"/>
      <c r="D981" s="42"/>
      <c r="E981" s="42"/>
      <c r="F981" s="42"/>
      <c r="G981" s="42"/>
      <c r="H981" s="42"/>
      <c r="I981" s="42"/>
      <c r="J981" s="42"/>
      <c r="K981" s="42"/>
      <c r="L981" s="42"/>
      <c r="M981" s="42"/>
      <c r="N981" s="42"/>
      <c r="O981" s="42"/>
      <c r="P981" s="42"/>
      <c r="Q981" s="42"/>
      <c r="S981" s="42"/>
      <c r="T981" s="42"/>
      <c r="U981" s="42"/>
      <c r="V981" s="42"/>
      <c r="W981" s="42"/>
      <c r="Z981" s="42"/>
      <c r="AA981" s="42"/>
      <c r="AB981" s="42"/>
      <c r="AC981" s="42"/>
      <c r="AD981" s="42"/>
      <c r="AE981" s="42"/>
      <c r="AF981" s="42"/>
      <c r="AG981" s="42"/>
      <c r="AH981" s="42"/>
      <c r="AI981" s="42"/>
      <c r="AJ981" s="42"/>
    </row>
    <row r="982" spans="1:36" ht="15.75" customHeight="1" x14ac:dyDescent="0.2">
      <c r="A982" s="42"/>
      <c r="B982" s="42"/>
      <c r="C982" s="42"/>
      <c r="D982" s="42"/>
      <c r="E982" s="42"/>
      <c r="F982" s="42"/>
      <c r="G982" s="42"/>
      <c r="H982" s="42"/>
      <c r="I982" s="42"/>
      <c r="J982" s="42"/>
      <c r="K982" s="42"/>
      <c r="L982" s="42"/>
      <c r="M982" s="42"/>
      <c r="N982" s="42"/>
      <c r="O982" s="42"/>
      <c r="P982" s="42"/>
      <c r="Q982" s="42"/>
      <c r="S982" s="42"/>
      <c r="T982" s="42"/>
      <c r="U982" s="42"/>
      <c r="V982" s="42"/>
      <c r="W982" s="42"/>
      <c r="Z982" s="42"/>
      <c r="AA982" s="42"/>
      <c r="AB982" s="42"/>
      <c r="AC982" s="42"/>
      <c r="AD982" s="42"/>
      <c r="AE982" s="42"/>
      <c r="AF982" s="42"/>
      <c r="AG982" s="42"/>
      <c r="AH982" s="42"/>
      <c r="AI982" s="42"/>
      <c r="AJ982" s="42"/>
    </row>
    <row r="983" spans="1:36" ht="15.75" customHeight="1" x14ac:dyDescent="0.2">
      <c r="A983" s="42"/>
      <c r="B983" s="42"/>
      <c r="C983" s="42"/>
      <c r="D983" s="42"/>
      <c r="E983" s="42"/>
      <c r="F983" s="42"/>
      <c r="G983" s="42"/>
      <c r="H983" s="42"/>
      <c r="I983" s="42"/>
      <c r="J983" s="42"/>
      <c r="K983" s="42"/>
      <c r="L983" s="42"/>
      <c r="M983" s="42"/>
      <c r="N983" s="42"/>
      <c r="O983" s="42"/>
      <c r="P983" s="42"/>
      <c r="Q983" s="42"/>
      <c r="S983" s="42"/>
      <c r="T983" s="42"/>
      <c r="U983" s="42"/>
      <c r="V983" s="42"/>
      <c r="W983" s="42"/>
      <c r="Z983" s="42"/>
      <c r="AA983" s="42"/>
      <c r="AB983" s="42"/>
      <c r="AC983" s="42"/>
      <c r="AD983" s="42"/>
      <c r="AE983" s="42"/>
      <c r="AF983" s="42"/>
      <c r="AG983" s="42"/>
      <c r="AH983" s="42"/>
      <c r="AI983" s="42"/>
      <c r="AJ983" s="42"/>
    </row>
    <row r="984" spans="1:36" ht="15.75" customHeight="1" x14ac:dyDescent="0.2">
      <c r="A984" s="42"/>
      <c r="B984" s="42"/>
      <c r="C984" s="42"/>
      <c r="D984" s="42"/>
      <c r="E984" s="42"/>
      <c r="F984" s="42"/>
      <c r="G984" s="42"/>
      <c r="H984" s="42"/>
      <c r="I984" s="42"/>
      <c r="J984" s="42"/>
      <c r="K984" s="42"/>
      <c r="L984" s="42"/>
      <c r="M984" s="42"/>
      <c r="N984" s="42"/>
      <c r="O984" s="42"/>
      <c r="P984" s="42"/>
      <c r="Q984" s="42"/>
      <c r="S984" s="42"/>
      <c r="T984" s="42"/>
      <c r="U984" s="42"/>
      <c r="V984" s="42"/>
      <c r="W984" s="42"/>
      <c r="Z984" s="42"/>
      <c r="AA984" s="42"/>
      <c r="AB984" s="42"/>
      <c r="AC984" s="42"/>
      <c r="AD984" s="42"/>
      <c r="AE984" s="42"/>
      <c r="AF984" s="42"/>
      <c r="AG984" s="42"/>
      <c r="AH984" s="42"/>
      <c r="AI984" s="42"/>
      <c r="AJ984" s="42"/>
    </row>
    <row r="985" spans="1:36" ht="15.75" customHeight="1" x14ac:dyDescent="0.2">
      <c r="A985" s="42"/>
      <c r="B985" s="42"/>
      <c r="C985" s="42"/>
      <c r="D985" s="42"/>
      <c r="E985" s="42"/>
      <c r="F985" s="42"/>
      <c r="G985" s="42"/>
      <c r="H985" s="42"/>
      <c r="I985" s="42"/>
      <c r="J985" s="42"/>
      <c r="K985" s="42"/>
      <c r="L985" s="42"/>
      <c r="M985" s="42"/>
      <c r="N985" s="42"/>
      <c r="O985" s="42"/>
      <c r="P985" s="42"/>
      <c r="Q985" s="42"/>
      <c r="S985" s="42"/>
      <c r="T985" s="42"/>
      <c r="U985" s="42"/>
      <c r="V985" s="42"/>
      <c r="W985" s="42"/>
      <c r="Z985" s="42"/>
      <c r="AA985" s="42"/>
      <c r="AB985" s="42"/>
      <c r="AC985" s="42"/>
      <c r="AD985" s="42"/>
      <c r="AE985" s="42"/>
      <c r="AF985" s="42"/>
      <c r="AG985" s="42"/>
      <c r="AH985" s="42"/>
      <c r="AI985" s="42"/>
      <c r="AJ985" s="42"/>
    </row>
    <row r="986" spans="1:36" ht="15.75" customHeight="1" x14ac:dyDescent="0.2">
      <c r="A986" s="42"/>
      <c r="B986" s="42"/>
      <c r="C986" s="42"/>
      <c r="D986" s="42"/>
      <c r="E986" s="42"/>
      <c r="F986" s="42"/>
      <c r="G986" s="42"/>
      <c r="H986" s="42"/>
      <c r="I986" s="42"/>
      <c r="J986" s="42"/>
      <c r="K986" s="42"/>
      <c r="L986" s="42"/>
      <c r="M986" s="42"/>
      <c r="N986" s="42"/>
      <c r="O986" s="42"/>
      <c r="P986" s="42"/>
      <c r="Q986" s="42"/>
      <c r="S986" s="42"/>
      <c r="T986" s="42"/>
      <c r="U986" s="42"/>
      <c r="V986" s="42"/>
      <c r="W986" s="42"/>
      <c r="Z986" s="42"/>
      <c r="AA986" s="42"/>
      <c r="AB986" s="42"/>
      <c r="AC986" s="42"/>
      <c r="AD986" s="42"/>
      <c r="AE986" s="42"/>
      <c r="AF986" s="42"/>
      <c r="AG986" s="42"/>
      <c r="AH986" s="42"/>
      <c r="AI986" s="42"/>
      <c r="AJ986" s="42"/>
    </row>
    <row r="987" spans="1:36" ht="15.75" customHeight="1" x14ac:dyDescent="0.2">
      <c r="A987" s="42"/>
      <c r="B987" s="42"/>
      <c r="C987" s="42"/>
      <c r="D987" s="42"/>
      <c r="E987" s="42"/>
      <c r="F987" s="42"/>
      <c r="G987" s="42"/>
      <c r="H987" s="42"/>
      <c r="I987" s="42"/>
      <c r="J987" s="42"/>
      <c r="K987" s="42"/>
      <c r="L987" s="42"/>
      <c r="M987" s="42"/>
      <c r="N987" s="42"/>
      <c r="O987" s="42"/>
      <c r="P987" s="42"/>
      <c r="Q987" s="42"/>
      <c r="S987" s="42"/>
      <c r="T987" s="42"/>
      <c r="U987" s="42"/>
      <c r="V987" s="42"/>
      <c r="W987" s="42"/>
      <c r="Z987" s="42"/>
      <c r="AA987" s="42"/>
      <c r="AB987" s="42"/>
      <c r="AC987" s="42"/>
      <c r="AD987" s="42"/>
      <c r="AE987" s="42"/>
      <c r="AF987" s="42"/>
      <c r="AG987" s="42"/>
      <c r="AH987" s="42"/>
      <c r="AI987" s="42"/>
      <c r="AJ987" s="42"/>
    </row>
    <row r="988" spans="1:36" ht="15.75" customHeight="1" x14ac:dyDescent="0.2">
      <c r="A988" s="42"/>
      <c r="B988" s="42"/>
      <c r="C988" s="42"/>
      <c r="D988" s="42"/>
      <c r="E988" s="42"/>
      <c r="F988" s="42"/>
      <c r="G988" s="42"/>
      <c r="H988" s="42"/>
      <c r="I988" s="42"/>
      <c r="J988" s="42"/>
      <c r="K988" s="42"/>
      <c r="L988" s="42"/>
      <c r="M988" s="42"/>
      <c r="N988" s="42"/>
      <c r="O988" s="42"/>
      <c r="P988" s="42"/>
      <c r="Q988" s="42"/>
      <c r="S988" s="42"/>
      <c r="T988" s="42"/>
      <c r="U988" s="42"/>
      <c r="V988" s="42"/>
      <c r="W988" s="42"/>
      <c r="Z988" s="42"/>
      <c r="AA988" s="42"/>
      <c r="AB988" s="42"/>
      <c r="AC988" s="42"/>
      <c r="AD988" s="42"/>
      <c r="AE988" s="42"/>
      <c r="AF988" s="42"/>
      <c r="AG988" s="42"/>
      <c r="AH988" s="42"/>
      <c r="AI988" s="42"/>
      <c r="AJ988" s="42"/>
    </row>
    <row r="989" spans="1:36" ht="15.75" customHeight="1" x14ac:dyDescent="0.2">
      <c r="A989" s="42"/>
      <c r="B989" s="42"/>
      <c r="C989" s="42"/>
      <c r="D989" s="42"/>
      <c r="E989" s="42"/>
      <c r="F989" s="42"/>
      <c r="G989" s="42"/>
      <c r="H989" s="42"/>
      <c r="I989" s="42"/>
      <c r="J989" s="42"/>
      <c r="K989" s="42"/>
      <c r="L989" s="42"/>
      <c r="M989" s="42"/>
      <c r="N989" s="42"/>
      <c r="O989" s="42"/>
      <c r="P989" s="42"/>
      <c r="Q989" s="42"/>
      <c r="S989" s="42"/>
      <c r="T989" s="42"/>
      <c r="U989" s="42"/>
      <c r="V989" s="42"/>
      <c r="W989" s="42"/>
      <c r="Z989" s="42"/>
      <c r="AA989" s="42"/>
      <c r="AB989" s="42"/>
      <c r="AC989" s="42"/>
      <c r="AD989" s="42"/>
      <c r="AE989" s="42"/>
      <c r="AF989" s="42"/>
      <c r="AG989" s="42"/>
      <c r="AH989" s="42"/>
      <c r="AI989" s="42"/>
      <c r="AJ989" s="42"/>
    </row>
    <row r="990" spans="1:36" ht="15.75" customHeight="1" x14ac:dyDescent="0.2">
      <c r="A990" s="42"/>
      <c r="B990" s="42"/>
      <c r="C990" s="42"/>
      <c r="D990" s="42"/>
      <c r="E990" s="42"/>
      <c r="F990" s="42"/>
      <c r="G990" s="42"/>
      <c r="H990" s="42"/>
      <c r="I990" s="42"/>
      <c r="J990" s="42"/>
      <c r="K990" s="42"/>
      <c r="L990" s="42"/>
      <c r="M990" s="42"/>
      <c r="N990" s="42"/>
      <c r="O990" s="42"/>
      <c r="P990" s="42"/>
      <c r="Q990" s="42"/>
      <c r="S990" s="42"/>
      <c r="T990" s="42"/>
      <c r="U990" s="42"/>
      <c r="V990" s="42"/>
      <c r="W990" s="42"/>
      <c r="Z990" s="42"/>
      <c r="AA990" s="42"/>
      <c r="AB990" s="42"/>
      <c r="AC990" s="42"/>
      <c r="AD990" s="42"/>
      <c r="AE990" s="42"/>
      <c r="AF990" s="42"/>
      <c r="AG990" s="42"/>
      <c r="AH990" s="42"/>
      <c r="AI990" s="42"/>
      <c r="AJ990" s="42"/>
    </row>
    <row r="991" spans="1:36" ht="15.75" customHeight="1" x14ac:dyDescent="0.2">
      <c r="A991" s="42"/>
      <c r="B991" s="42"/>
      <c r="C991" s="42"/>
      <c r="D991" s="42"/>
      <c r="E991" s="42"/>
      <c r="F991" s="42"/>
      <c r="G991" s="42"/>
      <c r="H991" s="42"/>
      <c r="I991" s="42"/>
      <c r="J991" s="42"/>
      <c r="K991" s="42"/>
      <c r="L991" s="42"/>
      <c r="M991" s="42"/>
      <c r="N991" s="42"/>
      <c r="O991" s="42"/>
      <c r="P991" s="42"/>
      <c r="Q991" s="42"/>
      <c r="S991" s="42"/>
      <c r="T991" s="42"/>
      <c r="U991" s="42"/>
      <c r="V991" s="42"/>
      <c r="W991" s="42"/>
      <c r="Z991" s="42"/>
      <c r="AA991" s="42"/>
      <c r="AB991" s="42"/>
      <c r="AC991" s="42"/>
      <c r="AD991" s="42"/>
      <c r="AE991" s="42"/>
      <c r="AF991" s="42"/>
      <c r="AG991" s="42"/>
      <c r="AH991" s="42"/>
      <c r="AI991" s="42"/>
      <c r="AJ991" s="42"/>
    </row>
    <row r="992" spans="1:36" ht="15.75" customHeight="1" x14ac:dyDescent="0.2">
      <c r="A992" s="42"/>
      <c r="B992" s="42"/>
      <c r="C992" s="42"/>
      <c r="D992" s="42"/>
      <c r="E992" s="42"/>
      <c r="F992" s="42"/>
      <c r="G992" s="42"/>
      <c r="H992" s="42"/>
      <c r="I992" s="42"/>
      <c r="J992" s="42"/>
      <c r="K992" s="42"/>
      <c r="L992" s="42"/>
      <c r="M992" s="42"/>
      <c r="N992" s="42"/>
      <c r="O992" s="42"/>
      <c r="P992" s="42"/>
      <c r="Q992" s="42"/>
      <c r="S992" s="42"/>
      <c r="T992" s="42"/>
      <c r="U992" s="42"/>
      <c r="V992" s="42"/>
      <c r="W992" s="42"/>
      <c r="Z992" s="42"/>
      <c r="AA992" s="42"/>
      <c r="AB992" s="42"/>
      <c r="AC992" s="42"/>
      <c r="AD992" s="42"/>
      <c r="AE992" s="42"/>
      <c r="AF992" s="42"/>
      <c r="AG992" s="42"/>
      <c r="AH992" s="42"/>
      <c r="AI992" s="42"/>
      <c r="AJ992" s="42"/>
    </row>
    <row r="993" spans="1:36" ht="15.75" customHeight="1" x14ac:dyDescent="0.2">
      <c r="A993" s="42"/>
      <c r="B993" s="42"/>
      <c r="C993" s="42"/>
      <c r="D993" s="42"/>
      <c r="E993" s="42"/>
      <c r="F993" s="42"/>
      <c r="G993" s="42"/>
      <c r="H993" s="42"/>
      <c r="I993" s="42"/>
      <c r="J993" s="42"/>
      <c r="K993" s="42"/>
      <c r="L993" s="42"/>
      <c r="M993" s="42"/>
      <c r="N993" s="42"/>
      <c r="O993" s="42"/>
      <c r="P993" s="42"/>
      <c r="Q993" s="42"/>
      <c r="S993" s="42"/>
      <c r="T993" s="42"/>
      <c r="U993" s="42"/>
      <c r="V993" s="42"/>
      <c r="W993" s="42"/>
      <c r="Z993" s="42"/>
      <c r="AA993" s="42"/>
      <c r="AB993" s="42"/>
      <c r="AC993" s="42"/>
      <c r="AD993" s="42"/>
      <c r="AE993" s="42"/>
      <c r="AF993" s="42"/>
      <c r="AG993" s="42"/>
      <c r="AH993" s="42"/>
      <c r="AI993" s="42"/>
      <c r="AJ993" s="42"/>
    </row>
    <row r="994" spans="1:36" ht="15.75" customHeight="1" x14ac:dyDescent="0.2">
      <c r="A994" s="42"/>
      <c r="B994" s="42"/>
      <c r="C994" s="42"/>
      <c r="D994" s="42"/>
      <c r="E994" s="42"/>
      <c r="F994" s="42"/>
      <c r="G994" s="42"/>
      <c r="H994" s="42"/>
      <c r="I994" s="42"/>
      <c r="J994" s="42"/>
      <c r="K994" s="42"/>
      <c r="L994" s="42"/>
      <c r="M994" s="42"/>
      <c r="N994" s="42"/>
      <c r="O994" s="42"/>
      <c r="P994" s="42"/>
      <c r="Q994" s="42"/>
      <c r="S994" s="42"/>
      <c r="T994" s="42"/>
      <c r="U994" s="42"/>
      <c r="V994" s="42"/>
      <c r="W994" s="42"/>
      <c r="Z994" s="42"/>
      <c r="AA994" s="42"/>
      <c r="AB994" s="42"/>
      <c r="AC994" s="42"/>
      <c r="AD994" s="42"/>
      <c r="AE994" s="42"/>
      <c r="AF994" s="42"/>
      <c r="AG994" s="42"/>
      <c r="AH994" s="42"/>
      <c r="AI994" s="42"/>
      <c r="AJ994" s="42"/>
    </row>
    <row r="995" spans="1:36" ht="15.75" customHeight="1" x14ac:dyDescent="0.2">
      <c r="A995" s="42"/>
      <c r="B995" s="42"/>
      <c r="C995" s="42"/>
      <c r="D995" s="42"/>
      <c r="E995" s="42"/>
      <c r="F995" s="42"/>
      <c r="G995" s="42"/>
      <c r="H995" s="42"/>
      <c r="I995" s="42"/>
      <c r="J995" s="42"/>
      <c r="K995" s="42"/>
      <c r="L995" s="42"/>
      <c r="M995" s="42"/>
      <c r="N995" s="42"/>
      <c r="O995" s="42"/>
      <c r="P995" s="42"/>
      <c r="Q995" s="42"/>
      <c r="S995" s="42"/>
      <c r="T995" s="42"/>
      <c r="U995" s="42"/>
      <c r="V995" s="42"/>
      <c r="W995" s="42"/>
      <c r="Z995" s="42"/>
      <c r="AA995" s="42"/>
      <c r="AB995" s="42"/>
      <c r="AC995" s="42"/>
      <c r="AD995" s="42"/>
      <c r="AE995" s="42"/>
      <c r="AF995" s="42"/>
      <c r="AG995" s="42"/>
      <c r="AH995" s="42"/>
      <c r="AI995" s="42"/>
      <c r="AJ995" s="42"/>
    </row>
    <row r="996" spans="1:36" ht="15.75" customHeight="1" x14ac:dyDescent="0.2">
      <c r="A996" s="42"/>
      <c r="B996" s="42"/>
      <c r="C996" s="42"/>
      <c r="D996" s="42"/>
      <c r="E996" s="42"/>
      <c r="F996" s="42"/>
      <c r="G996" s="42"/>
      <c r="H996" s="42"/>
      <c r="I996" s="42"/>
      <c r="J996" s="42"/>
      <c r="K996" s="42"/>
      <c r="L996" s="42"/>
      <c r="M996" s="42"/>
      <c r="N996" s="42"/>
      <c r="O996" s="42"/>
      <c r="P996" s="42"/>
      <c r="Q996" s="42"/>
      <c r="S996" s="42"/>
      <c r="T996" s="42"/>
      <c r="U996" s="42"/>
      <c r="V996" s="42"/>
      <c r="W996" s="42"/>
      <c r="Z996" s="42"/>
      <c r="AA996" s="42"/>
      <c r="AB996" s="42"/>
      <c r="AC996" s="42"/>
      <c r="AD996" s="42"/>
      <c r="AE996" s="42"/>
      <c r="AF996" s="42"/>
      <c r="AG996" s="42"/>
      <c r="AH996" s="42"/>
      <c r="AI996" s="42"/>
      <c r="AJ996" s="42"/>
    </row>
    <row r="997" spans="1:36" ht="15.75" customHeight="1" x14ac:dyDescent="0.2">
      <c r="A997" s="42"/>
      <c r="B997" s="42"/>
      <c r="C997" s="42"/>
      <c r="D997" s="42"/>
      <c r="E997" s="42"/>
      <c r="F997" s="42"/>
      <c r="G997" s="42"/>
      <c r="H997" s="42"/>
      <c r="I997" s="42"/>
      <c r="J997" s="42"/>
      <c r="K997" s="42"/>
      <c r="L997" s="42"/>
      <c r="M997" s="42"/>
      <c r="N997" s="42"/>
      <c r="O997" s="42"/>
      <c r="P997" s="42"/>
      <c r="Q997" s="42"/>
      <c r="S997" s="42"/>
      <c r="T997" s="42"/>
      <c r="U997" s="42"/>
      <c r="V997" s="42"/>
      <c r="W997" s="42"/>
      <c r="Z997" s="42"/>
      <c r="AA997" s="42"/>
      <c r="AB997" s="42"/>
      <c r="AC997" s="42"/>
      <c r="AD997" s="42"/>
      <c r="AE997" s="42"/>
      <c r="AF997" s="42"/>
      <c r="AG997" s="42"/>
      <c r="AH997" s="42"/>
      <c r="AI997" s="42"/>
      <c r="AJ997" s="42"/>
    </row>
    <row r="998" spans="1:36" ht="15.75" customHeight="1" x14ac:dyDescent="0.2">
      <c r="A998" s="42"/>
      <c r="B998" s="42"/>
      <c r="C998" s="42"/>
      <c r="D998" s="42"/>
      <c r="E998" s="42"/>
      <c r="F998" s="42"/>
      <c r="G998" s="42"/>
      <c r="H998" s="42"/>
      <c r="I998" s="42"/>
      <c r="J998" s="42"/>
      <c r="K998" s="42"/>
      <c r="L998" s="42"/>
      <c r="M998" s="42"/>
      <c r="N998" s="42"/>
      <c r="O998" s="42"/>
      <c r="P998" s="42"/>
      <c r="Q998" s="42"/>
      <c r="S998" s="42"/>
      <c r="T998" s="42"/>
      <c r="U998" s="42"/>
      <c r="V998" s="42"/>
      <c r="W998" s="42"/>
      <c r="Z998" s="42"/>
      <c r="AA998" s="42"/>
      <c r="AB998" s="42"/>
      <c r="AC998" s="42"/>
      <c r="AD998" s="42"/>
      <c r="AE998" s="42"/>
      <c r="AF998" s="42"/>
      <c r="AG998" s="42"/>
      <c r="AH998" s="42"/>
      <c r="AI998" s="42"/>
      <c r="AJ998" s="42"/>
    </row>
    <row r="999" spans="1:36" ht="15.75" customHeight="1" x14ac:dyDescent="0.2">
      <c r="A999" s="42"/>
      <c r="B999" s="42"/>
      <c r="C999" s="42"/>
      <c r="D999" s="42"/>
      <c r="E999" s="42"/>
      <c r="F999" s="42"/>
      <c r="G999" s="42"/>
      <c r="H999" s="42"/>
      <c r="I999" s="42"/>
      <c r="J999" s="42"/>
      <c r="K999" s="42"/>
      <c r="L999" s="42"/>
      <c r="M999" s="42"/>
      <c r="N999" s="42"/>
      <c r="O999" s="42"/>
      <c r="P999" s="42"/>
      <c r="Q999" s="42"/>
      <c r="S999" s="42"/>
      <c r="T999" s="42"/>
      <c r="U999" s="42"/>
      <c r="V999" s="42"/>
      <c r="W999" s="42"/>
      <c r="Z999" s="42"/>
      <c r="AA999" s="42"/>
      <c r="AB999" s="42"/>
      <c r="AC999" s="42"/>
      <c r="AD999" s="42"/>
      <c r="AE999" s="42"/>
      <c r="AF999" s="42"/>
      <c r="AG999" s="42"/>
      <c r="AH999" s="42"/>
      <c r="AI999" s="42"/>
      <c r="AJ999" s="42"/>
    </row>
    <row r="1000" spans="1:36" ht="15.75" customHeight="1" x14ac:dyDescent="0.2">
      <c r="A1000" s="42"/>
      <c r="B1000" s="42"/>
      <c r="C1000" s="42"/>
      <c r="D1000" s="42"/>
      <c r="E1000" s="42"/>
      <c r="F1000" s="42"/>
      <c r="G1000" s="42"/>
      <c r="H1000" s="42"/>
      <c r="I1000" s="42"/>
      <c r="J1000" s="42"/>
      <c r="K1000" s="42"/>
      <c r="L1000" s="42"/>
      <c r="M1000" s="42"/>
      <c r="N1000" s="42"/>
      <c r="O1000" s="42"/>
      <c r="P1000" s="42"/>
      <c r="Q1000" s="42"/>
      <c r="S1000" s="42"/>
      <c r="T1000" s="42"/>
      <c r="U1000" s="42"/>
      <c r="V1000" s="42"/>
      <c r="W1000" s="42"/>
      <c r="Z1000" s="42"/>
      <c r="AA1000" s="42"/>
      <c r="AB1000" s="42"/>
      <c r="AC1000" s="42"/>
      <c r="AD1000" s="42"/>
      <c r="AE1000" s="42"/>
      <c r="AF1000" s="42"/>
      <c r="AG1000" s="42"/>
      <c r="AH1000" s="42"/>
      <c r="AI1000" s="42"/>
      <c r="AJ1000" s="42"/>
    </row>
  </sheetData>
  <autoFilter ref="B1:AJ175"/>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14:formula1>
            <xm:f>dados!$Q$2:$Q$3</xm:f>
          </x14:formula1>
          <xm:sqref>M2:M299</xm:sqref>
        </x14:dataValidation>
        <x14:dataValidation type="list" allowBlank="1" showErrorMessage="1">
          <x14:formula1>
            <xm:f>dados!$M$2:$M$3</xm:f>
          </x14:formula1>
          <xm:sqref>S2:T569</xm:sqref>
        </x14:dataValidation>
        <x14:dataValidation type="list" allowBlank="1" showErrorMessage="1">
          <x14:formula1>
            <xm:f>dados!$A$2:$A$23</xm:f>
          </x14:formula1>
          <xm:sqref>B2:B569</xm:sqref>
        </x14:dataValidation>
        <x14:dataValidation type="list" allowBlank="1" showErrorMessage="1">
          <x14:formula1>
            <xm:f>dados!$S$2:$S$4</xm:f>
          </x14:formula1>
          <xm:sqref>A2:A569</xm:sqref>
        </x14:dataValidation>
        <x14:dataValidation type="list" allowBlank="1" showErrorMessage="1">
          <x14:formula1>
            <xm:f>dados!$G$2:$G$13</xm:f>
          </x14:formula1>
          <xm:sqref>X2:X569</xm:sqref>
        </x14:dataValidation>
        <x14:dataValidation type="list" allowBlank="1" showErrorMessage="1">
          <x14:formula1>
            <xm:f>dados!$I$2:$I$10</xm:f>
          </x14:formula1>
          <xm:sqref>Y2:Y569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48575"/>
  <sheetViews>
    <sheetView tabSelected="1" topLeftCell="Q1" zoomScale="70" zoomScaleNormal="70" workbookViewId="0">
      <pane ySplit="1" topLeftCell="A2" activePane="bottomLeft" state="frozen"/>
      <selection activeCell="T1" sqref="T1"/>
      <selection pane="bottomLeft" activeCell="AF2" sqref="AF2"/>
    </sheetView>
  </sheetViews>
  <sheetFormatPr defaultColWidth="12.625" defaultRowHeight="60" customHeight="1" x14ac:dyDescent="0.2"/>
  <cols>
    <col min="1" max="1" width="11.5" style="18" customWidth="1"/>
    <col min="2" max="2" width="27.875" customWidth="1"/>
    <col min="3" max="3" width="55.25" style="67" customWidth="1"/>
    <col min="4" max="4" width="34.875" style="18" customWidth="1"/>
    <col min="5" max="5" width="18.75" style="67" customWidth="1"/>
    <col min="6" max="6" width="24.75" customWidth="1"/>
    <col min="7" max="7" width="25.125" customWidth="1"/>
    <col min="8" max="8" width="50.875" style="17" customWidth="1"/>
    <col min="9" max="9" width="50.875" customWidth="1"/>
    <col min="10" max="10" width="29" customWidth="1"/>
    <col min="11" max="11" width="17" customWidth="1"/>
    <col min="12" max="12" width="24.25" customWidth="1"/>
    <col min="13" max="13" width="29.875" style="17" customWidth="1"/>
    <col min="14" max="14" width="15.75" style="17" customWidth="1"/>
    <col min="15" max="15" width="14.125" style="17" customWidth="1"/>
    <col min="16" max="16" width="29.875" customWidth="1"/>
    <col min="17" max="17" width="16.125" customWidth="1"/>
    <col min="18" max="18" width="22.25" customWidth="1"/>
    <col min="19" max="19" width="17.375" style="17" customWidth="1"/>
    <col min="20" max="20" width="18" customWidth="1"/>
    <col min="21" max="21" width="15.75" style="17" customWidth="1"/>
    <col min="22" max="23" width="20.25" customWidth="1"/>
    <col min="24" max="24" width="23.25" customWidth="1"/>
    <col min="25" max="25" width="19.375" style="17" customWidth="1"/>
    <col min="26" max="26" width="12.625" style="17" customWidth="1"/>
    <col min="27" max="27" width="15.5" customWidth="1"/>
    <col min="28" max="28" width="12.625" customWidth="1"/>
    <col min="29" max="29" width="12.625" style="18" customWidth="1"/>
    <col min="30" max="30" width="35" hidden="1" customWidth="1"/>
    <col min="16384" max="16384" width="8" customWidth="1"/>
  </cols>
  <sheetData>
    <row r="1" spans="1:30" ht="45" x14ac:dyDescent="0.2">
      <c r="A1" s="14" t="s">
        <v>359</v>
      </c>
      <c r="B1" s="15" t="s">
        <v>360</v>
      </c>
      <c r="C1" s="14" t="s">
        <v>361</v>
      </c>
      <c r="D1" s="14" t="s">
        <v>390</v>
      </c>
      <c r="E1" s="14" t="s">
        <v>362</v>
      </c>
      <c r="F1" s="14" t="s">
        <v>363</v>
      </c>
      <c r="G1" s="14" t="s">
        <v>365</v>
      </c>
      <c r="H1" s="14" t="s">
        <v>391</v>
      </c>
      <c r="I1" s="14" t="s">
        <v>392</v>
      </c>
      <c r="J1" s="14" t="s">
        <v>368</v>
      </c>
      <c r="K1" s="14" t="s">
        <v>370</v>
      </c>
      <c r="L1" s="14" t="s">
        <v>393</v>
      </c>
      <c r="M1" s="14" t="s">
        <v>372</v>
      </c>
      <c r="N1" s="14" t="s">
        <v>378</v>
      </c>
      <c r="O1" s="145" t="s">
        <v>381</v>
      </c>
      <c r="P1" s="14" t="s">
        <v>394</v>
      </c>
      <c r="Q1" s="14" t="s">
        <v>395</v>
      </c>
      <c r="R1" s="14" t="s">
        <v>375</v>
      </c>
      <c r="S1" s="14" t="s">
        <v>396</v>
      </c>
      <c r="T1" s="14" t="s">
        <v>377</v>
      </c>
      <c r="U1" s="14" t="s">
        <v>397</v>
      </c>
      <c r="V1" s="14" t="s">
        <v>380</v>
      </c>
      <c r="W1" s="14" t="s">
        <v>398</v>
      </c>
      <c r="X1" s="14" t="s">
        <v>383</v>
      </c>
      <c r="Y1" s="14" t="s">
        <v>384</v>
      </c>
      <c r="Z1" s="14" t="s">
        <v>385</v>
      </c>
      <c r="AA1" s="16" t="s">
        <v>399</v>
      </c>
      <c r="AB1" s="14" t="s">
        <v>387</v>
      </c>
      <c r="AC1" s="15" t="s">
        <v>400</v>
      </c>
      <c r="AD1" s="14" t="s">
        <v>401</v>
      </c>
    </row>
    <row r="2" spans="1:30" x14ac:dyDescent="0.2">
      <c r="A2" s="69" t="s">
        <v>108</v>
      </c>
      <c r="B2" s="23" t="str">
        <f>IF(A2="","",VLOOKUP(A2,dados!$A$1:$B$23,2,FALSE))</f>
        <v>Diretoria de Orçamento e Finanças</v>
      </c>
      <c r="C2" s="70" t="s">
        <v>402</v>
      </c>
      <c r="D2" s="128" t="s">
        <v>403</v>
      </c>
      <c r="E2" s="70" t="s">
        <v>404</v>
      </c>
      <c r="F2" s="24" t="s">
        <v>26</v>
      </c>
      <c r="G2" s="25" t="s">
        <v>405</v>
      </c>
      <c r="H2" s="25" t="s">
        <v>406</v>
      </c>
      <c r="I2" s="25" t="s">
        <v>407</v>
      </c>
      <c r="J2" s="25" t="s">
        <v>81</v>
      </c>
      <c r="K2" s="25" t="s">
        <v>408</v>
      </c>
      <c r="L2" s="27">
        <v>63167.199999999997</v>
      </c>
      <c r="M2" s="24" t="s">
        <v>26</v>
      </c>
      <c r="N2" s="24" t="s">
        <v>28</v>
      </c>
      <c r="O2" s="24" t="s">
        <v>37</v>
      </c>
      <c r="P2" s="28">
        <v>44621</v>
      </c>
      <c r="Q2" s="28">
        <v>44730</v>
      </c>
      <c r="R2" s="28"/>
      <c r="S2" s="28">
        <v>44913</v>
      </c>
      <c r="T2" s="28"/>
      <c r="U2" s="25" t="s">
        <v>409</v>
      </c>
      <c r="V2" s="25"/>
      <c r="W2" s="28"/>
      <c r="X2" s="25"/>
      <c r="Y2" s="24" t="s">
        <v>79</v>
      </c>
      <c r="Z2" s="24" t="s">
        <v>44</v>
      </c>
      <c r="AA2" s="30"/>
      <c r="AB2" s="28"/>
      <c r="AC2" s="31" t="str">
        <f t="shared" ref="AC2:AC50" si="0">IF(AB2="","",DATEDIF(W2,AB2,"d"))</f>
        <v/>
      </c>
      <c r="AD2" s="28"/>
    </row>
    <row r="3" spans="1:30" ht="90" x14ac:dyDescent="0.2">
      <c r="A3" s="69" t="s">
        <v>18</v>
      </c>
      <c r="B3" s="23" t="str">
        <f>IF(A3="","",VLOOKUP(A3,dados!$A$1:$B$23,2,FALSE))</f>
        <v>Academia Judicial</v>
      </c>
      <c r="C3" s="71" t="s">
        <v>410</v>
      </c>
      <c r="D3" s="129" t="s">
        <v>403</v>
      </c>
      <c r="E3" s="70" t="s">
        <v>411</v>
      </c>
      <c r="F3" s="24" t="s">
        <v>26</v>
      </c>
      <c r="G3" s="25" t="s">
        <v>412</v>
      </c>
      <c r="H3" s="25" t="s">
        <v>413</v>
      </c>
      <c r="I3" s="25" t="s">
        <v>414</v>
      </c>
      <c r="J3" s="25" t="s">
        <v>60</v>
      </c>
      <c r="K3" s="25"/>
      <c r="L3" s="27" t="s">
        <v>412</v>
      </c>
      <c r="M3" s="24" t="s">
        <v>26</v>
      </c>
      <c r="N3" s="24" t="s">
        <v>28</v>
      </c>
      <c r="O3" s="24" t="s">
        <v>26</v>
      </c>
      <c r="P3" s="28" t="s">
        <v>412</v>
      </c>
      <c r="Q3" s="28" t="s">
        <v>412</v>
      </c>
      <c r="R3" s="28"/>
      <c r="S3" s="28" t="s">
        <v>412</v>
      </c>
      <c r="T3" s="28"/>
      <c r="U3" s="25" t="s">
        <v>409</v>
      </c>
      <c r="V3" s="25"/>
      <c r="W3" s="28"/>
      <c r="X3" s="25"/>
      <c r="Y3" s="24" t="s">
        <v>79</v>
      </c>
      <c r="Z3" s="24" t="s">
        <v>59</v>
      </c>
      <c r="AA3" s="30"/>
      <c r="AB3" s="28"/>
      <c r="AC3" s="31" t="str">
        <f t="shared" si="0"/>
        <v/>
      </c>
      <c r="AD3" s="28"/>
    </row>
    <row r="4" spans="1:30" ht="90" x14ac:dyDescent="0.2">
      <c r="A4" s="69" t="s">
        <v>18</v>
      </c>
      <c r="B4" s="23" t="str">
        <f>IF(A4="","",VLOOKUP(A4,dados!$A$1:$B$23,2,FALSE))</f>
        <v>Academia Judicial</v>
      </c>
      <c r="C4" s="70" t="s">
        <v>415</v>
      </c>
      <c r="D4" s="129" t="s">
        <v>403</v>
      </c>
      <c r="E4" s="70" t="s">
        <v>411</v>
      </c>
      <c r="F4" s="24" t="s">
        <v>26</v>
      </c>
      <c r="G4" s="25" t="s">
        <v>412</v>
      </c>
      <c r="H4" s="25" t="s">
        <v>413</v>
      </c>
      <c r="I4" s="25" t="s">
        <v>414</v>
      </c>
      <c r="J4" s="25" t="s">
        <v>60</v>
      </c>
      <c r="K4" s="25"/>
      <c r="L4" s="27">
        <v>5660.4</v>
      </c>
      <c r="M4" s="74" t="s">
        <v>37</v>
      </c>
      <c r="N4" s="24" t="s">
        <v>28</v>
      </c>
      <c r="O4" s="24" t="s">
        <v>26</v>
      </c>
      <c r="P4" s="28" t="s">
        <v>412</v>
      </c>
      <c r="Q4" s="28" t="s">
        <v>412</v>
      </c>
      <c r="R4" s="28"/>
      <c r="S4" s="28" t="s">
        <v>412</v>
      </c>
      <c r="T4" s="28"/>
      <c r="U4" s="25" t="s">
        <v>409</v>
      </c>
      <c r="V4" s="25"/>
      <c r="W4" s="28"/>
      <c r="X4" s="25" t="s">
        <v>416</v>
      </c>
      <c r="Y4" s="24" t="s">
        <v>43</v>
      </c>
      <c r="Z4" s="24" t="s">
        <v>59</v>
      </c>
      <c r="AA4" s="30"/>
      <c r="AB4" s="28"/>
      <c r="AC4" s="31" t="str">
        <f t="shared" si="0"/>
        <v/>
      </c>
      <c r="AD4" s="28"/>
    </row>
    <row r="5" spans="1:30" ht="135" x14ac:dyDescent="0.2">
      <c r="A5" s="69" t="s">
        <v>18</v>
      </c>
      <c r="B5" s="23" t="str">
        <f>IF(A5="","",VLOOKUP(A5,dados!$A$1:$B$23,2,FALSE))</f>
        <v>Academia Judicial</v>
      </c>
      <c r="C5" s="71" t="s">
        <v>417</v>
      </c>
      <c r="D5" s="129" t="s">
        <v>403</v>
      </c>
      <c r="E5" s="70" t="s">
        <v>411</v>
      </c>
      <c r="F5" s="24" t="s">
        <v>26</v>
      </c>
      <c r="G5" s="25" t="s">
        <v>418</v>
      </c>
      <c r="H5" s="25" t="s">
        <v>413</v>
      </c>
      <c r="I5" s="25" t="s">
        <v>414</v>
      </c>
      <c r="J5" s="25" t="s">
        <v>60</v>
      </c>
      <c r="K5" s="25"/>
      <c r="L5" s="27">
        <v>55209.19</v>
      </c>
      <c r="M5" s="74"/>
      <c r="N5" s="24" t="s">
        <v>28</v>
      </c>
      <c r="O5" s="24" t="s">
        <v>26</v>
      </c>
      <c r="P5" s="28" t="s">
        <v>412</v>
      </c>
      <c r="Q5" s="28" t="s">
        <v>412</v>
      </c>
      <c r="R5" s="28"/>
      <c r="S5" s="28">
        <v>44651</v>
      </c>
      <c r="T5" s="28"/>
      <c r="U5" s="25" t="s">
        <v>409</v>
      </c>
      <c r="V5" s="25"/>
      <c r="W5" s="28"/>
      <c r="X5" s="25" t="s">
        <v>419</v>
      </c>
      <c r="Y5" s="24" t="s">
        <v>32</v>
      </c>
      <c r="Z5" s="24" t="s">
        <v>34</v>
      </c>
      <c r="AA5" s="30"/>
      <c r="AB5" s="28"/>
      <c r="AC5" s="31" t="str">
        <f t="shared" si="0"/>
        <v/>
      </c>
      <c r="AD5" s="28" t="s">
        <v>420</v>
      </c>
    </row>
    <row r="6" spans="1:30" ht="90" x14ac:dyDescent="0.2">
      <c r="A6" s="69" t="s">
        <v>18</v>
      </c>
      <c r="B6" s="23" t="str">
        <f>IF(A6="","",VLOOKUP(A6,dados!$A$1:$B$23,2,FALSE))</f>
        <v>Academia Judicial</v>
      </c>
      <c r="C6" s="70" t="s">
        <v>421</v>
      </c>
      <c r="D6" s="129" t="s">
        <v>403</v>
      </c>
      <c r="E6" s="70" t="s">
        <v>411</v>
      </c>
      <c r="F6" s="24" t="s">
        <v>26</v>
      </c>
      <c r="G6" s="25" t="s">
        <v>422</v>
      </c>
      <c r="H6" s="25" t="s">
        <v>413</v>
      </c>
      <c r="I6" s="25" t="s">
        <v>414</v>
      </c>
      <c r="J6" s="25" t="s">
        <v>60</v>
      </c>
      <c r="K6" s="25"/>
      <c r="L6" s="27" t="s">
        <v>412</v>
      </c>
      <c r="M6" s="24" t="s">
        <v>26</v>
      </c>
      <c r="N6" s="24" t="s">
        <v>28</v>
      </c>
      <c r="O6" s="24" t="s">
        <v>26</v>
      </c>
      <c r="P6" s="28" t="s">
        <v>412</v>
      </c>
      <c r="Q6" s="28" t="s">
        <v>412</v>
      </c>
      <c r="R6" s="28"/>
      <c r="S6" s="28" t="s">
        <v>412</v>
      </c>
      <c r="T6" s="28"/>
      <c r="U6" s="25" t="s">
        <v>409</v>
      </c>
      <c r="V6" s="25"/>
      <c r="W6" s="28"/>
      <c r="X6" s="25"/>
      <c r="Y6" s="24" t="s">
        <v>79</v>
      </c>
      <c r="Z6" s="24" t="s">
        <v>59</v>
      </c>
      <c r="AA6" s="30"/>
      <c r="AB6" s="28"/>
      <c r="AC6" s="31" t="str">
        <f t="shared" si="0"/>
        <v/>
      </c>
      <c r="AD6" s="28"/>
    </row>
    <row r="7" spans="1:30" ht="255" x14ac:dyDescent="0.2">
      <c r="A7" s="68" t="s">
        <v>104</v>
      </c>
      <c r="B7" s="23" t="str">
        <f>IF('PCA 2022 Licit, Dispensa, Inexi'!$A201="","",VLOOKUP(A7,dados!$A$1:$B$23,2,FALSE))</f>
        <v>Diretoria de Material e Patrimônio</v>
      </c>
      <c r="C7" s="71" t="s">
        <v>423</v>
      </c>
      <c r="D7" s="129" t="s">
        <v>424</v>
      </c>
      <c r="E7" s="70" t="s">
        <v>425</v>
      </c>
      <c r="F7" s="24" t="s">
        <v>37</v>
      </c>
      <c r="G7" s="25" t="s">
        <v>426</v>
      </c>
      <c r="H7" s="25" t="s">
        <v>427</v>
      </c>
      <c r="I7" s="25" t="s">
        <v>428</v>
      </c>
      <c r="J7" s="25" t="s">
        <v>74</v>
      </c>
      <c r="K7" s="25" t="s">
        <v>429</v>
      </c>
      <c r="L7" s="27">
        <v>21000</v>
      </c>
      <c r="M7" s="24" t="s">
        <v>37</v>
      </c>
      <c r="N7" s="24" t="s">
        <v>28</v>
      </c>
      <c r="O7" s="24" t="s">
        <v>26</v>
      </c>
      <c r="P7" s="28">
        <v>44740</v>
      </c>
      <c r="Q7" s="28">
        <v>44750</v>
      </c>
      <c r="R7" s="28"/>
      <c r="S7" s="28">
        <v>44771</v>
      </c>
      <c r="T7" s="28"/>
      <c r="U7" s="25" t="s">
        <v>430</v>
      </c>
      <c r="V7" s="25"/>
      <c r="W7" s="28">
        <v>44757</v>
      </c>
      <c r="X7" s="25" t="s">
        <v>431</v>
      </c>
      <c r="Y7" s="24" t="s">
        <v>43</v>
      </c>
      <c r="Z7" s="24" t="s">
        <v>44</v>
      </c>
      <c r="AA7" s="30" t="s">
        <v>432</v>
      </c>
      <c r="AB7" s="28">
        <v>44775</v>
      </c>
      <c r="AC7" s="31">
        <f t="shared" si="0"/>
        <v>18</v>
      </c>
      <c r="AD7" s="28"/>
    </row>
    <row r="8" spans="1:30" ht="45" x14ac:dyDescent="0.2">
      <c r="A8" s="68" t="s">
        <v>82</v>
      </c>
      <c r="B8" s="23" t="str">
        <f>IF(A8="","",VLOOKUP(A8,dados!$A$1:$B$23,2,FALSE))</f>
        <v>Diretoria de Engenharia e Arquitetura</v>
      </c>
      <c r="C8" s="70" t="s">
        <v>433</v>
      </c>
      <c r="D8" s="128" t="s">
        <v>434</v>
      </c>
      <c r="E8" s="70" t="s">
        <v>411</v>
      </c>
      <c r="F8" s="24" t="s">
        <v>26</v>
      </c>
      <c r="G8" s="25" t="s">
        <v>435</v>
      </c>
      <c r="H8" s="25" t="s">
        <v>436</v>
      </c>
      <c r="I8" s="25" t="s">
        <v>437</v>
      </c>
      <c r="J8" s="25" t="s">
        <v>81</v>
      </c>
      <c r="K8" s="25" t="s">
        <v>438</v>
      </c>
      <c r="L8" s="27">
        <v>500000</v>
      </c>
      <c r="M8" s="24" t="s">
        <v>37</v>
      </c>
      <c r="N8" s="24" t="s">
        <v>28</v>
      </c>
      <c r="O8" s="24" t="s">
        <v>26</v>
      </c>
      <c r="P8" s="28">
        <v>44296</v>
      </c>
      <c r="Q8" s="28">
        <v>44613</v>
      </c>
      <c r="R8" s="28">
        <v>44717</v>
      </c>
      <c r="S8" s="28">
        <v>44833</v>
      </c>
      <c r="T8" s="28">
        <v>44946</v>
      </c>
      <c r="U8" s="25" t="s">
        <v>439</v>
      </c>
      <c r="V8" s="25"/>
      <c r="W8" s="28">
        <v>44767</v>
      </c>
      <c r="X8" s="25" t="s">
        <v>440</v>
      </c>
      <c r="Y8" s="24" t="s">
        <v>65</v>
      </c>
      <c r="Z8" s="24" t="s">
        <v>87</v>
      </c>
      <c r="AA8" s="30" t="s">
        <v>441</v>
      </c>
      <c r="AB8" s="28"/>
      <c r="AC8" s="31" t="str">
        <f t="shared" si="0"/>
        <v/>
      </c>
      <c r="AD8" s="28" t="s">
        <v>442</v>
      </c>
    </row>
    <row r="9" spans="1:30" ht="30" x14ac:dyDescent="0.2">
      <c r="A9" s="68" t="s">
        <v>82</v>
      </c>
      <c r="B9" s="23" t="str">
        <f>IF(A9="","",VLOOKUP(A9,dados!$A$1:$B$23,2,FALSE))</f>
        <v>Diretoria de Engenharia e Arquitetura</v>
      </c>
      <c r="C9" s="70" t="s">
        <v>443</v>
      </c>
      <c r="D9" s="128" t="s">
        <v>434</v>
      </c>
      <c r="E9" s="70" t="s">
        <v>411</v>
      </c>
      <c r="F9" s="24" t="s">
        <v>26</v>
      </c>
      <c r="G9" s="25" t="s">
        <v>444</v>
      </c>
      <c r="H9" s="25" t="s">
        <v>436</v>
      </c>
      <c r="I9" s="25" t="s">
        <v>445</v>
      </c>
      <c r="J9" s="25" t="s">
        <v>81</v>
      </c>
      <c r="K9" s="25" t="s">
        <v>438</v>
      </c>
      <c r="L9" s="27">
        <v>350000</v>
      </c>
      <c r="M9" s="24" t="s">
        <v>37</v>
      </c>
      <c r="N9" s="24" t="s">
        <v>28</v>
      </c>
      <c r="O9" s="24" t="s">
        <v>26</v>
      </c>
      <c r="P9" s="28">
        <v>44275</v>
      </c>
      <c r="Q9" s="28">
        <v>44843</v>
      </c>
      <c r="R9" s="28"/>
      <c r="S9" s="28">
        <v>45063</v>
      </c>
      <c r="T9" s="28"/>
      <c r="U9" s="25" t="s">
        <v>439</v>
      </c>
      <c r="V9" s="25"/>
      <c r="W9" s="28"/>
      <c r="X9" s="25"/>
      <c r="Y9" s="24" t="s">
        <v>79</v>
      </c>
      <c r="Z9" s="24" t="s">
        <v>22</v>
      </c>
      <c r="AA9" s="30"/>
      <c r="AB9" s="28"/>
      <c r="AC9" s="31" t="str">
        <f t="shared" si="0"/>
        <v/>
      </c>
      <c r="AD9" s="28"/>
    </row>
    <row r="10" spans="1:30" ht="30" x14ac:dyDescent="0.2">
      <c r="A10" s="68" t="s">
        <v>82</v>
      </c>
      <c r="B10" s="23" t="str">
        <f>IF(A10="","",VLOOKUP(A10,dados!$A$1:$B$23,2,FALSE))</f>
        <v>Diretoria de Engenharia e Arquitetura</v>
      </c>
      <c r="C10" s="70" t="s">
        <v>446</v>
      </c>
      <c r="D10" s="128" t="s">
        <v>447</v>
      </c>
      <c r="E10" s="70" t="s">
        <v>411</v>
      </c>
      <c r="F10" s="24" t="s">
        <v>26</v>
      </c>
      <c r="G10" s="25" t="s">
        <v>448</v>
      </c>
      <c r="H10" s="25" t="s">
        <v>449</v>
      </c>
      <c r="I10" s="25" t="s">
        <v>450</v>
      </c>
      <c r="J10" s="25" t="s">
        <v>81</v>
      </c>
      <c r="K10" s="25" t="s">
        <v>438</v>
      </c>
      <c r="L10" s="27">
        <v>250000</v>
      </c>
      <c r="M10" s="24" t="s">
        <v>37</v>
      </c>
      <c r="N10" s="24" t="s">
        <v>28</v>
      </c>
      <c r="O10" s="24" t="s">
        <v>26</v>
      </c>
      <c r="P10" s="28">
        <v>44607</v>
      </c>
      <c r="Q10" s="28">
        <v>44681</v>
      </c>
      <c r="R10" s="28">
        <v>44697</v>
      </c>
      <c r="S10" s="28">
        <v>44901</v>
      </c>
      <c r="T10" s="28" t="s">
        <v>451</v>
      </c>
      <c r="U10" s="25" t="s">
        <v>439</v>
      </c>
      <c r="V10" s="25"/>
      <c r="W10" s="28"/>
      <c r="X10" s="25"/>
      <c r="Y10" s="24" t="s">
        <v>32</v>
      </c>
      <c r="Z10" s="24" t="s">
        <v>22</v>
      </c>
      <c r="AA10" s="30"/>
      <c r="AB10" s="28"/>
      <c r="AC10" s="31" t="str">
        <f t="shared" si="0"/>
        <v/>
      </c>
      <c r="AD10" s="28" t="s">
        <v>452</v>
      </c>
    </row>
    <row r="11" spans="1:30" ht="30" x14ac:dyDescent="0.2">
      <c r="A11" s="68" t="s">
        <v>82</v>
      </c>
      <c r="B11" s="23" t="str">
        <f>IF(A11="","",VLOOKUP(A11,dados!$A$1:$B$23,2,FALSE))</f>
        <v>Diretoria de Engenharia e Arquitetura</v>
      </c>
      <c r="C11" s="70" t="s">
        <v>453</v>
      </c>
      <c r="D11" s="128" t="s">
        <v>434</v>
      </c>
      <c r="E11" s="70" t="s">
        <v>411</v>
      </c>
      <c r="F11" s="24" t="s">
        <v>26</v>
      </c>
      <c r="G11" s="25" t="s">
        <v>454</v>
      </c>
      <c r="H11" s="25" t="s">
        <v>436</v>
      </c>
      <c r="I11" s="25" t="s">
        <v>455</v>
      </c>
      <c r="J11" s="25" t="s">
        <v>81</v>
      </c>
      <c r="K11" s="25" t="s">
        <v>438</v>
      </c>
      <c r="L11" s="27">
        <v>1200000</v>
      </c>
      <c r="M11" s="24" t="s">
        <v>37</v>
      </c>
      <c r="N11" s="24" t="s">
        <v>28</v>
      </c>
      <c r="O11" s="24" t="s">
        <v>26</v>
      </c>
      <c r="P11" s="28">
        <v>43840</v>
      </c>
      <c r="Q11" s="28">
        <v>44711</v>
      </c>
      <c r="R11" s="28"/>
      <c r="S11" s="28">
        <v>44914</v>
      </c>
      <c r="T11" s="28"/>
      <c r="U11" s="25" t="s">
        <v>439</v>
      </c>
      <c r="V11" s="25"/>
      <c r="W11" s="28"/>
      <c r="X11" s="25"/>
      <c r="Y11" s="24" t="s">
        <v>79</v>
      </c>
      <c r="Z11" s="24" t="s">
        <v>22</v>
      </c>
      <c r="AA11" s="30"/>
      <c r="AB11" s="28"/>
      <c r="AC11" s="31" t="str">
        <f t="shared" si="0"/>
        <v/>
      </c>
      <c r="AD11" s="28"/>
    </row>
    <row r="12" spans="1:30" ht="30" x14ac:dyDescent="0.2">
      <c r="A12" s="68" t="s">
        <v>82</v>
      </c>
      <c r="B12" s="23" t="str">
        <f>IF(A12="","",VLOOKUP(A12,dados!$A$1:$B$23,2,FALSE))</f>
        <v>Diretoria de Engenharia e Arquitetura</v>
      </c>
      <c r="C12" s="70" t="s">
        <v>456</v>
      </c>
      <c r="D12" s="128" t="s">
        <v>434</v>
      </c>
      <c r="E12" s="70" t="s">
        <v>411</v>
      </c>
      <c r="F12" s="24" t="s">
        <v>26</v>
      </c>
      <c r="G12" s="25" t="s">
        <v>457</v>
      </c>
      <c r="H12" s="25" t="s">
        <v>436</v>
      </c>
      <c r="I12" s="25" t="s">
        <v>458</v>
      </c>
      <c r="J12" s="25" t="s">
        <v>81</v>
      </c>
      <c r="K12" s="25" t="s">
        <v>438</v>
      </c>
      <c r="L12" s="27">
        <v>150000</v>
      </c>
      <c r="M12" s="24" t="s">
        <v>37</v>
      </c>
      <c r="N12" s="24" t="s">
        <v>28</v>
      </c>
      <c r="O12" s="24" t="s">
        <v>26</v>
      </c>
      <c r="P12" s="28">
        <v>44568</v>
      </c>
      <c r="Q12" s="28">
        <v>44695</v>
      </c>
      <c r="R12" s="28"/>
      <c r="S12" s="28">
        <v>44860</v>
      </c>
      <c r="T12" s="28"/>
      <c r="U12" s="25" t="s">
        <v>439</v>
      </c>
      <c r="V12" s="25"/>
      <c r="W12" s="28"/>
      <c r="X12" s="25"/>
      <c r="Y12" s="24" t="s">
        <v>79</v>
      </c>
      <c r="Z12" s="24"/>
      <c r="AA12" s="30"/>
      <c r="AB12" s="28"/>
      <c r="AC12" s="31"/>
      <c r="AD12" s="28"/>
    </row>
    <row r="13" spans="1:30" ht="30" x14ac:dyDescent="0.2">
      <c r="A13" s="68" t="s">
        <v>82</v>
      </c>
      <c r="B13" s="23" t="str">
        <f>IF(A13="","",VLOOKUP(A13,dados!$A$1:$B$23,2,FALSE))</f>
        <v>Diretoria de Engenharia e Arquitetura</v>
      </c>
      <c r="C13" s="70" t="s">
        <v>459</v>
      </c>
      <c r="D13" s="128" t="s">
        <v>447</v>
      </c>
      <c r="E13" s="128" t="s">
        <v>447</v>
      </c>
      <c r="F13" s="24" t="s">
        <v>26</v>
      </c>
      <c r="G13" s="25" t="s">
        <v>460</v>
      </c>
      <c r="H13" s="25" t="s">
        <v>449</v>
      </c>
      <c r="I13" s="25" t="s">
        <v>450</v>
      </c>
      <c r="J13" s="25" t="s">
        <v>81</v>
      </c>
      <c r="K13" s="25" t="s">
        <v>438</v>
      </c>
      <c r="L13" s="27">
        <v>150000</v>
      </c>
      <c r="M13" s="24" t="s">
        <v>26</v>
      </c>
      <c r="N13" s="24" t="s">
        <v>28</v>
      </c>
      <c r="O13" s="24" t="s">
        <v>26</v>
      </c>
      <c r="P13" s="28">
        <v>44652</v>
      </c>
      <c r="Q13" s="28">
        <v>44715</v>
      </c>
      <c r="R13" s="28"/>
      <c r="S13" s="28">
        <v>44914</v>
      </c>
      <c r="T13" s="28"/>
      <c r="U13" s="25" t="s">
        <v>439</v>
      </c>
      <c r="V13" s="25"/>
      <c r="W13" s="28"/>
      <c r="X13" s="25"/>
      <c r="Y13" s="24" t="s">
        <v>79</v>
      </c>
      <c r="Z13" s="24" t="s">
        <v>22</v>
      </c>
      <c r="AA13" s="30"/>
      <c r="AB13" s="28"/>
      <c r="AC13" s="31" t="str">
        <f t="shared" si="0"/>
        <v/>
      </c>
      <c r="AD13" s="28"/>
    </row>
    <row r="14" spans="1:30" ht="30" x14ac:dyDescent="0.2">
      <c r="A14" s="68" t="s">
        <v>82</v>
      </c>
      <c r="B14" s="23" t="str">
        <f>IF(A14="","",VLOOKUP(A14,dados!$A$1:$B$23,2,FALSE))</f>
        <v>Diretoria de Engenharia e Arquitetura</v>
      </c>
      <c r="C14" s="70" t="s">
        <v>461</v>
      </c>
      <c r="D14" s="128" t="s">
        <v>447</v>
      </c>
      <c r="E14" s="70" t="s">
        <v>411</v>
      </c>
      <c r="F14" s="24" t="s">
        <v>26</v>
      </c>
      <c r="G14" s="25" t="s">
        <v>462</v>
      </c>
      <c r="H14" s="25" t="s">
        <v>449</v>
      </c>
      <c r="I14" s="25" t="s">
        <v>450</v>
      </c>
      <c r="J14" s="25" t="s">
        <v>81</v>
      </c>
      <c r="K14" s="25" t="s">
        <v>438</v>
      </c>
      <c r="L14" s="27">
        <v>200000</v>
      </c>
      <c r="M14" s="24" t="s">
        <v>26</v>
      </c>
      <c r="N14" s="24" t="s">
        <v>28</v>
      </c>
      <c r="O14" s="24" t="s">
        <v>26</v>
      </c>
      <c r="P14" s="28">
        <v>44571</v>
      </c>
      <c r="Q14" s="28">
        <v>44622</v>
      </c>
      <c r="R14" s="28" t="s">
        <v>463</v>
      </c>
      <c r="S14" s="28">
        <v>44842</v>
      </c>
      <c r="T14" s="28">
        <v>44896</v>
      </c>
      <c r="U14" s="25" t="s">
        <v>439</v>
      </c>
      <c r="V14" s="25"/>
      <c r="W14" s="28"/>
      <c r="X14" s="25"/>
      <c r="Y14" s="24" t="s">
        <v>32</v>
      </c>
      <c r="Z14" s="24" t="s">
        <v>22</v>
      </c>
      <c r="AA14" s="30"/>
      <c r="AB14" s="28"/>
      <c r="AC14" s="31" t="str">
        <f t="shared" si="0"/>
        <v/>
      </c>
      <c r="AD14" s="28" t="s">
        <v>452</v>
      </c>
    </row>
    <row r="15" spans="1:30" ht="30" x14ac:dyDescent="0.2">
      <c r="A15" s="68" t="s">
        <v>82</v>
      </c>
      <c r="B15" s="23" t="str">
        <f>IF(A15="","",VLOOKUP(A15,dados!$A$1:$B$23,2,FALSE))</f>
        <v>Diretoria de Engenharia e Arquitetura</v>
      </c>
      <c r="C15" s="70" t="s">
        <v>464</v>
      </c>
      <c r="D15" s="128" t="s">
        <v>447</v>
      </c>
      <c r="E15" s="70" t="s">
        <v>411</v>
      </c>
      <c r="F15" s="24" t="s">
        <v>26</v>
      </c>
      <c r="G15" s="25" t="s">
        <v>465</v>
      </c>
      <c r="H15" s="25" t="s">
        <v>449</v>
      </c>
      <c r="I15" s="25" t="s">
        <v>450</v>
      </c>
      <c r="J15" s="25" t="s">
        <v>81</v>
      </c>
      <c r="K15" s="25" t="s">
        <v>438</v>
      </c>
      <c r="L15" s="27">
        <v>200000</v>
      </c>
      <c r="M15" s="24" t="s">
        <v>26</v>
      </c>
      <c r="N15" s="24" t="s">
        <v>28</v>
      </c>
      <c r="O15" s="24" t="s">
        <v>26</v>
      </c>
      <c r="P15" s="28">
        <v>44727</v>
      </c>
      <c r="Q15" s="28">
        <v>44794</v>
      </c>
      <c r="R15" s="28"/>
      <c r="S15" s="28">
        <v>45044</v>
      </c>
      <c r="T15" s="28"/>
      <c r="U15" s="25" t="s">
        <v>439</v>
      </c>
      <c r="V15" s="25"/>
      <c r="W15" s="28"/>
      <c r="X15" s="25"/>
      <c r="Y15" s="24" t="s">
        <v>79</v>
      </c>
      <c r="Z15" s="24" t="s">
        <v>22</v>
      </c>
      <c r="AA15" s="30"/>
      <c r="AB15" s="28"/>
      <c r="AC15" s="31" t="str">
        <f t="shared" si="0"/>
        <v/>
      </c>
      <c r="AD15" s="28"/>
    </row>
    <row r="16" spans="1:30" x14ac:dyDescent="0.2">
      <c r="A16" s="68" t="s">
        <v>82</v>
      </c>
      <c r="B16" s="23" t="str">
        <f>IF(A16="","",VLOOKUP(A16,dados!$A$1:$B$23,2,FALSE))</f>
        <v>Diretoria de Engenharia e Arquitetura</v>
      </c>
      <c r="C16" s="70" t="s">
        <v>466</v>
      </c>
      <c r="D16" s="128" t="s">
        <v>447</v>
      </c>
      <c r="E16" s="70" t="s">
        <v>411</v>
      </c>
      <c r="F16" s="24" t="s">
        <v>26</v>
      </c>
      <c r="G16" s="25" t="s">
        <v>467</v>
      </c>
      <c r="H16" s="25" t="s">
        <v>449</v>
      </c>
      <c r="I16" s="25" t="s">
        <v>450</v>
      </c>
      <c r="J16" s="25" t="s">
        <v>81</v>
      </c>
      <c r="K16" s="25" t="s">
        <v>438</v>
      </c>
      <c r="L16" s="27">
        <v>150000</v>
      </c>
      <c r="M16" s="24" t="s">
        <v>26</v>
      </c>
      <c r="N16" s="24" t="s">
        <v>28</v>
      </c>
      <c r="O16" s="24" t="s">
        <v>26</v>
      </c>
      <c r="P16" s="28">
        <v>44597</v>
      </c>
      <c r="Q16" s="28">
        <v>44657</v>
      </c>
      <c r="R16" s="28">
        <v>44697</v>
      </c>
      <c r="S16" s="28">
        <v>44877</v>
      </c>
      <c r="T16" s="28" t="s">
        <v>451</v>
      </c>
      <c r="U16" s="25" t="s">
        <v>439</v>
      </c>
      <c r="V16" s="25"/>
      <c r="W16" s="28"/>
      <c r="X16" s="25"/>
      <c r="Y16" s="24" t="s">
        <v>79</v>
      </c>
      <c r="Z16" s="24" t="s">
        <v>22</v>
      </c>
      <c r="AA16" s="30"/>
      <c r="AB16" s="28"/>
      <c r="AC16" s="31" t="str">
        <f t="shared" si="0"/>
        <v/>
      </c>
      <c r="AD16" s="28" t="s">
        <v>468</v>
      </c>
    </row>
    <row r="17" spans="1:30" ht="30" x14ac:dyDescent="0.2">
      <c r="A17" s="68" t="s">
        <v>82</v>
      </c>
      <c r="B17" s="23" t="str">
        <f>IF(A17="","",VLOOKUP(A17,dados!$A$1:$B$23,2,FALSE))</f>
        <v>Diretoria de Engenharia e Arquitetura</v>
      </c>
      <c r="C17" s="70" t="s">
        <v>469</v>
      </c>
      <c r="D17" s="128" t="s">
        <v>434</v>
      </c>
      <c r="E17" s="70" t="s">
        <v>411</v>
      </c>
      <c r="F17" s="24" t="s">
        <v>26</v>
      </c>
      <c r="G17" s="25" t="s">
        <v>470</v>
      </c>
      <c r="H17" s="25" t="s">
        <v>436</v>
      </c>
      <c r="I17" s="25" t="s">
        <v>450</v>
      </c>
      <c r="J17" s="25" t="s">
        <v>81</v>
      </c>
      <c r="K17" s="25" t="s">
        <v>438</v>
      </c>
      <c r="L17" s="27">
        <f>(370*2000)+(1803*3750)</f>
        <v>7501250</v>
      </c>
      <c r="M17" s="24" t="s">
        <v>37</v>
      </c>
      <c r="N17" s="24" t="s">
        <v>28</v>
      </c>
      <c r="O17" s="24" t="s">
        <v>26</v>
      </c>
      <c r="P17" s="28">
        <v>44075</v>
      </c>
      <c r="Q17" s="28">
        <v>44685</v>
      </c>
      <c r="R17" s="28"/>
      <c r="S17" s="28">
        <v>44895</v>
      </c>
      <c r="T17" s="28"/>
      <c r="U17" s="25" t="s">
        <v>439</v>
      </c>
      <c r="V17" s="25"/>
      <c r="W17" s="28"/>
      <c r="X17" s="25"/>
      <c r="Y17" s="24" t="s">
        <v>79</v>
      </c>
      <c r="Z17" s="24" t="s">
        <v>22</v>
      </c>
      <c r="AA17" s="30"/>
      <c r="AB17" s="28"/>
      <c r="AC17" s="31" t="str">
        <f t="shared" si="0"/>
        <v/>
      </c>
      <c r="AD17" s="28"/>
    </row>
    <row r="18" spans="1:30" ht="30" x14ac:dyDescent="0.2">
      <c r="A18" s="68" t="s">
        <v>82</v>
      </c>
      <c r="B18" s="23" t="str">
        <f>IF(A18="","",VLOOKUP(A18,dados!$A$1:$B$23,2,FALSE))</f>
        <v>Diretoria de Engenharia e Arquitetura</v>
      </c>
      <c r="C18" s="70" t="s">
        <v>471</v>
      </c>
      <c r="D18" s="128" t="s">
        <v>447</v>
      </c>
      <c r="E18" s="70" t="s">
        <v>411</v>
      </c>
      <c r="F18" s="24" t="s">
        <v>26</v>
      </c>
      <c r="G18" s="25" t="s">
        <v>472</v>
      </c>
      <c r="H18" s="25" t="s">
        <v>449</v>
      </c>
      <c r="I18" s="25" t="s">
        <v>473</v>
      </c>
      <c r="J18" s="25" t="s">
        <v>81</v>
      </c>
      <c r="K18" s="25" t="s">
        <v>438</v>
      </c>
      <c r="L18" s="27">
        <v>15000</v>
      </c>
      <c r="M18" s="24" t="s">
        <v>26</v>
      </c>
      <c r="N18" s="24" t="s">
        <v>28</v>
      </c>
      <c r="O18" s="24" t="s">
        <v>26</v>
      </c>
      <c r="P18" s="28">
        <v>44696</v>
      </c>
      <c r="Q18" s="28">
        <v>44761</v>
      </c>
      <c r="R18" s="28"/>
      <c r="S18" s="28">
        <v>44806</v>
      </c>
      <c r="T18" s="28"/>
      <c r="U18" s="25" t="s">
        <v>439</v>
      </c>
      <c r="V18" s="25"/>
      <c r="W18" s="28"/>
      <c r="X18" s="25"/>
      <c r="Y18" s="24" t="s">
        <v>79</v>
      </c>
      <c r="Z18" s="24" t="s">
        <v>22</v>
      </c>
      <c r="AA18" s="30"/>
      <c r="AB18" s="28"/>
      <c r="AC18" s="31" t="str">
        <f t="shared" si="0"/>
        <v/>
      </c>
      <c r="AD18" s="28"/>
    </row>
    <row r="19" spans="1:30" ht="30" x14ac:dyDescent="0.2">
      <c r="A19" s="68" t="s">
        <v>82</v>
      </c>
      <c r="B19" s="23" t="str">
        <f>IF(A19="","",VLOOKUP(A19,dados!$A$1:$B$23,2,FALSE))</f>
        <v>Diretoria de Engenharia e Arquitetura</v>
      </c>
      <c r="C19" s="70" t="s">
        <v>474</v>
      </c>
      <c r="D19" s="128" t="s">
        <v>447</v>
      </c>
      <c r="E19" s="70" t="s">
        <v>411</v>
      </c>
      <c r="F19" s="24" t="s">
        <v>26</v>
      </c>
      <c r="G19" s="25" t="s">
        <v>475</v>
      </c>
      <c r="H19" s="25" t="s">
        <v>449</v>
      </c>
      <c r="I19" s="25" t="s">
        <v>473</v>
      </c>
      <c r="J19" s="25" t="s">
        <v>81</v>
      </c>
      <c r="K19" s="25" t="s">
        <v>438</v>
      </c>
      <c r="L19" s="27">
        <v>15000</v>
      </c>
      <c r="M19" s="24" t="s">
        <v>26</v>
      </c>
      <c r="N19" s="24" t="s">
        <v>28</v>
      </c>
      <c r="O19" s="24" t="s">
        <v>26</v>
      </c>
      <c r="P19" s="28">
        <v>44788</v>
      </c>
      <c r="Q19" s="28">
        <v>44853</v>
      </c>
      <c r="R19" s="28"/>
      <c r="S19" s="28">
        <v>44898</v>
      </c>
      <c r="T19" s="28"/>
      <c r="U19" s="25" t="s">
        <v>439</v>
      </c>
      <c r="V19" s="25"/>
      <c r="W19" s="28"/>
      <c r="X19" s="25"/>
      <c r="Y19" s="24" t="s">
        <v>79</v>
      </c>
      <c r="Z19" s="24" t="s">
        <v>22</v>
      </c>
      <c r="AA19" s="30"/>
      <c r="AB19" s="28"/>
      <c r="AC19" s="31" t="str">
        <f t="shared" si="0"/>
        <v/>
      </c>
      <c r="AD19" s="28"/>
    </row>
    <row r="20" spans="1:30" ht="30" x14ac:dyDescent="0.2">
      <c r="A20" s="68" t="s">
        <v>82</v>
      </c>
      <c r="B20" s="23" t="str">
        <f>IF(A20="","",VLOOKUP(A20,dados!$A$1:$B$23,2,FALSE))</f>
        <v>Diretoria de Engenharia e Arquitetura</v>
      </c>
      <c r="C20" s="70" t="s">
        <v>476</v>
      </c>
      <c r="D20" s="128" t="s">
        <v>447</v>
      </c>
      <c r="E20" s="70" t="s">
        <v>411</v>
      </c>
      <c r="F20" s="24" t="s">
        <v>26</v>
      </c>
      <c r="G20" s="25" t="s">
        <v>477</v>
      </c>
      <c r="H20" s="25" t="s">
        <v>449</v>
      </c>
      <c r="I20" s="25" t="s">
        <v>473</v>
      </c>
      <c r="J20" s="25" t="s">
        <v>81</v>
      </c>
      <c r="K20" s="25" t="s">
        <v>438</v>
      </c>
      <c r="L20" s="27">
        <v>20000</v>
      </c>
      <c r="M20" s="24" t="s">
        <v>26</v>
      </c>
      <c r="N20" s="24" t="s">
        <v>28</v>
      </c>
      <c r="O20" s="24" t="s">
        <v>26</v>
      </c>
      <c r="P20" s="28">
        <v>44722</v>
      </c>
      <c r="Q20" s="28">
        <v>44787</v>
      </c>
      <c r="R20" s="28"/>
      <c r="S20" s="28">
        <v>44832</v>
      </c>
      <c r="T20" s="28"/>
      <c r="U20" s="25" t="s">
        <v>439</v>
      </c>
      <c r="V20" s="25"/>
      <c r="W20" s="28"/>
      <c r="X20" s="25"/>
      <c r="Y20" s="24" t="s">
        <v>79</v>
      </c>
      <c r="Z20" s="24" t="s">
        <v>22</v>
      </c>
      <c r="AA20" s="30"/>
      <c r="AB20" s="28"/>
      <c r="AC20" s="31" t="str">
        <f t="shared" si="0"/>
        <v/>
      </c>
      <c r="AD20" s="28"/>
    </row>
    <row r="21" spans="1:30" ht="30" x14ac:dyDescent="0.2">
      <c r="A21" s="68" t="s">
        <v>82</v>
      </c>
      <c r="B21" s="23" t="str">
        <f>IF(A21="","",VLOOKUP(A21,dados!$A$1:$B$23,2,FALSE))</f>
        <v>Diretoria de Engenharia e Arquitetura</v>
      </c>
      <c r="C21" s="70" t="s">
        <v>478</v>
      </c>
      <c r="D21" s="128" t="s">
        <v>447</v>
      </c>
      <c r="E21" s="70" t="s">
        <v>411</v>
      </c>
      <c r="F21" s="24" t="s">
        <v>26</v>
      </c>
      <c r="G21" s="25" t="s">
        <v>479</v>
      </c>
      <c r="H21" s="25" t="s">
        <v>449</v>
      </c>
      <c r="I21" s="25" t="s">
        <v>473</v>
      </c>
      <c r="J21" s="25" t="s">
        <v>81</v>
      </c>
      <c r="K21" s="25" t="s">
        <v>438</v>
      </c>
      <c r="L21" s="27">
        <v>20000</v>
      </c>
      <c r="M21" s="24" t="s">
        <v>26</v>
      </c>
      <c r="N21" s="24" t="s">
        <v>28</v>
      </c>
      <c r="O21" s="24" t="s">
        <v>26</v>
      </c>
      <c r="P21" s="28">
        <v>44805</v>
      </c>
      <c r="Q21" s="28">
        <v>44869</v>
      </c>
      <c r="R21" s="28"/>
      <c r="S21" s="28">
        <v>44914</v>
      </c>
      <c r="T21" s="28"/>
      <c r="U21" s="25" t="s">
        <v>439</v>
      </c>
      <c r="V21" s="25"/>
      <c r="W21" s="28"/>
      <c r="X21" s="25"/>
      <c r="Y21" s="24" t="s">
        <v>79</v>
      </c>
      <c r="Z21" s="24" t="s">
        <v>22</v>
      </c>
      <c r="AA21" s="30"/>
      <c r="AB21" s="28"/>
      <c r="AC21" s="31" t="str">
        <f t="shared" si="0"/>
        <v/>
      </c>
      <c r="AD21" s="28"/>
    </row>
    <row r="22" spans="1:30" ht="30" x14ac:dyDescent="0.2">
      <c r="A22" s="68" t="s">
        <v>82</v>
      </c>
      <c r="B22" s="23" t="str">
        <f>IF(A22="","",VLOOKUP(A22,dados!$A$1:$B$23,2,FALSE))</f>
        <v>Diretoria de Engenharia e Arquitetura</v>
      </c>
      <c r="C22" s="70" t="s">
        <v>480</v>
      </c>
      <c r="D22" s="128" t="s">
        <v>447</v>
      </c>
      <c r="E22" s="70" t="s">
        <v>411</v>
      </c>
      <c r="F22" s="24" t="s">
        <v>26</v>
      </c>
      <c r="G22" s="25" t="s">
        <v>481</v>
      </c>
      <c r="H22" s="25" t="s">
        <v>449</v>
      </c>
      <c r="I22" s="25" t="s">
        <v>473</v>
      </c>
      <c r="J22" s="25" t="s">
        <v>81</v>
      </c>
      <c r="K22" s="25" t="s">
        <v>438</v>
      </c>
      <c r="L22" s="27">
        <v>15000</v>
      </c>
      <c r="M22" s="24" t="s">
        <v>26</v>
      </c>
      <c r="N22" s="24" t="s">
        <v>28</v>
      </c>
      <c r="O22" s="24" t="s">
        <v>26</v>
      </c>
      <c r="P22" s="28">
        <v>44814</v>
      </c>
      <c r="Q22" s="28">
        <v>44886</v>
      </c>
      <c r="R22" s="28"/>
      <c r="S22" s="28">
        <v>44931</v>
      </c>
      <c r="T22" s="28"/>
      <c r="U22" s="25" t="s">
        <v>439</v>
      </c>
      <c r="V22" s="25"/>
      <c r="W22" s="28"/>
      <c r="X22" s="25"/>
      <c r="Y22" s="24" t="s">
        <v>79</v>
      </c>
      <c r="Z22" s="24" t="s">
        <v>22</v>
      </c>
      <c r="AA22" s="30"/>
      <c r="AB22" s="28"/>
      <c r="AC22" s="31" t="str">
        <f t="shared" si="0"/>
        <v/>
      </c>
      <c r="AD22" s="28"/>
    </row>
    <row r="23" spans="1:30" ht="30" x14ac:dyDescent="0.2">
      <c r="A23" s="68" t="s">
        <v>82</v>
      </c>
      <c r="B23" s="23" t="str">
        <f>IF(A23="","",VLOOKUP(A23,dados!$A$1:$B$23,2,FALSE))</f>
        <v>Diretoria de Engenharia e Arquitetura</v>
      </c>
      <c r="C23" s="70" t="s">
        <v>482</v>
      </c>
      <c r="D23" s="128" t="s">
        <v>447</v>
      </c>
      <c r="E23" s="70" t="s">
        <v>411</v>
      </c>
      <c r="F23" s="24" t="s">
        <v>26</v>
      </c>
      <c r="G23" s="25" t="s">
        <v>483</v>
      </c>
      <c r="H23" s="25" t="s">
        <v>449</v>
      </c>
      <c r="I23" s="25" t="s">
        <v>473</v>
      </c>
      <c r="J23" s="25" t="s">
        <v>81</v>
      </c>
      <c r="K23" s="25" t="s">
        <v>438</v>
      </c>
      <c r="L23" s="27">
        <v>15000</v>
      </c>
      <c r="M23" s="24" t="s">
        <v>26</v>
      </c>
      <c r="N23" s="24" t="s">
        <v>28</v>
      </c>
      <c r="O23" s="24" t="s">
        <v>26</v>
      </c>
      <c r="P23" s="28">
        <v>44829</v>
      </c>
      <c r="Q23" s="28">
        <v>44893</v>
      </c>
      <c r="R23" s="28"/>
      <c r="S23" s="28">
        <v>44938</v>
      </c>
      <c r="T23" s="28"/>
      <c r="U23" s="25" t="s">
        <v>439</v>
      </c>
      <c r="V23" s="25"/>
      <c r="W23" s="28"/>
      <c r="X23" s="25"/>
      <c r="Y23" s="24" t="s">
        <v>79</v>
      </c>
      <c r="Z23" s="24" t="s">
        <v>22</v>
      </c>
      <c r="AA23" s="30"/>
      <c r="AB23" s="28"/>
      <c r="AC23" s="31" t="str">
        <f t="shared" si="0"/>
        <v/>
      </c>
      <c r="AD23" s="28"/>
    </row>
    <row r="24" spans="1:30" ht="30" x14ac:dyDescent="0.2">
      <c r="A24" s="68" t="s">
        <v>82</v>
      </c>
      <c r="B24" s="23" t="str">
        <f>IF(A24="","",VLOOKUP(A24,dados!$A$1:$B$23,2,FALSE))</f>
        <v>Diretoria de Engenharia e Arquitetura</v>
      </c>
      <c r="C24" s="70" t="s">
        <v>484</v>
      </c>
      <c r="D24" s="128" t="s">
        <v>434</v>
      </c>
      <c r="E24" s="70" t="s">
        <v>411</v>
      </c>
      <c r="F24" s="24" t="s">
        <v>26</v>
      </c>
      <c r="G24" s="25" t="s">
        <v>485</v>
      </c>
      <c r="H24" s="25" t="s">
        <v>436</v>
      </c>
      <c r="I24" s="25" t="s">
        <v>445</v>
      </c>
      <c r="J24" s="25" t="s">
        <v>81</v>
      </c>
      <c r="K24" s="25" t="s">
        <v>438</v>
      </c>
      <c r="L24" s="27">
        <v>350000</v>
      </c>
      <c r="M24" s="24" t="s">
        <v>37</v>
      </c>
      <c r="N24" s="24" t="s">
        <v>28</v>
      </c>
      <c r="O24" s="24" t="s">
        <v>26</v>
      </c>
      <c r="P24" s="28">
        <v>43876</v>
      </c>
      <c r="Q24" s="28">
        <v>44823</v>
      </c>
      <c r="R24" s="28"/>
      <c r="S24" s="28">
        <v>45043</v>
      </c>
      <c r="T24" s="28"/>
      <c r="U24" s="25" t="s">
        <v>439</v>
      </c>
      <c r="V24" s="25"/>
      <c r="W24" s="28"/>
      <c r="X24" s="25"/>
      <c r="Y24" s="24" t="s">
        <v>79</v>
      </c>
      <c r="Z24" s="24" t="s">
        <v>22</v>
      </c>
      <c r="AA24" s="30"/>
      <c r="AB24" s="28"/>
      <c r="AC24" s="31" t="str">
        <f t="shared" si="0"/>
        <v/>
      </c>
      <c r="AD24" s="28"/>
    </row>
    <row r="25" spans="1:30" ht="30" x14ac:dyDescent="0.2">
      <c r="A25" s="68" t="s">
        <v>82</v>
      </c>
      <c r="B25" s="23" t="str">
        <f>IF(A25="","",VLOOKUP(A25,dados!$A$1:$B$23,2,FALSE))</f>
        <v>Diretoria de Engenharia e Arquitetura</v>
      </c>
      <c r="C25" s="70" t="s">
        <v>486</v>
      </c>
      <c r="D25" s="128" t="s">
        <v>434</v>
      </c>
      <c r="E25" s="70" t="s">
        <v>411</v>
      </c>
      <c r="F25" s="24" t="s">
        <v>26</v>
      </c>
      <c r="G25" s="25" t="s">
        <v>487</v>
      </c>
      <c r="H25" s="25" t="s">
        <v>436</v>
      </c>
      <c r="I25" s="25" t="s">
        <v>450</v>
      </c>
      <c r="J25" s="25" t="s">
        <v>81</v>
      </c>
      <c r="K25" s="25" t="s">
        <v>438</v>
      </c>
      <c r="L25" s="27">
        <v>10000000</v>
      </c>
      <c r="M25" s="24" t="s">
        <v>37</v>
      </c>
      <c r="N25" s="24" t="s">
        <v>28</v>
      </c>
      <c r="O25" s="24" t="s">
        <v>26</v>
      </c>
      <c r="P25" s="28">
        <v>44530</v>
      </c>
      <c r="Q25" s="28">
        <v>44914</v>
      </c>
      <c r="R25" s="28"/>
      <c r="S25" s="28">
        <v>45124</v>
      </c>
      <c r="T25" s="28"/>
      <c r="U25" s="25" t="s">
        <v>439</v>
      </c>
      <c r="V25" s="25"/>
      <c r="W25" s="28"/>
      <c r="X25" s="25"/>
      <c r="Y25" s="24" t="s">
        <v>79</v>
      </c>
      <c r="Z25" s="24" t="s">
        <v>22</v>
      </c>
      <c r="AA25" s="30"/>
      <c r="AB25" s="28"/>
      <c r="AC25" s="31" t="str">
        <f t="shared" si="0"/>
        <v/>
      </c>
      <c r="AD25" s="28"/>
    </row>
    <row r="26" spans="1:30" ht="30" x14ac:dyDescent="0.2">
      <c r="A26" s="68" t="s">
        <v>82</v>
      </c>
      <c r="B26" s="23" t="str">
        <f>IF(A26="","",VLOOKUP(A26,dados!$A$1:$B$23,2,FALSE))</f>
        <v>Diretoria de Engenharia e Arquitetura</v>
      </c>
      <c r="C26" s="70" t="s">
        <v>488</v>
      </c>
      <c r="D26" s="128" t="s">
        <v>447</v>
      </c>
      <c r="E26" s="70" t="s">
        <v>411</v>
      </c>
      <c r="F26" s="24" t="s">
        <v>26</v>
      </c>
      <c r="G26" s="25" t="s">
        <v>489</v>
      </c>
      <c r="H26" s="25" t="s">
        <v>449</v>
      </c>
      <c r="I26" s="25" t="s">
        <v>450</v>
      </c>
      <c r="J26" s="25" t="s">
        <v>81</v>
      </c>
      <c r="K26" s="25" t="s">
        <v>438</v>
      </c>
      <c r="L26" s="27">
        <v>280000</v>
      </c>
      <c r="M26" s="24" t="s">
        <v>37</v>
      </c>
      <c r="N26" s="24" t="s">
        <v>28</v>
      </c>
      <c r="O26" s="24" t="s">
        <v>26</v>
      </c>
      <c r="P26" s="28">
        <v>44747</v>
      </c>
      <c r="Q26" s="28">
        <v>44810</v>
      </c>
      <c r="R26" s="28"/>
      <c r="S26" s="28">
        <v>45030</v>
      </c>
      <c r="T26" s="28"/>
      <c r="U26" s="25" t="s">
        <v>439</v>
      </c>
      <c r="V26" s="25"/>
      <c r="W26" s="28"/>
      <c r="X26" s="25"/>
      <c r="Y26" s="24" t="s">
        <v>79</v>
      </c>
      <c r="Z26" s="24" t="s">
        <v>22</v>
      </c>
      <c r="AA26" s="30"/>
      <c r="AB26" s="28"/>
      <c r="AC26" s="31" t="str">
        <f t="shared" si="0"/>
        <v/>
      </c>
      <c r="AD26" s="28"/>
    </row>
    <row r="27" spans="1:30" ht="30" x14ac:dyDescent="0.2">
      <c r="A27" s="68" t="s">
        <v>82</v>
      </c>
      <c r="B27" s="23" t="str">
        <f>IF(A27="","",VLOOKUP(A27,dados!$A$1:$B$23,2,FALSE))</f>
        <v>Diretoria de Engenharia e Arquitetura</v>
      </c>
      <c r="C27" s="70" t="s">
        <v>490</v>
      </c>
      <c r="D27" s="128" t="s">
        <v>434</v>
      </c>
      <c r="E27" s="70" t="s">
        <v>411</v>
      </c>
      <c r="F27" s="24" t="s">
        <v>26</v>
      </c>
      <c r="G27" s="25" t="s">
        <v>491</v>
      </c>
      <c r="H27" s="25" t="s">
        <v>436</v>
      </c>
      <c r="I27" s="25" t="s">
        <v>450</v>
      </c>
      <c r="J27" s="25" t="s">
        <v>81</v>
      </c>
      <c r="K27" s="25" t="s">
        <v>438</v>
      </c>
      <c r="L27" s="27">
        <v>15225000</v>
      </c>
      <c r="M27" s="24" t="s">
        <v>37</v>
      </c>
      <c r="N27" s="24" t="s">
        <v>28</v>
      </c>
      <c r="O27" s="24" t="s">
        <v>26</v>
      </c>
      <c r="P27" s="28">
        <v>44102</v>
      </c>
      <c r="Q27" s="28">
        <v>44755</v>
      </c>
      <c r="R27" s="28"/>
      <c r="S27" s="28">
        <v>45095</v>
      </c>
      <c r="T27" s="28"/>
      <c r="U27" s="25" t="s">
        <v>439</v>
      </c>
      <c r="V27" s="25"/>
      <c r="W27" s="28"/>
      <c r="X27" s="25"/>
      <c r="Y27" s="24" t="s">
        <v>79</v>
      </c>
      <c r="Z27" s="24" t="s">
        <v>22</v>
      </c>
      <c r="AA27" s="30"/>
      <c r="AB27" s="28"/>
      <c r="AC27" s="31" t="str">
        <f t="shared" si="0"/>
        <v/>
      </c>
      <c r="AD27" s="28"/>
    </row>
    <row r="28" spans="1:30" ht="30" x14ac:dyDescent="0.2">
      <c r="A28" s="68" t="s">
        <v>82</v>
      </c>
      <c r="B28" s="23" t="str">
        <f>IF(A28="","",VLOOKUP(A28,dados!$A$1:$B$23,2,FALSE))</f>
        <v>Diretoria de Engenharia e Arquitetura</v>
      </c>
      <c r="C28" s="70" t="s">
        <v>492</v>
      </c>
      <c r="D28" s="128" t="s">
        <v>434</v>
      </c>
      <c r="E28" s="70" t="s">
        <v>411</v>
      </c>
      <c r="F28" s="24" t="s">
        <v>26</v>
      </c>
      <c r="G28" s="25" t="s">
        <v>493</v>
      </c>
      <c r="H28" s="25" t="s">
        <v>436</v>
      </c>
      <c r="I28" s="25" t="s">
        <v>450</v>
      </c>
      <c r="J28" s="25" t="s">
        <v>81</v>
      </c>
      <c r="K28" s="25" t="s">
        <v>438</v>
      </c>
      <c r="L28" s="27">
        <f>4000*3750</f>
        <v>15000000</v>
      </c>
      <c r="M28" s="24" t="s">
        <v>37</v>
      </c>
      <c r="N28" s="24" t="s">
        <v>28</v>
      </c>
      <c r="O28" s="24" t="s">
        <v>26</v>
      </c>
      <c r="P28" s="28">
        <v>44216</v>
      </c>
      <c r="Q28" s="28">
        <v>44878</v>
      </c>
      <c r="R28" s="28"/>
      <c r="S28" s="28">
        <v>45208</v>
      </c>
      <c r="T28" s="28"/>
      <c r="U28" s="25" t="s">
        <v>439</v>
      </c>
      <c r="V28" s="25"/>
      <c r="W28" s="28"/>
      <c r="X28" s="25"/>
      <c r="Y28" s="24" t="s">
        <v>79</v>
      </c>
      <c r="Z28" s="24" t="s">
        <v>22</v>
      </c>
      <c r="AA28" s="30"/>
      <c r="AB28" s="28"/>
      <c r="AC28" s="31" t="str">
        <f t="shared" si="0"/>
        <v/>
      </c>
      <c r="AD28" s="28"/>
    </row>
    <row r="29" spans="1:30" ht="30" x14ac:dyDescent="0.2">
      <c r="A29" s="68" t="s">
        <v>82</v>
      </c>
      <c r="B29" s="23" t="str">
        <f>IF(A29="","",VLOOKUP(A29,dados!$A$1:$B$23,2,FALSE))</f>
        <v>Diretoria de Engenharia e Arquitetura</v>
      </c>
      <c r="C29" s="70" t="s">
        <v>494</v>
      </c>
      <c r="D29" s="128" t="s">
        <v>434</v>
      </c>
      <c r="E29" s="70" t="s">
        <v>411</v>
      </c>
      <c r="F29" s="24" t="s">
        <v>26</v>
      </c>
      <c r="G29" s="25" t="s">
        <v>495</v>
      </c>
      <c r="H29" s="25" t="s">
        <v>436</v>
      </c>
      <c r="I29" s="25" t="s">
        <v>450</v>
      </c>
      <c r="J29" s="25" t="s">
        <v>81</v>
      </c>
      <c r="K29" s="25" t="s">
        <v>438</v>
      </c>
      <c r="L29" s="27">
        <f>(3158*2000)+(150*2000)</f>
        <v>6616000</v>
      </c>
      <c r="M29" s="24" t="s">
        <v>37</v>
      </c>
      <c r="N29" s="24" t="s">
        <v>28</v>
      </c>
      <c r="O29" s="24" t="s">
        <v>26</v>
      </c>
      <c r="P29" s="28">
        <v>44225</v>
      </c>
      <c r="Q29" s="28">
        <v>44861</v>
      </c>
      <c r="R29" s="28"/>
      <c r="S29" s="28">
        <v>45181</v>
      </c>
      <c r="T29" s="28"/>
      <c r="U29" s="25" t="s">
        <v>439</v>
      </c>
      <c r="V29" s="25"/>
      <c r="W29" s="28"/>
      <c r="X29" s="25"/>
      <c r="Y29" s="24" t="s">
        <v>79</v>
      </c>
      <c r="Z29" s="24" t="s">
        <v>22</v>
      </c>
      <c r="AA29" s="30"/>
      <c r="AB29" s="28"/>
      <c r="AC29" s="31" t="str">
        <f t="shared" si="0"/>
        <v/>
      </c>
      <c r="AD29" s="28"/>
    </row>
    <row r="30" spans="1:30" ht="30" x14ac:dyDescent="0.2">
      <c r="A30" s="68" t="s">
        <v>82</v>
      </c>
      <c r="B30" s="23" t="str">
        <f>IF(A30="","",VLOOKUP(A30,dados!$A$1:$B$23,2,FALSE))</f>
        <v>Diretoria de Engenharia e Arquitetura</v>
      </c>
      <c r="C30" s="70" t="s">
        <v>496</v>
      </c>
      <c r="D30" s="128" t="s">
        <v>434</v>
      </c>
      <c r="E30" s="70" t="s">
        <v>411</v>
      </c>
      <c r="F30" s="24" t="s">
        <v>26</v>
      </c>
      <c r="G30" s="25" t="s">
        <v>497</v>
      </c>
      <c r="H30" s="25" t="s">
        <v>498</v>
      </c>
      <c r="I30" s="25" t="s">
        <v>499</v>
      </c>
      <c r="J30" s="25" t="s">
        <v>81</v>
      </c>
      <c r="K30" s="25" t="s">
        <v>438</v>
      </c>
      <c r="L30" s="27">
        <v>300000</v>
      </c>
      <c r="M30" s="24" t="s">
        <v>37</v>
      </c>
      <c r="N30" s="24" t="s">
        <v>28</v>
      </c>
      <c r="O30" s="24" t="s">
        <v>26</v>
      </c>
      <c r="P30" s="28">
        <v>44635</v>
      </c>
      <c r="Q30" s="28">
        <v>44747</v>
      </c>
      <c r="R30" s="28"/>
      <c r="S30" s="28">
        <v>44875</v>
      </c>
      <c r="T30" s="28"/>
      <c r="U30" s="87" t="s">
        <v>439</v>
      </c>
      <c r="V30" s="25"/>
      <c r="W30" s="28"/>
      <c r="X30" s="25"/>
      <c r="Y30" s="24" t="s">
        <v>79</v>
      </c>
      <c r="Z30" s="24" t="s">
        <v>22</v>
      </c>
      <c r="AA30" s="30"/>
      <c r="AB30" s="28"/>
      <c r="AC30" s="31" t="str">
        <f t="shared" si="0"/>
        <v/>
      </c>
      <c r="AD30" s="28"/>
    </row>
    <row r="31" spans="1:30" ht="45" x14ac:dyDescent="0.2">
      <c r="A31" s="68" t="s">
        <v>116</v>
      </c>
      <c r="B31" s="23" t="str">
        <f>IF(A31="","",VLOOKUP(A31,dados!$A$1:$B$23,2,FALSE))</f>
        <v>Diretoria de Tecnologia da Informação</v>
      </c>
      <c r="C31" s="70" t="s">
        <v>500</v>
      </c>
      <c r="D31" s="128" t="s">
        <v>501</v>
      </c>
      <c r="E31" s="70">
        <v>23108</v>
      </c>
      <c r="F31" s="24" t="s">
        <v>26</v>
      </c>
      <c r="G31" s="25" t="s">
        <v>502</v>
      </c>
      <c r="H31" s="25" t="s">
        <v>503</v>
      </c>
      <c r="I31" s="116" t="s">
        <v>504</v>
      </c>
      <c r="J31" s="87" t="s">
        <v>88</v>
      </c>
      <c r="K31" s="25">
        <v>13</v>
      </c>
      <c r="L31" s="27">
        <v>81900</v>
      </c>
      <c r="M31" s="24" t="s">
        <v>26</v>
      </c>
      <c r="N31" s="24" t="s">
        <v>47</v>
      </c>
      <c r="O31" s="74" t="s">
        <v>26</v>
      </c>
      <c r="P31" s="28">
        <v>44447</v>
      </c>
      <c r="Q31" s="28">
        <v>44592</v>
      </c>
      <c r="R31" s="28">
        <v>44816</v>
      </c>
      <c r="S31" s="28">
        <v>44900</v>
      </c>
      <c r="T31" s="28"/>
      <c r="U31" s="87" t="s">
        <v>439</v>
      </c>
      <c r="V31" s="25"/>
      <c r="W31" s="28"/>
      <c r="X31" s="25"/>
      <c r="Y31" s="24" t="s">
        <v>32</v>
      </c>
      <c r="Z31" s="74" t="s">
        <v>59</v>
      </c>
      <c r="AA31" s="30"/>
      <c r="AB31" s="28"/>
      <c r="AC31" s="31" t="str">
        <f t="shared" si="0"/>
        <v/>
      </c>
      <c r="AD31" s="28"/>
    </row>
    <row r="32" spans="1:30" ht="75" x14ac:dyDescent="0.25">
      <c r="A32" s="68" t="s">
        <v>112</v>
      </c>
      <c r="B32" s="23" t="str">
        <f>IF(A32="","",VLOOKUP(A32,dados!$A$1:$B$23,2,FALSE))</f>
        <v>Diretoria de Saúde</v>
      </c>
      <c r="C32" s="107" t="s">
        <v>505</v>
      </c>
      <c r="D32" s="87" t="s">
        <v>403</v>
      </c>
      <c r="E32" s="70" t="s">
        <v>411</v>
      </c>
      <c r="F32" s="24" t="s">
        <v>26</v>
      </c>
      <c r="G32" s="25" t="s">
        <v>506</v>
      </c>
      <c r="H32" s="25" t="s">
        <v>507</v>
      </c>
      <c r="I32" s="117" t="s">
        <v>508</v>
      </c>
      <c r="J32" s="25" t="s">
        <v>60</v>
      </c>
      <c r="K32" s="25" t="s">
        <v>509</v>
      </c>
      <c r="L32" s="27">
        <v>418839.75</v>
      </c>
      <c r="M32" s="74" t="s">
        <v>37</v>
      </c>
      <c r="N32" s="24" t="s">
        <v>39</v>
      </c>
      <c r="O32" s="24" t="s">
        <v>26</v>
      </c>
      <c r="P32" s="28">
        <v>44568</v>
      </c>
      <c r="Q32" s="28">
        <v>44635</v>
      </c>
      <c r="R32" s="146"/>
      <c r="S32" s="28">
        <v>44679</v>
      </c>
      <c r="T32" s="28"/>
      <c r="U32" s="25" t="s">
        <v>439</v>
      </c>
      <c r="V32" s="25"/>
      <c r="W32" s="28"/>
      <c r="X32" s="25" t="s">
        <v>510</v>
      </c>
      <c r="Y32" s="24" t="s">
        <v>103</v>
      </c>
      <c r="Z32" s="24" t="s">
        <v>59</v>
      </c>
      <c r="AA32" s="30"/>
      <c r="AB32" s="28"/>
      <c r="AC32" s="31" t="str">
        <f t="shared" si="0"/>
        <v/>
      </c>
      <c r="AD32" s="28"/>
    </row>
    <row r="33" spans="1:30" ht="90" x14ac:dyDescent="0.2">
      <c r="A33" s="68" t="s">
        <v>99</v>
      </c>
      <c r="B33" s="23" t="str">
        <f>IF(A33="","",VLOOKUP(A33,dados!$A$1:$B$23,2,FALSE))</f>
        <v>Diretoria de Infraestrutura</v>
      </c>
      <c r="C33" s="107" t="s">
        <v>511</v>
      </c>
      <c r="D33" s="87" t="s">
        <v>424</v>
      </c>
      <c r="E33" s="70" t="s">
        <v>512</v>
      </c>
      <c r="F33" s="24" t="s">
        <v>26</v>
      </c>
      <c r="G33" s="25" t="s">
        <v>513</v>
      </c>
      <c r="H33" s="25" t="s">
        <v>514</v>
      </c>
      <c r="I33" s="116" t="s">
        <v>515</v>
      </c>
      <c r="J33" s="25" t="s">
        <v>74</v>
      </c>
      <c r="K33" s="25" t="s">
        <v>516</v>
      </c>
      <c r="L33" s="27">
        <v>70000</v>
      </c>
      <c r="M33" s="74" t="s">
        <v>37</v>
      </c>
      <c r="N33" s="24" t="s">
        <v>28</v>
      </c>
      <c r="O33" s="24" t="s">
        <v>26</v>
      </c>
      <c r="P33" s="28">
        <v>44476</v>
      </c>
      <c r="Q33" s="28">
        <v>44592</v>
      </c>
      <c r="R33" s="28"/>
      <c r="S33" s="28">
        <v>44651</v>
      </c>
      <c r="T33" s="28"/>
      <c r="U33" s="25" t="s">
        <v>439</v>
      </c>
      <c r="V33" s="25" t="s">
        <v>409</v>
      </c>
      <c r="W33" s="28">
        <v>44578</v>
      </c>
      <c r="X33" s="25" t="s">
        <v>517</v>
      </c>
      <c r="Y33" s="24" t="s">
        <v>43</v>
      </c>
      <c r="Z33" s="24" t="s">
        <v>59</v>
      </c>
      <c r="AA33" s="30" t="s">
        <v>518</v>
      </c>
      <c r="AB33" s="28">
        <v>44662</v>
      </c>
      <c r="AC33" s="31">
        <f t="shared" si="0"/>
        <v>84</v>
      </c>
      <c r="AD33" s="28"/>
    </row>
    <row r="34" spans="1:30" ht="90" x14ac:dyDescent="0.2">
      <c r="A34" s="69" t="s">
        <v>18</v>
      </c>
      <c r="B34" s="23" t="str">
        <f>IF(A34="","",VLOOKUP(A34,dados!$A$1:$B$23,2,FALSE))</f>
        <v>Academia Judicial</v>
      </c>
      <c r="C34" s="70" t="s">
        <v>519</v>
      </c>
      <c r="D34" s="129" t="s">
        <v>403</v>
      </c>
      <c r="E34" s="70" t="s">
        <v>411</v>
      </c>
      <c r="F34" s="24" t="s">
        <v>26</v>
      </c>
      <c r="G34" s="25" t="s">
        <v>520</v>
      </c>
      <c r="H34" s="25" t="s">
        <v>413</v>
      </c>
      <c r="I34" s="25" t="s">
        <v>414</v>
      </c>
      <c r="J34" s="25" t="s">
        <v>60</v>
      </c>
      <c r="K34" s="156" t="s">
        <v>521</v>
      </c>
      <c r="L34" s="27">
        <v>84800</v>
      </c>
      <c r="M34" s="24" t="s">
        <v>26</v>
      </c>
      <c r="N34" s="24" t="s">
        <v>28</v>
      </c>
      <c r="O34" s="24" t="s">
        <v>26</v>
      </c>
      <c r="P34" s="28" t="s">
        <v>412</v>
      </c>
      <c r="Q34" s="28" t="s">
        <v>412</v>
      </c>
      <c r="R34" s="28"/>
      <c r="S34" s="28">
        <v>44645</v>
      </c>
      <c r="T34" s="28"/>
      <c r="U34" s="25" t="s">
        <v>439</v>
      </c>
      <c r="V34" s="25"/>
      <c r="W34" s="28">
        <v>44615</v>
      </c>
      <c r="X34" s="25" t="s">
        <v>522</v>
      </c>
      <c r="Y34" s="24" t="s">
        <v>43</v>
      </c>
      <c r="Z34" s="24" t="s">
        <v>59</v>
      </c>
      <c r="AA34" s="30" t="s">
        <v>523</v>
      </c>
      <c r="AB34" s="28">
        <v>44629</v>
      </c>
      <c r="AC34" s="31">
        <f t="shared" si="0"/>
        <v>14</v>
      </c>
      <c r="AD34" s="28"/>
    </row>
    <row r="35" spans="1:30" ht="90" x14ac:dyDescent="0.2">
      <c r="A35" s="69" t="s">
        <v>18</v>
      </c>
      <c r="B35" s="23" t="str">
        <f>IF(A35="","",VLOOKUP(A35,dados!$A$1:$B$23,2,FALSE))</f>
        <v>Academia Judicial</v>
      </c>
      <c r="C35" s="71" t="s">
        <v>524</v>
      </c>
      <c r="D35" s="129" t="s">
        <v>403</v>
      </c>
      <c r="E35" s="70" t="s">
        <v>411</v>
      </c>
      <c r="F35" s="24" t="s">
        <v>26</v>
      </c>
      <c r="G35" s="25" t="s">
        <v>412</v>
      </c>
      <c r="H35" s="25" t="s">
        <v>413</v>
      </c>
      <c r="I35" s="25" t="s">
        <v>414</v>
      </c>
      <c r="J35" s="25" t="s">
        <v>60</v>
      </c>
      <c r="K35" s="25"/>
      <c r="L35" s="27" t="s">
        <v>412</v>
      </c>
      <c r="M35" s="24" t="s">
        <v>26</v>
      </c>
      <c r="N35" s="24" t="s">
        <v>28</v>
      </c>
      <c r="O35" s="24" t="s">
        <v>26</v>
      </c>
      <c r="P35" s="28" t="s">
        <v>412</v>
      </c>
      <c r="Q35" s="28" t="s">
        <v>412</v>
      </c>
      <c r="R35" s="28"/>
      <c r="S35" s="28" t="s">
        <v>412</v>
      </c>
      <c r="T35" s="28"/>
      <c r="U35" s="25" t="s">
        <v>439</v>
      </c>
      <c r="V35" s="25"/>
      <c r="W35" s="28"/>
      <c r="X35" s="25"/>
      <c r="Y35" s="24" t="s">
        <v>79</v>
      </c>
      <c r="Z35" s="24" t="s">
        <v>59</v>
      </c>
      <c r="AA35" s="30"/>
      <c r="AB35" s="28"/>
      <c r="AC35" s="31" t="str">
        <f t="shared" si="0"/>
        <v/>
      </c>
      <c r="AD35" s="28"/>
    </row>
    <row r="36" spans="1:30" ht="90" x14ac:dyDescent="0.2">
      <c r="A36" s="69" t="s">
        <v>18</v>
      </c>
      <c r="B36" s="23" t="str">
        <f>IF(A36="","",VLOOKUP(A36,dados!$A$1:$B$23,2,FALSE))</f>
        <v>Academia Judicial</v>
      </c>
      <c r="C36" s="70" t="s">
        <v>525</v>
      </c>
      <c r="D36" s="129" t="s">
        <v>403</v>
      </c>
      <c r="E36" s="70" t="s">
        <v>411</v>
      </c>
      <c r="F36" s="24" t="s">
        <v>26</v>
      </c>
      <c r="G36" s="25" t="s">
        <v>422</v>
      </c>
      <c r="H36" s="25" t="s">
        <v>413</v>
      </c>
      <c r="I36" s="25" t="s">
        <v>414</v>
      </c>
      <c r="J36" s="25" t="s">
        <v>60</v>
      </c>
      <c r="K36" s="25"/>
      <c r="L36" s="27" t="s">
        <v>412</v>
      </c>
      <c r="M36" s="24" t="s">
        <v>26</v>
      </c>
      <c r="N36" s="24" t="s">
        <v>28</v>
      </c>
      <c r="O36" s="24" t="s">
        <v>26</v>
      </c>
      <c r="P36" s="28" t="s">
        <v>412</v>
      </c>
      <c r="Q36" s="28" t="s">
        <v>412</v>
      </c>
      <c r="R36" s="28"/>
      <c r="S36" s="28" t="s">
        <v>412</v>
      </c>
      <c r="T36" s="28"/>
      <c r="U36" s="25" t="s">
        <v>439</v>
      </c>
      <c r="V36" s="25"/>
      <c r="W36" s="28"/>
      <c r="X36" s="25"/>
      <c r="Y36" s="24" t="s">
        <v>79</v>
      </c>
      <c r="Z36" s="24" t="s">
        <v>59</v>
      </c>
      <c r="AA36" s="30"/>
      <c r="AB36" s="28"/>
      <c r="AC36" s="31" t="str">
        <f t="shared" si="0"/>
        <v/>
      </c>
      <c r="AD36" s="28"/>
    </row>
    <row r="37" spans="1:30" ht="90" x14ac:dyDescent="0.2">
      <c r="A37" s="69" t="s">
        <v>18</v>
      </c>
      <c r="B37" s="23" t="str">
        <f>IF(A37="","",VLOOKUP(A37,dados!$A$1:$B$23,2,FALSE))</f>
        <v>Academia Judicial</v>
      </c>
      <c r="C37" s="71" t="s">
        <v>526</v>
      </c>
      <c r="D37" s="129" t="s">
        <v>403</v>
      </c>
      <c r="E37" s="70" t="s">
        <v>411</v>
      </c>
      <c r="F37" s="24" t="s">
        <v>26</v>
      </c>
      <c r="G37" s="25" t="s">
        <v>422</v>
      </c>
      <c r="H37" s="25" t="s">
        <v>413</v>
      </c>
      <c r="I37" s="25" t="s">
        <v>414</v>
      </c>
      <c r="J37" s="25" t="s">
        <v>60</v>
      </c>
      <c r="K37" s="25"/>
      <c r="L37" s="27" t="s">
        <v>412</v>
      </c>
      <c r="M37" s="74" t="s">
        <v>26</v>
      </c>
      <c r="N37" s="24" t="s">
        <v>28</v>
      </c>
      <c r="O37" s="24" t="s">
        <v>26</v>
      </c>
      <c r="P37" s="28" t="s">
        <v>412</v>
      </c>
      <c r="Q37" s="28" t="s">
        <v>412</v>
      </c>
      <c r="R37" s="28"/>
      <c r="S37" s="28" t="s">
        <v>412</v>
      </c>
      <c r="T37" s="28"/>
      <c r="U37" s="25" t="s">
        <v>439</v>
      </c>
      <c r="V37" s="25"/>
      <c r="W37" s="28"/>
      <c r="X37" s="25"/>
      <c r="Y37" s="24" t="s">
        <v>79</v>
      </c>
      <c r="Z37" s="24" t="s">
        <v>59</v>
      </c>
      <c r="AA37" s="30"/>
      <c r="AB37" s="28"/>
      <c r="AC37" s="31" t="str">
        <f t="shared" si="0"/>
        <v/>
      </c>
      <c r="AD37" s="28"/>
    </row>
    <row r="38" spans="1:30" ht="165" x14ac:dyDescent="0.2">
      <c r="A38" s="68" t="s">
        <v>116</v>
      </c>
      <c r="B38" s="23" t="str">
        <f>IF(A38="","",VLOOKUP(A38,dados!$A$1:$B$23,2,FALSE))</f>
        <v>Diretoria de Tecnologia da Informação</v>
      </c>
      <c r="C38" s="71" t="s">
        <v>527</v>
      </c>
      <c r="D38" s="129" t="s">
        <v>501</v>
      </c>
      <c r="E38" s="70" t="s">
        <v>528</v>
      </c>
      <c r="F38" s="24" t="s">
        <v>26</v>
      </c>
      <c r="G38" s="25" t="s">
        <v>404</v>
      </c>
      <c r="H38" s="25" t="s">
        <v>529</v>
      </c>
      <c r="I38" s="25" t="s">
        <v>530</v>
      </c>
      <c r="J38" s="25" t="s">
        <v>81</v>
      </c>
      <c r="K38" s="25" t="s">
        <v>531</v>
      </c>
      <c r="L38" s="27">
        <v>890</v>
      </c>
      <c r="M38" s="24" t="s">
        <v>26</v>
      </c>
      <c r="N38" s="24" t="s">
        <v>28</v>
      </c>
      <c r="O38" s="24" t="s">
        <v>26</v>
      </c>
      <c r="P38" s="28">
        <v>44622</v>
      </c>
      <c r="Q38" s="28">
        <v>44631</v>
      </c>
      <c r="R38" s="28"/>
      <c r="S38" s="28">
        <v>44637</v>
      </c>
      <c r="T38" s="28"/>
      <c r="U38" s="25" t="s">
        <v>439</v>
      </c>
      <c r="V38" s="25"/>
      <c r="W38" s="28">
        <v>44631</v>
      </c>
      <c r="X38" s="25" t="s">
        <v>532</v>
      </c>
      <c r="Y38" s="24" t="s">
        <v>43</v>
      </c>
      <c r="Z38" s="24" t="s">
        <v>44</v>
      </c>
      <c r="AA38" s="30" t="s">
        <v>533</v>
      </c>
      <c r="AB38" s="28">
        <v>44640</v>
      </c>
      <c r="AC38" s="31">
        <f t="shared" si="0"/>
        <v>9</v>
      </c>
      <c r="AD38" s="28" t="s">
        <v>534</v>
      </c>
    </row>
    <row r="39" spans="1:30" ht="330" x14ac:dyDescent="0.2">
      <c r="A39" s="69" t="s">
        <v>140</v>
      </c>
      <c r="B39" s="23" t="str">
        <f>IF(A39="","",VLOOKUP(A39,dados!$A$1:$B$23,2,FALSE))</f>
        <v>1ª Vice-Presidência</v>
      </c>
      <c r="C39" s="70" t="s">
        <v>535</v>
      </c>
      <c r="D39" s="128" t="s">
        <v>403</v>
      </c>
      <c r="E39" s="70" t="s">
        <v>411</v>
      </c>
      <c r="F39" s="24" t="s">
        <v>26</v>
      </c>
      <c r="G39" s="25" t="s">
        <v>536</v>
      </c>
      <c r="H39" s="25" t="s">
        <v>537</v>
      </c>
      <c r="I39" s="25" t="s">
        <v>538</v>
      </c>
      <c r="J39" s="25" t="s">
        <v>81</v>
      </c>
      <c r="K39" s="25" t="s">
        <v>539</v>
      </c>
      <c r="L39" s="27">
        <v>2000000</v>
      </c>
      <c r="M39" s="24" t="s">
        <v>26</v>
      </c>
      <c r="N39" s="24" t="s">
        <v>28</v>
      </c>
      <c r="O39" s="24" t="s">
        <v>26</v>
      </c>
      <c r="P39" s="28">
        <v>44624</v>
      </c>
      <c r="Q39" s="28">
        <v>44643</v>
      </c>
      <c r="R39" s="28" t="s">
        <v>540</v>
      </c>
      <c r="S39" s="28">
        <v>44680</v>
      </c>
      <c r="T39" s="28"/>
      <c r="U39" s="25" t="s">
        <v>439</v>
      </c>
      <c r="V39" s="25" t="s">
        <v>411</v>
      </c>
      <c r="W39" s="28">
        <v>44669</v>
      </c>
      <c r="X39" s="25" t="s">
        <v>541</v>
      </c>
      <c r="Y39" s="24" t="s">
        <v>43</v>
      </c>
      <c r="Z39" s="24" t="s">
        <v>44</v>
      </c>
      <c r="AA39" s="30" t="s">
        <v>542</v>
      </c>
      <c r="AB39" s="28">
        <v>44699</v>
      </c>
      <c r="AC39" s="31">
        <f t="shared" si="0"/>
        <v>30</v>
      </c>
      <c r="AD39" s="28" t="s">
        <v>543</v>
      </c>
    </row>
    <row r="40" spans="1:30" ht="409.5" x14ac:dyDescent="0.2">
      <c r="A40" s="69" t="s">
        <v>99</v>
      </c>
      <c r="B40" s="23" t="str">
        <f>IF('PCA 2022 Licit, Dispensa, Inexi'!$A198="","",VLOOKUP(A40,dados!$A$1:$B$23,2,FALSE))</f>
        <v>Diretoria de Infraestrutura</v>
      </c>
      <c r="C40" s="70" t="s">
        <v>544</v>
      </c>
      <c r="D40" s="128" t="s">
        <v>403</v>
      </c>
      <c r="E40" s="70" t="s">
        <v>411</v>
      </c>
      <c r="F40" s="24" t="s">
        <v>26</v>
      </c>
      <c r="G40" s="25" t="s">
        <v>411</v>
      </c>
      <c r="H40" s="25" t="s">
        <v>545</v>
      </c>
      <c r="I40" s="25" t="s">
        <v>546</v>
      </c>
      <c r="J40" s="25" t="s">
        <v>81</v>
      </c>
      <c r="K40" s="25" t="s">
        <v>547</v>
      </c>
      <c r="L40" s="27" t="s">
        <v>548</v>
      </c>
      <c r="M40" s="24" t="s">
        <v>37</v>
      </c>
      <c r="N40" s="24" t="s">
        <v>28</v>
      </c>
      <c r="O40" s="24" t="s">
        <v>26</v>
      </c>
      <c r="P40" s="28" t="s">
        <v>411</v>
      </c>
      <c r="Q40" s="28" t="s">
        <v>411</v>
      </c>
      <c r="R40" s="28"/>
      <c r="S40" s="28" t="s">
        <v>411</v>
      </c>
      <c r="T40" s="28"/>
      <c r="U40" s="25" t="s">
        <v>549</v>
      </c>
      <c r="V40" s="25"/>
      <c r="W40" s="28">
        <v>44713</v>
      </c>
      <c r="X40" s="25" t="s">
        <v>550</v>
      </c>
      <c r="Y40" s="24" t="s">
        <v>65</v>
      </c>
      <c r="Z40" s="24" t="s">
        <v>66</v>
      </c>
      <c r="AA40" s="30" t="s">
        <v>551</v>
      </c>
      <c r="AB40" s="28"/>
      <c r="AC40" s="31" t="str">
        <f t="shared" si="0"/>
        <v/>
      </c>
      <c r="AD40" s="28"/>
    </row>
    <row r="41" spans="1:30" x14ac:dyDescent="0.2">
      <c r="A41" s="69" t="s">
        <v>104</v>
      </c>
      <c r="B41" s="23" t="str">
        <f>IF(A41="","",VLOOKUP(A41,dados!$A$1:$B$23,2,FALSE))</f>
        <v>Diretoria de Material e Patrimônio</v>
      </c>
      <c r="C41" s="154" t="s">
        <v>552</v>
      </c>
      <c r="D41" s="128" t="s">
        <v>403</v>
      </c>
      <c r="E41" s="70" t="s">
        <v>411</v>
      </c>
      <c r="F41" s="24" t="s">
        <v>26</v>
      </c>
      <c r="G41" s="25" t="s">
        <v>553</v>
      </c>
      <c r="H41" s="25" t="s">
        <v>554</v>
      </c>
      <c r="I41" s="25" t="s">
        <v>555</v>
      </c>
      <c r="J41" s="25" t="s">
        <v>74</v>
      </c>
      <c r="K41" s="25" t="s">
        <v>411</v>
      </c>
      <c r="L41" s="27" t="s">
        <v>411</v>
      </c>
      <c r="M41" s="24" t="s">
        <v>37</v>
      </c>
      <c r="N41" s="24" t="s">
        <v>28</v>
      </c>
      <c r="O41" s="24" t="s">
        <v>26</v>
      </c>
      <c r="P41" s="28">
        <v>44624</v>
      </c>
      <c r="Q41" s="28">
        <v>44634</v>
      </c>
      <c r="R41" s="28"/>
      <c r="S41" s="28">
        <v>44743</v>
      </c>
      <c r="T41" s="28"/>
      <c r="U41" s="25" t="s">
        <v>556</v>
      </c>
      <c r="V41" s="25"/>
      <c r="W41" s="28">
        <v>44642</v>
      </c>
      <c r="X41" s="25" t="s">
        <v>557</v>
      </c>
      <c r="Y41" s="24" t="s">
        <v>43</v>
      </c>
      <c r="Z41" s="24" t="s">
        <v>59</v>
      </c>
      <c r="AA41" s="30" t="s">
        <v>558</v>
      </c>
      <c r="AB41" s="28">
        <v>44670</v>
      </c>
      <c r="AC41" s="31">
        <f t="shared" si="0"/>
        <v>28</v>
      </c>
      <c r="AD41" s="28"/>
    </row>
    <row r="42" spans="1:30" ht="45" x14ac:dyDescent="0.2">
      <c r="A42" s="69" t="s">
        <v>132</v>
      </c>
      <c r="B42" s="23" t="str">
        <f>IF(A42="","",VLOOKUP(A42,dados!$A$1:$B$23,2,FALSE))</f>
        <v>Presidência</v>
      </c>
      <c r="C42" s="70" t="s">
        <v>559</v>
      </c>
      <c r="D42" s="128" t="s">
        <v>403</v>
      </c>
      <c r="E42" s="70" t="s">
        <v>560</v>
      </c>
      <c r="F42" s="24" t="s">
        <v>26</v>
      </c>
      <c r="G42" s="25" t="s">
        <v>561</v>
      </c>
      <c r="H42" s="25" t="s">
        <v>125</v>
      </c>
      <c r="I42" s="25" t="s">
        <v>562</v>
      </c>
      <c r="J42" s="25" t="s">
        <v>25</v>
      </c>
      <c r="K42" s="25"/>
      <c r="L42" s="27">
        <v>5000000</v>
      </c>
      <c r="M42" s="24" t="s">
        <v>26</v>
      </c>
      <c r="N42" s="24" t="s">
        <v>28</v>
      </c>
      <c r="O42" s="24" t="s">
        <v>37</v>
      </c>
      <c r="P42" s="28">
        <v>44600</v>
      </c>
      <c r="Q42" s="28">
        <v>44651</v>
      </c>
      <c r="R42" s="28"/>
      <c r="S42" s="28">
        <v>45016</v>
      </c>
      <c r="T42" s="28"/>
      <c r="U42" s="25" t="s">
        <v>563</v>
      </c>
      <c r="V42" s="25" t="s">
        <v>564</v>
      </c>
      <c r="W42" s="28">
        <v>44651</v>
      </c>
      <c r="X42" s="25" t="s">
        <v>565</v>
      </c>
      <c r="Y42" s="24" t="s">
        <v>65</v>
      </c>
      <c r="Z42" s="24" t="s">
        <v>22</v>
      </c>
      <c r="AA42" s="30" t="s">
        <v>566</v>
      </c>
      <c r="AB42" s="28"/>
      <c r="AC42" s="31" t="str">
        <f t="shared" si="0"/>
        <v/>
      </c>
      <c r="AD42" s="28"/>
    </row>
    <row r="43" spans="1:30" ht="210" x14ac:dyDescent="0.2">
      <c r="A43" s="69" t="s">
        <v>82</v>
      </c>
      <c r="B43" s="50" t="str">
        <f>IF('PCA 2022 Licit, Dispensa, Inexi'!$A196="","",VLOOKUP(A43,dados!$A$1:$B$23,2,FALSE))</f>
        <v>Diretoria de Engenharia e Arquitetura</v>
      </c>
      <c r="C43" s="70" t="s">
        <v>567</v>
      </c>
      <c r="D43" s="128" t="s">
        <v>434</v>
      </c>
      <c r="E43" s="70"/>
      <c r="F43" s="24" t="s">
        <v>26</v>
      </c>
      <c r="G43" s="25" t="s">
        <v>568</v>
      </c>
      <c r="H43" s="25" t="s">
        <v>569</v>
      </c>
      <c r="I43" s="25" t="s">
        <v>570</v>
      </c>
      <c r="J43" s="25" t="s">
        <v>81</v>
      </c>
      <c r="K43" s="27" t="s">
        <v>438</v>
      </c>
      <c r="L43" s="27">
        <v>5321259.8</v>
      </c>
      <c r="M43" s="24" t="s">
        <v>37</v>
      </c>
      <c r="N43" s="24" t="s">
        <v>28</v>
      </c>
      <c r="O43" s="24" t="s">
        <v>26</v>
      </c>
      <c r="P43" s="28">
        <v>44588</v>
      </c>
      <c r="Q43" s="28">
        <v>44707</v>
      </c>
      <c r="R43" s="28"/>
      <c r="S43" s="28">
        <v>44757</v>
      </c>
      <c r="T43" s="28"/>
      <c r="U43" s="25" t="s">
        <v>563</v>
      </c>
      <c r="V43" s="25" t="s">
        <v>411</v>
      </c>
      <c r="W43" s="28">
        <v>44706</v>
      </c>
      <c r="X43" s="25" t="s">
        <v>571</v>
      </c>
      <c r="Y43" s="24" t="s">
        <v>43</v>
      </c>
      <c r="Z43" s="24" t="s">
        <v>44</v>
      </c>
      <c r="AA43" s="30" t="s">
        <v>572</v>
      </c>
      <c r="AB43" s="28">
        <v>44754</v>
      </c>
      <c r="AC43" s="31">
        <f t="shared" si="0"/>
        <v>48</v>
      </c>
      <c r="AD43" s="28"/>
    </row>
    <row r="44" spans="1:30" x14ac:dyDescent="0.2">
      <c r="A44" s="68" t="s">
        <v>82</v>
      </c>
      <c r="B44" s="23" t="str">
        <f>IF(A44="","",VLOOKUP(A44,dados!$A$1:$B$23,2,FALSE))</f>
        <v>Diretoria de Engenharia e Arquitetura</v>
      </c>
      <c r="C44" s="70" t="s">
        <v>573</v>
      </c>
      <c r="D44" s="128" t="s">
        <v>447</v>
      </c>
      <c r="E44" s="70" t="s">
        <v>411</v>
      </c>
      <c r="F44" s="24" t="s">
        <v>26</v>
      </c>
      <c r="G44" s="25" t="s">
        <v>574</v>
      </c>
      <c r="H44" s="25" t="s">
        <v>449</v>
      </c>
      <c r="I44" s="25" t="s">
        <v>450</v>
      </c>
      <c r="J44" s="25" t="s">
        <v>81</v>
      </c>
      <c r="K44" s="25" t="s">
        <v>438</v>
      </c>
      <c r="L44" s="27">
        <v>650000</v>
      </c>
      <c r="M44" s="74" t="s">
        <v>26</v>
      </c>
      <c r="N44" s="24" t="s">
        <v>28</v>
      </c>
      <c r="O44" s="24" t="s">
        <v>26</v>
      </c>
      <c r="P44" s="28">
        <v>44571</v>
      </c>
      <c r="Q44" s="28">
        <v>44641</v>
      </c>
      <c r="R44" s="28">
        <v>44696</v>
      </c>
      <c r="S44" s="28">
        <v>44861</v>
      </c>
      <c r="T44" s="28">
        <v>44905</v>
      </c>
      <c r="U44" s="25" t="s">
        <v>575</v>
      </c>
      <c r="V44" s="25"/>
      <c r="W44" s="28">
        <v>44810</v>
      </c>
      <c r="X44" s="25" t="s">
        <v>576</v>
      </c>
      <c r="Y44" s="24" t="s">
        <v>79</v>
      </c>
      <c r="Z44" s="24" t="s">
        <v>22</v>
      </c>
      <c r="AA44" s="26"/>
      <c r="AB44" s="28"/>
      <c r="AC44" s="31" t="str">
        <f t="shared" si="0"/>
        <v/>
      </c>
      <c r="AD44" s="28" t="s">
        <v>577</v>
      </c>
    </row>
    <row r="45" spans="1:30" ht="30" x14ac:dyDescent="0.2">
      <c r="A45" s="68" t="s">
        <v>82</v>
      </c>
      <c r="B45" s="23" t="s">
        <v>83</v>
      </c>
      <c r="C45" s="70" t="s">
        <v>578</v>
      </c>
      <c r="D45" s="128" t="s">
        <v>434</v>
      </c>
      <c r="E45" s="70" t="s">
        <v>411</v>
      </c>
      <c r="F45" s="24" t="s">
        <v>26</v>
      </c>
      <c r="G45" s="25" t="s">
        <v>579</v>
      </c>
      <c r="H45" s="25" t="s">
        <v>436</v>
      </c>
      <c r="I45" s="25" t="s">
        <v>450</v>
      </c>
      <c r="J45" s="25" t="s">
        <v>81</v>
      </c>
      <c r="K45" s="25" t="s">
        <v>438</v>
      </c>
      <c r="L45" s="27">
        <f>4290*3750</f>
        <v>16087500</v>
      </c>
      <c r="M45" s="24" t="s">
        <v>37</v>
      </c>
      <c r="N45" s="24" t="s">
        <v>28</v>
      </c>
      <c r="O45" s="24" t="s">
        <v>26</v>
      </c>
      <c r="P45" s="28">
        <v>43998</v>
      </c>
      <c r="Q45" s="28">
        <v>44866</v>
      </c>
      <c r="R45" s="28"/>
      <c r="S45" s="28">
        <v>45126</v>
      </c>
      <c r="T45" s="28"/>
      <c r="U45" s="25" t="s">
        <v>575</v>
      </c>
      <c r="V45" s="25"/>
      <c r="W45" s="28"/>
      <c r="X45" s="25"/>
      <c r="Y45" s="24" t="s">
        <v>79</v>
      </c>
      <c r="Z45" s="24" t="s">
        <v>22</v>
      </c>
      <c r="AA45" s="30"/>
      <c r="AB45" s="28"/>
      <c r="AC45" s="31" t="str">
        <f t="shared" si="0"/>
        <v/>
      </c>
      <c r="AD45" s="28"/>
    </row>
    <row r="46" spans="1:30" ht="30" x14ac:dyDescent="0.2">
      <c r="A46" s="68" t="s">
        <v>82</v>
      </c>
      <c r="B46" s="23" t="str">
        <f>IF(A46="","",VLOOKUP(A46,dados!$A$1:$B$23,2,FALSE))</f>
        <v>Diretoria de Engenharia e Arquitetura</v>
      </c>
      <c r="C46" s="70" t="s">
        <v>580</v>
      </c>
      <c r="D46" s="128" t="s">
        <v>447</v>
      </c>
      <c r="E46" s="70" t="s">
        <v>411</v>
      </c>
      <c r="F46" s="24" t="s">
        <v>26</v>
      </c>
      <c r="G46" s="25" t="s">
        <v>581</v>
      </c>
      <c r="H46" s="25" t="s">
        <v>449</v>
      </c>
      <c r="I46" s="25" t="s">
        <v>450</v>
      </c>
      <c r="J46" s="25" t="s">
        <v>81</v>
      </c>
      <c r="K46" s="25" t="s">
        <v>438</v>
      </c>
      <c r="L46" s="27">
        <v>180000</v>
      </c>
      <c r="M46" s="24" t="s">
        <v>37</v>
      </c>
      <c r="N46" s="24" t="s">
        <v>28</v>
      </c>
      <c r="O46" s="24" t="s">
        <v>26</v>
      </c>
      <c r="P46" s="28">
        <v>44774</v>
      </c>
      <c r="Q46" s="28">
        <v>44847</v>
      </c>
      <c r="R46" s="28"/>
      <c r="S46" s="28">
        <v>45057</v>
      </c>
      <c r="T46" s="28"/>
      <c r="U46" s="25" t="s">
        <v>575</v>
      </c>
      <c r="V46" s="25"/>
      <c r="W46" s="28"/>
      <c r="X46" s="25"/>
      <c r="Y46" s="24" t="s">
        <v>79</v>
      </c>
      <c r="Z46" s="24" t="s">
        <v>22</v>
      </c>
      <c r="AA46" s="30"/>
      <c r="AB46" s="28"/>
      <c r="AC46" s="31" t="str">
        <f t="shared" si="0"/>
        <v/>
      </c>
      <c r="AD46" s="28"/>
    </row>
    <row r="47" spans="1:30" ht="30" x14ac:dyDescent="0.2">
      <c r="A47" s="68" t="s">
        <v>82</v>
      </c>
      <c r="B47" s="23" t="str">
        <f>IF(A47="","",VLOOKUP(A47,dados!$A$1:$B$23,2,FALSE))</f>
        <v>Diretoria de Engenharia e Arquitetura</v>
      </c>
      <c r="C47" s="70" t="s">
        <v>582</v>
      </c>
      <c r="D47" s="128" t="s">
        <v>434</v>
      </c>
      <c r="E47" s="70" t="s">
        <v>411</v>
      </c>
      <c r="F47" s="24" t="s">
        <v>26</v>
      </c>
      <c r="G47" s="25" t="s">
        <v>583</v>
      </c>
      <c r="H47" s="25" t="s">
        <v>584</v>
      </c>
      <c r="I47" s="25" t="s">
        <v>585</v>
      </c>
      <c r="J47" s="25" t="s">
        <v>81</v>
      </c>
      <c r="K47" s="25" t="s">
        <v>438</v>
      </c>
      <c r="L47" s="27">
        <v>1500000</v>
      </c>
      <c r="M47" s="24" t="s">
        <v>37</v>
      </c>
      <c r="N47" s="24" t="s">
        <v>28</v>
      </c>
      <c r="O47" s="24" t="s">
        <v>26</v>
      </c>
      <c r="P47" s="28">
        <v>44597</v>
      </c>
      <c r="Q47" s="28">
        <v>44835</v>
      </c>
      <c r="R47" s="28"/>
      <c r="S47" s="28">
        <v>45089</v>
      </c>
      <c r="T47" s="28"/>
      <c r="U47" s="25" t="s">
        <v>575</v>
      </c>
      <c r="V47" s="25"/>
      <c r="W47" s="28"/>
      <c r="X47" s="25"/>
      <c r="Y47" s="24" t="s">
        <v>79</v>
      </c>
      <c r="Z47" s="24" t="s">
        <v>22</v>
      </c>
      <c r="AA47" s="30"/>
      <c r="AB47" s="28"/>
      <c r="AC47" s="31" t="str">
        <f t="shared" si="0"/>
        <v/>
      </c>
      <c r="AD47" s="28"/>
    </row>
    <row r="48" spans="1:30" ht="30" x14ac:dyDescent="0.2">
      <c r="A48" s="68" t="s">
        <v>82</v>
      </c>
      <c r="B48" s="23" t="str">
        <f>IF(A48="","",VLOOKUP(A48,dados!$A$1:$B$23,2,FALSE))</f>
        <v>Diretoria de Engenharia e Arquitetura</v>
      </c>
      <c r="C48" s="70" t="s">
        <v>586</v>
      </c>
      <c r="D48" s="128" t="s">
        <v>434</v>
      </c>
      <c r="E48" s="70" t="s">
        <v>411</v>
      </c>
      <c r="F48" s="24" t="s">
        <v>26</v>
      </c>
      <c r="G48" s="25" t="s">
        <v>587</v>
      </c>
      <c r="H48" s="25" t="s">
        <v>436</v>
      </c>
      <c r="I48" s="25" t="s">
        <v>445</v>
      </c>
      <c r="J48" s="25" t="s">
        <v>81</v>
      </c>
      <c r="K48" s="25" t="s">
        <v>438</v>
      </c>
      <c r="L48" s="27">
        <v>350000</v>
      </c>
      <c r="M48" s="24" t="s">
        <v>37</v>
      </c>
      <c r="N48" s="24" t="s">
        <v>28</v>
      </c>
      <c r="O48" s="24" t="s">
        <v>26</v>
      </c>
      <c r="P48" s="28">
        <v>44119</v>
      </c>
      <c r="Q48" s="28">
        <v>44776</v>
      </c>
      <c r="R48" s="28"/>
      <c r="S48" s="28">
        <v>45016</v>
      </c>
      <c r="T48" s="28"/>
      <c r="U48" s="25" t="s">
        <v>575</v>
      </c>
      <c r="V48" s="25"/>
      <c r="W48" s="28"/>
      <c r="X48" s="25"/>
      <c r="Y48" s="24" t="s">
        <v>79</v>
      </c>
      <c r="Z48" s="24" t="s">
        <v>22</v>
      </c>
      <c r="AA48" s="30"/>
      <c r="AB48" s="28"/>
      <c r="AC48" s="31" t="str">
        <f t="shared" si="0"/>
        <v/>
      </c>
      <c r="AD48" s="28"/>
    </row>
    <row r="49" spans="1:30" ht="30" x14ac:dyDescent="0.2">
      <c r="A49" s="68" t="s">
        <v>82</v>
      </c>
      <c r="B49" s="23" t="str">
        <f>IF(A49="","",VLOOKUP(A49,dados!$A$1:$B$23,2,FALSE))</f>
        <v>Diretoria de Engenharia e Arquitetura</v>
      </c>
      <c r="C49" s="70" t="s">
        <v>588</v>
      </c>
      <c r="D49" s="128" t="s">
        <v>447</v>
      </c>
      <c r="E49" s="128" t="s">
        <v>447</v>
      </c>
      <c r="F49" s="24" t="s">
        <v>26</v>
      </c>
      <c r="G49" s="25" t="s">
        <v>589</v>
      </c>
      <c r="H49" s="25" t="s">
        <v>449</v>
      </c>
      <c r="I49" s="25" t="s">
        <v>450</v>
      </c>
      <c r="J49" s="25" t="s">
        <v>81</v>
      </c>
      <c r="K49" s="25" t="s">
        <v>438</v>
      </c>
      <c r="L49" s="27">
        <v>200000</v>
      </c>
      <c r="M49" s="24" t="s">
        <v>26</v>
      </c>
      <c r="N49" s="24" t="s">
        <v>28</v>
      </c>
      <c r="O49" s="24" t="s">
        <v>26</v>
      </c>
      <c r="P49" s="28">
        <v>44757</v>
      </c>
      <c r="Q49" s="28">
        <v>44823</v>
      </c>
      <c r="R49" s="28"/>
      <c r="S49" s="28">
        <v>45033</v>
      </c>
      <c r="T49" s="28"/>
      <c r="U49" s="25" t="s">
        <v>575</v>
      </c>
      <c r="V49" s="25"/>
      <c r="W49" s="28"/>
      <c r="X49" s="25"/>
      <c r="Y49" s="24" t="s">
        <v>79</v>
      </c>
      <c r="Z49" s="24" t="s">
        <v>22</v>
      </c>
      <c r="AA49" s="30"/>
      <c r="AB49" s="28"/>
      <c r="AC49" s="31" t="str">
        <f t="shared" si="0"/>
        <v/>
      </c>
      <c r="AD49" s="28"/>
    </row>
    <row r="50" spans="1:30" ht="60.75" x14ac:dyDescent="0.25">
      <c r="A50" s="68" t="s">
        <v>112</v>
      </c>
      <c r="B50" s="23" t="s">
        <v>113</v>
      </c>
      <c r="C50" s="70" t="s">
        <v>590</v>
      </c>
      <c r="D50" s="128" t="s">
        <v>403</v>
      </c>
      <c r="E50" s="70" t="s">
        <v>411</v>
      </c>
      <c r="F50" s="24" t="s">
        <v>26</v>
      </c>
      <c r="G50" s="25" t="s">
        <v>411</v>
      </c>
      <c r="H50" s="25" t="s">
        <v>591</v>
      </c>
      <c r="I50" s="117" t="s">
        <v>592</v>
      </c>
      <c r="J50" s="25" t="s">
        <v>60</v>
      </c>
      <c r="K50" s="25" t="s">
        <v>593</v>
      </c>
      <c r="L50" s="27">
        <v>1320000</v>
      </c>
      <c r="M50" s="24" t="s">
        <v>37</v>
      </c>
      <c r="N50" s="24" t="s">
        <v>28</v>
      </c>
      <c r="O50" s="24" t="s">
        <v>26</v>
      </c>
      <c r="P50" s="28">
        <v>44593</v>
      </c>
      <c r="Q50" s="28">
        <v>44627</v>
      </c>
      <c r="R50" s="146"/>
      <c r="S50" s="28">
        <v>44656</v>
      </c>
      <c r="T50" s="28"/>
      <c r="U50" s="25" t="s">
        <v>575</v>
      </c>
      <c r="V50" s="25"/>
      <c r="W50" s="28">
        <v>44651</v>
      </c>
      <c r="X50" s="25" t="s">
        <v>594</v>
      </c>
      <c r="Y50" s="24" t="s">
        <v>43</v>
      </c>
      <c r="Z50" s="24" t="s">
        <v>59</v>
      </c>
      <c r="AA50" s="30" t="s">
        <v>595</v>
      </c>
      <c r="AB50" s="28">
        <v>44715</v>
      </c>
      <c r="AC50" s="31">
        <f t="shared" si="0"/>
        <v>64</v>
      </c>
      <c r="AD50" s="28"/>
    </row>
    <row r="51" spans="1:30" ht="105" x14ac:dyDescent="0.2">
      <c r="A51" s="69" t="s">
        <v>112</v>
      </c>
      <c r="B51" s="23" t="s">
        <v>113</v>
      </c>
      <c r="C51" s="123" t="s">
        <v>596</v>
      </c>
      <c r="D51" s="128" t="s">
        <v>403</v>
      </c>
      <c r="E51" s="70" t="s">
        <v>411</v>
      </c>
      <c r="F51" s="24" t="s">
        <v>26</v>
      </c>
      <c r="G51" s="25" t="s">
        <v>597</v>
      </c>
      <c r="H51" s="25" t="s">
        <v>598</v>
      </c>
      <c r="I51" s="25" t="s">
        <v>599</v>
      </c>
      <c r="J51" s="25" t="s">
        <v>60</v>
      </c>
      <c r="K51" s="27" t="s">
        <v>600</v>
      </c>
      <c r="L51" s="27">
        <v>186000</v>
      </c>
      <c r="M51" s="24" t="s">
        <v>37</v>
      </c>
      <c r="N51" s="24" t="s">
        <v>28</v>
      </c>
      <c r="O51" s="24" t="s">
        <v>26</v>
      </c>
      <c r="P51" s="28">
        <v>44595</v>
      </c>
      <c r="Q51" s="28">
        <v>44630</v>
      </c>
      <c r="R51" s="28"/>
      <c r="S51" s="28">
        <v>44683</v>
      </c>
      <c r="T51" s="28"/>
      <c r="U51" s="25" t="s">
        <v>575</v>
      </c>
      <c r="V51" s="25" t="s">
        <v>409</v>
      </c>
      <c r="W51" s="28">
        <v>44690</v>
      </c>
      <c r="X51" s="25" t="s">
        <v>601</v>
      </c>
      <c r="Y51" s="24" t="s">
        <v>65</v>
      </c>
      <c r="Z51" s="24" t="s">
        <v>59</v>
      </c>
      <c r="AA51" s="30" t="s">
        <v>602</v>
      </c>
      <c r="AB51" s="28"/>
      <c r="AC51" s="31"/>
      <c r="AD51" s="28"/>
    </row>
    <row r="52" spans="1:30" ht="45" x14ac:dyDescent="0.2">
      <c r="A52" s="68" t="s">
        <v>82</v>
      </c>
      <c r="B52" s="23" t="str">
        <f>IF(A52="","",VLOOKUP(A52,dados!$A$1:$B$23,2,FALSE))</f>
        <v>Diretoria de Engenharia e Arquitetura</v>
      </c>
      <c r="C52" s="70" t="s">
        <v>603</v>
      </c>
      <c r="D52" s="128" t="s">
        <v>434</v>
      </c>
      <c r="E52" s="70" t="s">
        <v>411</v>
      </c>
      <c r="F52" s="24" t="s">
        <v>26</v>
      </c>
      <c r="G52" s="25" t="s">
        <v>604</v>
      </c>
      <c r="H52" s="25" t="s">
        <v>436</v>
      </c>
      <c r="I52" s="25" t="s">
        <v>450</v>
      </c>
      <c r="J52" s="25" t="s">
        <v>81</v>
      </c>
      <c r="K52" s="25" t="s">
        <v>438</v>
      </c>
      <c r="L52" s="27">
        <f>2300*3750</f>
        <v>8625000</v>
      </c>
      <c r="M52" s="24" t="s">
        <v>37</v>
      </c>
      <c r="N52" s="24" t="s">
        <v>28</v>
      </c>
      <c r="O52" s="24" t="s">
        <v>26</v>
      </c>
      <c r="P52" s="28">
        <v>43845</v>
      </c>
      <c r="Q52" s="28">
        <v>44594</v>
      </c>
      <c r="R52" s="28" t="s">
        <v>605</v>
      </c>
      <c r="S52" s="28">
        <v>44814</v>
      </c>
      <c r="T52" s="28" t="s">
        <v>606</v>
      </c>
      <c r="U52" s="25" t="s">
        <v>607</v>
      </c>
      <c r="V52" s="25"/>
      <c r="W52" s="28">
        <v>44742</v>
      </c>
      <c r="X52" s="25" t="s">
        <v>608</v>
      </c>
      <c r="Y52" s="24" t="s">
        <v>65</v>
      </c>
      <c r="Z52" s="24" t="s">
        <v>22</v>
      </c>
      <c r="AA52" s="30" t="s">
        <v>609</v>
      </c>
      <c r="AB52" s="28"/>
      <c r="AC52" s="31" t="str">
        <f t="shared" ref="AC52:AC71" si="1">IF(AB52="","",DATEDIF(W52,AB52,"d"))</f>
        <v/>
      </c>
      <c r="AD52" s="28" t="s">
        <v>610</v>
      </c>
    </row>
    <row r="53" spans="1:30" ht="30" x14ac:dyDescent="0.2">
      <c r="A53" s="68" t="s">
        <v>82</v>
      </c>
      <c r="B53" s="23" t="str">
        <f>IF(A53="","",VLOOKUP(A53,dados!$A$1:$B$23,2,FALSE))</f>
        <v>Diretoria de Engenharia e Arquitetura</v>
      </c>
      <c r="C53" s="70" t="s">
        <v>611</v>
      </c>
      <c r="D53" s="128" t="s">
        <v>447</v>
      </c>
      <c r="E53" s="70" t="s">
        <v>411</v>
      </c>
      <c r="F53" s="24" t="s">
        <v>26</v>
      </c>
      <c r="G53" s="25" t="s">
        <v>612</v>
      </c>
      <c r="H53" s="25" t="s">
        <v>449</v>
      </c>
      <c r="I53" s="25" t="s">
        <v>450</v>
      </c>
      <c r="J53" s="25" t="s">
        <v>81</v>
      </c>
      <c r="K53" s="25" t="s">
        <v>438</v>
      </c>
      <c r="L53" s="27">
        <v>250000</v>
      </c>
      <c r="M53" s="24" t="s">
        <v>26</v>
      </c>
      <c r="N53" s="24" t="s">
        <v>28</v>
      </c>
      <c r="O53" s="24" t="s">
        <v>26</v>
      </c>
      <c r="P53" s="28">
        <v>44666</v>
      </c>
      <c r="Q53" s="28">
        <v>44747</v>
      </c>
      <c r="R53" s="28"/>
      <c r="S53" s="28">
        <v>44956</v>
      </c>
      <c r="T53" s="28"/>
      <c r="U53" s="25" t="s">
        <v>607</v>
      </c>
      <c r="V53" s="25"/>
      <c r="W53" s="28"/>
      <c r="X53" s="25"/>
      <c r="Y53" s="24" t="s">
        <v>79</v>
      </c>
      <c r="Z53" s="24" t="s">
        <v>22</v>
      </c>
      <c r="AA53" s="30"/>
      <c r="AB53" s="28"/>
      <c r="AC53" s="31" t="str">
        <f t="shared" si="1"/>
        <v/>
      </c>
      <c r="AD53" s="28"/>
    </row>
    <row r="54" spans="1:30" ht="90" x14ac:dyDescent="0.2">
      <c r="A54" s="68" t="s">
        <v>82</v>
      </c>
      <c r="B54" s="23" t="str">
        <f>IF(A54="","",VLOOKUP(A54,dados!$A$1:$B$23,2,FALSE))</f>
        <v>Diretoria de Engenharia e Arquitetura</v>
      </c>
      <c r="C54" s="70" t="s">
        <v>613</v>
      </c>
      <c r="D54" s="128" t="s">
        <v>434</v>
      </c>
      <c r="E54" s="70" t="s">
        <v>411</v>
      </c>
      <c r="F54" s="24" t="s">
        <v>26</v>
      </c>
      <c r="G54" s="25" t="s">
        <v>614</v>
      </c>
      <c r="H54" s="25" t="s">
        <v>436</v>
      </c>
      <c r="I54" s="25" t="s">
        <v>450</v>
      </c>
      <c r="J54" s="25" t="s">
        <v>81</v>
      </c>
      <c r="K54" s="25" t="s">
        <v>438</v>
      </c>
      <c r="L54" s="27">
        <v>14000000</v>
      </c>
      <c r="M54" s="24" t="s">
        <v>37</v>
      </c>
      <c r="N54" s="24" t="s">
        <v>28</v>
      </c>
      <c r="O54" s="24" t="s">
        <v>26</v>
      </c>
      <c r="P54" s="28">
        <v>44075</v>
      </c>
      <c r="Q54" s="28">
        <v>44713</v>
      </c>
      <c r="R54" s="28">
        <v>44827</v>
      </c>
      <c r="S54" s="28">
        <v>45043</v>
      </c>
      <c r="T54" s="28">
        <v>45078</v>
      </c>
      <c r="U54" s="25" t="s">
        <v>607</v>
      </c>
      <c r="V54" s="25"/>
      <c r="W54" s="28">
        <v>44831</v>
      </c>
      <c r="X54" s="25" t="s">
        <v>615</v>
      </c>
      <c r="Y54" s="24" t="s">
        <v>65</v>
      </c>
      <c r="Z54" s="24" t="s">
        <v>22</v>
      </c>
      <c r="AA54" s="30" t="s">
        <v>616</v>
      </c>
      <c r="AB54" s="28"/>
      <c r="AC54" s="31" t="str">
        <f t="shared" si="1"/>
        <v/>
      </c>
      <c r="AD54" s="28" t="s">
        <v>617</v>
      </c>
    </row>
    <row r="55" spans="1:30" ht="30" x14ac:dyDescent="0.2">
      <c r="A55" s="68" t="s">
        <v>82</v>
      </c>
      <c r="B55" s="23" t="str">
        <f>IF(A55="","",VLOOKUP(A55,dados!$A$1:$B$23,2,FALSE))</f>
        <v>Diretoria de Engenharia e Arquitetura</v>
      </c>
      <c r="C55" s="70" t="s">
        <v>618</v>
      </c>
      <c r="D55" s="128" t="s">
        <v>434</v>
      </c>
      <c r="E55" s="70" t="s">
        <v>411</v>
      </c>
      <c r="F55" s="24" t="s">
        <v>26</v>
      </c>
      <c r="G55" s="25" t="s">
        <v>619</v>
      </c>
      <c r="H55" s="25" t="s">
        <v>436</v>
      </c>
      <c r="I55" s="25" t="s">
        <v>445</v>
      </c>
      <c r="J55" s="25" t="s">
        <v>81</v>
      </c>
      <c r="K55" s="25" t="s">
        <v>438</v>
      </c>
      <c r="L55" s="27">
        <v>350000</v>
      </c>
      <c r="M55" s="24" t="s">
        <v>37</v>
      </c>
      <c r="N55" s="24" t="s">
        <v>28</v>
      </c>
      <c r="O55" s="24" t="s">
        <v>26</v>
      </c>
      <c r="P55" s="28">
        <v>44409</v>
      </c>
      <c r="Q55" s="28">
        <v>44720</v>
      </c>
      <c r="R55" s="28"/>
      <c r="S55" s="28">
        <v>44995</v>
      </c>
      <c r="T55" s="28"/>
      <c r="U55" s="25" t="s">
        <v>607</v>
      </c>
      <c r="V55" s="25"/>
      <c r="W55" s="28"/>
      <c r="X55" s="25"/>
      <c r="Y55" s="24" t="s">
        <v>79</v>
      </c>
      <c r="Z55" s="24" t="s">
        <v>22</v>
      </c>
      <c r="AA55" s="30"/>
      <c r="AB55" s="28"/>
      <c r="AC55" s="31" t="str">
        <f t="shared" si="1"/>
        <v/>
      </c>
      <c r="AD55" s="28"/>
    </row>
    <row r="56" spans="1:30" ht="30" x14ac:dyDescent="0.2">
      <c r="A56" s="68" t="s">
        <v>82</v>
      </c>
      <c r="B56" s="23" t="str">
        <f>IF(A56="","",VLOOKUP(A56,dados!$A$1:$B$23,2,FALSE))</f>
        <v>Diretoria de Engenharia e Arquitetura</v>
      </c>
      <c r="C56" s="70" t="s">
        <v>620</v>
      </c>
      <c r="D56" s="128" t="s">
        <v>434</v>
      </c>
      <c r="E56" s="70" t="s">
        <v>411</v>
      </c>
      <c r="F56" s="24" t="s">
        <v>26</v>
      </c>
      <c r="G56" s="25" t="s">
        <v>621</v>
      </c>
      <c r="H56" s="25" t="s">
        <v>436</v>
      </c>
      <c r="I56" s="25" t="s">
        <v>622</v>
      </c>
      <c r="J56" s="25" t="s">
        <v>81</v>
      </c>
      <c r="K56" s="25" t="s">
        <v>438</v>
      </c>
      <c r="L56" s="27">
        <v>250000</v>
      </c>
      <c r="M56" s="24" t="s">
        <v>37</v>
      </c>
      <c r="N56" s="24" t="s">
        <v>28</v>
      </c>
      <c r="O56" s="24" t="s">
        <v>26</v>
      </c>
      <c r="P56" s="28">
        <v>44497</v>
      </c>
      <c r="Q56" s="28">
        <v>44688</v>
      </c>
      <c r="R56" s="28"/>
      <c r="S56" s="28">
        <v>44908</v>
      </c>
      <c r="T56" s="28"/>
      <c r="U56" s="25" t="s">
        <v>607</v>
      </c>
      <c r="V56" s="25"/>
      <c r="W56" s="28"/>
      <c r="X56" s="25"/>
      <c r="Y56" s="24" t="s">
        <v>79</v>
      </c>
      <c r="Z56" s="24" t="s">
        <v>22</v>
      </c>
      <c r="AA56" s="30"/>
      <c r="AB56" s="28"/>
      <c r="AC56" s="31" t="str">
        <f t="shared" si="1"/>
        <v/>
      </c>
      <c r="AD56" s="28"/>
    </row>
    <row r="57" spans="1:30" x14ac:dyDescent="0.2">
      <c r="A57" s="68" t="s">
        <v>82</v>
      </c>
      <c r="B57" s="23" t="str">
        <f>IF(A57="","",VLOOKUP(A57,dados!$A$1:$B$23,2,FALSE))</f>
        <v>Diretoria de Engenharia e Arquitetura</v>
      </c>
      <c r="C57" s="32" t="s">
        <v>623</v>
      </c>
      <c r="D57" s="128" t="s">
        <v>447</v>
      </c>
      <c r="E57" s="128" t="s">
        <v>447</v>
      </c>
      <c r="F57" s="24" t="s">
        <v>26</v>
      </c>
      <c r="G57" s="25" t="s">
        <v>624</v>
      </c>
      <c r="H57" s="25" t="s">
        <v>449</v>
      </c>
      <c r="I57" s="25" t="s">
        <v>450</v>
      </c>
      <c r="J57" s="25" t="s">
        <v>81</v>
      </c>
      <c r="K57" s="25" t="s">
        <v>438</v>
      </c>
      <c r="L57" s="27">
        <v>35000</v>
      </c>
      <c r="M57" s="24" t="s">
        <v>37</v>
      </c>
      <c r="N57" s="24" t="s">
        <v>28</v>
      </c>
      <c r="O57" s="24" t="s">
        <v>26</v>
      </c>
      <c r="P57" s="28">
        <v>44607</v>
      </c>
      <c r="Q57" s="28">
        <v>44678</v>
      </c>
      <c r="R57" s="28">
        <v>44722</v>
      </c>
      <c r="S57" s="28">
        <v>44888</v>
      </c>
      <c r="T57" s="28">
        <v>44936</v>
      </c>
      <c r="U57" s="25" t="s">
        <v>607</v>
      </c>
      <c r="V57" s="25"/>
      <c r="W57" s="28"/>
      <c r="X57" s="25"/>
      <c r="Y57" s="24" t="s">
        <v>79</v>
      </c>
      <c r="Z57" s="24" t="s">
        <v>22</v>
      </c>
      <c r="AA57" s="30"/>
      <c r="AB57" s="28"/>
      <c r="AC57" s="31" t="str">
        <f t="shared" si="1"/>
        <v/>
      </c>
      <c r="AD57" s="28" t="s">
        <v>468</v>
      </c>
    </row>
    <row r="58" spans="1:30" ht="30" x14ac:dyDescent="0.2">
      <c r="A58" s="68" t="s">
        <v>82</v>
      </c>
      <c r="B58" s="23" t="str">
        <f>IF(A58="","",VLOOKUP(A58,dados!$A$1:$B$23,2,FALSE))</f>
        <v>Diretoria de Engenharia e Arquitetura</v>
      </c>
      <c r="C58" s="70" t="s">
        <v>625</v>
      </c>
      <c r="D58" s="128" t="s">
        <v>447</v>
      </c>
      <c r="E58" s="70" t="s">
        <v>411</v>
      </c>
      <c r="F58" s="24" t="s">
        <v>26</v>
      </c>
      <c r="G58" s="25" t="s">
        <v>626</v>
      </c>
      <c r="H58" s="25" t="s">
        <v>449</v>
      </c>
      <c r="I58" s="25" t="s">
        <v>450</v>
      </c>
      <c r="J58" s="25" t="s">
        <v>81</v>
      </c>
      <c r="K58" s="25" t="s">
        <v>438</v>
      </c>
      <c r="L58" s="27">
        <v>90000</v>
      </c>
      <c r="M58" s="24" t="s">
        <v>37</v>
      </c>
      <c r="N58" s="24" t="s">
        <v>28</v>
      </c>
      <c r="O58" s="24" t="s">
        <v>26</v>
      </c>
      <c r="P58" s="28">
        <v>44635</v>
      </c>
      <c r="Q58" s="28">
        <v>44708</v>
      </c>
      <c r="R58" s="28"/>
      <c r="S58" s="28">
        <v>44841</v>
      </c>
      <c r="T58" s="28"/>
      <c r="U58" s="25" t="s">
        <v>607</v>
      </c>
      <c r="V58" s="25"/>
      <c r="W58" s="28"/>
      <c r="X58" s="25"/>
      <c r="Y58" s="24" t="s">
        <v>79</v>
      </c>
      <c r="Z58" s="24" t="s">
        <v>22</v>
      </c>
      <c r="AA58" s="30"/>
      <c r="AB58" s="28"/>
      <c r="AC58" s="31" t="str">
        <f t="shared" si="1"/>
        <v/>
      </c>
      <c r="AD58" s="28"/>
    </row>
    <row r="59" spans="1:30" ht="30" x14ac:dyDescent="0.2">
      <c r="A59" s="68" t="s">
        <v>82</v>
      </c>
      <c r="B59" s="23" t="str">
        <f>IF(A59="","",VLOOKUP(A59,dados!$A$1:$B$23,2,FALSE))</f>
        <v>Diretoria de Engenharia e Arquitetura</v>
      </c>
      <c r="C59" s="70" t="s">
        <v>627</v>
      </c>
      <c r="D59" s="128" t="s">
        <v>434</v>
      </c>
      <c r="E59" s="70" t="s">
        <v>411</v>
      </c>
      <c r="F59" s="24" t="s">
        <v>26</v>
      </c>
      <c r="G59" s="25" t="s">
        <v>628</v>
      </c>
      <c r="H59" s="25" t="s">
        <v>436</v>
      </c>
      <c r="I59" s="25" t="s">
        <v>629</v>
      </c>
      <c r="J59" s="25" t="s">
        <v>81</v>
      </c>
      <c r="K59" s="25" t="s">
        <v>438</v>
      </c>
      <c r="L59" s="27">
        <v>150000</v>
      </c>
      <c r="M59" s="24" t="s">
        <v>37</v>
      </c>
      <c r="N59" s="24" t="s">
        <v>28</v>
      </c>
      <c r="O59" s="24" t="s">
        <v>26</v>
      </c>
      <c r="P59" s="28">
        <v>43631</v>
      </c>
      <c r="Q59" s="28">
        <v>44834</v>
      </c>
      <c r="R59" s="28"/>
      <c r="S59" s="28">
        <v>45063</v>
      </c>
      <c r="T59" s="28"/>
      <c r="U59" s="25" t="s">
        <v>607</v>
      </c>
      <c r="V59" s="25"/>
      <c r="W59" s="28"/>
      <c r="X59" s="25"/>
      <c r="Y59" s="24" t="s">
        <v>79</v>
      </c>
      <c r="Z59" s="24" t="s">
        <v>22</v>
      </c>
      <c r="AA59" s="30"/>
      <c r="AB59" s="28"/>
      <c r="AC59" s="31" t="str">
        <f t="shared" si="1"/>
        <v/>
      </c>
      <c r="AD59" s="28"/>
    </row>
    <row r="60" spans="1:30" ht="30" x14ac:dyDescent="0.2">
      <c r="A60" s="68" t="s">
        <v>82</v>
      </c>
      <c r="B60" s="23" t="str">
        <f>IF(A60="","",VLOOKUP(A60,dados!$A$1:$B$23,2,FALSE))</f>
        <v>Diretoria de Engenharia e Arquitetura</v>
      </c>
      <c r="C60" s="70" t="s">
        <v>630</v>
      </c>
      <c r="D60" s="128" t="s">
        <v>434</v>
      </c>
      <c r="E60" s="70" t="s">
        <v>411</v>
      </c>
      <c r="F60" s="24" t="s">
        <v>26</v>
      </c>
      <c r="G60" s="25" t="s">
        <v>631</v>
      </c>
      <c r="H60" s="25" t="s">
        <v>436</v>
      </c>
      <c r="I60" s="25" t="s">
        <v>450</v>
      </c>
      <c r="J60" s="25" t="s">
        <v>81</v>
      </c>
      <c r="K60" s="25" t="s">
        <v>438</v>
      </c>
      <c r="L60" s="27">
        <f>3600*3750</f>
        <v>13500000</v>
      </c>
      <c r="M60" s="24" t="s">
        <v>37</v>
      </c>
      <c r="N60" s="24" t="s">
        <v>28</v>
      </c>
      <c r="O60" s="24" t="s">
        <v>26</v>
      </c>
      <c r="P60" s="28">
        <v>44063</v>
      </c>
      <c r="Q60" s="28">
        <v>44703</v>
      </c>
      <c r="R60" s="28"/>
      <c r="S60" s="28">
        <v>44963</v>
      </c>
      <c r="T60" s="28"/>
      <c r="U60" s="25" t="s">
        <v>607</v>
      </c>
      <c r="V60" s="25"/>
      <c r="W60" s="28"/>
      <c r="X60" s="25"/>
      <c r="Y60" s="24" t="s">
        <v>79</v>
      </c>
      <c r="Z60" s="24" t="s">
        <v>22</v>
      </c>
      <c r="AA60" s="30"/>
      <c r="AB60" s="28"/>
      <c r="AC60" s="31" t="str">
        <f t="shared" si="1"/>
        <v/>
      </c>
      <c r="AD60" s="28"/>
    </row>
    <row r="61" spans="1:30" ht="30" x14ac:dyDescent="0.2">
      <c r="A61" s="68" t="s">
        <v>82</v>
      </c>
      <c r="B61" s="23" t="str">
        <f>IF(A61="","",VLOOKUP(A61,dados!$A$1:$B$23,2,FALSE))</f>
        <v>Diretoria de Engenharia e Arquitetura</v>
      </c>
      <c r="C61" s="70" t="s">
        <v>632</v>
      </c>
      <c r="D61" s="128" t="s">
        <v>447</v>
      </c>
      <c r="E61" s="70" t="s">
        <v>411</v>
      </c>
      <c r="F61" s="24" t="s">
        <v>26</v>
      </c>
      <c r="G61" s="25" t="s">
        <v>633</v>
      </c>
      <c r="H61" s="25" t="s">
        <v>449</v>
      </c>
      <c r="I61" s="25" t="s">
        <v>473</v>
      </c>
      <c r="J61" s="25" t="s">
        <v>81</v>
      </c>
      <c r="K61" s="25" t="s">
        <v>438</v>
      </c>
      <c r="L61" s="27">
        <v>20000</v>
      </c>
      <c r="M61" s="24" t="s">
        <v>26</v>
      </c>
      <c r="N61" s="24" t="s">
        <v>28</v>
      </c>
      <c r="O61" s="24" t="s">
        <v>26</v>
      </c>
      <c r="P61" s="28">
        <v>44696</v>
      </c>
      <c r="Q61" s="28">
        <v>44761</v>
      </c>
      <c r="R61" s="28"/>
      <c r="S61" s="28">
        <v>44806</v>
      </c>
      <c r="T61" s="28"/>
      <c r="U61" s="25" t="s">
        <v>607</v>
      </c>
      <c r="V61" s="25"/>
      <c r="W61" s="28"/>
      <c r="X61" s="25"/>
      <c r="Y61" s="24" t="s">
        <v>79</v>
      </c>
      <c r="Z61" s="24" t="s">
        <v>22</v>
      </c>
      <c r="AA61" s="30"/>
      <c r="AB61" s="28"/>
      <c r="AC61" s="31" t="str">
        <f t="shared" si="1"/>
        <v/>
      </c>
      <c r="AD61" s="28"/>
    </row>
    <row r="62" spans="1:30" ht="30" x14ac:dyDescent="0.2">
      <c r="A62" s="68" t="s">
        <v>82</v>
      </c>
      <c r="B62" s="23" t="str">
        <f>IF(A62="","",VLOOKUP(A62,dados!$A$1:$B$23,2,FALSE))</f>
        <v>Diretoria de Engenharia e Arquitetura</v>
      </c>
      <c r="C62" s="70" t="s">
        <v>634</v>
      </c>
      <c r="D62" s="128" t="s">
        <v>447</v>
      </c>
      <c r="E62" s="70" t="s">
        <v>411</v>
      </c>
      <c r="F62" s="24" t="s">
        <v>26</v>
      </c>
      <c r="G62" s="25" t="s">
        <v>635</v>
      </c>
      <c r="H62" s="25" t="s">
        <v>449</v>
      </c>
      <c r="I62" s="25" t="s">
        <v>473</v>
      </c>
      <c r="J62" s="25" t="s">
        <v>81</v>
      </c>
      <c r="K62" s="25" t="s">
        <v>438</v>
      </c>
      <c r="L62" s="27">
        <v>15000</v>
      </c>
      <c r="M62" s="24" t="s">
        <v>26</v>
      </c>
      <c r="N62" s="24" t="s">
        <v>28</v>
      </c>
      <c r="O62" s="24" t="s">
        <v>26</v>
      </c>
      <c r="P62" s="28">
        <v>44722</v>
      </c>
      <c r="Q62" s="28">
        <v>44787</v>
      </c>
      <c r="R62" s="28"/>
      <c r="S62" s="28">
        <v>44832</v>
      </c>
      <c r="T62" s="28"/>
      <c r="U62" s="25" t="s">
        <v>607</v>
      </c>
      <c r="V62" s="25"/>
      <c r="W62" s="28"/>
      <c r="X62" s="25"/>
      <c r="Y62" s="24" t="s">
        <v>79</v>
      </c>
      <c r="Z62" s="24" t="s">
        <v>22</v>
      </c>
      <c r="AA62" s="30"/>
      <c r="AB62" s="28"/>
      <c r="AC62" s="31" t="str">
        <f t="shared" si="1"/>
        <v/>
      </c>
      <c r="AD62" s="28"/>
    </row>
    <row r="63" spans="1:30" ht="30" x14ac:dyDescent="0.2">
      <c r="A63" s="68" t="s">
        <v>82</v>
      </c>
      <c r="B63" s="23" t="str">
        <f>IF(A63="","",VLOOKUP(A63,dados!$A$1:$B$23,2,FALSE))</f>
        <v>Diretoria de Engenharia e Arquitetura</v>
      </c>
      <c r="C63" s="70" t="s">
        <v>636</v>
      </c>
      <c r="D63" s="128" t="s">
        <v>447</v>
      </c>
      <c r="E63" s="70" t="s">
        <v>411</v>
      </c>
      <c r="F63" s="24" t="s">
        <v>26</v>
      </c>
      <c r="G63" s="25" t="s">
        <v>637</v>
      </c>
      <c r="H63" s="25" t="s">
        <v>449</v>
      </c>
      <c r="I63" s="25" t="s">
        <v>473</v>
      </c>
      <c r="J63" s="25" t="s">
        <v>81</v>
      </c>
      <c r="K63" s="25" t="s">
        <v>438</v>
      </c>
      <c r="L63" s="27">
        <v>15000</v>
      </c>
      <c r="M63" s="24" t="s">
        <v>26</v>
      </c>
      <c r="N63" s="24" t="s">
        <v>28</v>
      </c>
      <c r="O63" s="24" t="s">
        <v>26</v>
      </c>
      <c r="P63" s="28">
        <v>44809</v>
      </c>
      <c r="Q63" s="28">
        <v>44870</v>
      </c>
      <c r="R63" s="28"/>
      <c r="S63" s="28">
        <v>44914</v>
      </c>
      <c r="T63" s="28"/>
      <c r="U63" s="25" t="s">
        <v>607</v>
      </c>
      <c r="V63" s="25"/>
      <c r="W63" s="28"/>
      <c r="X63" s="25"/>
      <c r="Y63" s="24" t="s">
        <v>79</v>
      </c>
      <c r="Z63" s="24" t="s">
        <v>22</v>
      </c>
      <c r="AA63" s="30"/>
      <c r="AB63" s="28"/>
      <c r="AC63" s="31" t="str">
        <f t="shared" si="1"/>
        <v/>
      </c>
      <c r="AD63" s="28"/>
    </row>
    <row r="64" spans="1:30" ht="30" x14ac:dyDescent="0.2">
      <c r="A64" s="68" t="s">
        <v>82</v>
      </c>
      <c r="B64" s="23" t="str">
        <f>IF(A64="","",VLOOKUP(A64,dados!$A$1:$B$23,2,FALSE))</f>
        <v>Diretoria de Engenharia e Arquitetura</v>
      </c>
      <c r="C64" s="70" t="s">
        <v>638</v>
      </c>
      <c r="D64" s="128" t="s">
        <v>447</v>
      </c>
      <c r="E64" s="70" t="s">
        <v>411</v>
      </c>
      <c r="F64" s="24" t="s">
        <v>26</v>
      </c>
      <c r="G64" s="25" t="s">
        <v>639</v>
      </c>
      <c r="H64" s="25" t="s">
        <v>449</v>
      </c>
      <c r="I64" s="25" t="s">
        <v>473</v>
      </c>
      <c r="J64" s="25" t="s">
        <v>81</v>
      </c>
      <c r="K64" s="25" t="s">
        <v>438</v>
      </c>
      <c r="L64" s="27">
        <v>20000</v>
      </c>
      <c r="M64" s="24" t="s">
        <v>26</v>
      </c>
      <c r="N64" s="24" t="s">
        <v>28</v>
      </c>
      <c r="O64" s="24" t="s">
        <v>26</v>
      </c>
      <c r="P64" s="28">
        <v>44814</v>
      </c>
      <c r="Q64" s="28">
        <v>44886</v>
      </c>
      <c r="R64" s="28"/>
      <c r="S64" s="28">
        <v>44931</v>
      </c>
      <c r="T64" s="28"/>
      <c r="U64" s="25" t="s">
        <v>607</v>
      </c>
      <c r="V64" s="25"/>
      <c r="W64" s="28"/>
      <c r="X64" s="25"/>
      <c r="Y64" s="24" t="s">
        <v>79</v>
      </c>
      <c r="Z64" s="24" t="s">
        <v>22</v>
      </c>
      <c r="AA64" s="30"/>
      <c r="AB64" s="28"/>
      <c r="AC64" s="31" t="str">
        <f t="shared" si="1"/>
        <v/>
      </c>
      <c r="AD64" s="28"/>
    </row>
    <row r="65" spans="1:30" ht="30" x14ac:dyDescent="0.2">
      <c r="A65" s="68" t="s">
        <v>82</v>
      </c>
      <c r="B65" s="23" t="str">
        <f>IF(A65="","",VLOOKUP(A65,dados!$A$1:$B$23,2,FALSE))</f>
        <v>Diretoria de Engenharia e Arquitetura</v>
      </c>
      <c r="C65" s="70" t="s">
        <v>640</v>
      </c>
      <c r="D65" s="128" t="s">
        <v>447</v>
      </c>
      <c r="E65" s="70" t="s">
        <v>411</v>
      </c>
      <c r="F65" s="24" t="s">
        <v>26</v>
      </c>
      <c r="G65" s="25" t="s">
        <v>641</v>
      </c>
      <c r="H65" s="25" t="s">
        <v>449</v>
      </c>
      <c r="I65" s="25" t="s">
        <v>473</v>
      </c>
      <c r="J65" s="25" t="s">
        <v>81</v>
      </c>
      <c r="K65" s="25" t="s">
        <v>438</v>
      </c>
      <c r="L65" s="27">
        <v>20000</v>
      </c>
      <c r="M65" s="24" t="s">
        <v>26</v>
      </c>
      <c r="N65" s="24" t="s">
        <v>28</v>
      </c>
      <c r="O65" s="24" t="s">
        <v>26</v>
      </c>
      <c r="P65" s="28">
        <v>44829</v>
      </c>
      <c r="Q65" s="28">
        <v>44893</v>
      </c>
      <c r="R65" s="28"/>
      <c r="S65" s="28">
        <v>44938</v>
      </c>
      <c r="T65" s="28"/>
      <c r="U65" s="25" t="s">
        <v>607</v>
      </c>
      <c r="V65" s="25"/>
      <c r="W65" s="28"/>
      <c r="X65" s="25"/>
      <c r="Y65" s="24" t="s">
        <v>79</v>
      </c>
      <c r="Z65" s="24" t="s">
        <v>22</v>
      </c>
      <c r="AA65" s="30"/>
      <c r="AB65" s="28"/>
      <c r="AC65" s="31" t="str">
        <f t="shared" si="1"/>
        <v/>
      </c>
      <c r="AD65" s="28"/>
    </row>
    <row r="66" spans="1:30" ht="30" x14ac:dyDescent="0.2">
      <c r="A66" s="68" t="s">
        <v>82</v>
      </c>
      <c r="B66" s="23" t="str">
        <f>IF(A66="","",VLOOKUP(A66,dados!$A$1:$B$23,2,FALSE))</f>
        <v>Diretoria de Engenharia e Arquitetura</v>
      </c>
      <c r="C66" s="70" t="s">
        <v>642</v>
      </c>
      <c r="D66" s="128" t="s">
        <v>434</v>
      </c>
      <c r="E66" s="70" t="s">
        <v>411</v>
      </c>
      <c r="F66" s="24" t="s">
        <v>26</v>
      </c>
      <c r="G66" s="25" t="s">
        <v>643</v>
      </c>
      <c r="H66" s="25" t="s">
        <v>436</v>
      </c>
      <c r="I66" s="25" t="s">
        <v>445</v>
      </c>
      <c r="J66" s="25" t="s">
        <v>81</v>
      </c>
      <c r="K66" s="25" t="s">
        <v>438</v>
      </c>
      <c r="L66" s="27">
        <v>350000</v>
      </c>
      <c r="M66" s="24" t="s">
        <v>37</v>
      </c>
      <c r="N66" s="24" t="s">
        <v>28</v>
      </c>
      <c r="O66" s="24" t="s">
        <v>26</v>
      </c>
      <c r="P66" s="28">
        <v>43876</v>
      </c>
      <c r="Q66" s="28">
        <v>44913</v>
      </c>
      <c r="R66" s="28"/>
      <c r="S66" s="28">
        <v>45133</v>
      </c>
      <c r="T66" s="28"/>
      <c r="U66" s="25" t="s">
        <v>607</v>
      </c>
      <c r="V66" s="25"/>
      <c r="W66" s="28"/>
      <c r="X66" s="25"/>
      <c r="Y66" s="24" t="s">
        <v>79</v>
      </c>
      <c r="Z66" s="24" t="s">
        <v>22</v>
      </c>
      <c r="AA66" s="30"/>
      <c r="AB66" s="28"/>
      <c r="AC66" s="31" t="str">
        <f t="shared" si="1"/>
        <v/>
      </c>
      <c r="AD66" s="28"/>
    </row>
    <row r="67" spans="1:30" ht="30" x14ac:dyDescent="0.2">
      <c r="A67" s="68" t="s">
        <v>82</v>
      </c>
      <c r="B67" s="23" t="str">
        <f>IF(A67="","",VLOOKUP(A67,dados!$A$1:$B$23,2,FALSE))</f>
        <v>Diretoria de Engenharia e Arquitetura</v>
      </c>
      <c r="C67" s="70" t="s">
        <v>644</v>
      </c>
      <c r="D67" s="128" t="s">
        <v>434</v>
      </c>
      <c r="E67" s="70" t="s">
        <v>411</v>
      </c>
      <c r="F67" s="24" t="s">
        <v>26</v>
      </c>
      <c r="G67" s="25" t="s">
        <v>645</v>
      </c>
      <c r="H67" s="25" t="s">
        <v>436</v>
      </c>
      <c r="I67" s="25" t="s">
        <v>445</v>
      </c>
      <c r="J67" s="25" t="s">
        <v>81</v>
      </c>
      <c r="K67" s="25" t="s">
        <v>438</v>
      </c>
      <c r="L67" s="27">
        <v>400000</v>
      </c>
      <c r="M67" s="24" t="s">
        <v>37</v>
      </c>
      <c r="N67" s="24" t="s">
        <v>28</v>
      </c>
      <c r="O67" s="24" t="s">
        <v>26</v>
      </c>
      <c r="P67" s="28">
        <v>43905</v>
      </c>
      <c r="Q67" s="28">
        <v>44821</v>
      </c>
      <c r="R67" s="28"/>
      <c r="S67" s="28">
        <v>45051</v>
      </c>
      <c r="T67" s="28"/>
      <c r="U67" s="25" t="s">
        <v>607</v>
      </c>
      <c r="V67" s="25"/>
      <c r="W67" s="28"/>
      <c r="X67" s="25"/>
      <c r="Y67" s="24" t="s">
        <v>79</v>
      </c>
      <c r="Z67" s="24" t="s">
        <v>22</v>
      </c>
      <c r="AA67" s="30"/>
      <c r="AB67" s="28"/>
      <c r="AC67" s="31" t="str">
        <f t="shared" si="1"/>
        <v/>
      </c>
      <c r="AD67" s="28"/>
    </row>
    <row r="68" spans="1:30" ht="45" x14ac:dyDescent="0.2">
      <c r="A68" s="68" t="s">
        <v>82</v>
      </c>
      <c r="B68" s="23" t="str">
        <f>IF(A68="","",VLOOKUP(A68,dados!$A$1:$B$23,2,FALSE))</f>
        <v>Diretoria de Engenharia e Arquitetura</v>
      </c>
      <c r="C68" s="70" t="s">
        <v>646</v>
      </c>
      <c r="D68" s="128" t="s">
        <v>434</v>
      </c>
      <c r="E68" s="70" t="s">
        <v>411</v>
      </c>
      <c r="F68" s="24" t="s">
        <v>26</v>
      </c>
      <c r="G68" s="25" t="s">
        <v>647</v>
      </c>
      <c r="H68" s="25" t="s">
        <v>436</v>
      </c>
      <c r="I68" s="25" t="s">
        <v>648</v>
      </c>
      <c r="J68" s="25" t="s">
        <v>81</v>
      </c>
      <c r="K68" s="25" t="s">
        <v>438</v>
      </c>
      <c r="L68" s="27">
        <v>850000</v>
      </c>
      <c r="M68" s="24" t="s">
        <v>37</v>
      </c>
      <c r="N68" s="24" t="s">
        <v>28</v>
      </c>
      <c r="O68" s="24" t="s">
        <v>26</v>
      </c>
      <c r="P68" s="28">
        <v>44593</v>
      </c>
      <c r="Q68" s="28">
        <v>44804</v>
      </c>
      <c r="R68" s="28"/>
      <c r="S68" s="28">
        <v>45024</v>
      </c>
      <c r="T68" s="28"/>
      <c r="U68" s="25" t="s">
        <v>607</v>
      </c>
      <c r="V68" s="25"/>
      <c r="W68" s="28"/>
      <c r="X68" s="25"/>
      <c r="Y68" s="24" t="s">
        <v>79</v>
      </c>
      <c r="Z68" s="24" t="s">
        <v>22</v>
      </c>
      <c r="AA68" s="30"/>
      <c r="AB68" s="28"/>
      <c r="AC68" s="31" t="str">
        <f t="shared" si="1"/>
        <v/>
      </c>
      <c r="AD68" s="28"/>
    </row>
    <row r="69" spans="1:30" x14ac:dyDescent="0.2">
      <c r="A69" s="68" t="s">
        <v>82</v>
      </c>
      <c r="B69" s="23" t="str">
        <f>IF(A69="","",VLOOKUP(A69,dados!$A$1:$B$23,2,FALSE))</f>
        <v>Diretoria de Engenharia e Arquitetura</v>
      </c>
      <c r="C69" s="70" t="s">
        <v>649</v>
      </c>
      <c r="D69" s="128" t="s">
        <v>434</v>
      </c>
      <c r="E69" s="70" t="s">
        <v>411</v>
      </c>
      <c r="F69" s="24" t="s">
        <v>26</v>
      </c>
      <c r="G69" s="25" t="s">
        <v>650</v>
      </c>
      <c r="H69" s="25" t="s">
        <v>436</v>
      </c>
      <c r="I69" s="25" t="s">
        <v>651</v>
      </c>
      <c r="J69" s="25" t="s">
        <v>81</v>
      </c>
      <c r="K69" s="25" t="s">
        <v>438</v>
      </c>
      <c r="L69" s="27">
        <v>350000</v>
      </c>
      <c r="M69" s="24" t="s">
        <v>37</v>
      </c>
      <c r="N69" s="24" t="s">
        <v>28</v>
      </c>
      <c r="O69" s="24" t="s">
        <v>26</v>
      </c>
      <c r="P69" s="28">
        <v>44479</v>
      </c>
      <c r="Q69" s="28">
        <v>44657</v>
      </c>
      <c r="R69" s="28">
        <v>44752</v>
      </c>
      <c r="S69" s="28">
        <v>44877</v>
      </c>
      <c r="T69" s="28">
        <v>44972</v>
      </c>
      <c r="U69" s="25" t="s">
        <v>607</v>
      </c>
      <c r="V69" s="25"/>
      <c r="W69" s="28"/>
      <c r="X69" s="25"/>
      <c r="Y69" s="24" t="s">
        <v>79</v>
      </c>
      <c r="Z69" s="24" t="s">
        <v>22</v>
      </c>
      <c r="AA69" s="30"/>
      <c r="AB69" s="28"/>
      <c r="AC69" s="31" t="str">
        <f t="shared" si="1"/>
        <v/>
      </c>
      <c r="AD69" s="28" t="s">
        <v>652</v>
      </c>
    </row>
    <row r="70" spans="1:30" ht="45" x14ac:dyDescent="0.2">
      <c r="A70" s="68" t="s">
        <v>82</v>
      </c>
      <c r="B70" s="23" t="str">
        <f>IF(A70="","",VLOOKUP(A70,dados!$A$1:$B$23,2,FALSE))</f>
        <v>Diretoria de Engenharia e Arquitetura</v>
      </c>
      <c r="C70" s="170" t="s">
        <v>653</v>
      </c>
      <c r="D70" s="25" t="s">
        <v>424</v>
      </c>
      <c r="E70" s="70" t="s">
        <v>411</v>
      </c>
      <c r="F70" s="24" t="s">
        <v>26</v>
      </c>
      <c r="G70" s="25" t="s">
        <v>654</v>
      </c>
      <c r="H70" s="25" t="s">
        <v>655</v>
      </c>
      <c r="I70" s="25" t="s">
        <v>656</v>
      </c>
      <c r="J70" s="25" t="s">
        <v>81</v>
      </c>
      <c r="K70" s="25" t="s">
        <v>438</v>
      </c>
      <c r="L70" s="27">
        <v>1500000</v>
      </c>
      <c r="M70" s="24" t="s">
        <v>37</v>
      </c>
      <c r="N70" s="24" t="s">
        <v>28</v>
      </c>
      <c r="O70" s="24" t="s">
        <v>26</v>
      </c>
      <c r="P70" s="28">
        <v>44571</v>
      </c>
      <c r="Q70" s="28">
        <v>44645</v>
      </c>
      <c r="R70" s="28">
        <v>44841</v>
      </c>
      <c r="S70" s="28">
        <v>44711</v>
      </c>
      <c r="T70" s="28">
        <v>44902</v>
      </c>
      <c r="U70" s="25" t="s">
        <v>657</v>
      </c>
      <c r="V70" s="25"/>
      <c r="W70" s="28"/>
      <c r="X70" s="25"/>
      <c r="Y70" s="24" t="s">
        <v>79</v>
      </c>
      <c r="Z70" s="24" t="s">
        <v>73</v>
      </c>
      <c r="AA70" s="30"/>
      <c r="AB70" s="28"/>
      <c r="AC70" s="31" t="str">
        <f t="shared" si="1"/>
        <v/>
      </c>
      <c r="AD70" s="28" t="s">
        <v>658</v>
      </c>
    </row>
    <row r="71" spans="1:30" ht="30" x14ac:dyDescent="0.25">
      <c r="A71" s="68" t="s">
        <v>82</v>
      </c>
      <c r="B71" s="23" t="str">
        <f>IF(A71="","",VLOOKUP(A71,dados!$A$1:$B$23,2,FALSE))</f>
        <v>Diretoria de Engenharia e Arquitetura</v>
      </c>
      <c r="C71" s="70" t="s">
        <v>659</v>
      </c>
      <c r="D71" s="128" t="s">
        <v>403</v>
      </c>
      <c r="E71" s="70" t="s">
        <v>660</v>
      </c>
      <c r="F71" s="24" t="s">
        <v>37</v>
      </c>
      <c r="G71" s="25" t="s">
        <v>661</v>
      </c>
      <c r="H71" s="25" t="s">
        <v>662</v>
      </c>
      <c r="I71" s="25" t="s">
        <v>663</v>
      </c>
      <c r="J71" s="25" t="s">
        <v>81</v>
      </c>
      <c r="K71" s="25" t="s">
        <v>438</v>
      </c>
      <c r="L71" s="27">
        <v>150000</v>
      </c>
      <c r="M71" s="24" t="s">
        <v>37</v>
      </c>
      <c r="N71" s="24" t="s">
        <v>28</v>
      </c>
      <c r="O71" s="24" t="s">
        <v>26</v>
      </c>
      <c r="P71" s="28">
        <v>44774</v>
      </c>
      <c r="Q71" s="28">
        <v>44853</v>
      </c>
      <c r="R71" s="28"/>
      <c r="S71" s="28">
        <v>44914</v>
      </c>
      <c r="T71" s="28"/>
      <c r="U71" s="25" t="s">
        <v>657</v>
      </c>
      <c r="V71" s="25"/>
      <c r="W71" s="28"/>
      <c r="X71" s="25"/>
      <c r="Y71" s="24" t="s">
        <v>32</v>
      </c>
      <c r="Z71" s="24" t="s">
        <v>73</v>
      </c>
      <c r="AA71" s="30"/>
      <c r="AB71" s="28"/>
      <c r="AC71" s="31" t="str">
        <f t="shared" si="1"/>
        <v/>
      </c>
      <c r="AD71" s="163" t="s">
        <v>664</v>
      </c>
    </row>
    <row r="72" spans="1:30" ht="30" x14ac:dyDescent="0.2">
      <c r="A72" s="68" t="s">
        <v>94</v>
      </c>
      <c r="B72" s="23" t="str">
        <f>IF(A72="","",VLOOKUP(A72,dados!$A$1:$B$23,2,FALSE))</f>
        <v>Diretoria de Gestão de Pessoas</v>
      </c>
      <c r="C72" s="88" t="s">
        <v>665</v>
      </c>
      <c r="D72" s="87" t="s">
        <v>403</v>
      </c>
      <c r="E72" s="70" t="s">
        <v>666</v>
      </c>
      <c r="F72" s="24" t="s">
        <v>37</v>
      </c>
      <c r="G72" s="25" t="s">
        <v>667</v>
      </c>
      <c r="H72" s="25" t="s">
        <v>668</v>
      </c>
      <c r="I72" s="25" t="s">
        <v>669</v>
      </c>
      <c r="J72" s="25" t="s">
        <v>81</v>
      </c>
      <c r="K72" s="25" t="s">
        <v>670</v>
      </c>
      <c r="L72" s="27">
        <v>8500</v>
      </c>
      <c r="M72" s="24" t="s">
        <v>26</v>
      </c>
      <c r="N72" s="24" t="s">
        <v>28</v>
      </c>
      <c r="O72" s="24" t="s">
        <v>26</v>
      </c>
      <c r="P72" s="28">
        <v>44662</v>
      </c>
      <c r="Q72" s="28">
        <v>44784</v>
      </c>
      <c r="R72" s="28"/>
      <c r="S72" s="28">
        <v>44883</v>
      </c>
      <c r="T72" s="28"/>
      <c r="U72" s="25" t="s">
        <v>657</v>
      </c>
      <c r="V72" s="25"/>
      <c r="W72" s="28"/>
      <c r="X72" s="25"/>
      <c r="Y72" s="24" t="s">
        <v>32</v>
      </c>
      <c r="Z72" s="24" t="s">
        <v>73</v>
      </c>
      <c r="AA72" s="30"/>
      <c r="AB72" s="28"/>
      <c r="AC72" s="31"/>
      <c r="AD72" s="28" t="s">
        <v>671</v>
      </c>
    </row>
    <row r="73" spans="1:30" ht="315" x14ac:dyDescent="0.2">
      <c r="A73" s="68" t="s">
        <v>82</v>
      </c>
      <c r="B73" s="23" t="str">
        <f>IF(A73="","",VLOOKUP(A73,dados!$A$1:$B$23,2,FALSE))</f>
        <v>Diretoria de Engenharia e Arquitetura</v>
      </c>
      <c r="C73" s="88" t="s">
        <v>672</v>
      </c>
      <c r="D73" s="87" t="s">
        <v>403</v>
      </c>
      <c r="E73" s="70" t="s">
        <v>673</v>
      </c>
      <c r="F73" s="24" t="s">
        <v>37</v>
      </c>
      <c r="G73" s="25" t="s">
        <v>674</v>
      </c>
      <c r="H73" s="25" t="s">
        <v>662</v>
      </c>
      <c r="I73" s="25" t="s">
        <v>675</v>
      </c>
      <c r="J73" s="25" t="s">
        <v>81</v>
      </c>
      <c r="K73" s="25" t="s">
        <v>438</v>
      </c>
      <c r="L73" s="27">
        <v>2900000</v>
      </c>
      <c r="M73" s="24" t="s">
        <v>37</v>
      </c>
      <c r="N73" s="24" t="s">
        <v>28</v>
      </c>
      <c r="O73" s="24" t="s">
        <v>26</v>
      </c>
      <c r="P73" s="28">
        <v>44515</v>
      </c>
      <c r="Q73" s="28">
        <v>44695</v>
      </c>
      <c r="R73" s="28">
        <v>44757</v>
      </c>
      <c r="S73" s="28">
        <v>44755</v>
      </c>
      <c r="T73" s="28">
        <v>44875</v>
      </c>
      <c r="U73" s="25" t="s">
        <v>657</v>
      </c>
      <c r="V73" s="25"/>
      <c r="W73" s="28"/>
      <c r="X73" s="25"/>
      <c r="Y73" s="24" t="s">
        <v>32</v>
      </c>
      <c r="Z73" s="24" t="s">
        <v>73</v>
      </c>
      <c r="AA73" s="30"/>
      <c r="AB73" s="28"/>
      <c r="AC73" s="31" t="str">
        <f t="shared" ref="AC73:AC78" si="2">IF(AB73="","",DATEDIF(W73,AB73,"d"))</f>
        <v/>
      </c>
      <c r="AD73" s="28" t="s">
        <v>676</v>
      </c>
    </row>
    <row r="74" spans="1:30" x14ac:dyDescent="0.2">
      <c r="A74" s="68" t="s">
        <v>116</v>
      </c>
      <c r="B74" s="23" t="str">
        <f>IF(A74="","",VLOOKUP(A74,dados!$A$1:$B$23,2,FALSE))</f>
        <v>Diretoria de Tecnologia da Informação</v>
      </c>
      <c r="C74" s="70" t="s">
        <v>677</v>
      </c>
      <c r="D74" s="128" t="s">
        <v>501</v>
      </c>
      <c r="E74" s="70">
        <v>27758</v>
      </c>
      <c r="F74" s="24" t="s">
        <v>26</v>
      </c>
      <c r="G74" s="25" t="s">
        <v>678</v>
      </c>
      <c r="H74" s="25" t="s">
        <v>679</v>
      </c>
      <c r="I74" s="116" t="s">
        <v>680</v>
      </c>
      <c r="J74" s="87" t="s">
        <v>81</v>
      </c>
      <c r="K74" s="25">
        <v>1000</v>
      </c>
      <c r="L74" s="27">
        <v>1500000</v>
      </c>
      <c r="M74" s="24" t="s">
        <v>37</v>
      </c>
      <c r="N74" s="24" t="s">
        <v>39</v>
      </c>
      <c r="O74" s="74" t="s">
        <v>37</v>
      </c>
      <c r="P74" s="28">
        <v>44683</v>
      </c>
      <c r="Q74" s="28">
        <v>44771</v>
      </c>
      <c r="R74" s="28">
        <v>45016</v>
      </c>
      <c r="S74" s="28">
        <v>44864</v>
      </c>
      <c r="T74" s="28">
        <v>45107</v>
      </c>
      <c r="U74" s="25" t="s">
        <v>657</v>
      </c>
      <c r="V74" s="25"/>
      <c r="W74" s="28"/>
      <c r="X74" s="25"/>
      <c r="Y74" s="74" t="s">
        <v>79</v>
      </c>
      <c r="Z74" s="74" t="s">
        <v>73</v>
      </c>
      <c r="AA74" s="30"/>
      <c r="AB74" s="28"/>
      <c r="AC74" s="31" t="str">
        <f t="shared" si="2"/>
        <v/>
      </c>
      <c r="AD74" s="28" t="s">
        <v>681</v>
      </c>
    </row>
    <row r="75" spans="1:30" ht="120" x14ac:dyDescent="0.2">
      <c r="A75" s="68" t="s">
        <v>116</v>
      </c>
      <c r="B75" s="23" t="str">
        <f>IF(A75="","",VLOOKUP(A75,dados!$A$1:$B$23,2,FALSE))</f>
        <v>Diretoria de Tecnologia da Informação</v>
      </c>
      <c r="C75" s="70" t="s">
        <v>682</v>
      </c>
      <c r="D75" s="87" t="s">
        <v>403</v>
      </c>
      <c r="E75" s="70" t="s">
        <v>683</v>
      </c>
      <c r="F75" s="24" t="s">
        <v>26</v>
      </c>
      <c r="G75" s="25" t="s">
        <v>684</v>
      </c>
      <c r="H75" s="25" t="s">
        <v>685</v>
      </c>
      <c r="I75" s="25" t="s">
        <v>686</v>
      </c>
      <c r="J75" s="126" t="s">
        <v>74</v>
      </c>
      <c r="K75" s="25">
        <v>200</v>
      </c>
      <c r="L75" s="27">
        <v>410623</v>
      </c>
      <c r="M75" s="24" t="s">
        <v>37</v>
      </c>
      <c r="N75" s="24" t="s">
        <v>28</v>
      </c>
      <c r="O75" s="74" t="s">
        <v>26</v>
      </c>
      <c r="P75" s="28">
        <v>44737</v>
      </c>
      <c r="Q75" s="28">
        <v>44829</v>
      </c>
      <c r="R75" s="28"/>
      <c r="S75" s="28">
        <v>44905</v>
      </c>
      <c r="T75" s="28"/>
      <c r="U75" s="25" t="s">
        <v>657</v>
      </c>
      <c r="V75" s="25" t="s">
        <v>687</v>
      </c>
      <c r="W75" s="28"/>
      <c r="X75" s="25" t="s">
        <v>688</v>
      </c>
      <c r="Y75" s="74" t="s">
        <v>103</v>
      </c>
      <c r="Z75" s="74" t="s">
        <v>73</v>
      </c>
      <c r="AA75" s="30"/>
      <c r="AB75" s="28"/>
      <c r="AC75" s="31" t="str">
        <f t="shared" si="2"/>
        <v/>
      </c>
      <c r="AD75" s="28" t="s">
        <v>689</v>
      </c>
    </row>
    <row r="76" spans="1:30" ht="180" x14ac:dyDescent="0.2">
      <c r="A76" s="68" t="s">
        <v>116</v>
      </c>
      <c r="B76" s="23" t="str">
        <f>IF(A76="","",VLOOKUP(A76,dados!$A$1:$B$23,2,FALSE))</f>
        <v>Diretoria de Tecnologia da Informação</v>
      </c>
      <c r="C76" s="70" t="s">
        <v>690</v>
      </c>
      <c r="D76" s="128" t="s">
        <v>501</v>
      </c>
      <c r="E76" s="70">
        <v>27308</v>
      </c>
      <c r="F76" s="24" t="s">
        <v>26</v>
      </c>
      <c r="G76" s="25" t="s">
        <v>691</v>
      </c>
      <c r="H76" s="25" t="s">
        <v>679</v>
      </c>
      <c r="I76" s="25" t="s">
        <v>692</v>
      </c>
      <c r="J76" s="87" t="s">
        <v>67</v>
      </c>
      <c r="K76" s="25" t="s">
        <v>693</v>
      </c>
      <c r="L76" s="27">
        <v>234154.8</v>
      </c>
      <c r="M76" s="24" t="s">
        <v>37</v>
      </c>
      <c r="N76" s="24" t="s">
        <v>39</v>
      </c>
      <c r="O76" s="74" t="s">
        <v>26</v>
      </c>
      <c r="P76" s="28">
        <v>44652</v>
      </c>
      <c r="Q76" s="28">
        <v>44742</v>
      </c>
      <c r="R76" s="28">
        <v>44771</v>
      </c>
      <c r="S76" s="28">
        <v>44834</v>
      </c>
      <c r="T76" s="28"/>
      <c r="U76" s="25" t="s">
        <v>657</v>
      </c>
      <c r="V76" s="25"/>
      <c r="W76" s="28">
        <v>44776</v>
      </c>
      <c r="X76" s="25" t="s">
        <v>694</v>
      </c>
      <c r="Y76" s="24" t="s">
        <v>65</v>
      </c>
      <c r="Z76" s="74" t="s">
        <v>73</v>
      </c>
      <c r="AA76" s="30" t="s">
        <v>695</v>
      </c>
      <c r="AB76" s="28"/>
      <c r="AC76" s="31" t="str">
        <f t="shared" si="2"/>
        <v/>
      </c>
      <c r="AD76" s="28" t="s">
        <v>696</v>
      </c>
    </row>
    <row r="77" spans="1:30" x14ac:dyDescent="0.2">
      <c r="A77" s="68" t="s">
        <v>116</v>
      </c>
      <c r="B77" s="23" t="str">
        <f>IF(A77="","",VLOOKUP(A77,dados!$A$1:$B$23,2,FALSE))</f>
        <v>Diretoria de Tecnologia da Informação</v>
      </c>
      <c r="C77" s="70" t="s">
        <v>697</v>
      </c>
      <c r="D77" s="128" t="s">
        <v>501</v>
      </c>
      <c r="E77" s="70">
        <v>150585</v>
      </c>
      <c r="F77" s="24" t="s">
        <v>26</v>
      </c>
      <c r="G77" s="25" t="s">
        <v>698</v>
      </c>
      <c r="H77" s="25" t="s">
        <v>685</v>
      </c>
      <c r="I77" s="116" t="s">
        <v>699</v>
      </c>
      <c r="J77" s="87" t="s">
        <v>81</v>
      </c>
      <c r="K77" s="25">
        <v>6</v>
      </c>
      <c r="L77" s="27">
        <v>90000</v>
      </c>
      <c r="M77" s="24" t="s">
        <v>37</v>
      </c>
      <c r="N77" s="24" t="s">
        <v>28</v>
      </c>
      <c r="O77" s="74" t="s">
        <v>26</v>
      </c>
      <c r="P77" s="28">
        <v>44613</v>
      </c>
      <c r="Q77" s="28">
        <v>44673</v>
      </c>
      <c r="R77" s="28">
        <v>44704</v>
      </c>
      <c r="S77" s="28">
        <v>44804</v>
      </c>
      <c r="T77" s="28"/>
      <c r="U77" s="25" t="s">
        <v>657</v>
      </c>
      <c r="V77" s="25"/>
      <c r="W77" s="28">
        <v>44697</v>
      </c>
      <c r="X77" s="25" t="s">
        <v>700</v>
      </c>
      <c r="Y77" s="24" t="s">
        <v>43</v>
      </c>
      <c r="Z77" s="74" t="s">
        <v>73</v>
      </c>
      <c r="AA77" s="30" t="s">
        <v>701</v>
      </c>
      <c r="AB77" s="28">
        <v>44746</v>
      </c>
      <c r="AC77" s="31">
        <f t="shared" si="2"/>
        <v>49</v>
      </c>
      <c r="AD77" s="28" t="s">
        <v>702</v>
      </c>
    </row>
    <row r="78" spans="1:30" ht="105" x14ac:dyDescent="0.2">
      <c r="A78" s="68" t="s">
        <v>112</v>
      </c>
      <c r="B78" s="23" t="s">
        <v>113</v>
      </c>
      <c r="C78" s="70" t="s">
        <v>703</v>
      </c>
      <c r="D78" s="128" t="s">
        <v>424</v>
      </c>
      <c r="E78" s="70" t="s">
        <v>704</v>
      </c>
      <c r="F78" s="24" t="s">
        <v>26</v>
      </c>
      <c r="G78" s="25" t="s">
        <v>705</v>
      </c>
      <c r="H78" s="25" t="s">
        <v>507</v>
      </c>
      <c r="I78" s="116" t="s">
        <v>706</v>
      </c>
      <c r="J78" s="25" t="s">
        <v>60</v>
      </c>
      <c r="K78" s="25" t="s">
        <v>707</v>
      </c>
      <c r="L78" s="27">
        <v>410000</v>
      </c>
      <c r="M78" s="24" t="s">
        <v>37</v>
      </c>
      <c r="N78" s="24" t="s">
        <v>28</v>
      </c>
      <c r="O78" s="24" t="s">
        <v>26</v>
      </c>
      <c r="P78" s="28">
        <v>44581</v>
      </c>
      <c r="Q78" s="28">
        <v>44612</v>
      </c>
      <c r="R78" s="147">
        <v>44640</v>
      </c>
      <c r="S78" s="28">
        <v>44671</v>
      </c>
      <c r="T78" s="28">
        <v>44711</v>
      </c>
      <c r="U78" s="25" t="s">
        <v>657</v>
      </c>
      <c r="V78" s="25"/>
      <c r="W78" s="28">
        <v>44645</v>
      </c>
      <c r="X78" s="25" t="s">
        <v>708</v>
      </c>
      <c r="Y78" s="24" t="s">
        <v>43</v>
      </c>
      <c r="Z78" s="24" t="s">
        <v>73</v>
      </c>
      <c r="AA78" s="30" t="s">
        <v>709</v>
      </c>
      <c r="AB78" s="28">
        <v>44708</v>
      </c>
      <c r="AC78" s="31">
        <f t="shared" si="2"/>
        <v>63</v>
      </c>
      <c r="AD78" s="28" t="s">
        <v>710</v>
      </c>
    </row>
    <row r="79" spans="1:30" ht="90" x14ac:dyDescent="0.2">
      <c r="A79" s="69" t="s">
        <v>18</v>
      </c>
      <c r="B79" s="23" t="str">
        <f>IF(A79="","",VLOOKUP(A79,dados!$A$1:$B$23,2,FALSE))</f>
        <v>Academia Judicial</v>
      </c>
      <c r="C79" s="71" t="s">
        <v>711</v>
      </c>
      <c r="D79" s="129" t="s">
        <v>403</v>
      </c>
      <c r="E79" s="70" t="s">
        <v>411</v>
      </c>
      <c r="F79" s="24" t="s">
        <v>26</v>
      </c>
      <c r="G79" s="25" t="s">
        <v>412</v>
      </c>
      <c r="H79" s="25" t="s">
        <v>413</v>
      </c>
      <c r="I79" s="25" t="s">
        <v>414</v>
      </c>
      <c r="J79" s="25" t="s">
        <v>60</v>
      </c>
      <c r="K79" s="25"/>
      <c r="L79" s="27" t="s">
        <v>412</v>
      </c>
      <c r="M79" s="24" t="s">
        <v>26</v>
      </c>
      <c r="N79" s="24" t="s">
        <v>28</v>
      </c>
      <c r="O79" s="24" t="s">
        <v>26</v>
      </c>
      <c r="P79" s="28" t="s">
        <v>412</v>
      </c>
      <c r="Q79" s="28" t="s">
        <v>412</v>
      </c>
      <c r="R79" s="28"/>
      <c r="S79" s="28" t="s">
        <v>412</v>
      </c>
      <c r="T79" s="28"/>
      <c r="U79" s="25" t="s">
        <v>657</v>
      </c>
      <c r="V79" s="25"/>
      <c r="W79" s="28"/>
      <c r="X79" s="25"/>
      <c r="Y79" s="24" t="s">
        <v>79</v>
      </c>
      <c r="Z79" s="24" t="s">
        <v>59</v>
      </c>
      <c r="AA79" s="30"/>
      <c r="AB79" s="28"/>
      <c r="AC79" s="31" t="str">
        <f t="shared" ref="AC79:AC85" si="3">IF(AB79="","",DATEDIF(W79,AB79,"d"))</f>
        <v/>
      </c>
      <c r="AD79" s="28"/>
    </row>
    <row r="80" spans="1:30" ht="90" x14ac:dyDescent="0.2">
      <c r="A80" s="69" t="s">
        <v>18</v>
      </c>
      <c r="B80" s="23" t="str">
        <f>IF(A80="","",VLOOKUP(A80,dados!$A$1:$B$23,2,FALSE))</f>
        <v>Academia Judicial</v>
      </c>
      <c r="C80" s="70" t="s">
        <v>712</v>
      </c>
      <c r="D80" s="129" t="s">
        <v>403</v>
      </c>
      <c r="E80" s="70" t="s">
        <v>411</v>
      </c>
      <c r="F80" s="24" t="s">
        <v>26</v>
      </c>
      <c r="G80" s="25" t="s">
        <v>412</v>
      </c>
      <c r="H80" s="25" t="s">
        <v>413</v>
      </c>
      <c r="I80" s="25" t="s">
        <v>414</v>
      </c>
      <c r="J80" s="25" t="s">
        <v>60</v>
      </c>
      <c r="K80" s="25"/>
      <c r="L80" s="27" t="s">
        <v>412</v>
      </c>
      <c r="M80" s="24" t="s">
        <v>26</v>
      </c>
      <c r="N80" s="24" t="s">
        <v>28</v>
      </c>
      <c r="O80" s="24" t="s">
        <v>26</v>
      </c>
      <c r="P80" s="28" t="s">
        <v>412</v>
      </c>
      <c r="Q80" s="28" t="s">
        <v>412</v>
      </c>
      <c r="R80" s="28"/>
      <c r="S80" s="28" t="s">
        <v>412</v>
      </c>
      <c r="T80" s="28"/>
      <c r="U80" s="25" t="s">
        <v>657</v>
      </c>
      <c r="V80" s="25"/>
      <c r="W80" s="28"/>
      <c r="X80" s="25"/>
      <c r="Y80" s="24" t="s">
        <v>79</v>
      </c>
      <c r="Z80" s="24" t="s">
        <v>59</v>
      </c>
      <c r="AA80" s="30"/>
      <c r="AB80" s="28"/>
      <c r="AC80" s="31" t="str">
        <f t="shared" si="3"/>
        <v/>
      </c>
      <c r="AD80" s="28"/>
    </row>
    <row r="81" spans="1:30" ht="90" x14ac:dyDescent="0.2">
      <c r="A81" s="69" t="s">
        <v>18</v>
      </c>
      <c r="B81" s="23" t="str">
        <f>IF(A81="","",VLOOKUP(A81,dados!$A$1:$B$23,2,FALSE))</f>
        <v>Academia Judicial</v>
      </c>
      <c r="C81" s="71" t="s">
        <v>713</v>
      </c>
      <c r="D81" s="129" t="s">
        <v>403</v>
      </c>
      <c r="E81" s="70" t="s">
        <v>411</v>
      </c>
      <c r="F81" s="24" t="s">
        <v>26</v>
      </c>
      <c r="G81" s="25" t="s">
        <v>422</v>
      </c>
      <c r="H81" s="25" t="s">
        <v>413</v>
      </c>
      <c r="I81" s="25" t="s">
        <v>414</v>
      </c>
      <c r="J81" s="25" t="s">
        <v>60</v>
      </c>
      <c r="K81" s="25"/>
      <c r="L81" s="27" t="s">
        <v>412</v>
      </c>
      <c r="M81" s="24" t="s">
        <v>26</v>
      </c>
      <c r="N81" s="24" t="s">
        <v>28</v>
      </c>
      <c r="O81" s="24" t="s">
        <v>26</v>
      </c>
      <c r="P81" s="28" t="s">
        <v>412</v>
      </c>
      <c r="Q81" s="28" t="s">
        <v>412</v>
      </c>
      <c r="R81" s="28"/>
      <c r="S81" s="28" t="s">
        <v>412</v>
      </c>
      <c r="T81" s="28"/>
      <c r="U81" s="25" t="s">
        <v>657</v>
      </c>
      <c r="V81" s="25"/>
      <c r="W81" s="28"/>
      <c r="X81" s="25"/>
      <c r="Y81" s="24" t="s">
        <v>79</v>
      </c>
      <c r="Z81" s="24" t="s">
        <v>59</v>
      </c>
      <c r="AA81" s="30"/>
      <c r="AB81" s="28"/>
      <c r="AC81" s="31" t="str">
        <f t="shared" si="3"/>
        <v/>
      </c>
      <c r="AD81" s="28"/>
    </row>
    <row r="82" spans="1:30" ht="90" x14ac:dyDescent="0.2">
      <c r="A82" s="69" t="s">
        <v>18</v>
      </c>
      <c r="B82" s="23" t="str">
        <f>IF(A82="","",VLOOKUP(A82,dados!$A$1:$B$23,2,FALSE))</f>
        <v>Academia Judicial</v>
      </c>
      <c r="C82" s="70" t="s">
        <v>714</v>
      </c>
      <c r="D82" s="129" t="s">
        <v>403</v>
      </c>
      <c r="E82" s="70" t="s">
        <v>411</v>
      </c>
      <c r="F82" s="24" t="s">
        <v>26</v>
      </c>
      <c r="G82" s="25" t="s">
        <v>422</v>
      </c>
      <c r="H82" s="25" t="s">
        <v>413</v>
      </c>
      <c r="I82" s="25" t="s">
        <v>414</v>
      </c>
      <c r="J82" s="25" t="s">
        <v>60</v>
      </c>
      <c r="K82" s="25"/>
      <c r="L82" s="27" t="s">
        <v>412</v>
      </c>
      <c r="M82" s="24" t="s">
        <v>26</v>
      </c>
      <c r="N82" s="24" t="s">
        <v>28</v>
      </c>
      <c r="O82" s="24" t="s">
        <v>26</v>
      </c>
      <c r="P82" s="28" t="s">
        <v>412</v>
      </c>
      <c r="Q82" s="28" t="s">
        <v>412</v>
      </c>
      <c r="R82" s="28"/>
      <c r="S82" s="28" t="s">
        <v>412</v>
      </c>
      <c r="T82" s="28"/>
      <c r="U82" s="25" t="s">
        <v>657</v>
      </c>
      <c r="V82" s="25"/>
      <c r="W82" s="28"/>
      <c r="X82" s="25"/>
      <c r="Y82" s="24" t="s">
        <v>79</v>
      </c>
      <c r="Z82" s="24" t="s">
        <v>59</v>
      </c>
      <c r="AA82" s="30"/>
      <c r="AB82" s="28"/>
      <c r="AC82" s="31" t="str">
        <f t="shared" si="3"/>
        <v/>
      </c>
      <c r="AD82" s="28"/>
    </row>
    <row r="83" spans="1:30" ht="90" x14ac:dyDescent="0.2">
      <c r="A83" s="69" t="s">
        <v>18</v>
      </c>
      <c r="B83" s="23" t="str">
        <f>IF(A83="","",VLOOKUP(A83,dados!$A$1:$B$23,2,FALSE))</f>
        <v>Academia Judicial</v>
      </c>
      <c r="C83" s="71" t="s">
        <v>715</v>
      </c>
      <c r="D83" s="129" t="s">
        <v>403</v>
      </c>
      <c r="E83" s="70" t="s">
        <v>411</v>
      </c>
      <c r="F83" s="24" t="s">
        <v>26</v>
      </c>
      <c r="G83" s="25" t="s">
        <v>422</v>
      </c>
      <c r="H83" s="25" t="s">
        <v>413</v>
      </c>
      <c r="I83" s="25" t="s">
        <v>414</v>
      </c>
      <c r="J83" s="25" t="s">
        <v>60</v>
      </c>
      <c r="K83" s="25"/>
      <c r="L83" s="27" t="s">
        <v>412</v>
      </c>
      <c r="M83" s="74" t="s">
        <v>37</v>
      </c>
      <c r="N83" s="24" t="s">
        <v>28</v>
      </c>
      <c r="O83" s="24" t="s">
        <v>26</v>
      </c>
      <c r="P83" s="28" t="s">
        <v>412</v>
      </c>
      <c r="Q83" s="28" t="s">
        <v>412</v>
      </c>
      <c r="R83" s="28"/>
      <c r="S83" s="28" t="s">
        <v>412</v>
      </c>
      <c r="T83" s="28"/>
      <c r="U83" s="25" t="s">
        <v>657</v>
      </c>
      <c r="V83" s="25"/>
      <c r="W83" s="28"/>
      <c r="X83" s="25"/>
      <c r="Y83" s="24" t="s">
        <v>79</v>
      </c>
      <c r="Z83" s="24" t="s">
        <v>59</v>
      </c>
      <c r="AA83" s="30"/>
      <c r="AB83" s="28"/>
      <c r="AC83" s="31" t="str">
        <f t="shared" si="3"/>
        <v/>
      </c>
      <c r="AD83" s="28"/>
    </row>
    <row r="84" spans="1:30" ht="45" x14ac:dyDescent="0.2">
      <c r="A84" s="68" t="s">
        <v>104</v>
      </c>
      <c r="B84" s="23" t="str">
        <f>IF(A84="","",VLOOKUP(A84,dados!$A$1:$B$23,2,FALSE))</f>
        <v>Diretoria de Material e Patrimônio</v>
      </c>
      <c r="C84" s="70" t="s">
        <v>716</v>
      </c>
      <c r="D84" s="128" t="s">
        <v>403</v>
      </c>
      <c r="E84" s="24">
        <v>475247</v>
      </c>
      <c r="F84" s="24" t="s">
        <v>37</v>
      </c>
      <c r="G84" s="25" t="s">
        <v>717</v>
      </c>
      <c r="H84" s="25" t="s">
        <v>554</v>
      </c>
      <c r="I84" s="25" t="s">
        <v>718</v>
      </c>
      <c r="J84" s="25" t="s">
        <v>74</v>
      </c>
      <c r="K84" s="25" t="s">
        <v>719</v>
      </c>
      <c r="L84" s="25" t="s">
        <v>720</v>
      </c>
      <c r="M84" s="24" t="s">
        <v>37</v>
      </c>
      <c r="N84" s="24" t="s">
        <v>47</v>
      </c>
      <c r="O84" s="24" t="s">
        <v>26</v>
      </c>
      <c r="P84" s="28">
        <v>44713</v>
      </c>
      <c r="Q84" s="28">
        <v>44896</v>
      </c>
      <c r="R84" s="115"/>
      <c r="S84" s="28">
        <v>44986</v>
      </c>
      <c r="T84" s="115"/>
      <c r="U84" s="25" t="s">
        <v>657</v>
      </c>
      <c r="V84" s="24" t="s">
        <v>721</v>
      </c>
      <c r="W84" s="115"/>
      <c r="X84" s="120" t="s">
        <v>722</v>
      </c>
      <c r="Y84" s="24" t="s">
        <v>79</v>
      </c>
      <c r="Z84" s="24" t="s">
        <v>73</v>
      </c>
      <c r="AA84" s="115"/>
      <c r="AB84" s="115"/>
      <c r="AC84" s="31" t="str">
        <f t="shared" si="3"/>
        <v/>
      </c>
      <c r="AD84" s="115"/>
    </row>
    <row r="85" spans="1:30" ht="135" x14ac:dyDescent="0.2">
      <c r="A85" s="69" t="s">
        <v>104</v>
      </c>
      <c r="B85" s="23" t="str">
        <f>IF(A85="","",VLOOKUP(A85,dados!$A$1:$B$23,2,FALSE))</f>
        <v>Diretoria de Material e Patrimônio</v>
      </c>
      <c r="C85" s="70" t="s">
        <v>723</v>
      </c>
      <c r="D85" s="128" t="s">
        <v>403</v>
      </c>
      <c r="E85" s="70"/>
      <c r="F85" s="24" t="s">
        <v>37</v>
      </c>
      <c r="G85" s="25" t="s">
        <v>724</v>
      </c>
      <c r="H85" s="25" t="s">
        <v>554</v>
      </c>
      <c r="I85" s="25" t="s">
        <v>725</v>
      </c>
      <c r="J85" s="25" t="s">
        <v>81</v>
      </c>
      <c r="K85" s="25"/>
      <c r="L85" s="27">
        <v>1000000</v>
      </c>
      <c r="M85" s="24" t="s">
        <v>26</v>
      </c>
      <c r="N85" s="24" t="s">
        <v>39</v>
      </c>
      <c r="O85" s="24" t="s">
        <v>26</v>
      </c>
      <c r="P85" s="28">
        <v>44568</v>
      </c>
      <c r="Q85" s="28">
        <v>44658</v>
      </c>
      <c r="R85" s="28">
        <v>44806</v>
      </c>
      <c r="S85" s="28">
        <v>44749</v>
      </c>
      <c r="T85" s="28"/>
      <c r="U85" s="25" t="s">
        <v>657</v>
      </c>
      <c r="V85" s="25" t="s">
        <v>726</v>
      </c>
      <c r="W85" s="28"/>
      <c r="X85" s="87" t="s">
        <v>727</v>
      </c>
      <c r="Y85" s="24" t="s">
        <v>79</v>
      </c>
      <c r="Z85" s="24" t="s">
        <v>73</v>
      </c>
      <c r="AA85" s="30"/>
      <c r="AB85" s="28"/>
      <c r="AC85" s="31" t="str">
        <f t="shared" si="3"/>
        <v/>
      </c>
      <c r="AD85" s="28" t="s">
        <v>728</v>
      </c>
    </row>
    <row r="86" spans="1:30" ht="90" x14ac:dyDescent="0.2">
      <c r="A86" s="68" t="s">
        <v>112</v>
      </c>
      <c r="B86" s="23" t="str">
        <f>IF(A86="","",VLOOKUP(A86,dados!$A$1:$B$23,2,FALSE))</f>
        <v>Diretoria de Saúde</v>
      </c>
      <c r="C86" s="71" t="s">
        <v>729</v>
      </c>
      <c r="D86" s="129" t="s">
        <v>403</v>
      </c>
      <c r="E86" s="70" t="s">
        <v>411</v>
      </c>
      <c r="F86" s="24" t="s">
        <v>26</v>
      </c>
      <c r="G86" s="25" t="s">
        <v>597</v>
      </c>
      <c r="H86" s="25" t="s">
        <v>730</v>
      </c>
      <c r="I86" s="25" t="s">
        <v>731</v>
      </c>
      <c r="J86" s="25" t="s">
        <v>60</v>
      </c>
      <c r="K86" s="25" t="s">
        <v>732</v>
      </c>
      <c r="L86" s="27">
        <v>496650</v>
      </c>
      <c r="M86" s="24" t="s">
        <v>37</v>
      </c>
      <c r="N86" s="24" t="s">
        <v>28</v>
      </c>
      <c r="O86" s="24" t="s">
        <v>26</v>
      </c>
      <c r="P86" s="28">
        <v>44638</v>
      </c>
      <c r="Q86" s="28">
        <v>44648</v>
      </c>
      <c r="R86" s="28"/>
      <c r="S86" s="28">
        <v>44654</v>
      </c>
      <c r="T86" s="28"/>
      <c r="U86" s="25" t="s">
        <v>657</v>
      </c>
      <c r="V86" s="25" t="s">
        <v>411</v>
      </c>
      <c r="W86" s="28"/>
      <c r="X86" s="25" t="s">
        <v>733</v>
      </c>
      <c r="Y86" s="24" t="s">
        <v>43</v>
      </c>
      <c r="Z86" s="24" t="s">
        <v>44</v>
      </c>
      <c r="AA86" s="30" t="s">
        <v>734</v>
      </c>
      <c r="AB86" s="28">
        <v>44651</v>
      </c>
      <c r="AC86" s="31"/>
      <c r="AD86" s="28"/>
    </row>
    <row r="87" spans="1:30" ht="90" x14ac:dyDescent="0.2">
      <c r="A87" s="68" t="s">
        <v>104</v>
      </c>
      <c r="B87" s="23" t="str">
        <f>IF(A87="","",VLOOKUP(A87,dados!$A$1:$B$23,2,FALSE))</f>
        <v>Diretoria de Material e Patrimônio</v>
      </c>
      <c r="C87" s="71" t="s">
        <v>735</v>
      </c>
      <c r="D87" s="129" t="s">
        <v>403</v>
      </c>
      <c r="E87" s="70" t="s">
        <v>411</v>
      </c>
      <c r="F87" s="24" t="s">
        <v>26</v>
      </c>
      <c r="G87" s="25" t="s">
        <v>736</v>
      </c>
      <c r="H87" s="25" t="s">
        <v>737</v>
      </c>
      <c r="I87" s="27" t="s">
        <v>738</v>
      </c>
      <c r="J87" s="25" t="s">
        <v>81</v>
      </c>
      <c r="K87" s="27" t="s">
        <v>739</v>
      </c>
      <c r="L87" s="27">
        <v>772196.45</v>
      </c>
      <c r="M87" s="24" t="s">
        <v>37</v>
      </c>
      <c r="N87" s="24" t="s">
        <v>28</v>
      </c>
      <c r="O87" s="24" t="s">
        <v>26</v>
      </c>
      <c r="P87" s="28">
        <v>44685</v>
      </c>
      <c r="Q87" s="28">
        <v>44718</v>
      </c>
      <c r="R87" s="28">
        <v>44750</v>
      </c>
      <c r="S87" s="28">
        <v>44762</v>
      </c>
      <c r="T87" s="28"/>
      <c r="U87" s="25" t="s">
        <v>657</v>
      </c>
      <c r="V87" s="25"/>
      <c r="W87" s="28"/>
      <c r="X87" s="25" t="s">
        <v>740</v>
      </c>
      <c r="Y87" s="24" t="s">
        <v>43</v>
      </c>
      <c r="Z87" s="24" t="s">
        <v>59</v>
      </c>
      <c r="AA87" s="30" t="s">
        <v>741</v>
      </c>
      <c r="AB87" s="28">
        <v>44833</v>
      </c>
      <c r="AC87" s="31">
        <f>IF(AB87="","",DATEDIF(W87,AB87,"d"))</f>
        <v>44833</v>
      </c>
      <c r="AD87" s="28" t="s">
        <v>742</v>
      </c>
    </row>
    <row r="88" spans="1:30" x14ac:dyDescent="0.2">
      <c r="A88" s="68" t="s">
        <v>112</v>
      </c>
      <c r="B88" s="23" t="str">
        <f>IF(A88="","",VLOOKUP(A88,dados!$A$1:$B$23,2,FALSE))</f>
        <v>Diretoria de Saúde</v>
      </c>
      <c r="C88" s="107" t="s">
        <v>743</v>
      </c>
      <c r="D88" s="128" t="s">
        <v>403</v>
      </c>
      <c r="E88" s="70" t="s">
        <v>411</v>
      </c>
      <c r="F88" s="24" t="s">
        <v>37</v>
      </c>
      <c r="G88" s="25" t="s">
        <v>744</v>
      </c>
      <c r="H88" s="25" t="s">
        <v>745</v>
      </c>
      <c r="I88" s="116" t="s">
        <v>746</v>
      </c>
      <c r="J88" s="25" t="s">
        <v>60</v>
      </c>
      <c r="K88" s="25" t="s">
        <v>747</v>
      </c>
      <c r="L88" s="27">
        <v>135000</v>
      </c>
      <c r="M88" s="24" t="s">
        <v>26</v>
      </c>
      <c r="N88" s="24" t="s">
        <v>28</v>
      </c>
      <c r="O88" s="24" t="s">
        <v>26</v>
      </c>
      <c r="P88" s="28">
        <v>44503</v>
      </c>
      <c r="Q88" s="28">
        <v>44568</v>
      </c>
      <c r="R88" s="28">
        <v>44621</v>
      </c>
      <c r="S88" s="28">
        <v>44593</v>
      </c>
      <c r="T88" s="28">
        <v>44682</v>
      </c>
      <c r="U88" s="25" t="s">
        <v>564</v>
      </c>
      <c r="V88" s="25"/>
      <c r="W88" s="28"/>
      <c r="X88" s="25" t="s">
        <v>748</v>
      </c>
      <c r="Y88" s="24" t="s">
        <v>32</v>
      </c>
      <c r="Z88" s="24" t="s">
        <v>73</v>
      </c>
      <c r="AA88" s="30"/>
      <c r="AB88" s="28"/>
      <c r="AC88" s="31"/>
      <c r="AD88" s="28" t="s">
        <v>749</v>
      </c>
    </row>
    <row r="89" spans="1:30" ht="375" x14ac:dyDescent="0.2">
      <c r="A89" s="69" t="s">
        <v>82</v>
      </c>
      <c r="B89" s="23" t="str">
        <f>IF(A89="","",VLOOKUP(A89,dados!$A$1:$B$23,2,FALSE))</f>
        <v>Diretoria de Engenharia e Arquitetura</v>
      </c>
      <c r="C89" s="70" t="s">
        <v>750</v>
      </c>
      <c r="D89" s="87" t="s">
        <v>403</v>
      </c>
      <c r="E89" s="70" t="s">
        <v>673</v>
      </c>
      <c r="F89" s="24" t="s">
        <v>37</v>
      </c>
      <c r="G89" s="25" t="s">
        <v>751</v>
      </c>
      <c r="H89" s="25" t="s">
        <v>752</v>
      </c>
      <c r="I89" s="25" t="s">
        <v>675</v>
      </c>
      <c r="J89" s="25" t="s">
        <v>81</v>
      </c>
      <c r="K89" s="25" t="s">
        <v>753</v>
      </c>
      <c r="L89" s="27">
        <v>18700000</v>
      </c>
      <c r="M89" s="24" t="s">
        <v>37</v>
      </c>
      <c r="N89" s="24" t="s">
        <v>28</v>
      </c>
      <c r="O89" s="24" t="s">
        <v>26</v>
      </c>
      <c r="P89" s="28">
        <v>44378</v>
      </c>
      <c r="Q89" s="28">
        <v>44663</v>
      </c>
      <c r="R89" s="28">
        <v>44896</v>
      </c>
      <c r="S89" s="28">
        <v>44723</v>
      </c>
      <c r="T89" s="28">
        <v>44977</v>
      </c>
      <c r="U89" s="25" t="s">
        <v>564</v>
      </c>
      <c r="V89" s="25"/>
      <c r="W89" s="28"/>
      <c r="X89" s="25" t="s">
        <v>754</v>
      </c>
      <c r="Y89" s="24" t="s">
        <v>79</v>
      </c>
      <c r="Z89" s="24" t="s">
        <v>73</v>
      </c>
      <c r="AA89" s="30"/>
      <c r="AB89" s="28"/>
      <c r="AC89" s="31" t="str">
        <f t="shared" ref="AC89:AC99" si="4">IF(AB89="","",DATEDIF(W89,AB89,"d"))</f>
        <v/>
      </c>
      <c r="AD89" s="28" t="s">
        <v>755</v>
      </c>
    </row>
    <row r="90" spans="1:30" ht="135" x14ac:dyDescent="0.2">
      <c r="A90" s="68" t="s">
        <v>54</v>
      </c>
      <c r="B90" s="23" t="str">
        <f>IF(A90="","",VLOOKUP(A90,dados!$A$1:$B$23,2,FALSE))</f>
        <v>Corregedoria-Geral da Justiça</v>
      </c>
      <c r="C90" s="70" t="s">
        <v>756</v>
      </c>
      <c r="D90" s="129" t="s">
        <v>403</v>
      </c>
      <c r="E90" s="70" t="s">
        <v>757</v>
      </c>
      <c r="F90" s="24" t="s">
        <v>26</v>
      </c>
      <c r="G90" s="25" t="s">
        <v>758</v>
      </c>
      <c r="H90" s="25" t="s">
        <v>759</v>
      </c>
      <c r="I90" s="25" t="s">
        <v>760</v>
      </c>
      <c r="J90" s="25" t="s">
        <v>45</v>
      </c>
      <c r="K90" s="25" t="s">
        <v>761</v>
      </c>
      <c r="L90" s="27" t="s">
        <v>600</v>
      </c>
      <c r="M90" s="24" t="s">
        <v>37</v>
      </c>
      <c r="N90" s="24" t="s">
        <v>28</v>
      </c>
      <c r="O90" s="24" t="s">
        <v>37</v>
      </c>
      <c r="P90" s="28">
        <v>44505</v>
      </c>
      <c r="Q90" s="28">
        <v>44651</v>
      </c>
      <c r="R90" s="28"/>
      <c r="S90" s="28">
        <v>44712</v>
      </c>
      <c r="T90" s="28"/>
      <c r="U90" s="25" t="s">
        <v>564</v>
      </c>
      <c r="V90" s="25"/>
      <c r="W90" s="28"/>
      <c r="X90" s="25"/>
      <c r="Y90" s="24" t="s">
        <v>32</v>
      </c>
      <c r="Z90" s="24" t="s">
        <v>73</v>
      </c>
      <c r="AA90" s="30"/>
      <c r="AB90" s="28"/>
      <c r="AC90" s="31" t="str">
        <f t="shared" si="4"/>
        <v/>
      </c>
      <c r="AD90" s="28"/>
    </row>
    <row r="91" spans="1:30" ht="165" x14ac:dyDescent="0.2">
      <c r="A91" s="68" t="s">
        <v>116</v>
      </c>
      <c r="B91" s="23" t="str">
        <f>IF(A91="","",VLOOKUP(A91,dados!$A$1:$B$23,2,FALSE))</f>
        <v>Diretoria de Tecnologia da Informação</v>
      </c>
      <c r="C91" s="70" t="s">
        <v>762</v>
      </c>
      <c r="D91" s="128" t="s">
        <v>501</v>
      </c>
      <c r="E91" s="70">
        <v>21873</v>
      </c>
      <c r="F91" s="24" t="s">
        <v>26</v>
      </c>
      <c r="G91" s="25" t="s">
        <v>763</v>
      </c>
      <c r="H91" s="25" t="s">
        <v>764</v>
      </c>
      <c r="I91" s="25" t="s">
        <v>765</v>
      </c>
      <c r="J91" s="87" t="s">
        <v>81</v>
      </c>
      <c r="K91" s="25">
        <v>1</v>
      </c>
      <c r="L91" s="27">
        <v>840000</v>
      </c>
      <c r="M91" s="24" t="s">
        <v>26</v>
      </c>
      <c r="N91" s="24" t="s">
        <v>28</v>
      </c>
      <c r="O91" s="74" t="s">
        <v>26</v>
      </c>
      <c r="P91" s="28">
        <v>44593</v>
      </c>
      <c r="Q91" s="28">
        <v>44732</v>
      </c>
      <c r="R91" s="28">
        <v>44799</v>
      </c>
      <c r="S91" s="28">
        <v>44734</v>
      </c>
      <c r="T91" s="28">
        <v>44869</v>
      </c>
      <c r="U91" s="25" t="s">
        <v>564</v>
      </c>
      <c r="V91" s="25"/>
      <c r="W91" s="28"/>
      <c r="X91" s="25" t="s">
        <v>766</v>
      </c>
      <c r="Y91" s="24" t="s">
        <v>79</v>
      </c>
      <c r="Z91" s="74" t="s">
        <v>73</v>
      </c>
      <c r="AA91" s="30" t="s">
        <v>767</v>
      </c>
      <c r="AB91" s="28"/>
      <c r="AC91" s="31" t="str">
        <f t="shared" si="4"/>
        <v/>
      </c>
      <c r="AD91" s="28"/>
    </row>
    <row r="92" spans="1:30" ht="90" x14ac:dyDescent="0.2">
      <c r="A92" s="68" t="s">
        <v>116</v>
      </c>
      <c r="B92" s="23" t="str">
        <f>IF(A92="","",VLOOKUP(A92,dados!$A$1:$B$23,2,FALSE))</f>
        <v>Diretoria de Tecnologia da Informação</v>
      </c>
      <c r="C92" s="70" t="s">
        <v>768</v>
      </c>
      <c r="D92" s="128" t="s">
        <v>501</v>
      </c>
      <c r="E92" s="70">
        <v>27022</v>
      </c>
      <c r="F92" s="24" t="s">
        <v>26</v>
      </c>
      <c r="G92" s="25" t="s">
        <v>769</v>
      </c>
      <c r="H92" s="25" t="s">
        <v>679</v>
      </c>
      <c r="I92" s="25" t="s">
        <v>770</v>
      </c>
      <c r="J92" s="87" t="s">
        <v>67</v>
      </c>
      <c r="K92" s="116" t="s">
        <v>771</v>
      </c>
      <c r="L92" s="27">
        <v>10500000</v>
      </c>
      <c r="M92" s="24" t="s">
        <v>37</v>
      </c>
      <c r="N92" s="24" t="s">
        <v>28</v>
      </c>
      <c r="O92" s="74" t="s">
        <v>37</v>
      </c>
      <c r="P92" s="28">
        <v>44348</v>
      </c>
      <c r="Q92" s="28">
        <v>44645</v>
      </c>
      <c r="R92" s="28">
        <v>44911</v>
      </c>
      <c r="S92" s="28">
        <v>44742</v>
      </c>
      <c r="T92" s="28">
        <v>45030</v>
      </c>
      <c r="U92" s="25" t="s">
        <v>564</v>
      </c>
      <c r="V92" s="25" t="s">
        <v>721</v>
      </c>
      <c r="W92" s="28"/>
      <c r="X92" s="25" t="s">
        <v>772</v>
      </c>
      <c r="Y92" s="74" t="s">
        <v>79</v>
      </c>
      <c r="Z92" s="74" t="s">
        <v>73</v>
      </c>
      <c r="AA92" s="30"/>
      <c r="AB92" s="28"/>
      <c r="AC92" s="31" t="str">
        <f t="shared" si="4"/>
        <v/>
      </c>
      <c r="AD92" s="28"/>
    </row>
    <row r="93" spans="1:30" ht="75" x14ac:dyDescent="0.2">
      <c r="A93" s="68" t="s">
        <v>116</v>
      </c>
      <c r="B93" s="23" t="str">
        <f>IF(A93="","",VLOOKUP(A93,dados!$A$1:$B$23,2,FALSE))</f>
        <v>Diretoria de Tecnologia da Informação</v>
      </c>
      <c r="C93" s="70" t="s">
        <v>773</v>
      </c>
      <c r="D93" s="128" t="s">
        <v>501</v>
      </c>
      <c r="E93" s="70">
        <v>24333</v>
      </c>
      <c r="F93" s="24" t="s">
        <v>26</v>
      </c>
      <c r="G93" s="25" t="s">
        <v>774</v>
      </c>
      <c r="H93" s="25" t="s">
        <v>679</v>
      </c>
      <c r="I93" s="25" t="s">
        <v>775</v>
      </c>
      <c r="J93" s="87" t="s">
        <v>67</v>
      </c>
      <c r="K93" s="25" t="s">
        <v>776</v>
      </c>
      <c r="L93" s="27">
        <v>2500000</v>
      </c>
      <c r="M93" s="24" t="s">
        <v>26</v>
      </c>
      <c r="N93" s="24" t="s">
        <v>28</v>
      </c>
      <c r="O93" s="74" t="s">
        <v>26</v>
      </c>
      <c r="P93" s="28">
        <v>44621</v>
      </c>
      <c r="Q93" s="28">
        <v>44680</v>
      </c>
      <c r="R93" s="28">
        <v>44804</v>
      </c>
      <c r="S93" s="28">
        <v>44742</v>
      </c>
      <c r="T93" s="28">
        <v>44910</v>
      </c>
      <c r="U93" s="25" t="s">
        <v>564</v>
      </c>
      <c r="V93" s="25"/>
      <c r="W93" s="28">
        <v>44810</v>
      </c>
      <c r="X93" s="25" t="s">
        <v>777</v>
      </c>
      <c r="Y93" s="24" t="s">
        <v>65</v>
      </c>
      <c r="Z93" s="74" t="s">
        <v>73</v>
      </c>
      <c r="AA93" s="30" t="s">
        <v>778</v>
      </c>
      <c r="AB93" s="28"/>
      <c r="AC93" s="31" t="str">
        <f t="shared" si="4"/>
        <v/>
      </c>
      <c r="AD93" s="28"/>
    </row>
    <row r="94" spans="1:30" ht="300" x14ac:dyDescent="0.2">
      <c r="A94" s="69" t="s">
        <v>82</v>
      </c>
      <c r="B94" s="23" t="str">
        <f>IF(A94="","",VLOOKUP(A94,dados!$A$1:$B$23,2,FALSE))</f>
        <v>Diretoria de Engenharia e Arquitetura</v>
      </c>
      <c r="C94" s="70" t="s">
        <v>779</v>
      </c>
      <c r="D94" s="87" t="s">
        <v>403</v>
      </c>
      <c r="E94" s="70" t="s">
        <v>673</v>
      </c>
      <c r="F94" s="24" t="s">
        <v>37</v>
      </c>
      <c r="G94" s="25" t="s">
        <v>780</v>
      </c>
      <c r="H94" s="25" t="s">
        <v>662</v>
      </c>
      <c r="I94" s="25" t="s">
        <v>675</v>
      </c>
      <c r="J94" s="25" t="s">
        <v>81</v>
      </c>
      <c r="K94" s="25" t="s">
        <v>438</v>
      </c>
      <c r="L94" s="27">
        <v>2900000</v>
      </c>
      <c r="M94" s="24" t="s">
        <v>26</v>
      </c>
      <c r="N94" s="24" t="s">
        <v>28</v>
      </c>
      <c r="O94" s="24" t="s">
        <v>26</v>
      </c>
      <c r="P94" s="28">
        <v>44535</v>
      </c>
      <c r="Q94" s="28">
        <v>44715</v>
      </c>
      <c r="R94" s="28">
        <v>44834</v>
      </c>
      <c r="S94" s="28">
        <v>44775</v>
      </c>
      <c r="T94" s="28">
        <v>44895</v>
      </c>
      <c r="U94" s="25" t="s">
        <v>564</v>
      </c>
      <c r="V94" s="25"/>
      <c r="W94" s="28"/>
      <c r="X94" s="25"/>
      <c r="Y94" s="24" t="s">
        <v>32</v>
      </c>
      <c r="Z94" s="24" t="s">
        <v>73</v>
      </c>
      <c r="AA94" s="30"/>
      <c r="AB94" s="28"/>
      <c r="AC94" s="31" t="str">
        <f t="shared" si="4"/>
        <v/>
      </c>
      <c r="AD94" s="137" t="s">
        <v>781</v>
      </c>
    </row>
    <row r="95" spans="1:30" ht="150" x14ac:dyDescent="0.2">
      <c r="A95" s="69" t="s">
        <v>75</v>
      </c>
      <c r="B95" s="23" t="str">
        <f>IF(A95="","",VLOOKUP(A95,dados!$A$1:$B$23,2,FALSE))</f>
        <v>Diretoria de Documentação e Informações</v>
      </c>
      <c r="C95" s="70" t="s">
        <v>782</v>
      </c>
      <c r="D95" s="128" t="s">
        <v>424</v>
      </c>
      <c r="E95" s="70" t="s">
        <v>783</v>
      </c>
      <c r="F95" s="24" t="s">
        <v>37</v>
      </c>
      <c r="G95" s="25" t="s">
        <v>784</v>
      </c>
      <c r="H95" s="25" t="s">
        <v>785</v>
      </c>
      <c r="I95" s="25" t="s">
        <v>786</v>
      </c>
      <c r="J95" s="25" t="s">
        <v>45</v>
      </c>
      <c r="K95" s="25" t="s">
        <v>787</v>
      </c>
      <c r="L95" s="27">
        <v>47850</v>
      </c>
      <c r="M95" s="24" t="s">
        <v>37</v>
      </c>
      <c r="N95" s="24" t="s">
        <v>39</v>
      </c>
      <c r="O95" s="24" t="s">
        <v>26</v>
      </c>
      <c r="P95" s="28">
        <v>44689</v>
      </c>
      <c r="Q95" s="28">
        <v>44742</v>
      </c>
      <c r="R95" s="28" t="s">
        <v>788</v>
      </c>
      <c r="S95" s="28">
        <v>44804</v>
      </c>
      <c r="T95" s="28" t="s">
        <v>788</v>
      </c>
      <c r="U95" s="25" t="s">
        <v>564</v>
      </c>
      <c r="V95" s="25"/>
      <c r="W95" s="28"/>
      <c r="X95" s="25"/>
      <c r="Y95" s="24" t="s">
        <v>32</v>
      </c>
      <c r="Z95" s="24" t="s">
        <v>73</v>
      </c>
      <c r="AA95" s="30"/>
      <c r="AB95" s="28"/>
      <c r="AC95" s="31" t="str">
        <f t="shared" si="4"/>
        <v/>
      </c>
      <c r="AD95" s="28" t="s">
        <v>789</v>
      </c>
    </row>
    <row r="96" spans="1:30" ht="75" x14ac:dyDescent="0.2">
      <c r="A96" s="68" t="s">
        <v>112</v>
      </c>
      <c r="B96" s="23" t="str">
        <f>IF(A96="","",VLOOKUP(A96,dados!$A$1:$B$23,2,FALSE))</f>
        <v>Diretoria de Saúde</v>
      </c>
      <c r="C96" s="71" t="s">
        <v>790</v>
      </c>
      <c r="D96" s="129" t="s">
        <v>403</v>
      </c>
      <c r="E96" s="70" t="s">
        <v>791</v>
      </c>
      <c r="F96" s="24" t="s">
        <v>26</v>
      </c>
      <c r="G96" s="25" t="s">
        <v>792</v>
      </c>
      <c r="H96" s="25" t="s">
        <v>793</v>
      </c>
      <c r="I96" s="25" t="s">
        <v>794</v>
      </c>
      <c r="J96" s="25" t="s">
        <v>74</v>
      </c>
      <c r="K96" s="25" t="s">
        <v>795</v>
      </c>
      <c r="L96" s="27" t="s">
        <v>795</v>
      </c>
      <c r="M96" s="24" t="s">
        <v>37</v>
      </c>
      <c r="N96" s="24" t="s">
        <v>28</v>
      </c>
      <c r="O96" s="24" t="s">
        <v>26</v>
      </c>
      <c r="P96" s="28">
        <v>44722</v>
      </c>
      <c r="Q96" s="28">
        <v>44783</v>
      </c>
      <c r="R96" s="28">
        <v>44720</v>
      </c>
      <c r="S96" s="28">
        <v>44844</v>
      </c>
      <c r="T96" s="28">
        <v>44812</v>
      </c>
      <c r="U96" s="25" t="s">
        <v>564</v>
      </c>
      <c r="V96" s="25"/>
      <c r="W96" s="28"/>
      <c r="X96" s="25" t="s">
        <v>796</v>
      </c>
      <c r="Y96" s="24" t="s">
        <v>32</v>
      </c>
      <c r="Z96" s="24" t="s">
        <v>73</v>
      </c>
      <c r="AA96" s="30"/>
      <c r="AB96" s="28"/>
      <c r="AC96" s="31" t="str">
        <f t="shared" si="4"/>
        <v/>
      </c>
      <c r="AD96" s="28" t="s">
        <v>797</v>
      </c>
    </row>
    <row r="97" spans="1:30" ht="75" x14ac:dyDescent="0.2">
      <c r="A97" s="68" t="s">
        <v>116</v>
      </c>
      <c r="B97" s="23" t="str">
        <f>IF(A97="","",VLOOKUP(A97,dados!$A$1:$B$23,2,FALSE))</f>
        <v>Diretoria de Tecnologia da Informação</v>
      </c>
      <c r="C97" s="70" t="s">
        <v>798</v>
      </c>
      <c r="D97" s="128" t="s">
        <v>501</v>
      </c>
      <c r="E97" s="70" t="s">
        <v>799</v>
      </c>
      <c r="F97" s="24" t="s">
        <v>26</v>
      </c>
      <c r="G97" s="25" t="s">
        <v>800</v>
      </c>
      <c r="H97" s="25" t="s">
        <v>685</v>
      </c>
      <c r="I97" s="116" t="s">
        <v>801</v>
      </c>
      <c r="J97" s="87" t="s">
        <v>67</v>
      </c>
      <c r="K97" s="25">
        <v>550</v>
      </c>
      <c r="L97" s="27">
        <v>825000</v>
      </c>
      <c r="M97" s="24" t="s">
        <v>37</v>
      </c>
      <c r="N97" s="24" t="s">
        <v>28</v>
      </c>
      <c r="O97" s="74" t="s">
        <v>37</v>
      </c>
      <c r="P97" s="28">
        <v>44737</v>
      </c>
      <c r="Q97" s="28">
        <v>44829</v>
      </c>
      <c r="R97" s="28" t="s">
        <v>802</v>
      </c>
      <c r="S97" s="28">
        <v>44905</v>
      </c>
      <c r="T97" s="28" t="s">
        <v>802</v>
      </c>
      <c r="U97" s="87" t="s">
        <v>564</v>
      </c>
      <c r="V97" s="25"/>
      <c r="W97" s="28"/>
      <c r="X97" s="25"/>
      <c r="Y97" s="24" t="s">
        <v>79</v>
      </c>
      <c r="Z97" s="74" t="s">
        <v>73</v>
      </c>
      <c r="AA97" s="30"/>
      <c r="AB97" s="28"/>
      <c r="AC97" s="31" t="str">
        <f t="shared" si="4"/>
        <v/>
      </c>
      <c r="AD97" s="28"/>
    </row>
    <row r="98" spans="1:30" ht="30" x14ac:dyDescent="0.2">
      <c r="A98" s="69" t="s">
        <v>82</v>
      </c>
      <c r="B98" s="23" t="str">
        <f>IF(A98="","",VLOOKUP(A98,dados!$A$1:$B$23,2,FALSE))</f>
        <v>Diretoria de Engenharia e Arquitetura</v>
      </c>
      <c r="C98" s="70" t="s">
        <v>803</v>
      </c>
      <c r="D98" s="87" t="s">
        <v>403</v>
      </c>
      <c r="E98" s="70" t="s">
        <v>804</v>
      </c>
      <c r="F98" s="24" t="s">
        <v>26</v>
      </c>
      <c r="G98" s="25" t="s">
        <v>805</v>
      </c>
      <c r="H98" s="25" t="s">
        <v>662</v>
      </c>
      <c r="I98" s="25" t="s">
        <v>806</v>
      </c>
      <c r="J98" s="25" t="s">
        <v>81</v>
      </c>
      <c r="K98" s="25" t="s">
        <v>438</v>
      </c>
      <c r="L98" s="27">
        <v>12000</v>
      </c>
      <c r="M98" s="24" t="s">
        <v>26</v>
      </c>
      <c r="N98" s="24" t="s">
        <v>28</v>
      </c>
      <c r="O98" s="24" t="s">
        <v>26</v>
      </c>
      <c r="P98" s="28">
        <v>44726</v>
      </c>
      <c r="Q98" s="28">
        <v>44846</v>
      </c>
      <c r="R98" s="28"/>
      <c r="S98" s="28">
        <v>44906</v>
      </c>
      <c r="T98" s="28"/>
      <c r="U98" s="25" t="s">
        <v>564</v>
      </c>
      <c r="V98" s="25"/>
      <c r="W98" s="28"/>
      <c r="X98" s="25"/>
      <c r="Y98" s="24" t="s">
        <v>79</v>
      </c>
      <c r="Z98" s="24" t="s">
        <v>73</v>
      </c>
      <c r="AA98" s="30"/>
      <c r="AB98" s="28"/>
      <c r="AC98" s="31" t="str">
        <f t="shared" si="4"/>
        <v/>
      </c>
      <c r="AD98" s="28"/>
    </row>
    <row r="99" spans="1:30" ht="105" x14ac:dyDescent="0.2">
      <c r="A99" s="68" t="s">
        <v>104</v>
      </c>
      <c r="B99" s="23" t="str">
        <f>IF(A99="","",VLOOKUP(A99,dados!$A$1:$B$23,2,FALSE))</f>
        <v>Diretoria de Material e Patrimônio</v>
      </c>
      <c r="C99" s="70" t="s">
        <v>807</v>
      </c>
      <c r="D99" s="128" t="s">
        <v>424</v>
      </c>
      <c r="E99" s="24">
        <v>150664</v>
      </c>
      <c r="F99" s="24" t="s">
        <v>26</v>
      </c>
      <c r="G99" s="25" t="s">
        <v>808</v>
      </c>
      <c r="H99" s="25" t="s">
        <v>554</v>
      </c>
      <c r="I99" s="25" t="s">
        <v>809</v>
      </c>
      <c r="J99" s="25" t="s">
        <v>74</v>
      </c>
      <c r="K99" s="25">
        <v>54</v>
      </c>
      <c r="L99" s="27">
        <v>80000</v>
      </c>
      <c r="M99" s="24" t="s">
        <v>37</v>
      </c>
      <c r="N99" s="24" t="s">
        <v>28</v>
      </c>
      <c r="O99" s="24" t="s">
        <v>26</v>
      </c>
      <c r="P99" s="28">
        <v>44835</v>
      </c>
      <c r="Q99" s="124">
        <v>45078</v>
      </c>
      <c r="R99" s="124">
        <v>44958</v>
      </c>
      <c r="S99" s="28">
        <v>45047</v>
      </c>
      <c r="T99" s="28">
        <v>45170</v>
      </c>
      <c r="U99" s="25" t="s">
        <v>687</v>
      </c>
      <c r="V99" s="24"/>
      <c r="W99" s="115"/>
      <c r="X99" s="115"/>
      <c r="Y99" s="24" t="s">
        <v>79</v>
      </c>
      <c r="Z99" s="24" t="s">
        <v>73</v>
      </c>
      <c r="AA99" s="115"/>
      <c r="AB99" s="115"/>
      <c r="AC99" s="31" t="str">
        <f t="shared" si="4"/>
        <v/>
      </c>
      <c r="AD99" s="24" t="s">
        <v>810</v>
      </c>
    </row>
    <row r="100" spans="1:30" ht="30" x14ac:dyDescent="0.2">
      <c r="A100" s="69" t="s">
        <v>82</v>
      </c>
      <c r="B100" s="23" t="str">
        <f>IF(A100="","",VLOOKUP(A100,dados!$A$1:$B$23,2,FALSE))</f>
        <v>Diretoria de Engenharia e Arquitetura</v>
      </c>
      <c r="C100" s="70" t="s">
        <v>811</v>
      </c>
      <c r="D100" s="87" t="s">
        <v>403</v>
      </c>
      <c r="E100" s="70" t="s">
        <v>660</v>
      </c>
      <c r="F100" s="24" t="s">
        <v>26</v>
      </c>
      <c r="G100" s="25" t="s">
        <v>812</v>
      </c>
      <c r="H100" s="25" t="s">
        <v>662</v>
      </c>
      <c r="I100" s="25" t="s">
        <v>663</v>
      </c>
      <c r="J100" s="25" t="s">
        <v>81</v>
      </c>
      <c r="K100" s="25" t="s">
        <v>438</v>
      </c>
      <c r="L100" s="27">
        <v>18000</v>
      </c>
      <c r="M100" s="24" t="s">
        <v>37</v>
      </c>
      <c r="N100" s="24" t="s">
        <v>28</v>
      </c>
      <c r="O100" s="24" t="s">
        <v>26</v>
      </c>
      <c r="P100" s="28">
        <v>44916</v>
      </c>
      <c r="Q100" s="124">
        <v>45036</v>
      </c>
      <c r="R100" s="28">
        <v>44774</v>
      </c>
      <c r="S100" s="28">
        <v>45096</v>
      </c>
      <c r="T100" s="28">
        <v>44835</v>
      </c>
      <c r="U100" s="25" t="s">
        <v>564</v>
      </c>
      <c r="V100" s="25"/>
      <c r="W100" s="28"/>
      <c r="X100" s="25"/>
      <c r="Y100" s="24" t="s">
        <v>79</v>
      </c>
      <c r="Z100" s="24" t="s">
        <v>73</v>
      </c>
      <c r="AA100" s="30"/>
      <c r="AB100" s="28"/>
      <c r="AC100" s="31" t="str">
        <f t="shared" ref="AC100:AC112" si="5">IF(AB100="","",DATEDIF(W100,AB100,"d"))</f>
        <v/>
      </c>
      <c r="AD100" s="28"/>
    </row>
    <row r="101" spans="1:30" ht="60" customHeight="1" x14ac:dyDescent="0.2">
      <c r="A101" s="68" t="s">
        <v>124</v>
      </c>
      <c r="B101" s="23" t="str">
        <f>IF(A101="","",VLOOKUP(A101,dados!$A$1:$B$23,2,FALSE))</f>
        <v>Núcleo de Comunicação Institucional</v>
      </c>
      <c r="C101" s="88" t="s">
        <v>813</v>
      </c>
      <c r="D101" s="129" t="s">
        <v>403</v>
      </c>
      <c r="E101" s="70" t="s">
        <v>814</v>
      </c>
      <c r="F101" s="24" t="s">
        <v>26</v>
      </c>
      <c r="G101" s="25" t="s">
        <v>815</v>
      </c>
      <c r="H101" s="25" t="s">
        <v>133</v>
      </c>
      <c r="I101" s="25" t="s">
        <v>816</v>
      </c>
      <c r="J101" s="25" t="s">
        <v>817</v>
      </c>
      <c r="K101" s="25" t="s">
        <v>818</v>
      </c>
      <c r="L101" s="27">
        <v>1500000</v>
      </c>
      <c r="M101" s="24" t="s">
        <v>26</v>
      </c>
      <c r="N101" s="24" t="s">
        <v>28</v>
      </c>
      <c r="O101" s="24" t="s">
        <v>26</v>
      </c>
      <c r="P101" s="28" t="s">
        <v>819</v>
      </c>
      <c r="Q101" s="28">
        <v>44720</v>
      </c>
      <c r="R101" s="28"/>
      <c r="S101" s="28" t="s">
        <v>820</v>
      </c>
      <c r="T101" s="28">
        <v>44762</v>
      </c>
      <c r="U101" s="25" t="s">
        <v>564</v>
      </c>
      <c r="V101" s="25"/>
      <c r="W101" s="28">
        <v>44722</v>
      </c>
      <c r="X101" s="25" t="s">
        <v>821</v>
      </c>
      <c r="Y101" s="24" t="s">
        <v>65</v>
      </c>
      <c r="Z101" s="24" t="s">
        <v>73</v>
      </c>
      <c r="AA101" s="30" t="s">
        <v>822</v>
      </c>
      <c r="AB101" s="28">
        <v>44568</v>
      </c>
      <c r="AC101" s="31" t="e">
        <f t="shared" si="5"/>
        <v>#NUM!</v>
      </c>
      <c r="AD101" s="28"/>
    </row>
    <row r="102" spans="1:30" ht="60" customHeight="1" x14ac:dyDescent="0.2">
      <c r="A102" s="69" t="s">
        <v>116</v>
      </c>
      <c r="B102" s="23" t="str">
        <f>IF('PCA 2022 Licit, Dispensa, Inexi'!$A202="","",VLOOKUP(A102,dados!$A$1:$B$23,2,FALSE))</f>
        <v>Diretoria de Tecnologia da Informação</v>
      </c>
      <c r="C102" s="70" t="s">
        <v>823</v>
      </c>
      <c r="D102" s="128" t="s">
        <v>824</v>
      </c>
      <c r="E102" s="70" t="s">
        <v>825</v>
      </c>
      <c r="F102" s="24" t="s">
        <v>26</v>
      </c>
      <c r="G102" s="25" t="s">
        <v>826</v>
      </c>
      <c r="H102" s="25" t="s">
        <v>827</v>
      </c>
      <c r="I102" s="116" t="s">
        <v>828</v>
      </c>
      <c r="J102" s="25" t="s">
        <v>88</v>
      </c>
      <c r="K102" s="25" t="s">
        <v>829</v>
      </c>
      <c r="L102" s="27">
        <v>5601300.0499999998</v>
      </c>
      <c r="M102" s="24" t="s">
        <v>26</v>
      </c>
      <c r="N102" s="24" t="s">
        <v>28</v>
      </c>
      <c r="O102" s="24" t="s">
        <v>26</v>
      </c>
      <c r="P102" s="28">
        <v>44750</v>
      </c>
      <c r="Q102" s="28">
        <v>44771</v>
      </c>
      <c r="R102" s="28">
        <v>44792</v>
      </c>
      <c r="S102" s="28">
        <v>44834</v>
      </c>
      <c r="T102" s="28"/>
      <c r="U102" s="25" t="s">
        <v>439</v>
      </c>
      <c r="V102" s="25" t="s">
        <v>721</v>
      </c>
      <c r="W102" s="28">
        <v>44797</v>
      </c>
      <c r="X102" s="25" t="s">
        <v>830</v>
      </c>
      <c r="Y102" s="24" t="s">
        <v>43</v>
      </c>
      <c r="Z102" s="24" t="s">
        <v>59</v>
      </c>
      <c r="AA102" s="30" t="s">
        <v>831</v>
      </c>
      <c r="AB102" s="28">
        <v>44827</v>
      </c>
      <c r="AC102" s="31">
        <f t="shared" si="5"/>
        <v>30</v>
      </c>
      <c r="AD102" s="28" t="s">
        <v>832</v>
      </c>
    </row>
    <row r="103" spans="1:30" ht="45" x14ac:dyDescent="0.2">
      <c r="A103" s="68" t="s">
        <v>82</v>
      </c>
      <c r="B103" s="23" t="str">
        <f>IF(A103="","",VLOOKUP(A103,dados!$A$1:$B$23,2,FALSE))</f>
        <v>Diretoria de Engenharia e Arquitetura</v>
      </c>
      <c r="C103" s="70" t="s">
        <v>833</v>
      </c>
      <c r="D103" s="128" t="s">
        <v>447</v>
      </c>
      <c r="E103" s="70" t="s">
        <v>411</v>
      </c>
      <c r="F103" s="24" t="s">
        <v>26</v>
      </c>
      <c r="G103" s="25" t="s">
        <v>834</v>
      </c>
      <c r="H103" s="25" t="s">
        <v>498</v>
      </c>
      <c r="I103" s="25" t="s">
        <v>499</v>
      </c>
      <c r="J103" s="25" t="s">
        <v>81</v>
      </c>
      <c r="K103" s="25" t="s">
        <v>438</v>
      </c>
      <c r="L103" s="27">
        <v>25000</v>
      </c>
      <c r="M103" s="24" t="s">
        <v>26</v>
      </c>
      <c r="N103" s="24" t="s">
        <v>28</v>
      </c>
      <c r="O103" s="24" t="s">
        <v>26</v>
      </c>
      <c r="P103" s="28">
        <v>44570</v>
      </c>
      <c r="Q103" s="28">
        <v>44617</v>
      </c>
      <c r="R103" s="28">
        <v>44640</v>
      </c>
      <c r="S103" s="28">
        <v>44666</v>
      </c>
      <c r="T103" s="28">
        <v>44681</v>
      </c>
      <c r="U103" s="25" t="s">
        <v>430</v>
      </c>
      <c r="V103" s="25"/>
      <c r="W103" s="28"/>
      <c r="X103" s="25"/>
      <c r="Y103" s="24" t="s">
        <v>79</v>
      </c>
      <c r="Z103" s="24" t="s">
        <v>44</v>
      </c>
      <c r="AA103" s="30"/>
      <c r="AB103" s="28"/>
      <c r="AC103" s="31" t="str">
        <f t="shared" si="5"/>
        <v/>
      </c>
      <c r="AD103" s="28"/>
    </row>
    <row r="104" spans="1:30" ht="90" x14ac:dyDescent="0.2">
      <c r="A104" s="69" t="s">
        <v>18</v>
      </c>
      <c r="B104" s="23" t="str">
        <f>IF(A104="","",VLOOKUP(A104,dados!$A$1:$B$23,2,FALSE))</f>
        <v>Academia Judicial</v>
      </c>
      <c r="C104" s="70" t="s">
        <v>835</v>
      </c>
      <c r="D104" s="129" t="s">
        <v>403</v>
      </c>
      <c r="E104" s="70" t="s">
        <v>411</v>
      </c>
      <c r="F104" s="24" t="s">
        <v>26</v>
      </c>
      <c r="G104" s="25" t="s">
        <v>412</v>
      </c>
      <c r="H104" s="25" t="s">
        <v>413</v>
      </c>
      <c r="I104" s="25" t="s">
        <v>414</v>
      </c>
      <c r="J104" s="25" t="s">
        <v>60</v>
      </c>
      <c r="K104" s="25"/>
      <c r="L104" s="27" t="s">
        <v>412</v>
      </c>
      <c r="M104" s="74" t="s">
        <v>26</v>
      </c>
      <c r="N104" s="24" t="s">
        <v>28</v>
      </c>
      <c r="O104" s="24" t="s">
        <v>26</v>
      </c>
      <c r="P104" s="28" t="s">
        <v>412</v>
      </c>
      <c r="Q104" s="28" t="s">
        <v>412</v>
      </c>
      <c r="R104" s="28"/>
      <c r="S104" s="28" t="s">
        <v>412</v>
      </c>
      <c r="T104" s="28"/>
      <c r="U104" s="25" t="s">
        <v>430</v>
      </c>
      <c r="V104" s="25"/>
      <c r="W104" s="28"/>
      <c r="X104" s="25"/>
      <c r="Y104" s="24" t="s">
        <v>79</v>
      </c>
      <c r="Z104" s="24" t="s">
        <v>59</v>
      </c>
      <c r="AA104" s="30"/>
      <c r="AB104" s="28"/>
      <c r="AC104" s="31" t="str">
        <f t="shared" si="5"/>
        <v/>
      </c>
      <c r="AD104" s="28"/>
    </row>
    <row r="105" spans="1:30" ht="73.5" customHeight="1" x14ac:dyDescent="0.2">
      <c r="A105" s="69" t="s">
        <v>18</v>
      </c>
      <c r="B105" s="23" t="str">
        <f>IF(A105="","",VLOOKUP(A105,dados!$A$1:$B$23,2,FALSE))</f>
        <v>Academia Judicial</v>
      </c>
      <c r="C105" s="71" t="s">
        <v>836</v>
      </c>
      <c r="D105" s="129" t="s">
        <v>403</v>
      </c>
      <c r="E105" s="70" t="s">
        <v>411</v>
      </c>
      <c r="F105" s="24" t="s">
        <v>26</v>
      </c>
      <c r="G105" s="25" t="s">
        <v>412</v>
      </c>
      <c r="H105" s="25" t="s">
        <v>413</v>
      </c>
      <c r="I105" s="25" t="s">
        <v>414</v>
      </c>
      <c r="J105" s="25" t="s">
        <v>60</v>
      </c>
      <c r="K105" s="25"/>
      <c r="L105" s="27" t="s">
        <v>412</v>
      </c>
      <c r="M105" s="24" t="s">
        <v>26</v>
      </c>
      <c r="N105" s="24" t="s">
        <v>28</v>
      </c>
      <c r="O105" s="24" t="s">
        <v>26</v>
      </c>
      <c r="P105" s="28" t="s">
        <v>412</v>
      </c>
      <c r="Q105" s="28" t="s">
        <v>412</v>
      </c>
      <c r="R105" s="28"/>
      <c r="S105" s="28" t="s">
        <v>412</v>
      </c>
      <c r="T105" s="28"/>
      <c r="U105" s="25" t="s">
        <v>430</v>
      </c>
      <c r="V105" s="25"/>
      <c r="W105" s="28"/>
      <c r="X105" s="25"/>
      <c r="Y105" s="24" t="s">
        <v>79</v>
      </c>
      <c r="Z105" s="24" t="s">
        <v>59</v>
      </c>
      <c r="AA105" s="30"/>
      <c r="AB105" s="28"/>
      <c r="AC105" s="31" t="str">
        <f t="shared" si="5"/>
        <v/>
      </c>
      <c r="AD105" s="28"/>
    </row>
    <row r="106" spans="1:30" ht="60" customHeight="1" x14ac:dyDescent="0.2">
      <c r="A106" s="69" t="s">
        <v>18</v>
      </c>
      <c r="B106" s="23" t="str">
        <f>IF(A106="","",VLOOKUP(A106,dados!$A$1:$B$23,2,FALSE))</f>
        <v>Academia Judicial</v>
      </c>
      <c r="C106" s="70" t="s">
        <v>837</v>
      </c>
      <c r="D106" s="129" t="s">
        <v>403</v>
      </c>
      <c r="E106" s="70" t="s">
        <v>411</v>
      </c>
      <c r="F106" s="24" t="s">
        <v>26</v>
      </c>
      <c r="G106" s="25" t="s">
        <v>422</v>
      </c>
      <c r="H106" s="25" t="s">
        <v>413</v>
      </c>
      <c r="I106" s="25" t="s">
        <v>414</v>
      </c>
      <c r="J106" s="25" t="s">
        <v>60</v>
      </c>
      <c r="K106" s="25"/>
      <c r="L106" s="27" t="s">
        <v>412</v>
      </c>
      <c r="M106" s="74" t="s">
        <v>37</v>
      </c>
      <c r="N106" s="24" t="s">
        <v>28</v>
      </c>
      <c r="O106" s="24" t="s">
        <v>26</v>
      </c>
      <c r="P106" s="28" t="s">
        <v>412</v>
      </c>
      <c r="Q106" s="28" t="s">
        <v>412</v>
      </c>
      <c r="R106" s="28"/>
      <c r="S106" s="28" t="s">
        <v>412</v>
      </c>
      <c r="T106" s="28"/>
      <c r="U106" s="25" t="s">
        <v>430</v>
      </c>
      <c r="V106" s="25"/>
      <c r="W106" s="28"/>
      <c r="X106" s="25"/>
      <c r="Y106" s="24" t="s">
        <v>79</v>
      </c>
      <c r="Z106" s="24" t="s">
        <v>59</v>
      </c>
      <c r="AA106" s="30"/>
      <c r="AB106" s="28"/>
      <c r="AC106" s="31" t="str">
        <f t="shared" si="5"/>
        <v/>
      </c>
      <c r="AD106" s="28"/>
    </row>
    <row r="107" spans="1:30" ht="90" x14ac:dyDescent="0.2">
      <c r="A107" s="69" t="s">
        <v>18</v>
      </c>
      <c r="B107" s="23" t="str">
        <f>IF(A107="","",VLOOKUP(A107,dados!$A$1:$B$23,2,FALSE))</f>
        <v>Academia Judicial</v>
      </c>
      <c r="C107" s="71" t="s">
        <v>838</v>
      </c>
      <c r="D107" s="129" t="s">
        <v>403</v>
      </c>
      <c r="E107" s="70" t="s">
        <v>411</v>
      </c>
      <c r="F107" s="24" t="s">
        <v>26</v>
      </c>
      <c r="G107" s="25" t="s">
        <v>422</v>
      </c>
      <c r="H107" s="25" t="s">
        <v>413</v>
      </c>
      <c r="I107" s="25" t="s">
        <v>414</v>
      </c>
      <c r="J107" s="25" t="s">
        <v>60</v>
      </c>
      <c r="K107" s="25"/>
      <c r="L107" s="27" t="s">
        <v>412</v>
      </c>
      <c r="M107" s="24" t="s">
        <v>26</v>
      </c>
      <c r="N107" s="24" t="s">
        <v>28</v>
      </c>
      <c r="O107" s="24" t="s">
        <v>26</v>
      </c>
      <c r="P107" s="28" t="s">
        <v>412</v>
      </c>
      <c r="Q107" s="28" t="s">
        <v>412</v>
      </c>
      <c r="R107" s="28"/>
      <c r="S107" s="28" t="s">
        <v>412</v>
      </c>
      <c r="T107" s="28"/>
      <c r="U107" s="25" t="s">
        <v>430</v>
      </c>
      <c r="V107" s="25"/>
      <c r="W107" s="28"/>
      <c r="X107" s="25"/>
      <c r="Y107" s="24" t="s">
        <v>79</v>
      </c>
      <c r="Z107" s="24" t="s">
        <v>59</v>
      </c>
      <c r="AA107" s="30"/>
      <c r="AB107" s="28"/>
      <c r="AC107" s="31" t="str">
        <f t="shared" si="5"/>
        <v/>
      </c>
      <c r="AD107" s="28"/>
    </row>
    <row r="108" spans="1:30" ht="94.5" customHeight="1" x14ac:dyDescent="0.2">
      <c r="A108" s="69" t="s">
        <v>18</v>
      </c>
      <c r="B108" s="23" t="str">
        <f>IF(A108="","",VLOOKUP(A108,dados!$A$1:$B$23,2,FALSE))</f>
        <v>Academia Judicial</v>
      </c>
      <c r="C108" s="70" t="s">
        <v>839</v>
      </c>
      <c r="D108" s="129" t="s">
        <v>403</v>
      </c>
      <c r="E108" s="70" t="s">
        <v>411</v>
      </c>
      <c r="F108" s="24" t="s">
        <v>26</v>
      </c>
      <c r="G108" s="25" t="s">
        <v>422</v>
      </c>
      <c r="H108" s="25" t="s">
        <v>413</v>
      </c>
      <c r="I108" s="25" t="s">
        <v>414</v>
      </c>
      <c r="J108" s="25" t="s">
        <v>60</v>
      </c>
      <c r="K108" s="25"/>
      <c r="L108" s="27" t="s">
        <v>412</v>
      </c>
      <c r="M108" s="74" t="s">
        <v>37</v>
      </c>
      <c r="N108" s="24" t="s">
        <v>28</v>
      </c>
      <c r="O108" s="24" t="s">
        <v>26</v>
      </c>
      <c r="P108" s="28" t="s">
        <v>412</v>
      </c>
      <c r="Q108" s="28" t="s">
        <v>412</v>
      </c>
      <c r="R108" s="28"/>
      <c r="S108" s="28" t="s">
        <v>412</v>
      </c>
      <c r="T108" s="28"/>
      <c r="U108" s="25" t="s">
        <v>430</v>
      </c>
      <c r="V108" s="25"/>
      <c r="W108" s="28"/>
      <c r="X108" s="25"/>
      <c r="Y108" s="24" t="s">
        <v>79</v>
      </c>
      <c r="Z108" s="24" t="s">
        <v>59</v>
      </c>
      <c r="AA108" s="30"/>
      <c r="AB108" s="28"/>
      <c r="AC108" s="31" t="str">
        <f t="shared" si="5"/>
        <v/>
      </c>
      <c r="AD108" s="28"/>
    </row>
    <row r="109" spans="1:30" ht="90" x14ac:dyDescent="0.2">
      <c r="A109" s="69" t="s">
        <v>104</v>
      </c>
      <c r="B109" s="23" t="str">
        <f>IF(A109="","",VLOOKUP(A109,dados!$A$1:$B$23,2,FALSE))</f>
        <v>Diretoria de Material e Patrimônio</v>
      </c>
      <c r="C109" s="70" t="s">
        <v>840</v>
      </c>
      <c r="D109" s="87" t="s">
        <v>424</v>
      </c>
      <c r="E109" s="70" t="s">
        <v>841</v>
      </c>
      <c r="F109" s="24" t="s">
        <v>37</v>
      </c>
      <c r="G109" s="25" t="s">
        <v>842</v>
      </c>
      <c r="H109" s="25" t="s">
        <v>427</v>
      </c>
      <c r="I109" s="25" t="s">
        <v>843</v>
      </c>
      <c r="J109" s="25" t="s">
        <v>74</v>
      </c>
      <c r="K109" s="25" t="s">
        <v>844</v>
      </c>
      <c r="L109" s="27">
        <v>450000</v>
      </c>
      <c r="M109" s="24" t="s">
        <v>37</v>
      </c>
      <c r="N109" s="24" t="s">
        <v>28</v>
      </c>
      <c r="O109" s="24" t="s">
        <v>26</v>
      </c>
      <c r="P109" s="28">
        <v>44760</v>
      </c>
      <c r="Q109" s="28">
        <v>44622</v>
      </c>
      <c r="R109" s="28">
        <v>44756</v>
      </c>
      <c r="S109" s="28">
        <v>44693</v>
      </c>
      <c r="T109" s="28">
        <v>44824</v>
      </c>
      <c r="U109" s="25" t="s">
        <v>726</v>
      </c>
      <c r="V109" s="25" t="s">
        <v>845</v>
      </c>
      <c r="W109" s="28">
        <v>44767</v>
      </c>
      <c r="X109" s="25" t="s">
        <v>846</v>
      </c>
      <c r="Y109" s="24" t="s">
        <v>43</v>
      </c>
      <c r="Z109" s="24" t="s">
        <v>73</v>
      </c>
      <c r="AA109" s="30" t="s">
        <v>847</v>
      </c>
      <c r="AB109" s="28">
        <v>44818</v>
      </c>
      <c r="AC109" s="31">
        <f t="shared" si="5"/>
        <v>51</v>
      </c>
      <c r="AD109" s="169" t="s">
        <v>848</v>
      </c>
    </row>
    <row r="110" spans="1:30" ht="60" customHeight="1" x14ac:dyDescent="0.2">
      <c r="A110" s="68" t="s">
        <v>94</v>
      </c>
      <c r="B110" s="23" t="str">
        <f>IF(A110="","",VLOOKUP(A110,dados!$A$1:$B$23,2,FALSE))</f>
        <v>Diretoria de Gestão de Pessoas</v>
      </c>
      <c r="C110" s="88" t="s">
        <v>849</v>
      </c>
      <c r="D110" s="87" t="s">
        <v>403</v>
      </c>
      <c r="E110" s="70" t="s">
        <v>850</v>
      </c>
      <c r="F110" s="24" t="s">
        <v>37</v>
      </c>
      <c r="G110" s="25" t="s">
        <v>851</v>
      </c>
      <c r="H110" s="25" t="s">
        <v>668</v>
      </c>
      <c r="I110" s="25" t="s">
        <v>675</v>
      </c>
      <c r="J110" s="25" t="s">
        <v>81</v>
      </c>
      <c r="K110" s="25" t="s">
        <v>852</v>
      </c>
      <c r="L110" s="27">
        <v>22000000</v>
      </c>
      <c r="M110" s="24" t="s">
        <v>37</v>
      </c>
      <c r="N110" s="24" t="s">
        <v>28</v>
      </c>
      <c r="O110" s="24" t="s">
        <v>26</v>
      </c>
      <c r="P110" s="28">
        <v>44572</v>
      </c>
      <c r="Q110" s="28">
        <v>44662</v>
      </c>
      <c r="R110" s="28">
        <v>44746</v>
      </c>
      <c r="S110" s="28">
        <v>44744</v>
      </c>
      <c r="T110" s="28">
        <v>44866</v>
      </c>
      <c r="U110" s="25" t="s">
        <v>726</v>
      </c>
      <c r="V110" s="25" t="s">
        <v>853</v>
      </c>
      <c r="W110" s="28">
        <v>44792</v>
      </c>
      <c r="X110" s="25" t="s">
        <v>854</v>
      </c>
      <c r="Y110" s="24" t="s">
        <v>65</v>
      </c>
      <c r="Z110" s="24" t="s">
        <v>73</v>
      </c>
      <c r="AA110" s="30"/>
      <c r="AB110" s="28"/>
      <c r="AC110" s="31" t="str">
        <f t="shared" si="5"/>
        <v/>
      </c>
      <c r="AD110" s="28" t="s">
        <v>855</v>
      </c>
    </row>
    <row r="111" spans="1:30" ht="60" customHeight="1" x14ac:dyDescent="0.25">
      <c r="A111" s="69" t="s">
        <v>82</v>
      </c>
      <c r="B111" s="23" t="str">
        <f>IF(A111="","",VLOOKUP(A111,dados!$A$1:$B$23,2,FALSE))</f>
        <v>Diretoria de Engenharia e Arquitetura</v>
      </c>
      <c r="C111" s="70" t="s">
        <v>856</v>
      </c>
      <c r="D111" s="87" t="s">
        <v>403</v>
      </c>
      <c r="E111" s="70" t="s">
        <v>660</v>
      </c>
      <c r="F111" s="24" t="s">
        <v>26</v>
      </c>
      <c r="G111" s="25" t="s">
        <v>857</v>
      </c>
      <c r="H111" s="25" t="s">
        <v>662</v>
      </c>
      <c r="I111" s="25" t="s">
        <v>663</v>
      </c>
      <c r="J111" s="25" t="s">
        <v>81</v>
      </c>
      <c r="K111" s="25" t="s">
        <v>438</v>
      </c>
      <c r="L111" s="27">
        <v>18000</v>
      </c>
      <c r="M111" s="24" t="s">
        <v>37</v>
      </c>
      <c r="N111" s="24" t="s">
        <v>28</v>
      </c>
      <c r="O111" s="24" t="s">
        <v>26</v>
      </c>
      <c r="P111" s="28">
        <v>44726</v>
      </c>
      <c r="Q111" s="28">
        <v>44846</v>
      </c>
      <c r="R111" s="28"/>
      <c r="S111" s="28">
        <v>44906</v>
      </c>
      <c r="T111" s="28"/>
      <c r="U111" s="25" t="s">
        <v>726</v>
      </c>
      <c r="V111" s="25"/>
      <c r="W111" s="28"/>
      <c r="X111" s="25"/>
      <c r="Y111" s="24" t="s">
        <v>32</v>
      </c>
      <c r="Z111" s="24" t="s">
        <v>73</v>
      </c>
      <c r="AA111" s="30"/>
      <c r="AB111" s="28"/>
      <c r="AC111" s="31" t="str">
        <f t="shared" si="5"/>
        <v/>
      </c>
      <c r="AD111" s="162" t="s">
        <v>858</v>
      </c>
    </row>
    <row r="112" spans="1:30" ht="60" customHeight="1" x14ac:dyDescent="0.2">
      <c r="A112" s="68" t="s">
        <v>99</v>
      </c>
      <c r="B112" s="23" t="str">
        <f>IF(A112="","",VLOOKUP(A112,dados!$A$1:$B$23,2,FALSE))</f>
        <v>Diretoria de Infraestrutura</v>
      </c>
      <c r="C112" s="26" t="s">
        <v>859</v>
      </c>
      <c r="D112" s="25" t="s">
        <v>403</v>
      </c>
      <c r="E112" s="70" t="s">
        <v>860</v>
      </c>
      <c r="F112" s="24" t="s">
        <v>26</v>
      </c>
      <c r="G112" s="25" t="s">
        <v>861</v>
      </c>
      <c r="H112" s="25" t="s">
        <v>545</v>
      </c>
      <c r="I112" s="25" t="s">
        <v>862</v>
      </c>
      <c r="J112" s="25" t="s">
        <v>74</v>
      </c>
      <c r="K112" s="25" t="s">
        <v>795</v>
      </c>
      <c r="L112" s="27" t="s">
        <v>795</v>
      </c>
      <c r="M112" s="24" t="s">
        <v>37</v>
      </c>
      <c r="N112" s="24" t="s">
        <v>47</v>
      </c>
      <c r="O112" s="24" t="s">
        <v>26</v>
      </c>
      <c r="P112" s="28">
        <v>44786</v>
      </c>
      <c r="Q112" s="28">
        <v>44847</v>
      </c>
      <c r="R112" s="28"/>
      <c r="S112" s="28">
        <v>44908</v>
      </c>
      <c r="T112" s="28"/>
      <c r="U112" s="25" t="s">
        <v>726</v>
      </c>
      <c r="V112" s="25"/>
      <c r="W112" s="28"/>
      <c r="X112" s="25"/>
      <c r="Y112" s="24" t="s">
        <v>32</v>
      </c>
      <c r="Z112" s="24" t="s">
        <v>73</v>
      </c>
      <c r="AA112" s="30"/>
      <c r="AB112" s="28"/>
      <c r="AC112" s="31" t="str">
        <f t="shared" si="5"/>
        <v/>
      </c>
      <c r="AD112" s="28" t="s">
        <v>863</v>
      </c>
    </row>
    <row r="113" spans="1:30" ht="120" x14ac:dyDescent="0.2">
      <c r="A113" s="68" t="s">
        <v>116</v>
      </c>
      <c r="B113" s="23" t="str">
        <f>IF(A113="","",VLOOKUP(A113,dados!$A$1:$B$23,2,FALSE))</f>
        <v>Diretoria de Tecnologia da Informação</v>
      </c>
      <c r="C113" s="70" t="s">
        <v>864</v>
      </c>
      <c r="D113" s="128" t="s">
        <v>501</v>
      </c>
      <c r="E113" s="70" t="s">
        <v>528</v>
      </c>
      <c r="F113" s="24" t="s">
        <v>26</v>
      </c>
      <c r="G113" s="25" t="s">
        <v>865</v>
      </c>
      <c r="H113" s="25" t="s">
        <v>529</v>
      </c>
      <c r="I113" s="25" t="s">
        <v>866</v>
      </c>
      <c r="J113" s="126" t="s">
        <v>81</v>
      </c>
      <c r="K113" s="25" t="s">
        <v>867</v>
      </c>
      <c r="L113" s="27">
        <v>200000</v>
      </c>
      <c r="M113" s="24" t="s">
        <v>26</v>
      </c>
      <c r="N113" s="24" t="s">
        <v>28</v>
      </c>
      <c r="O113" s="74" t="s">
        <v>26</v>
      </c>
      <c r="P113" s="28">
        <v>44544</v>
      </c>
      <c r="Q113" s="28">
        <v>44576</v>
      </c>
      <c r="R113" s="28"/>
      <c r="S113" s="28">
        <v>44635</v>
      </c>
      <c r="T113" s="28">
        <v>44697</v>
      </c>
      <c r="U113" s="25" t="s">
        <v>726</v>
      </c>
      <c r="V113" s="25"/>
      <c r="W113" s="28">
        <v>44662</v>
      </c>
      <c r="X113" s="25" t="s">
        <v>868</v>
      </c>
      <c r="Y113" s="74" t="s">
        <v>43</v>
      </c>
      <c r="Z113" s="74" t="s">
        <v>73</v>
      </c>
      <c r="AA113" s="25" t="s">
        <v>869</v>
      </c>
      <c r="AB113" s="28">
        <v>44699</v>
      </c>
      <c r="AC113" s="31"/>
      <c r="AD113" s="28" t="s">
        <v>870</v>
      </c>
    </row>
    <row r="114" spans="1:30" ht="60" customHeight="1" x14ac:dyDescent="0.2">
      <c r="A114" s="68" t="s">
        <v>116</v>
      </c>
      <c r="B114" s="23" t="str">
        <f>IF(A114="","",VLOOKUP(A114,dados!$A$1:$B$23,2,FALSE))</f>
        <v>Diretoria de Tecnologia da Informação</v>
      </c>
      <c r="C114" s="123" t="s">
        <v>871</v>
      </c>
      <c r="D114" s="128" t="s">
        <v>447</v>
      </c>
      <c r="E114" s="70">
        <v>19658</v>
      </c>
      <c r="F114" s="24" t="s">
        <v>26</v>
      </c>
      <c r="G114" s="25" t="s">
        <v>872</v>
      </c>
      <c r="H114" s="25" t="s">
        <v>764</v>
      </c>
      <c r="I114" s="25" t="s">
        <v>873</v>
      </c>
      <c r="J114" s="87" t="s">
        <v>45</v>
      </c>
      <c r="K114" s="25">
        <v>1</v>
      </c>
      <c r="L114" s="27">
        <v>1500000</v>
      </c>
      <c r="M114" s="24" t="s">
        <v>37</v>
      </c>
      <c r="N114" s="24" t="s">
        <v>28</v>
      </c>
      <c r="O114" s="74" t="s">
        <v>26</v>
      </c>
      <c r="P114" s="28">
        <v>44714</v>
      </c>
      <c r="Q114" s="28">
        <v>44757</v>
      </c>
      <c r="R114" s="28">
        <v>44796</v>
      </c>
      <c r="S114" s="28">
        <v>44940</v>
      </c>
      <c r="T114" s="28"/>
      <c r="U114" s="25" t="s">
        <v>726</v>
      </c>
      <c r="V114" s="25"/>
      <c r="W114" s="28">
        <v>44805</v>
      </c>
      <c r="X114" s="25" t="s">
        <v>874</v>
      </c>
      <c r="Y114" s="24" t="s">
        <v>65</v>
      </c>
      <c r="Z114" s="74" t="s">
        <v>73</v>
      </c>
      <c r="AA114" s="30" t="s">
        <v>875</v>
      </c>
      <c r="AB114" s="28"/>
      <c r="AC114" s="31" t="str">
        <f t="shared" ref="AC114:AC119" si="6">IF(AB114="","",DATEDIF(W114,AB114,"d"))</f>
        <v/>
      </c>
      <c r="AD114" s="168" t="s">
        <v>876</v>
      </c>
    </row>
    <row r="115" spans="1:30" ht="409.5" x14ac:dyDescent="0.25">
      <c r="A115" s="68" t="s">
        <v>116</v>
      </c>
      <c r="B115" s="23" t="str">
        <f>IF(A115="","",VLOOKUP(A115,dados!$A$1:$B$23,2,FALSE))</f>
        <v>Diretoria de Tecnologia da Informação</v>
      </c>
      <c r="C115" s="70" t="s">
        <v>877</v>
      </c>
      <c r="D115" s="128" t="s">
        <v>424</v>
      </c>
      <c r="E115" s="70" t="s">
        <v>878</v>
      </c>
      <c r="F115" s="24" t="s">
        <v>26</v>
      </c>
      <c r="G115" s="25" t="s">
        <v>879</v>
      </c>
      <c r="H115" s="25" t="s">
        <v>685</v>
      </c>
      <c r="I115" s="25" t="s">
        <v>880</v>
      </c>
      <c r="J115" s="87" t="s">
        <v>74</v>
      </c>
      <c r="K115" s="25">
        <v>2000</v>
      </c>
      <c r="L115" s="27">
        <v>1000000</v>
      </c>
      <c r="M115" s="24" t="s">
        <v>37</v>
      </c>
      <c r="N115" s="24" t="s">
        <v>28</v>
      </c>
      <c r="O115" s="74" t="s">
        <v>26</v>
      </c>
      <c r="P115" s="28">
        <v>44713</v>
      </c>
      <c r="Q115" s="28">
        <v>44774</v>
      </c>
      <c r="R115" s="28"/>
      <c r="S115" s="28">
        <v>44866</v>
      </c>
      <c r="T115" s="28"/>
      <c r="U115" s="25" t="s">
        <v>726</v>
      </c>
      <c r="V115" s="25"/>
      <c r="W115" s="28"/>
      <c r="X115" s="25"/>
      <c r="Y115" s="24" t="s">
        <v>79</v>
      </c>
      <c r="Z115" s="74" t="s">
        <v>73</v>
      </c>
      <c r="AA115" s="30"/>
      <c r="AB115" s="28"/>
      <c r="AC115" s="31" t="str">
        <f t="shared" si="6"/>
        <v/>
      </c>
      <c r="AD115" s="159" t="s">
        <v>881</v>
      </c>
    </row>
    <row r="116" spans="1:30" ht="105" x14ac:dyDescent="0.2">
      <c r="A116" s="69" t="s">
        <v>99</v>
      </c>
      <c r="B116" s="23" t="str">
        <f>IF(A116="","",VLOOKUP(A116,dados!$A$1:$B$23,2,FALSE))</f>
        <v>Diretoria de Infraestrutura</v>
      </c>
      <c r="C116" s="70" t="s">
        <v>882</v>
      </c>
      <c r="D116" s="128" t="s">
        <v>403</v>
      </c>
      <c r="E116" s="70" t="s">
        <v>883</v>
      </c>
      <c r="F116" s="24" t="s">
        <v>26</v>
      </c>
      <c r="G116" s="25" t="s">
        <v>884</v>
      </c>
      <c r="H116" s="25" t="s">
        <v>885</v>
      </c>
      <c r="I116" s="116" t="s">
        <v>886</v>
      </c>
      <c r="J116" s="25" t="s">
        <v>74</v>
      </c>
      <c r="K116" s="25" t="s">
        <v>887</v>
      </c>
      <c r="L116" s="27">
        <v>188400</v>
      </c>
      <c r="M116" s="24" t="s">
        <v>37</v>
      </c>
      <c r="N116" s="24" t="s">
        <v>28</v>
      </c>
      <c r="O116" s="24" t="s">
        <v>26</v>
      </c>
      <c r="P116" s="28">
        <v>44671</v>
      </c>
      <c r="Q116" s="28">
        <v>44732</v>
      </c>
      <c r="R116" s="28"/>
      <c r="S116" s="28">
        <v>44793</v>
      </c>
      <c r="T116" s="28"/>
      <c r="U116" s="25" t="s">
        <v>726</v>
      </c>
      <c r="V116" s="25"/>
      <c r="W116" s="28">
        <v>44746</v>
      </c>
      <c r="X116" s="25" t="s">
        <v>888</v>
      </c>
      <c r="Y116" s="24" t="s">
        <v>43</v>
      </c>
      <c r="Z116" s="24" t="s">
        <v>73</v>
      </c>
      <c r="AA116" s="30" t="s">
        <v>889</v>
      </c>
      <c r="AB116" s="28">
        <v>44783</v>
      </c>
      <c r="AC116" s="31">
        <f t="shared" si="6"/>
        <v>37</v>
      </c>
      <c r="AD116" s="28"/>
    </row>
    <row r="117" spans="1:30" ht="137.25" customHeight="1" x14ac:dyDescent="0.2">
      <c r="A117" s="69" t="s">
        <v>18</v>
      </c>
      <c r="B117" s="23" t="str">
        <f>IF(A117="","",VLOOKUP(A117,dados!$A$1:$B$23,2,FALSE))</f>
        <v>Academia Judicial</v>
      </c>
      <c r="C117" s="70" t="s">
        <v>890</v>
      </c>
      <c r="D117" s="129" t="s">
        <v>403</v>
      </c>
      <c r="E117" s="70" t="s">
        <v>791</v>
      </c>
      <c r="F117" s="24" t="s">
        <v>26</v>
      </c>
      <c r="G117" s="25" t="s">
        <v>891</v>
      </c>
      <c r="H117" s="25" t="s">
        <v>892</v>
      </c>
      <c r="I117" s="25" t="s">
        <v>414</v>
      </c>
      <c r="J117" s="25" t="s">
        <v>60</v>
      </c>
      <c r="K117" s="25" t="s">
        <v>600</v>
      </c>
      <c r="L117" s="27" t="s">
        <v>412</v>
      </c>
      <c r="M117" s="24" t="s">
        <v>26</v>
      </c>
      <c r="N117" s="24" t="s">
        <v>28</v>
      </c>
      <c r="O117" s="24" t="s">
        <v>26</v>
      </c>
      <c r="P117" s="28" t="s">
        <v>893</v>
      </c>
      <c r="Q117" s="28">
        <f>S117-74</f>
        <v>44613</v>
      </c>
      <c r="R117" s="28"/>
      <c r="S117" s="28">
        <v>44687</v>
      </c>
      <c r="T117" s="28"/>
      <c r="U117" s="25" t="s">
        <v>726</v>
      </c>
      <c r="V117" s="25"/>
      <c r="W117" s="28">
        <v>44617</v>
      </c>
      <c r="X117" s="25" t="s">
        <v>894</v>
      </c>
      <c r="Y117" s="24" t="s">
        <v>43</v>
      </c>
      <c r="Z117" s="24" t="s">
        <v>73</v>
      </c>
      <c r="AA117" s="30" t="s">
        <v>895</v>
      </c>
      <c r="AB117" s="28"/>
      <c r="AC117" s="31" t="str">
        <f t="shared" si="6"/>
        <v/>
      </c>
      <c r="AD117" s="28"/>
    </row>
    <row r="118" spans="1:30" ht="75" customHeight="1" x14ac:dyDescent="0.2">
      <c r="A118" s="68" t="s">
        <v>54</v>
      </c>
      <c r="B118" s="23" t="str">
        <f>IF(A118="","",VLOOKUP(A118,dados!$A$1:$B$23,2,FALSE))</f>
        <v>Corregedoria-Geral da Justiça</v>
      </c>
      <c r="C118" s="71" t="s">
        <v>896</v>
      </c>
      <c r="D118" s="129" t="s">
        <v>403</v>
      </c>
      <c r="E118" s="70" t="s">
        <v>757</v>
      </c>
      <c r="F118" s="24" t="s">
        <v>26</v>
      </c>
      <c r="G118" s="25" t="s">
        <v>897</v>
      </c>
      <c r="H118" s="25" t="s">
        <v>759</v>
      </c>
      <c r="I118" s="25" t="s">
        <v>898</v>
      </c>
      <c r="J118" s="25" t="s">
        <v>45</v>
      </c>
      <c r="K118" s="25" t="s">
        <v>899</v>
      </c>
      <c r="L118" s="27">
        <v>1789962.49</v>
      </c>
      <c r="M118" s="24" t="s">
        <v>37</v>
      </c>
      <c r="N118" s="24" t="s">
        <v>28</v>
      </c>
      <c r="O118" s="24" t="s">
        <v>37</v>
      </c>
      <c r="P118" s="28">
        <v>44505</v>
      </c>
      <c r="Q118" s="28">
        <v>44576</v>
      </c>
      <c r="R118" s="28"/>
      <c r="S118" s="28">
        <v>44635</v>
      </c>
      <c r="T118" s="28"/>
      <c r="U118" s="25" t="s">
        <v>726</v>
      </c>
      <c r="V118" s="25" t="s">
        <v>900</v>
      </c>
      <c r="W118" s="28">
        <v>44585</v>
      </c>
      <c r="X118" s="25" t="s">
        <v>901</v>
      </c>
      <c r="Y118" s="24" t="s">
        <v>103</v>
      </c>
      <c r="Z118" s="24" t="s">
        <v>73</v>
      </c>
      <c r="AA118" s="30"/>
      <c r="AB118" s="28"/>
      <c r="AC118" s="31" t="str">
        <f t="shared" si="6"/>
        <v/>
      </c>
      <c r="AD118" s="28"/>
    </row>
    <row r="119" spans="1:30" x14ac:dyDescent="0.2">
      <c r="A119" s="69" t="s">
        <v>89</v>
      </c>
      <c r="B119" s="23" t="str">
        <f>IF(A119="","",VLOOKUP(A119,dados!$A$1:$B$23,2,FALSE))</f>
        <v>Direção-Geral Administrativa</v>
      </c>
      <c r="C119" s="70" t="s">
        <v>902</v>
      </c>
      <c r="D119" s="128" t="s">
        <v>424</v>
      </c>
      <c r="E119" s="70" t="s">
        <v>791</v>
      </c>
      <c r="F119" s="24" t="s">
        <v>37</v>
      </c>
      <c r="G119" s="25" t="s">
        <v>903</v>
      </c>
      <c r="H119" s="25" t="s">
        <v>904</v>
      </c>
      <c r="I119" s="25" t="s">
        <v>905</v>
      </c>
      <c r="J119" s="25" t="s">
        <v>74</v>
      </c>
      <c r="K119" s="25" t="s">
        <v>795</v>
      </c>
      <c r="L119" s="25" t="s">
        <v>795</v>
      </c>
      <c r="M119" s="24" t="s">
        <v>37</v>
      </c>
      <c r="N119" s="24" t="s">
        <v>39</v>
      </c>
      <c r="O119" s="24" t="s">
        <v>26</v>
      </c>
      <c r="P119" s="28">
        <v>44661</v>
      </c>
      <c r="Q119" s="28">
        <v>44722</v>
      </c>
      <c r="R119" s="28"/>
      <c r="S119" s="28">
        <v>44783</v>
      </c>
      <c r="T119" s="28"/>
      <c r="U119" s="25" t="s">
        <v>726</v>
      </c>
      <c r="V119" s="25"/>
      <c r="W119" s="28"/>
      <c r="X119" s="25"/>
      <c r="Y119" s="24" t="s">
        <v>32</v>
      </c>
      <c r="Z119" s="24" t="s">
        <v>73</v>
      </c>
      <c r="AA119" s="30"/>
      <c r="AB119" s="28"/>
      <c r="AC119" s="31" t="str">
        <f t="shared" si="6"/>
        <v/>
      </c>
      <c r="AD119" s="75" t="s">
        <v>906</v>
      </c>
    </row>
    <row r="120" spans="1:30" ht="147.75" customHeight="1" x14ac:dyDescent="0.25">
      <c r="A120" s="68" t="s">
        <v>128</v>
      </c>
      <c r="B120" s="23" t="s">
        <v>129</v>
      </c>
      <c r="C120" s="70" t="s">
        <v>907</v>
      </c>
      <c r="D120" s="128" t="s">
        <v>424</v>
      </c>
      <c r="E120" s="24" t="s">
        <v>908</v>
      </c>
      <c r="F120" s="24" t="s">
        <v>26</v>
      </c>
      <c r="G120" s="24" t="s">
        <v>909</v>
      </c>
      <c r="H120" s="24" t="s">
        <v>910</v>
      </c>
      <c r="I120" s="24" t="s">
        <v>911</v>
      </c>
      <c r="J120" s="25" t="s">
        <v>81</v>
      </c>
      <c r="K120" s="24">
        <v>3</v>
      </c>
      <c r="L120" s="24">
        <v>450000</v>
      </c>
      <c r="M120" s="24" t="s">
        <v>26</v>
      </c>
      <c r="N120" s="24" t="s">
        <v>28</v>
      </c>
      <c r="O120" s="118" t="s">
        <v>26</v>
      </c>
      <c r="P120" s="119">
        <v>44326</v>
      </c>
      <c r="Q120" s="127">
        <v>44651</v>
      </c>
      <c r="R120" s="72"/>
      <c r="S120" s="72">
        <v>44773</v>
      </c>
      <c r="T120" s="120" t="s">
        <v>912</v>
      </c>
      <c r="U120" s="25" t="s">
        <v>726</v>
      </c>
      <c r="V120" s="120" t="s">
        <v>912</v>
      </c>
      <c r="W120" s="120" t="s">
        <v>912</v>
      </c>
      <c r="X120" s="120" t="s">
        <v>913</v>
      </c>
      <c r="Y120" s="24" t="s">
        <v>103</v>
      </c>
      <c r="Z120" s="118" t="s">
        <v>73</v>
      </c>
      <c r="AA120" s="121" t="s">
        <v>912</v>
      </c>
      <c r="AB120" s="121" t="s">
        <v>912</v>
      </c>
      <c r="AC120" s="157" t="s">
        <v>912</v>
      </c>
      <c r="AD120" s="158" t="s">
        <v>914</v>
      </c>
    </row>
    <row r="121" spans="1:30" ht="156.75" customHeight="1" x14ac:dyDescent="0.2">
      <c r="A121" s="68" t="s">
        <v>104</v>
      </c>
      <c r="B121" s="23" t="str">
        <f>IF(A121="","",VLOOKUP(A121,dados!$A$1:$B$23,2,FALSE))</f>
        <v>Diretoria de Material e Patrimônio</v>
      </c>
      <c r="C121" s="70" t="s">
        <v>915</v>
      </c>
      <c r="D121" s="128" t="s">
        <v>424</v>
      </c>
      <c r="E121" s="24" t="s">
        <v>791</v>
      </c>
      <c r="F121" s="24" t="s">
        <v>37</v>
      </c>
      <c r="G121" s="25" t="s">
        <v>916</v>
      </c>
      <c r="H121" s="25" t="s">
        <v>427</v>
      </c>
      <c r="I121" s="25" t="s">
        <v>917</v>
      </c>
      <c r="J121" s="25" t="s">
        <v>74</v>
      </c>
      <c r="K121" s="25" t="s">
        <v>918</v>
      </c>
      <c r="L121" s="27">
        <v>590000</v>
      </c>
      <c r="M121" s="24" t="s">
        <v>37</v>
      </c>
      <c r="N121" s="24" t="s">
        <v>28</v>
      </c>
      <c r="O121" s="24" t="s">
        <v>26</v>
      </c>
      <c r="P121" s="28">
        <v>44621</v>
      </c>
      <c r="Q121" s="28">
        <v>44652</v>
      </c>
      <c r="R121" s="28">
        <v>44756</v>
      </c>
      <c r="S121" s="28">
        <v>44727</v>
      </c>
      <c r="T121" s="28">
        <v>44824</v>
      </c>
      <c r="U121" s="25" t="s">
        <v>726</v>
      </c>
      <c r="V121" s="25"/>
      <c r="W121" s="28">
        <v>44762</v>
      </c>
      <c r="X121" s="25" t="s">
        <v>919</v>
      </c>
      <c r="Y121" s="24" t="s">
        <v>43</v>
      </c>
      <c r="Z121" s="24" t="s">
        <v>73</v>
      </c>
      <c r="AA121" s="30" t="s">
        <v>920</v>
      </c>
      <c r="AB121" s="28">
        <v>44804</v>
      </c>
      <c r="AC121" s="151">
        <f t="shared" ref="AC121:AC139" si="7">IF(AB121="","",DATEDIF(W121,AB121,"d"))</f>
        <v>42</v>
      </c>
      <c r="AD121" s="39" t="s">
        <v>848</v>
      </c>
    </row>
    <row r="122" spans="1:30" ht="60" customHeight="1" x14ac:dyDescent="0.2">
      <c r="A122" s="68" t="s">
        <v>140</v>
      </c>
      <c r="B122" s="23" t="str">
        <f>IF(A122="","",VLOOKUP(A122,dados!$A$1:$B$23,2,FALSE))</f>
        <v>1ª Vice-Presidência</v>
      </c>
      <c r="C122" s="71" t="s">
        <v>921</v>
      </c>
      <c r="D122" s="129" t="s">
        <v>403</v>
      </c>
      <c r="E122" s="70" t="s">
        <v>922</v>
      </c>
      <c r="F122" s="24" t="s">
        <v>845</v>
      </c>
      <c r="G122" s="25" t="s">
        <v>923</v>
      </c>
      <c r="H122" s="25" t="s">
        <v>924</v>
      </c>
      <c r="I122" s="25" t="s">
        <v>925</v>
      </c>
      <c r="J122" s="25" t="s">
        <v>25</v>
      </c>
      <c r="K122" s="25" t="s">
        <v>926</v>
      </c>
      <c r="L122" s="27">
        <v>574000</v>
      </c>
      <c r="M122" s="24" t="s">
        <v>26</v>
      </c>
      <c r="N122" s="24" t="s">
        <v>28</v>
      </c>
      <c r="O122" s="24" t="s">
        <v>26</v>
      </c>
      <c r="P122" s="28">
        <v>44544</v>
      </c>
      <c r="Q122" s="28" t="s">
        <v>600</v>
      </c>
      <c r="R122" s="28"/>
      <c r="S122" s="28">
        <v>44613</v>
      </c>
      <c r="T122" s="28"/>
      <c r="U122" s="25" t="s">
        <v>726</v>
      </c>
      <c r="V122" s="25"/>
      <c r="W122" s="28">
        <v>44580</v>
      </c>
      <c r="X122" s="25" t="s">
        <v>927</v>
      </c>
      <c r="Y122" s="24" t="s">
        <v>43</v>
      </c>
      <c r="Z122" s="24" t="s">
        <v>44</v>
      </c>
      <c r="AA122" s="30" t="s">
        <v>928</v>
      </c>
      <c r="AB122" s="28">
        <v>44637</v>
      </c>
      <c r="AC122" s="151">
        <f t="shared" si="7"/>
        <v>57</v>
      </c>
      <c r="AD122" s="39"/>
    </row>
    <row r="123" spans="1:30" ht="105" x14ac:dyDescent="0.2">
      <c r="A123" s="68" t="s">
        <v>94</v>
      </c>
      <c r="B123" s="23" t="str">
        <f>IF(A123="","",VLOOKUP(A123,dados!$A$1:$B$23,2,FALSE))</f>
        <v>Diretoria de Gestão de Pessoas</v>
      </c>
      <c r="C123" s="71" t="s">
        <v>929</v>
      </c>
      <c r="D123" s="129" t="s">
        <v>403</v>
      </c>
      <c r="E123" s="70" t="s">
        <v>930</v>
      </c>
      <c r="F123" s="24" t="s">
        <v>26</v>
      </c>
      <c r="G123" s="25" t="s">
        <v>931</v>
      </c>
      <c r="H123" s="25" t="s">
        <v>932</v>
      </c>
      <c r="I123" s="25" t="s">
        <v>933</v>
      </c>
      <c r="J123" s="25" t="s">
        <v>81</v>
      </c>
      <c r="K123" s="25"/>
      <c r="L123" s="27" t="s">
        <v>934</v>
      </c>
      <c r="M123" s="24" t="s">
        <v>26</v>
      </c>
      <c r="N123" s="24" t="s">
        <v>28</v>
      </c>
      <c r="O123" s="24" t="s">
        <v>26</v>
      </c>
      <c r="P123" s="28">
        <v>44581</v>
      </c>
      <c r="Q123" s="28">
        <v>44621</v>
      </c>
      <c r="R123" s="28"/>
      <c r="S123" s="28">
        <v>44652</v>
      </c>
      <c r="T123" s="28"/>
      <c r="U123" s="25" t="s">
        <v>726</v>
      </c>
      <c r="V123" s="25" t="s">
        <v>853</v>
      </c>
      <c r="W123" s="28">
        <v>44642</v>
      </c>
      <c r="X123" s="25" t="s">
        <v>935</v>
      </c>
      <c r="Y123" s="24" t="s">
        <v>43</v>
      </c>
      <c r="Z123" s="24" t="s">
        <v>73</v>
      </c>
      <c r="AA123" s="30" t="s">
        <v>936</v>
      </c>
      <c r="AB123" s="28">
        <v>44685</v>
      </c>
      <c r="AC123" s="31">
        <f t="shared" si="7"/>
        <v>43</v>
      </c>
      <c r="AD123" s="152"/>
    </row>
    <row r="124" spans="1:30" ht="225" x14ac:dyDescent="0.2">
      <c r="A124" s="68" t="s">
        <v>108</v>
      </c>
      <c r="B124" s="23" t="str">
        <f>IF(A124="","",VLOOKUP(A124,dados!$A$1:$B$23,2,FALSE))</f>
        <v>Diretoria de Orçamento e Finanças</v>
      </c>
      <c r="C124" s="71" t="s">
        <v>937</v>
      </c>
      <c r="D124" s="129" t="s">
        <v>403</v>
      </c>
      <c r="E124" s="70" t="s">
        <v>938</v>
      </c>
      <c r="F124" s="24" t="s">
        <v>26</v>
      </c>
      <c r="G124" s="25" t="s">
        <v>939</v>
      </c>
      <c r="H124" s="25" t="s">
        <v>406</v>
      </c>
      <c r="I124" s="27" t="s">
        <v>940</v>
      </c>
      <c r="J124" s="25" t="s">
        <v>45</v>
      </c>
      <c r="K124" s="27" t="s">
        <v>941</v>
      </c>
      <c r="L124" s="27" t="s">
        <v>942</v>
      </c>
      <c r="M124" s="24" t="s">
        <v>26</v>
      </c>
      <c r="N124" s="24" t="s">
        <v>28</v>
      </c>
      <c r="O124" s="24" t="s">
        <v>26</v>
      </c>
      <c r="P124" s="28">
        <v>44652</v>
      </c>
      <c r="Q124" s="28">
        <v>44732</v>
      </c>
      <c r="R124" s="28"/>
      <c r="S124" s="28">
        <v>44793</v>
      </c>
      <c r="T124" s="28"/>
      <c r="U124" s="25" t="s">
        <v>726</v>
      </c>
      <c r="V124" s="25"/>
      <c r="W124" s="28">
        <v>44741</v>
      </c>
      <c r="X124" s="25" t="s">
        <v>943</v>
      </c>
      <c r="Y124" s="24" t="s">
        <v>43</v>
      </c>
      <c r="Z124" s="24" t="s">
        <v>44</v>
      </c>
      <c r="AA124" s="30"/>
      <c r="AB124" s="28">
        <v>44775</v>
      </c>
      <c r="AC124" s="31">
        <f t="shared" si="7"/>
        <v>34</v>
      </c>
      <c r="AD124" s="28"/>
    </row>
    <row r="125" spans="1:30" ht="90" x14ac:dyDescent="0.2">
      <c r="A125" s="69" t="s">
        <v>18</v>
      </c>
      <c r="B125" s="23" t="str">
        <f>IF(A125="","",VLOOKUP(A125,dados!$A$1:$B$23,2,FALSE))</f>
        <v>Academia Judicial</v>
      </c>
      <c r="C125" s="71" t="s">
        <v>944</v>
      </c>
      <c r="D125" s="129" t="s">
        <v>403</v>
      </c>
      <c r="E125" s="70" t="s">
        <v>411</v>
      </c>
      <c r="F125" s="24" t="s">
        <v>26</v>
      </c>
      <c r="G125" s="25" t="s">
        <v>412</v>
      </c>
      <c r="H125" s="25" t="s">
        <v>413</v>
      </c>
      <c r="I125" s="25" t="s">
        <v>414</v>
      </c>
      <c r="J125" s="25" t="s">
        <v>60</v>
      </c>
      <c r="K125" s="25"/>
      <c r="L125" s="27" t="s">
        <v>412</v>
      </c>
      <c r="M125" s="24" t="s">
        <v>26</v>
      </c>
      <c r="N125" s="24" t="s">
        <v>28</v>
      </c>
      <c r="O125" s="24" t="s">
        <v>26</v>
      </c>
      <c r="P125" s="28" t="s">
        <v>412</v>
      </c>
      <c r="Q125" s="28" t="s">
        <v>412</v>
      </c>
      <c r="R125" s="28"/>
      <c r="S125" s="28" t="s">
        <v>412</v>
      </c>
      <c r="T125" s="28"/>
      <c r="U125" s="25" t="s">
        <v>945</v>
      </c>
      <c r="V125" s="25"/>
      <c r="W125" s="28"/>
      <c r="X125" s="25"/>
      <c r="Y125" s="24" t="s">
        <v>79</v>
      </c>
      <c r="Z125" s="24" t="s">
        <v>59</v>
      </c>
      <c r="AA125" s="30"/>
      <c r="AB125" s="28"/>
      <c r="AC125" s="31" t="str">
        <f t="shared" si="7"/>
        <v/>
      </c>
      <c r="AD125" s="28"/>
    </row>
    <row r="126" spans="1:30" ht="90" x14ac:dyDescent="0.2">
      <c r="A126" s="69" t="s">
        <v>18</v>
      </c>
      <c r="B126" s="23" t="str">
        <f>IF(A126="","",VLOOKUP(A126,dados!$A$1:$B$23,2,FALSE))</f>
        <v>Academia Judicial</v>
      </c>
      <c r="C126" s="70" t="s">
        <v>946</v>
      </c>
      <c r="D126" s="129" t="s">
        <v>403</v>
      </c>
      <c r="E126" s="70" t="s">
        <v>411</v>
      </c>
      <c r="F126" s="24" t="s">
        <v>26</v>
      </c>
      <c r="G126" s="25" t="s">
        <v>412</v>
      </c>
      <c r="H126" s="25" t="s">
        <v>413</v>
      </c>
      <c r="I126" s="25" t="s">
        <v>414</v>
      </c>
      <c r="J126" s="25" t="s">
        <v>60</v>
      </c>
      <c r="K126" s="25"/>
      <c r="L126" s="27" t="s">
        <v>412</v>
      </c>
      <c r="M126" s="24" t="s">
        <v>26</v>
      </c>
      <c r="N126" s="24" t="s">
        <v>28</v>
      </c>
      <c r="O126" s="24" t="s">
        <v>26</v>
      </c>
      <c r="P126" s="28" t="s">
        <v>412</v>
      </c>
      <c r="Q126" s="28" t="s">
        <v>412</v>
      </c>
      <c r="R126" s="28"/>
      <c r="S126" s="28" t="s">
        <v>412</v>
      </c>
      <c r="T126" s="28"/>
      <c r="U126" s="25" t="s">
        <v>945</v>
      </c>
      <c r="V126" s="25"/>
      <c r="W126" s="28"/>
      <c r="X126" s="25"/>
      <c r="Y126" s="24" t="s">
        <v>79</v>
      </c>
      <c r="Z126" s="24" t="s">
        <v>59</v>
      </c>
      <c r="AA126" s="30"/>
      <c r="AB126" s="28"/>
      <c r="AC126" s="31" t="str">
        <f t="shared" si="7"/>
        <v/>
      </c>
      <c r="AD126" s="28"/>
    </row>
    <row r="127" spans="1:30" ht="76.5" customHeight="1" x14ac:dyDescent="0.2">
      <c r="A127" s="69" t="s">
        <v>18</v>
      </c>
      <c r="B127" s="23" t="str">
        <f>IF(A127="","",VLOOKUP(A127,dados!$A$1:$B$23,2,FALSE))</f>
        <v>Academia Judicial</v>
      </c>
      <c r="C127" s="71" t="s">
        <v>947</v>
      </c>
      <c r="D127" s="129" t="s">
        <v>403</v>
      </c>
      <c r="E127" s="70" t="s">
        <v>411</v>
      </c>
      <c r="F127" s="24" t="s">
        <v>26</v>
      </c>
      <c r="G127" s="25" t="s">
        <v>422</v>
      </c>
      <c r="H127" s="25" t="s">
        <v>413</v>
      </c>
      <c r="I127" s="25" t="s">
        <v>414</v>
      </c>
      <c r="J127" s="25" t="s">
        <v>60</v>
      </c>
      <c r="K127" s="25"/>
      <c r="L127" s="27" t="s">
        <v>412</v>
      </c>
      <c r="M127" s="24" t="s">
        <v>26</v>
      </c>
      <c r="N127" s="24" t="s">
        <v>28</v>
      </c>
      <c r="O127" s="24" t="s">
        <v>26</v>
      </c>
      <c r="P127" s="28" t="s">
        <v>412</v>
      </c>
      <c r="Q127" s="28" t="s">
        <v>412</v>
      </c>
      <c r="R127" s="28"/>
      <c r="S127" s="28" t="s">
        <v>412</v>
      </c>
      <c r="T127" s="28"/>
      <c r="U127" s="25" t="s">
        <v>945</v>
      </c>
      <c r="V127" s="25"/>
      <c r="W127" s="28"/>
      <c r="X127" s="25"/>
      <c r="Y127" s="24" t="s">
        <v>79</v>
      </c>
      <c r="Z127" s="24" t="s">
        <v>59</v>
      </c>
      <c r="AA127" s="30"/>
      <c r="AB127" s="28"/>
      <c r="AC127" s="31" t="str">
        <f t="shared" si="7"/>
        <v/>
      </c>
      <c r="AD127" s="28"/>
    </row>
    <row r="128" spans="1:30" ht="106.5" customHeight="1" x14ac:dyDescent="0.2">
      <c r="A128" s="69" t="s">
        <v>18</v>
      </c>
      <c r="B128" s="23" t="str">
        <f>IF(A128="","",VLOOKUP(A128,dados!$A$1:$B$23,2,FALSE))</f>
        <v>Academia Judicial</v>
      </c>
      <c r="C128" s="70" t="s">
        <v>948</v>
      </c>
      <c r="D128" s="129" t="s">
        <v>403</v>
      </c>
      <c r="E128" s="70" t="s">
        <v>411</v>
      </c>
      <c r="F128" s="24" t="s">
        <v>26</v>
      </c>
      <c r="G128" s="25" t="s">
        <v>422</v>
      </c>
      <c r="H128" s="25" t="s">
        <v>413</v>
      </c>
      <c r="I128" s="25" t="s">
        <v>414</v>
      </c>
      <c r="J128" s="25" t="s">
        <v>60</v>
      </c>
      <c r="K128" s="25"/>
      <c r="L128" s="27" t="s">
        <v>412</v>
      </c>
      <c r="M128" s="24" t="s">
        <v>26</v>
      </c>
      <c r="N128" s="24" t="s">
        <v>28</v>
      </c>
      <c r="O128" s="24" t="s">
        <v>26</v>
      </c>
      <c r="P128" s="28" t="s">
        <v>412</v>
      </c>
      <c r="Q128" s="28" t="s">
        <v>412</v>
      </c>
      <c r="R128" s="28"/>
      <c r="S128" s="28" t="s">
        <v>412</v>
      </c>
      <c r="T128" s="28"/>
      <c r="U128" s="25" t="s">
        <v>945</v>
      </c>
      <c r="V128" s="25"/>
      <c r="W128" s="28"/>
      <c r="X128" s="25"/>
      <c r="Y128" s="24" t="s">
        <v>79</v>
      </c>
      <c r="Z128" s="24" t="s">
        <v>59</v>
      </c>
      <c r="AA128" s="30"/>
      <c r="AB128" s="28"/>
      <c r="AC128" s="31" t="str">
        <f t="shared" si="7"/>
        <v/>
      </c>
      <c r="AD128" s="28"/>
    </row>
    <row r="129" spans="1:30" ht="60.75" customHeight="1" x14ac:dyDescent="0.2">
      <c r="A129" s="69" t="s">
        <v>75</v>
      </c>
      <c r="B129" s="23" t="str">
        <f>IF(A129="","",VLOOKUP(A129,dados!$A$1:$B$23,2,FALSE))</f>
        <v>Diretoria de Documentação e Informações</v>
      </c>
      <c r="C129" s="70" t="s">
        <v>949</v>
      </c>
      <c r="D129" s="128" t="s">
        <v>424</v>
      </c>
      <c r="E129" s="70" t="s">
        <v>950</v>
      </c>
      <c r="F129" s="24" t="s">
        <v>26</v>
      </c>
      <c r="G129" s="25" t="s">
        <v>951</v>
      </c>
      <c r="H129" s="25" t="s">
        <v>952</v>
      </c>
      <c r="I129" s="25" t="s">
        <v>953</v>
      </c>
      <c r="J129" s="25" t="s">
        <v>45</v>
      </c>
      <c r="K129" s="25" t="s">
        <v>954</v>
      </c>
      <c r="L129" s="27">
        <v>200000</v>
      </c>
      <c r="M129" s="24" t="s">
        <v>37</v>
      </c>
      <c r="N129" s="24" t="s">
        <v>39</v>
      </c>
      <c r="O129" s="24" t="s">
        <v>26</v>
      </c>
      <c r="P129" s="28">
        <v>44746</v>
      </c>
      <c r="Q129" s="28">
        <v>44803</v>
      </c>
      <c r="R129" s="28"/>
      <c r="S129" s="28">
        <v>44865</v>
      </c>
      <c r="T129" s="28"/>
      <c r="U129" s="25" t="s">
        <v>853</v>
      </c>
      <c r="V129" s="25"/>
      <c r="W129" s="28">
        <v>44810</v>
      </c>
      <c r="X129" s="25" t="s">
        <v>955</v>
      </c>
      <c r="Y129" s="24" t="s">
        <v>65</v>
      </c>
      <c r="Z129" s="24" t="s">
        <v>73</v>
      </c>
      <c r="AA129" s="30" t="s">
        <v>956</v>
      </c>
      <c r="AB129" s="28"/>
      <c r="AC129" s="31" t="str">
        <f t="shared" si="7"/>
        <v/>
      </c>
      <c r="AD129" s="28"/>
    </row>
    <row r="130" spans="1:30" ht="76.5" customHeight="1" x14ac:dyDescent="0.2">
      <c r="A130" s="68" t="s">
        <v>75</v>
      </c>
      <c r="B130" s="23" t="str">
        <f>IF(A130="","",VLOOKUP(A130,dados!$A$1:$B$23,2,FALSE))</f>
        <v>Diretoria de Documentação e Informações</v>
      </c>
      <c r="C130" s="71" t="s">
        <v>957</v>
      </c>
      <c r="D130" s="128" t="s">
        <v>424</v>
      </c>
      <c r="E130" s="70"/>
      <c r="F130" s="24" t="s">
        <v>26</v>
      </c>
      <c r="G130" s="25" t="s">
        <v>958</v>
      </c>
      <c r="H130" s="25" t="s">
        <v>785</v>
      </c>
      <c r="I130" s="25" t="s">
        <v>959</v>
      </c>
      <c r="J130" s="25" t="s">
        <v>45</v>
      </c>
      <c r="K130" s="25" t="s">
        <v>960</v>
      </c>
      <c r="L130" s="27">
        <v>258335</v>
      </c>
      <c r="M130" s="24" t="s">
        <v>37</v>
      </c>
      <c r="N130" s="24" t="s">
        <v>47</v>
      </c>
      <c r="O130" s="24" t="s">
        <v>26</v>
      </c>
      <c r="P130" s="28">
        <v>44689</v>
      </c>
      <c r="Q130" s="28">
        <v>44742</v>
      </c>
      <c r="R130" s="28"/>
      <c r="S130" s="28">
        <v>44804</v>
      </c>
      <c r="T130" s="28"/>
      <c r="U130" s="25" t="s">
        <v>945</v>
      </c>
      <c r="V130" s="25"/>
      <c r="W130" s="28">
        <v>44740</v>
      </c>
      <c r="X130" s="25" t="s">
        <v>961</v>
      </c>
      <c r="Y130" s="24" t="s">
        <v>43</v>
      </c>
      <c r="Z130" s="24" t="s">
        <v>59</v>
      </c>
      <c r="AA130" s="30" t="s">
        <v>962</v>
      </c>
      <c r="AB130" s="28">
        <v>44771</v>
      </c>
      <c r="AC130" s="31">
        <f t="shared" si="7"/>
        <v>31</v>
      </c>
      <c r="AD130" s="28"/>
    </row>
    <row r="131" spans="1:30" ht="106.5" customHeight="1" x14ac:dyDescent="0.2">
      <c r="A131" s="69" t="s">
        <v>89</v>
      </c>
      <c r="B131" s="23" t="str">
        <f>IF(A131="","",VLOOKUP(A131,dados!$A$1:$B$23,2,FALSE))</f>
        <v>Direção-Geral Administrativa</v>
      </c>
      <c r="C131" s="107" t="s">
        <v>963</v>
      </c>
      <c r="D131" s="87" t="s">
        <v>403</v>
      </c>
      <c r="E131" s="70" t="s">
        <v>964</v>
      </c>
      <c r="F131" s="24" t="s">
        <v>26</v>
      </c>
      <c r="G131" s="25" t="s">
        <v>965</v>
      </c>
      <c r="H131" s="25" t="s">
        <v>904</v>
      </c>
      <c r="I131" s="25" t="s">
        <v>966</v>
      </c>
      <c r="J131" s="25" t="s">
        <v>74</v>
      </c>
      <c r="K131" s="25" t="s">
        <v>795</v>
      </c>
      <c r="L131" s="25" t="s">
        <v>795</v>
      </c>
      <c r="M131" s="24" t="s">
        <v>37</v>
      </c>
      <c r="N131" s="24" t="s">
        <v>28</v>
      </c>
      <c r="O131" s="24" t="s">
        <v>26</v>
      </c>
      <c r="P131" s="28">
        <v>44547</v>
      </c>
      <c r="Q131" s="28">
        <v>44609</v>
      </c>
      <c r="R131" s="28"/>
      <c r="S131" s="28">
        <v>44668</v>
      </c>
      <c r="T131" s="28"/>
      <c r="U131" s="25" t="s">
        <v>687</v>
      </c>
      <c r="V131" s="25"/>
      <c r="W131" s="28"/>
      <c r="X131" s="25"/>
      <c r="Y131" s="24" t="s">
        <v>32</v>
      </c>
      <c r="Z131" s="24" t="s">
        <v>73</v>
      </c>
      <c r="AA131" s="30"/>
      <c r="AB131" s="28"/>
      <c r="AC131" s="31" t="str">
        <f t="shared" si="7"/>
        <v/>
      </c>
      <c r="AD131" s="28" t="s">
        <v>967</v>
      </c>
    </row>
    <row r="132" spans="1:30" ht="91.5" customHeight="1" x14ac:dyDescent="0.2">
      <c r="A132" s="69" t="s">
        <v>82</v>
      </c>
      <c r="B132" s="23" t="str">
        <f>IF(A132="","",VLOOKUP(A132,dados!$A$1:$B$23,2,FALSE))</f>
        <v>Diretoria de Engenharia e Arquitetura</v>
      </c>
      <c r="C132" s="70" t="s">
        <v>968</v>
      </c>
      <c r="D132" s="87" t="s">
        <v>403</v>
      </c>
      <c r="E132" s="70" t="s">
        <v>673</v>
      </c>
      <c r="F132" s="24" t="s">
        <v>37</v>
      </c>
      <c r="G132" s="25" t="s">
        <v>969</v>
      </c>
      <c r="H132" s="25" t="s">
        <v>662</v>
      </c>
      <c r="I132" s="25" t="s">
        <v>675</v>
      </c>
      <c r="J132" s="25" t="s">
        <v>81</v>
      </c>
      <c r="K132" s="25" t="s">
        <v>438</v>
      </c>
      <c r="L132" s="27">
        <v>2400000</v>
      </c>
      <c r="M132" s="24" t="s">
        <v>37</v>
      </c>
      <c r="N132" s="24" t="s">
        <v>28</v>
      </c>
      <c r="O132" s="24" t="s">
        <v>26</v>
      </c>
      <c r="P132" s="28">
        <v>44510</v>
      </c>
      <c r="Q132" s="28">
        <v>44690</v>
      </c>
      <c r="R132" s="28">
        <v>44743</v>
      </c>
      <c r="S132" s="28">
        <v>44750</v>
      </c>
      <c r="T132" s="28">
        <v>44805</v>
      </c>
      <c r="U132" s="25" t="s">
        <v>687</v>
      </c>
      <c r="V132" s="25"/>
      <c r="W132" s="28"/>
      <c r="X132" s="25"/>
      <c r="Y132" s="24" t="s">
        <v>32</v>
      </c>
      <c r="Z132" s="24" t="s">
        <v>73</v>
      </c>
      <c r="AA132" s="30"/>
      <c r="AB132" s="28"/>
      <c r="AC132" s="31" t="str">
        <f t="shared" si="7"/>
        <v/>
      </c>
      <c r="AD132" s="28" t="s">
        <v>970</v>
      </c>
    </row>
    <row r="133" spans="1:30" ht="90" x14ac:dyDescent="0.2">
      <c r="A133" s="68" t="s">
        <v>104</v>
      </c>
      <c r="B133" s="23" t="str">
        <f>IF(A133="","",VLOOKUP(A133,dados!$A$1:$B$23,2,FALSE))</f>
        <v>Diretoria de Material e Patrimônio</v>
      </c>
      <c r="C133" s="107" t="s">
        <v>971</v>
      </c>
      <c r="D133" s="87" t="s">
        <v>424</v>
      </c>
      <c r="E133" s="70" t="s">
        <v>972</v>
      </c>
      <c r="F133" s="24" t="s">
        <v>26</v>
      </c>
      <c r="G133" s="25" t="s">
        <v>973</v>
      </c>
      <c r="H133" s="25" t="s">
        <v>427</v>
      </c>
      <c r="I133" s="25" t="s">
        <v>974</v>
      </c>
      <c r="J133" s="25" t="s">
        <v>74</v>
      </c>
      <c r="K133" s="25" t="s">
        <v>975</v>
      </c>
      <c r="L133" s="27">
        <v>50000</v>
      </c>
      <c r="M133" s="74" t="s">
        <v>26</v>
      </c>
      <c r="N133" s="24" t="s">
        <v>28</v>
      </c>
      <c r="O133" s="24" t="s">
        <v>26</v>
      </c>
      <c r="P133" s="28">
        <v>44540</v>
      </c>
      <c r="Q133" s="28">
        <v>44596</v>
      </c>
      <c r="R133" s="28">
        <v>44680</v>
      </c>
      <c r="S133" s="28">
        <v>44662</v>
      </c>
      <c r="T133" s="28">
        <v>44746</v>
      </c>
      <c r="U133" s="25" t="s">
        <v>687</v>
      </c>
      <c r="V133" s="25" t="s">
        <v>845</v>
      </c>
      <c r="W133" s="28"/>
      <c r="X133" s="25"/>
      <c r="Y133" s="24" t="s">
        <v>79</v>
      </c>
      <c r="Z133" s="24" t="s">
        <v>73</v>
      </c>
      <c r="AA133" s="30"/>
      <c r="AB133" s="28"/>
      <c r="AC133" s="31" t="str">
        <f t="shared" si="7"/>
        <v/>
      </c>
      <c r="AD133" s="28" t="s">
        <v>976</v>
      </c>
    </row>
    <row r="134" spans="1:30" ht="45" x14ac:dyDescent="0.2">
      <c r="A134" s="69" t="s">
        <v>82</v>
      </c>
      <c r="B134" s="23" t="str">
        <f>IF(A134="","",VLOOKUP(A134,dados!$A$1:$B$23,2,FALSE))</f>
        <v>Diretoria de Engenharia e Arquitetura</v>
      </c>
      <c r="C134" s="70" t="s">
        <v>977</v>
      </c>
      <c r="D134" s="87" t="s">
        <v>403</v>
      </c>
      <c r="E134" s="70" t="s">
        <v>660</v>
      </c>
      <c r="F134" s="24" t="s">
        <v>26</v>
      </c>
      <c r="G134" s="25" t="s">
        <v>978</v>
      </c>
      <c r="H134" s="25" t="s">
        <v>662</v>
      </c>
      <c r="I134" s="25" t="s">
        <v>663</v>
      </c>
      <c r="J134" s="25" t="s">
        <v>81</v>
      </c>
      <c r="K134" s="25" t="s">
        <v>438</v>
      </c>
      <c r="L134" s="27">
        <v>20000</v>
      </c>
      <c r="M134" s="24" t="s">
        <v>37</v>
      </c>
      <c r="N134" s="24" t="s">
        <v>28</v>
      </c>
      <c r="O134" s="24" t="s">
        <v>26</v>
      </c>
      <c r="P134" s="28">
        <v>44646</v>
      </c>
      <c r="Q134" s="28">
        <v>44826</v>
      </c>
      <c r="R134" s="28"/>
      <c r="S134" s="28">
        <v>44886</v>
      </c>
      <c r="T134" s="28"/>
      <c r="U134" s="25" t="s">
        <v>687</v>
      </c>
      <c r="V134" s="25"/>
      <c r="W134" s="28">
        <v>44788</v>
      </c>
      <c r="X134" s="25" t="s">
        <v>979</v>
      </c>
      <c r="Y134" s="24" t="s">
        <v>43</v>
      </c>
      <c r="Z134" s="24" t="s">
        <v>73</v>
      </c>
      <c r="AA134" s="30" t="s">
        <v>980</v>
      </c>
      <c r="AB134" s="28">
        <v>44831</v>
      </c>
      <c r="AC134" s="31">
        <f t="shared" si="7"/>
        <v>43</v>
      </c>
      <c r="AD134" s="28"/>
    </row>
    <row r="135" spans="1:30" ht="105" x14ac:dyDescent="0.2">
      <c r="A135" s="69" t="s">
        <v>99</v>
      </c>
      <c r="B135" s="23" t="str">
        <f>IF(A135="","",VLOOKUP(A135,dados!$A$1:$B$23,2,FALSE))</f>
        <v>Diretoria de Infraestrutura</v>
      </c>
      <c r="C135" s="70" t="s">
        <v>981</v>
      </c>
      <c r="D135" s="25" t="s">
        <v>403</v>
      </c>
      <c r="E135" s="70" t="s">
        <v>982</v>
      </c>
      <c r="F135" s="24" t="s">
        <v>26</v>
      </c>
      <c r="G135" s="25" t="s">
        <v>983</v>
      </c>
      <c r="H135" s="25" t="s">
        <v>545</v>
      </c>
      <c r="I135" s="25" t="s">
        <v>984</v>
      </c>
      <c r="J135" s="25" t="s">
        <v>81</v>
      </c>
      <c r="K135" s="25" t="s">
        <v>985</v>
      </c>
      <c r="L135" s="27">
        <v>1000000</v>
      </c>
      <c r="M135" s="24" t="s">
        <v>26</v>
      </c>
      <c r="N135" s="24" t="s">
        <v>28</v>
      </c>
      <c r="O135" s="24" t="s">
        <v>26</v>
      </c>
      <c r="P135" s="28">
        <v>44790</v>
      </c>
      <c r="Q135" s="28">
        <v>44851</v>
      </c>
      <c r="R135" s="28"/>
      <c r="S135" s="28">
        <v>44912</v>
      </c>
      <c r="T135" s="28"/>
      <c r="U135" s="25" t="s">
        <v>687</v>
      </c>
      <c r="V135" s="25"/>
      <c r="W135" s="28">
        <v>44810</v>
      </c>
      <c r="X135" s="25" t="s">
        <v>986</v>
      </c>
      <c r="Y135" s="24" t="s">
        <v>65</v>
      </c>
      <c r="Z135" s="24" t="s">
        <v>73</v>
      </c>
      <c r="AA135" s="30" t="s">
        <v>987</v>
      </c>
      <c r="AB135" s="28"/>
      <c r="AC135" s="31" t="str">
        <f t="shared" si="7"/>
        <v/>
      </c>
      <c r="AD135" s="28"/>
    </row>
    <row r="136" spans="1:30" ht="75" x14ac:dyDescent="0.2">
      <c r="A136" s="68" t="s">
        <v>116</v>
      </c>
      <c r="B136" s="23" t="str">
        <f>IF(A136="","",VLOOKUP(A136,dados!$A$1:$B$23,2,FALSE))</f>
        <v>Diretoria de Tecnologia da Informação</v>
      </c>
      <c r="C136" s="70" t="s">
        <v>988</v>
      </c>
      <c r="D136" s="128" t="s">
        <v>501</v>
      </c>
      <c r="E136" s="70">
        <v>26999</v>
      </c>
      <c r="F136" s="24" t="s">
        <v>26</v>
      </c>
      <c r="G136" s="25" t="s">
        <v>989</v>
      </c>
      <c r="H136" s="25" t="s">
        <v>764</v>
      </c>
      <c r="I136" s="25" t="s">
        <v>990</v>
      </c>
      <c r="J136" s="87" t="s">
        <v>67</v>
      </c>
      <c r="K136" s="25">
        <v>1</v>
      </c>
      <c r="L136" s="27">
        <v>1000000</v>
      </c>
      <c r="M136" s="24" t="s">
        <v>26</v>
      </c>
      <c r="N136" s="24" t="s">
        <v>28</v>
      </c>
      <c r="O136" s="74" t="s">
        <v>37</v>
      </c>
      <c r="P136" s="28">
        <v>44667</v>
      </c>
      <c r="Q136" s="28">
        <v>44716</v>
      </c>
      <c r="R136" s="28"/>
      <c r="S136" s="28">
        <v>44824</v>
      </c>
      <c r="T136" s="28"/>
      <c r="U136" s="25" t="s">
        <v>687</v>
      </c>
      <c r="V136" s="25" t="s">
        <v>657</v>
      </c>
      <c r="W136" s="28"/>
      <c r="X136" s="25" t="s">
        <v>991</v>
      </c>
      <c r="Y136" s="74" t="s">
        <v>43</v>
      </c>
      <c r="Z136" s="74" t="s">
        <v>44</v>
      </c>
      <c r="AA136" s="30"/>
      <c r="AB136" s="28"/>
      <c r="AC136" s="31" t="str">
        <f t="shared" si="7"/>
        <v/>
      </c>
      <c r="AD136" s="28"/>
    </row>
    <row r="137" spans="1:30" ht="105" x14ac:dyDescent="0.2">
      <c r="A137" s="68" t="s">
        <v>116</v>
      </c>
      <c r="B137" s="23" t="str">
        <f>IF(A137="","",VLOOKUP(A137,dados!$A$1:$B$23,2,FALSE))</f>
        <v>Diretoria de Tecnologia da Informação</v>
      </c>
      <c r="C137" s="70" t="s">
        <v>992</v>
      </c>
      <c r="D137" s="128" t="s">
        <v>501</v>
      </c>
      <c r="E137" s="70">
        <v>452839</v>
      </c>
      <c r="F137" s="24" t="s">
        <v>26</v>
      </c>
      <c r="G137" s="25" t="s">
        <v>993</v>
      </c>
      <c r="H137" s="25" t="s">
        <v>679</v>
      </c>
      <c r="I137" s="25" t="s">
        <v>775</v>
      </c>
      <c r="J137" s="87" t="s">
        <v>67</v>
      </c>
      <c r="K137" s="25" t="s">
        <v>994</v>
      </c>
      <c r="L137" s="27">
        <v>5600000</v>
      </c>
      <c r="M137" s="24" t="s">
        <v>37</v>
      </c>
      <c r="N137" s="24" t="s">
        <v>28</v>
      </c>
      <c r="O137" s="74" t="s">
        <v>37</v>
      </c>
      <c r="P137" s="28">
        <v>44621</v>
      </c>
      <c r="Q137" s="28">
        <v>44680</v>
      </c>
      <c r="R137" s="28">
        <v>44803</v>
      </c>
      <c r="S137" s="28">
        <v>44742</v>
      </c>
      <c r="T137" s="28">
        <v>44910</v>
      </c>
      <c r="U137" s="25" t="s">
        <v>687</v>
      </c>
      <c r="V137" s="25" t="s">
        <v>853</v>
      </c>
      <c r="W137" s="28"/>
      <c r="X137" s="25"/>
      <c r="Y137" s="24" t="s">
        <v>79</v>
      </c>
      <c r="Z137" s="74" t="s">
        <v>73</v>
      </c>
      <c r="AA137" s="30"/>
      <c r="AB137" s="28"/>
      <c r="AC137" s="31" t="str">
        <f t="shared" si="7"/>
        <v/>
      </c>
      <c r="AD137" s="28" t="s">
        <v>995</v>
      </c>
    </row>
    <row r="138" spans="1:30" ht="75" x14ac:dyDescent="0.2">
      <c r="A138" s="68" t="s">
        <v>116</v>
      </c>
      <c r="B138" s="23" t="str">
        <f>IF(A138="","",VLOOKUP(A138,dados!$A$1:$B$23,2,FALSE))</f>
        <v>Diretoria de Tecnologia da Informação</v>
      </c>
      <c r="C138" s="70" t="s">
        <v>996</v>
      </c>
      <c r="D138" s="128" t="s">
        <v>501</v>
      </c>
      <c r="E138" s="70">
        <v>26999</v>
      </c>
      <c r="F138" s="24" t="s">
        <v>26</v>
      </c>
      <c r="G138" s="25" t="s">
        <v>997</v>
      </c>
      <c r="H138" s="25" t="s">
        <v>764</v>
      </c>
      <c r="I138" s="25" t="s">
        <v>998</v>
      </c>
      <c r="J138" s="126" t="s">
        <v>67</v>
      </c>
      <c r="K138" s="155">
        <v>5000</v>
      </c>
      <c r="L138" s="27">
        <v>200000</v>
      </c>
      <c r="M138" s="24" t="s">
        <v>37</v>
      </c>
      <c r="N138" s="24" t="s">
        <v>39</v>
      </c>
      <c r="O138" s="74" t="s">
        <v>26</v>
      </c>
      <c r="P138" s="28">
        <v>44742</v>
      </c>
      <c r="Q138" s="28">
        <v>44804</v>
      </c>
      <c r="R138" s="28"/>
      <c r="S138" s="28">
        <v>44881</v>
      </c>
      <c r="T138" s="28"/>
      <c r="U138" s="25" t="s">
        <v>687</v>
      </c>
      <c r="V138" s="25"/>
      <c r="W138" s="28">
        <v>44789</v>
      </c>
      <c r="X138" s="25" t="s">
        <v>999</v>
      </c>
      <c r="Y138" s="24" t="s">
        <v>43</v>
      </c>
      <c r="Z138" s="74" t="s">
        <v>73</v>
      </c>
      <c r="AA138" s="30" t="s">
        <v>1000</v>
      </c>
      <c r="AB138" s="28">
        <v>44841</v>
      </c>
      <c r="AC138" s="31">
        <f t="shared" si="7"/>
        <v>52</v>
      </c>
      <c r="AD138" s="28"/>
    </row>
    <row r="139" spans="1:30" ht="90" x14ac:dyDescent="0.2">
      <c r="A139" s="69" t="s">
        <v>99</v>
      </c>
      <c r="B139" s="23" t="str">
        <f>IF(A139="","",VLOOKUP(A139,dados!$A$1:$B$23,2,FALSE))</f>
        <v>Diretoria de Infraestrutura</v>
      </c>
      <c r="C139" s="107" t="s">
        <v>1001</v>
      </c>
      <c r="D139" s="87" t="s">
        <v>424</v>
      </c>
      <c r="E139" s="70" t="s">
        <v>512</v>
      </c>
      <c r="F139" s="24" t="s">
        <v>26</v>
      </c>
      <c r="G139" s="25" t="s">
        <v>1002</v>
      </c>
      <c r="H139" s="25" t="s">
        <v>514</v>
      </c>
      <c r="I139" s="116" t="s">
        <v>515</v>
      </c>
      <c r="J139" s="25" t="s">
        <v>74</v>
      </c>
      <c r="K139" s="25" t="s">
        <v>1003</v>
      </c>
      <c r="L139" s="27">
        <v>1889000</v>
      </c>
      <c r="M139" s="74" t="s">
        <v>37</v>
      </c>
      <c r="N139" s="24" t="s">
        <v>28</v>
      </c>
      <c r="O139" s="24" t="s">
        <v>26</v>
      </c>
      <c r="P139" s="28">
        <v>44750</v>
      </c>
      <c r="Q139" s="28">
        <v>44812</v>
      </c>
      <c r="R139" s="28"/>
      <c r="S139" s="28">
        <v>44873</v>
      </c>
      <c r="T139" s="28" t="s">
        <v>1004</v>
      </c>
      <c r="U139" s="25" t="s">
        <v>687</v>
      </c>
      <c r="V139" s="25"/>
      <c r="W139" s="28">
        <v>44776</v>
      </c>
      <c r="X139" s="25" t="s">
        <v>1005</v>
      </c>
      <c r="Y139" s="24" t="s">
        <v>65</v>
      </c>
      <c r="Z139" s="24" t="s">
        <v>73</v>
      </c>
      <c r="AA139" s="30" t="s">
        <v>1006</v>
      </c>
      <c r="AB139" s="28"/>
      <c r="AC139" s="31" t="str">
        <f t="shared" si="7"/>
        <v/>
      </c>
      <c r="AD139" s="28"/>
    </row>
    <row r="140" spans="1:30" ht="30" x14ac:dyDescent="0.25">
      <c r="A140" s="68" t="s">
        <v>128</v>
      </c>
      <c r="B140" s="23" t="s">
        <v>129</v>
      </c>
      <c r="C140" s="70" t="s">
        <v>1007</v>
      </c>
      <c r="D140" s="128" t="s">
        <v>424</v>
      </c>
      <c r="E140" s="24" t="s">
        <v>1008</v>
      </c>
      <c r="F140" s="24" t="s">
        <v>26</v>
      </c>
      <c r="G140" s="24" t="s">
        <v>1009</v>
      </c>
      <c r="H140" s="24" t="s">
        <v>910</v>
      </c>
      <c r="I140" s="24" t="s">
        <v>1010</v>
      </c>
      <c r="J140" s="25" t="s">
        <v>81</v>
      </c>
      <c r="K140" s="24">
        <v>25</v>
      </c>
      <c r="L140" s="24">
        <v>100000</v>
      </c>
      <c r="M140" s="24" t="s">
        <v>26</v>
      </c>
      <c r="N140" s="24" t="s">
        <v>39</v>
      </c>
      <c r="O140" s="118" t="s">
        <v>26</v>
      </c>
      <c r="P140" s="119">
        <v>44576</v>
      </c>
      <c r="Q140" s="119">
        <v>44773</v>
      </c>
      <c r="R140" s="118" t="s">
        <v>912</v>
      </c>
      <c r="S140" s="119">
        <v>44926</v>
      </c>
      <c r="T140" s="118" t="s">
        <v>912</v>
      </c>
      <c r="U140" s="25" t="s">
        <v>687</v>
      </c>
      <c r="V140" s="118" t="s">
        <v>912</v>
      </c>
      <c r="W140" s="118" t="s">
        <v>912</v>
      </c>
      <c r="X140" s="120"/>
      <c r="Y140" s="24" t="s">
        <v>32</v>
      </c>
      <c r="Z140" s="24" t="s">
        <v>73</v>
      </c>
      <c r="AA140" s="121" t="s">
        <v>912</v>
      </c>
      <c r="AB140" s="121" t="s">
        <v>912</v>
      </c>
      <c r="AC140" s="122" t="s">
        <v>912</v>
      </c>
      <c r="AD140" s="121" t="s">
        <v>1011</v>
      </c>
    </row>
    <row r="141" spans="1:30" ht="315" x14ac:dyDescent="0.2">
      <c r="A141" s="69" t="s">
        <v>116</v>
      </c>
      <c r="B141" s="23" t="str">
        <f>IF(A141="","",VLOOKUP(A141,dados!$A$1:$B$23,2,FALSE))</f>
        <v>Diretoria de Tecnologia da Informação</v>
      </c>
      <c r="C141" s="70" t="s">
        <v>1012</v>
      </c>
      <c r="D141" s="128" t="s">
        <v>501</v>
      </c>
      <c r="E141" s="70" t="s">
        <v>1013</v>
      </c>
      <c r="F141" s="24" t="s">
        <v>26</v>
      </c>
      <c r="G141" s="25" t="s">
        <v>1014</v>
      </c>
      <c r="H141" s="25" t="s">
        <v>1015</v>
      </c>
      <c r="I141" s="25" t="s">
        <v>1016</v>
      </c>
      <c r="J141" s="25" t="s">
        <v>81</v>
      </c>
      <c r="K141" s="25" t="s">
        <v>1017</v>
      </c>
      <c r="L141" s="27">
        <v>209790</v>
      </c>
      <c r="M141" s="24" t="s">
        <v>37</v>
      </c>
      <c r="N141" s="24" t="s">
        <v>28</v>
      </c>
      <c r="O141" s="24" t="s">
        <v>26</v>
      </c>
      <c r="P141" s="28">
        <v>44623</v>
      </c>
      <c r="Q141" s="28">
        <v>44651</v>
      </c>
      <c r="R141" s="28">
        <v>44721</v>
      </c>
      <c r="S141" s="28">
        <v>44683</v>
      </c>
      <c r="T141" s="28">
        <v>44792</v>
      </c>
      <c r="U141" s="25" t="s">
        <v>687</v>
      </c>
      <c r="V141" s="25" t="s">
        <v>721</v>
      </c>
      <c r="W141" s="28">
        <v>44656</v>
      </c>
      <c r="X141" s="25" t="s">
        <v>1018</v>
      </c>
      <c r="Y141" s="24" t="s">
        <v>58</v>
      </c>
      <c r="Z141" s="24" t="s">
        <v>73</v>
      </c>
      <c r="AA141" s="30" t="s">
        <v>1019</v>
      </c>
      <c r="AB141" s="28">
        <v>44685</v>
      </c>
      <c r="AC141" s="31">
        <f t="shared" ref="AC141:AC172" si="8">IF(AB141="","",DATEDIF(W141,AB141,"d"))</f>
        <v>29</v>
      </c>
      <c r="AD141" s="28"/>
    </row>
    <row r="142" spans="1:30" ht="75" x14ac:dyDescent="0.2">
      <c r="A142" s="68" t="s">
        <v>116</v>
      </c>
      <c r="B142" s="144" t="str">
        <f>IF('PCA 2022 Licit, Dispensa, Inexi'!$A199="","",VLOOKUP(A142,dados!$A$1:$B$23,2,FALSE))</f>
        <v>Diretoria de Tecnologia da Informação</v>
      </c>
      <c r="C142" s="71" t="s">
        <v>1012</v>
      </c>
      <c r="D142" s="129" t="s">
        <v>1020</v>
      </c>
      <c r="E142" s="70" t="s">
        <v>1013</v>
      </c>
      <c r="F142" s="24" t="s">
        <v>26</v>
      </c>
      <c r="G142" s="25" t="s">
        <v>1014</v>
      </c>
      <c r="H142" s="25" t="s">
        <v>1015</v>
      </c>
      <c r="I142" s="25" t="s">
        <v>1021</v>
      </c>
      <c r="J142" s="25" t="s">
        <v>81</v>
      </c>
      <c r="K142" s="25" t="s">
        <v>1022</v>
      </c>
      <c r="L142" s="27">
        <v>2651352</v>
      </c>
      <c r="M142" s="24" t="s">
        <v>37</v>
      </c>
      <c r="N142" s="24" t="s">
        <v>28</v>
      </c>
      <c r="O142" s="24" t="s">
        <v>26</v>
      </c>
      <c r="P142" s="28">
        <v>44704</v>
      </c>
      <c r="Q142" s="28">
        <v>44721</v>
      </c>
      <c r="R142" s="28"/>
      <c r="S142" s="28">
        <v>44792</v>
      </c>
      <c r="T142" s="28"/>
      <c r="U142" s="25" t="s">
        <v>687</v>
      </c>
      <c r="V142" s="25"/>
      <c r="W142" s="28">
        <v>44722</v>
      </c>
      <c r="X142" s="25" t="s">
        <v>1023</v>
      </c>
      <c r="Y142" s="24" t="s">
        <v>43</v>
      </c>
      <c r="Z142" s="24" t="s">
        <v>73</v>
      </c>
      <c r="AA142" s="30" t="s">
        <v>1024</v>
      </c>
      <c r="AB142" s="28">
        <v>44781</v>
      </c>
      <c r="AC142" s="31">
        <f t="shared" si="8"/>
        <v>59</v>
      </c>
      <c r="AD142" s="28"/>
    </row>
    <row r="143" spans="1:30" ht="375" x14ac:dyDescent="0.2">
      <c r="A143" s="68" t="s">
        <v>104</v>
      </c>
      <c r="B143" s="23" t="str">
        <f>IF(A143="","",VLOOKUP(A143,dados!$A$1:$B$23,2,FALSE))</f>
        <v>Diretoria de Material e Patrimônio</v>
      </c>
      <c r="C143" s="71" t="s">
        <v>1025</v>
      </c>
      <c r="D143" s="129" t="s">
        <v>403</v>
      </c>
      <c r="E143" s="70" t="s">
        <v>411</v>
      </c>
      <c r="F143" s="24" t="s">
        <v>26</v>
      </c>
      <c r="G143" s="25" t="s">
        <v>1026</v>
      </c>
      <c r="H143" s="25" t="s">
        <v>1027</v>
      </c>
      <c r="I143" s="25" t="s">
        <v>1028</v>
      </c>
      <c r="J143" s="25" t="s">
        <v>81</v>
      </c>
      <c r="K143" s="25" t="s">
        <v>1029</v>
      </c>
      <c r="L143" s="27">
        <v>4456141.54</v>
      </c>
      <c r="M143" s="24" t="s">
        <v>37</v>
      </c>
      <c r="N143" s="24" t="s">
        <v>28</v>
      </c>
      <c r="O143" s="24" t="s">
        <v>26</v>
      </c>
      <c r="P143" s="28">
        <v>44594</v>
      </c>
      <c r="Q143" s="28">
        <v>44621</v>
      </c>
      <c r="R143" s="28">
        <v>44713</v>
      </c>
      <c r="S143" s="28">
        <v>44652</v>
      </c>
      <c r="T143" s="28">
        <v>44743</v>
      </c>
      <c r="U143" s="25" t="s">
        <v>411</v>
      </c>
      <c r="V143" s="25" t="s">
        <v>411</v>
      </c>
      <c r="W143" s="28">
        <v>44714</v>
      </c>
      <c r="X143" s="25" t="s">
        <v>1030</v>
      </c>
      <c r="Y143" s="24" t="s">
        <v>43</v>
      </c>
      <c r="Z143" s="24" t="s">
        <v>59</v>
      </c>
      <c r="AA143" s="30" t="s">
        <v>1031</v>
      </c>
      <c r="AB143" s="28">
        <v>44776</v>
      </c>
      <c r="AC143" s="31">
        <f t="shared" si="8"/>
        <v>62</v>
      </c>
      <c r="AD143" s="28" t="s">
        <v>1032</v>
      </c>
    </row>
    <row r="144" spans="1:30" ht="45" x14ac:dyDescent="0.2">
      <c r="A144" s="68" t="s">
        <v>82</v>
      </c>
      <c r="B144" s="23" t="str">
        <f>IF(A144="","",VLOOKUP(A144,dados!$A$1:$B$23,2,FALSE))</f>
        <v>Diretoria de Engenharia e Arquitetura</v>
      </c>
      <c r="C144" s="70" t="s">
        <v>1033</v>
      </c>
      <c r="D144" s="128" t="s">
        <v>434</v>
      </c>
      <c r="E144" s="70" t="s">
        <v>411</v>
      </c>
      <c r="F144" s="24" t="s">
        <v>26</v>
      </c>
      <c r="G144" s="25" t="s">
        <v>1034</v>
      </c>
      <c r="H144" s="25" t="s">
        <v>436</v>
      </c>
      <c r="I144" s="25" t="s">
        <v>450</v>
      </c>
      <c r="J144" s="25" t="s">
        <v>81</v>
      </c>
      <c r="K144" s="25" t="s">
        <v>438</v>
      </c>
      <c r="L144" s="27">
        <f>2900*3750</f>
        <v>10875000</v>
      </c>
      <c r="M144" s="24" t="s">
        <v>37</v>
      </c>
      <c r="N144" s="24" t="s">
        <v>28</v>
      </c>
      <c r="O144" s="24" t="s">
        <v>26</v>
      </c>
      <c r="P144" s="28">
        <v>43493</v>
      </c>
      <c r="Q144" s="28">
        <v>44661</v>
      </c>
      <c r="R144" s="28">
        <v>44686</v>
      </c>
      <c r="S144" s="28">
        <v>44916</v>
      </c>
      <c r="T144" s="29">
        <v>44914</v>
      </c>
      <c r="U144" s="25" t="s">
        <v>1035</v>
      </c>
      <c r="V144" s="25"/>
      <c r="W144" s="28">
        <v>44767</v>
      </c>
      <c r="X144" s="25" t="s">
        <v>1036</v>
      </c>
      <c r="Y144" s="24" t="s">
        <v>65</v>
      </c>
      <c r="Z144" s="24" t="s">
        <v>22</v>
      </c>
      <c r="AA144" s="30" t="s">
        <v>1037</v>
      </c>
      <c r="AB144" s="28"/>
      <c r="AC144" s="31" t="str">
        <f t="shared" si="8"/>
        <v/>
      </c>
      <c r="AD144" s="28" t="s">
        <v>1038</v>
      </c>
    </row>
    <row r="145" spans="1:30" ht="30" x14ac:dyDescent="0.2">
      <c r="A145" s="68" t="s">
        <v>82</v>
      </c>
      <c r="B145" s="23" t="str">
        <f>IF(A145="","",VLOOKUP(A145,dados!$A$1:$B$23,2,FALSE))</f>
        <v>Diretoria de Engenharia e Arquitetura</v>
      </c>
      <c r="C145" s="70" t="s">
        <v>1039</v>
      </c>
      <c r="D145" s="128" t="s">
        <v>434</v>
      </c>
      <c r="E145" s="70" t="s">
        <v>411</v>
      </c>
      <c r="F145" s="24" t="s">
        <v>26</v>
      </c>
      <c r="G145" s="25" t="s">
        <v>1040</v>
      </c>
      <c r="H145" s="25" t="s">
        <v>436</v>
      </c>
      <c r="I145" s="25" t="s">
        <v>437</v>
      </c>
      <c r="J145" s="25" t="s">
        <v>81</v>
      </c>
      <c r="K145" s="25" t="s">
        <v>438</v>
      </c>
      <c r="L145" s="27">
        <v>500000</v>
      </c>
      <c r="M145" s="24" t="s">
        <v>37</v>
      </c>
      <c r="N145" s="24" t="s">
        <v>28</v>
      </c>
      <c r="O145" s="24" t="s">
        <v>26</v>
      </c>
      <c r="P145" s="28">
        <v>44004</v>
      </c>
      <c r="Q145" s="28">
        <v>44703</v>
      </c>
      <c r="R145" s="28">
        <v>44415</v>
      </c>
      <c r="S145" s="28">
        <v>44914</v>
      </c>
      <c r="T145" s="28">
        <v>44936</v>
      </c>
      <c r="U145" s="25" t="s">
        <v>1035</v>
      </c>
      <c r="V145" s="25"/>
      <c r="W145" s="28">
        <v>44783</v>
      </c>
      <c r="X145" s="25" t="s">
        <v>1041</v>
      </c>
      <c r="Y145" s="24" t="s">
        <v>65</v>
      </c>
      <c r="Z145" s="24" t="s">
        <v>87</v>
      </c>
      <c r="AA145" s="30"/>
      <c r="AB145" s="28"/>
      <c r="AC145" s="31" t="str">
        <f t="shared" si="8"/>
        <v/>
      </c>
      <c r="AD145" s="28"/>
    </row>
    <row r="146" spans="1:30" ht="30" x14ac:dyDescent="0.2">
      <c r="A146" s="68" t="s">
        <v>82</v>
      </c>
      <c r="B146" s="23" t="str">
        <f>IF(A146="","",VLOOKUP(A146,dados!$A$1:$B$23,2,FALSE))</f>
        <v>Diretoria de Engenharia e Arquitetura</v>
      </c>
      <c r="C146" s="70" t="s">
        <v>1042</v>
      </c>
      <c r="D146" s="128" t="s">
        <v>447</v>
      </c>
      <c r="E146" s="70" t="s">
        <v>411</v>
      </c>
      <c r="F146" s="24" t="s">
        <v>26</v>
      </c>
      <c r="G146" s="25" t="s">
        <v>1043</v>
      </c>
      <c r="H146" s="25" t="s">
        <v>449</v>
      </c>
      <c r="I146" s="25" t="s">
        <v>437</v>
      </c>
      <c r="J146" s="25" t="s">
        <v>81</v>
      </c>
      <c r="K146" s="25" t="s">
        <v>438</v>
      </c>
      <c r="L146" s="27">
        <v>50000</v>
      </c>
      <c r="M146" s="24" t="s">
        <v>26</v>
      </c>
      <c r="N146" s="24" t="s">
        <v>28</v>
      </c>
      <c r="O146" s="24" t="s">
        <v>26</v>
      </c>
      <c r="P146" s="28">
        <v>44682</v>
      </c>
      <c r="Q146" s="28">
        <v>44787</v>
      </c>
      <c r="R146" s="28"/>
      <c r="S146" s="28">
        <v>45007</v>
      </c>
      <c r="T146" s="28"/>
      <c r="U146" s="25" t="s">
        <v>1035</v>
      </c>
      <c r="V146" s="25"/>
      <c r="W146" s="28"/>
      <c r="X146" s="25"/>
      <c r="Y146" s="24" t="s">
        <v>79</v>
      </c>
      <c r="Z146" s="24" t="s">
        <v>22</v>
      </c>
      <c r="AA146" s="30"/>
      <c r="AB146" s="28"/>
      <c r="AC146" s="31" t="str">
        <f t="shared" si="8"/>
        <v/>
      </c>
      <c r="AD146" s="28"/>
    </row>
    <row r="147" spans="1:30" ht="137.25" customHeight="1" x14ac:dyDescent="0.2">
      <c r="A147" s="68" t="s">
        <v>82</v>
      </c>
      <c r="B147" s="23" t="str">
        <f>IF(A147="","",VLOOKUP(A147,dados!$A$1:$B$23,2,FALSE))</f>
        <v>Diretoria de Engenharia e Arquitetura</v>
      </c>
      <c r="C147" s="70" t="s">
        <v>1044</v>
      </c>
      <c r="D147" s="128" t="s">
        <v>434</v>
      </c>
      <c r="E147" s="70" t="s">
        <v>411</v>
      </c>
      <c r="F147" s="24" t="s">
        <v>26</v>
      </c>
      <c r="G147" s="25" t="s">
        <v>1045</v>
      </c>
      <c r="H147" s="25" t="s">
        <v>436</v>
      </c>
      <c r="I147" s="25" t="s">
        <v>450</v>
      </c>
      <c r="J147" s="25" t="s">
        <v>81</v>
      </c>
      <c r="K147" s="25" t="s">
        <v>438</v>
      </c>
      <c r="L147" s="27">
        <f>2900*3750</f>
        <v>10875000</v>
      </c>
      <c r="M147" s="24" t="s">
        <v>37</v>
      </c>
      <c r="N147" s="24" t="s">
        <v>28</v>
      </c>
      <c r="O147" s="24" t="s">
        <v>26</v>
      </c>
      <c r="P147" s="28">
        <v>47128</v>
      </c>
      <c r="Q147" s="28">
        <v>44754</v>
      </c>
      <c r="R147" s="28"/>
      <c r="S147" s="28">
        <v>44994</v>
      </c>
      <c r="T147" s="28"/>
      <c r="U147" s="25" t="s">
        <v>1035</v>
      </c>
      <c r="V147" s="25"/>
      <c r="W147" s="28"/>
      <c r="X147" s="25"/>
      <c r="Y147" s="24" t="s">
        <v>79</v>
      </c>
      <c r="Z147" s="24" t="s">
        <v>22</v>
      </c>
      <c r="AA147" s="30"/>
      <c r="AB147" s="28"/>
      <c r="AC147" s="31" t="str">
        <f t="shared" si="8"/>
        <v/>
      </c>
      <c r="AD147" s="28"/>
    </row>
    <row r="148" spans="1:30" ht="30" x14ac:dyDescent="0.2">
      <c r="A148" s="68" t="s">
        <v>82</v>
      </c>
      <c r="B148" s="23" t="str">
        <f>IF(A148="","",VLOOKUP(A148,dados!$A$1:$B$23,2,FALSE))</f>
        <v>Diretoria de Engenharia e Arquitetura</v>
      </c>
      <c r="C148" s="70" t="s">
        <v>1046</v>
      </c>
      <c r="D148" s="128" t="s">
        <v>434</v>
      </c>
      <c r="E148" s="70" t="s">
        <v>411</v>
      </c>
      <c r="F148" s="24" t="s">
        <v>26</v>
      </c>
      <c r="G148" s="25" t="s">
        <v>1047</v>
      </c>
      <c r="H148" s="25" t="s">
        <v>436</v>
      </c>
      <c r="I148" s="25" t="s">
        <v>437</v>
      </c>
      <c r="J148" s="25" t="s">
        <v>81</v>
      </c>
      <c r="K148" s="25" t="s">
        <v>438</v>
      </c>
      <c r="L148" s="27">
        <v>750000</v>
      </c>
      <c r="M148" s="24" t="s">
        <v>37</v>
      </c>
      <c r="N148" s="24" t="s">
        <v>28</v>
      </c>
      <c r="O148" s="24" t="s">
        <v>26</v>
      </c>
      <c r="P148" s="28">
        <v>44568</v>
      </c>
      <c r="Q148" s="28">
        <v>44694</v>
      </c>
      <c r="R148" s="28"/>
      <c r="S148" s="28">
        <v>44914</v>
      </c>
      <c r="T148" s="28"/>
      <c r="U148" s="25" t="s">
        <v>1035</v>
      </c>
      <c r="V148" s="25"/>
      <c r="W148" s="28"/>
      <c r="X148" s="25"/>
      <c r="Y148" s="24" t="s">
        <v>79</v>
      </c>
      <c r="Z148" s="24" t="s">
        <v>22</v>
      </c>
      <c r="AA148" s="30"/>
      <c r="AB148" s="28"/>
      <c r="AC148" s="31" t="str">
        <f t="shared" si="8"/>
        <v/>
      </c>
      <c r="AD148" s="28"/>
    </row>
    <row r="149" spans="1:30" ht="30" x14ac:dyDescent="0.2">
      <c r="A149" s="68" t="s">
        <v>82</v>
      </c>
      <c r="B149" s="23" t="str">
        <f>IF(A149="","",VLOOKUP(A149,dados!$A$1:$B$23,2,FALSE))</f>
        <v>Diretoria de Engenharia e Arquitetura</v>
      </c>
      <c r="C149" s="70" t="s">
        <v>1048</v>
      </c>
      <c r="D149" s="128" t="s">
        <v>434</v>
      </c>
      <c r="E149" s="70" t="s">
        <v>411</v>
      </c>
      <c r="F149" s="24" t="s">
        <v>26</v>
      </c>
      <c r="G149" s="25" t="s">
        <v>1049</v>
      </c>
      <c r="H149" s="25" t="s">
        <v>436</v>
      </c>
      <c r="I149" s="25" t="s">
        <v>450</v>
      </c>
      <c r="J149" s="25" t="s">
        <v>81</v>
      </c>
      <c r="K149" s="25" t="s">
        <v>438</v>
      </c>
      <c r="L149" s="27">
        <f>(640*2000)+(1560*3750)</f>
        <v>7130000</v>
      </c>
      <c r="M149" s="24" t="s">
        <v>37</v>
      </c>
      <c r="N149" s="24" t="s">
        <v>28</v>
      </c>
      <c r="O149" s="24" t="s">
        <v>26</v>
      </c>
      <c r="P149" s="28">
        <v>43779</v>
      </c>
      <c r="Q149" s="28">
        <v>44747</v>
      </c>
      <c r="R149" s="28"/>
      <c r="S149" s="28">
        <v>44967</v>
      </c>
      <c r="T149" s="28"/>
      <c r="U149" s="25" t="s">
        <v>1035</v>
      </c>
      <c r="V149" s="25"/>
      <c r="W149" s="28"/>
      <c r="X149" s="25"/>
      <c r="Y149" s="24" t="s">
        <v>79</v>
      </c>
      <c r="Z149" s="24" t="s">
        <v>22</v>
      </c>
      <c r="AA149" s="30"/>
      <c r="AB149" s="28"/>
      <c r="AC149" s="31" t="str">
        <f t="shared" si="8"/>
        <v/>
      </c>
      <c r="AD149" s="28"/>
    </row>
    <row r="150" spans="1:30" ht="30" x14ac:dyDescent="0.2">
      <c r="A150" s="68" t="s">
        <v>82</v>
      </c>
      <c r="B150" s="23" t="str">
        <f>IF(A150="","",VLOOKUP(A150,dados!$A$1:$B$23,2,FALSE))</f>
        <v>Diretoria de Engenharia e Arquitetura</v>
      </c>
      <c r="C150" s="70" t="s">
        <v>1050</v>
      </c>
      <c r="D150" s="128" t="s">
        <v>434</v>
      </c>
      <c r="E150" s="70" t="s">
        <v>411</v>
      </c>
      <c r="F150" s="24" t="s">
        <v>26</v>
      </c>
      <c r="G150" s="25" t="s">
        <v>1051</v>
      </c>
      <c r="H150" s="25" t="s">
        <v>436</v>
      </c>
      <c r="I150" s="25" t="s">
        <v>445</v>
      </c>
      <c r="J150" s="25" t="s">
        <v>81</v>
      </c>
      <c r="K150" s="25" t="s">
        <v>438</v>
      </c>
      <c r="L150" s="27">
        <v>500000</v>
      </c>
      <c r="M150" s="24" t="s">
        <v>37</v>
      </c>
      <c r="N150" s="24" t="s">
        <v>28</v>
      </c>
      <c r="O150" s="24" t="s">
        <v>26</v>
      </c>
      <c r="P150" s="28">
        <v>44119</v>
      </c>
      <c r="Q150" s="28">
        <v>44714</v>
      </c>
      <c r="R150" s="28"/>
      <c r="S150" s="28">
        <v>44934</v>
      </c>
      <c r="T150" s="28"/>
      <c r="U150" s="25" t="s">
        <v>1035</v>
      </c>
      <c r="V150" s="25"/>
      <c r="W150" s="28"/>
      <c r="X150" s="25"/>
      <c r="Y150" s="24" t="s">
        <v>79</v>
      </c>
      <c r="Z150" s="24" t="s">
        <v>22</v>
      </c>
      <c r="AA150" s="30"/>
      <c r="AB150" s="28"/>
      <c r="AC150" s="31" t="str">
        <f t="shared" si="8"/>
        <v/>
      </c>
      <c r="AD150" s="28"/>
    </row>
    <row r="151" spans="1:30" ht="30" x14ac:dyDescent="0.2">
      <c r="A151" s="68" t="s">
        <v>82</v>
      </c>
      <c r="B151" s="23" t="str">
        <f>IF(A151="","",VLOOKUP(A151,dados!$A$1:$B$23,2,FALSE))</f>
        <v>Diretoria de Engenharia e Arquitetura</v>
      </c>
      <c r="C151" s="70" t="s">
        <v>1052</v>
      </c>
      <c r="D151" s="128" t="s">
        <v>447</v>
      </c>
      <c r="E151" s="70" t="s">
        <v>411</v>
      </c>
      <c r="F151" s="24" t="s">
        <v>26</v>
      </c>
      <c r="G151" s="25" t="s">
        <v>1053</v>
      </c>
      <c r="H151" s="25" t="s">
        <v>449</v>
      </c>
      <c r="I151" s="25" t="s">
        <v>450</v>
      </c>
      <c r="J151" s="25" t="s">
        <v>81</v>
      </c>
      <c r="K151" s="25" t="s">
        <v>438</v>
      </c>
      <c r="L151" s="27">
        <v>200000</v>
      </c>
      <c r="M151" s="24" t="s">
        <v>26</v>
      </c>
      <c r="N151" s="24" t="s">
        <v>28</v>
      </c>
      <c r="O151" s="24" t="s">
        <v>26</v>
      </c>
      <c r="P151" s="28">
        <v>44844</v>
      </c>
      <c r="Q151" s="28">
        <v>44911</v>
      </c>
      <c r="R151" s="28"/>
      <c r="S151" s="28">
        <v>45121</v>
      </c>
      <c r="T151" s="28"/>
      <c r="U151" s="25" t="s">
        <v>1035</v>
      </c>
      <c r="V151" s="25"/>
      <c r="W151" s="28"/>
      <c r="X151" s="25"/>
      <c r="Y151" s="24" t="s">
        <v>79</v>
      </c>
      <c r="Z151" s="24" t="s">
        <v>22</v>
      </c>
      <c r="AA151" s="30"/>
      <c r="AB151" s="28"/>
      <c r="AC151" s="31" t="str">
        <f t="shared" si="8"/>
        <v/>
      </c>
      <c r="AD151" s="28"/>
    </row>
    <row r="152" spans="1:30" ht="75" x14ac:dyDescent="0.2">
      <c r="A152" s="68" t="s">
        <v>82</v>
      </c>
      <c r="B152" s="23" t="str">
        <f>IF(A152="","",VLOOKUP(A152,dados!$A$1:$B$23,2,FALSE))</f>
        <v>Diretoria de Engenharia e Arquitetura</v>
      </c>
      <c r="C152" s="107" t="s">
        <v>1054</v>
      </c>
      <c r="D152" s="128" t="s">
        <v>447</v>
      </c>
      <c r="E152" s="70" t="s">
        <v>411</v>
      </c>
      <c r="F152" s="24" t="s">
        <v>26</v>
      </c>
      <c r="G152" s="25" t="s">
        <v>1055</v>
      </c>
      <c r="H152" s="25" t="s">
        <v>449</v>
      </c>
      <c r="I152" s="25" t="s">
        <v>450</v>
      </c>
      <c r="J152" s="25" t="s">
        <v>81</v>
      </c>
      <c r="K152" s="25" t="s">
        <v>438</v>
      </c>
      <c r="L152" s="27">
        <v>45000</v>
      </c>
      <c r="M152" s="74" t="s">
        <v>26</v>
      </c>
      <c r="N152" s="24" t="s">
        <v>28</v>
      </c>
      <c r="O152" s="24" t="s">
        <v>26</v>
      </c>
      <c r="P152" s="28">
        <v>44602</v>
      </c>
      <c r="Q152" s="28">
        <v>44676</v>
      </c>
      <c r="R152" s="28">
        <v>44722</v>
      </c>
      <c r="S152" s="28">
        <v>44890</v>
      </c>
      <c r="T152" s="28">
        <v>44936</v>
      </c>
      <c r="U152" s="25" t="s">
        <v>1035</v>
      </c>
      <c r="V152" s="25"/>
      <c r="W152" s="28"/>
      <c r="X152" s="25"/>
      <c r="Y152" s="24" t="s">
        <v>79</v>
      </c>
      <c r="Z152" s="24" t="s">
        <v>22</v>
      </c>
      <c r="AA152" s="30"/>
      <c r="AB152" s="28"/>
      <c r="AC152" s="31" t="str">
        <f t="shared" si="8"/>
        <v/>
      </c>
      <c r="AD152" s="28" t="s">
        <v>1056</v>
      </c>
    </row>
    <row r="153" spans="1:30" ht="30" x14ac:dyDescent="0.2">
      <c r="A153" s="68" t="s">
        <v>82</v>
      </c>
      <c r="B153" s="23" t="str">
        <f>IF(A153="","",VLOOKUP(A153,dados!$A$1:$B$23,2,FALSE))</f>
        <v>Diretoria de Engenharia e Arquitetura</v>
      </c>
      <c r="C153" s="70" t="s">
        <v>1057</v>
      </c>
      <c r="D153" s="128" t="s">
        <v>434</v>
      </c>
      <c r="E153" s="70" t="s">
        <v>411</v>
      </c>
      <c r="F153" s="24" t="s">
        <v>26</v>
      </c>
      <c r="G153" s="25" t="s">
        <v>1058</v>
      </c>
      <c r="H153" s="25" t="s">
        <v>436</v>
      </c>
      <c r="I153" s="25" t="s">
        <v>450</v>
      </c>
      <c r="J153" s="25" t="s">
        <v>81</v>
      </c>
      <c r="K153" s="25" t="s">
        <v>438</v>
      </c>
      <c r="L153" s="27">
        <f>1650*3750</f>
        <v>6187500</v>
      </c>
      <c r="M153" s="24" t="s">
        <v>37</v>
      </c>
      <c r="N153" s="24" t="s">
        <v>28</v>
      </c>
      <c r="O153" s="24" t="s">
        <v>26</v>
      </c>
      <c r="P153" s="28">
        <v>43799</v>
      </c>
      <c r="Q153" s="28">
        <v>44690</v>
      </c>
      <c r="R153" s="28"/>
      <c r="S153" s="28">
        <v>44900</v>
      </c>
      <c r="T153" s="28"/>
      <c r="U153" s="25" t="s">
        <v>1035</v>
      </c>
      <c r="V153" s="25"/>
      <c r="W153" s="28"/>
      <c r="X153" s="25"/>
      <c r="Y153" s="24" t="s">
        <v>79</v>
      </c>
      <c r="Z153" s="24" t="s">
        <v>22</v>
      </c>
      <c r="AA153" s="30"/>
      <c r="AB153" s="28"/>
      <c r="AC153" s="31" t="str">
        <f t="shared" si="8"/>
        <v/>
      </c>
      <c r="AD153" s="28"/>
    </row>
    <row r="154" spans="1:30" ht="30" x14ac:dyDescent="0.2">
      <c r="A154" s="68" t="s">
        <v>82</v>
      </c>
      <c r="B154" s="23" t="str">
        <f>IF(A154="","",VLOOKUP(A154,dados!$A$1:$B$23,2,FALSE))</f>
        <v>Diretoria de Engenharia e Arquitetura</v>
      </c>
      <c r="C154" s="70" t="s">
        <v>1059</v>
      </c>
      <c r="D154" s="128" t="s">
        <v>434</v>
      </c>
      <c r="E154" s="70" t="s">
        <v>411</v>
      </c>
      <c r="F154" s="24" t="s">
        <v>26</v>
      </c>
      <c r="G154" s="25" t="s">
        <v>1060</v>
      </c>
      <c r="H154" s="25" t="s">
        <v>436</v>
      </c>
      <c r="I154" s="25" t="s">
        <v>450</v>
      </c>
      <c r="J154" s="25" t="s">
        <v>81</v>
      </c>
      <c r="K154" s="25" t="s">
        <v>438</v>
      </c>
      <c r="L154" s="27">
        <f>2110*3750</f>
        <v>7912500</v>
      </c>
      <c r="M154" s="24" t="s">
        <v>37</v>
      </c>
      <c r="N154" s="24" t="s">
        <v>28</v>
      </c>
      <c r="O154" s="24" t="s">
        <v>26</v>
      </c>
      <c r="P154" s="28">
        <v>44084</v>
      </c>
      <c r="Q154" s="28">
        <v>44806</v>
      </c>
      <c r="R154" s="28"/>
      <c r="S154" s="28">
        <v>45146</v>
      </c>
      <c r="T154" s="28"/>
      <c r="U154" s="25" t="s">
        <v>1035</v>
      </c>
      <c r="V154" s="25"/>
      <c r="W154" s="28"/>
      <c r="X154" s="25"/>
      <c r="Y154" s="24" t="s">
        <v>79</v>
      </c>
      <c r="Z154" s="24" t="s">
        <v>22</v>
      </c>
      <c r="AA154" s="30"/>
      <c r="AB154" s="28"/>
      <c r="AC154" s="31" t="str">
        <f t="shared" si="8"/>
        <v/>
      </c>
      <c r="AD154" s="28"/>
    </row>
    <row r="155" spans="1:30" ht="45" x14ac:dyDescent="0.2">
      <c r="A155" s="68" t="s">
        <v>82</v>
      </c>
      <c r="B155" s="23" t="str">
        <f>IF(A155="","",VLOOKUP(A155,dados!$A$1:$B$23,2,FALSE))</f>
        <v>Diretoria de Engenharia e Arquitetura</v>
      </c>
      <c r="C155" s="70" t="s">
        <v>1061</v>
      </c>
      <c r="D155" s="128" t="s">
        <v>434</v>
      </c>
      <c r="E155" s="70" t="s">
        <v>411</v>
      </c>
      <c r="F155" s="24" t="s">
        <v>26</v>
      </c>
      <c r="G155" s="25" t="s">
        <v>1062</v>
      </c>
      <c r="H155" s="25" t="s">
        <v>436</v>
      </c>
      <c r="I155" s="25" t="s">
        <v>450</v>
      </c>
      <c r="J155" s="25" t="s">
        <v>81</v>
      </c>
      <c r="K155" s="25" t="s">
        <v>438</v>
      </c>
      <c r="L155" s="27">
        <f>2200*3750</f>
        <v>8250000</v>
      </c>
      <c r="M155" s="24" t="s">
        <v>37</v>
      </c>
      <c r="N155" s="24" t="s">
        <v>28</v>
      </c>
      <c r="O155" s="24" t="s">
        <v>26</v>
      </c>
      <c r="P155" s="28">
        <v>43498</v>
      </c>
      <c r="Q155" s="28">
        <v>44643</v>
      </c>
      <c r="R155" s="28" t="s">
        <v>1063</v>
      </c>
      <c r="S155" s="28">
        <v>44868</v>
      </c>
      <c r="T155" s="28">
        <v>44910</v>
      </c>
      <c r="U155" s="25" t="s">
        <v>1035</v>
      </c>
      <c r="V155" s="25"/>
      <c r="W155" s="28">
        <v>44757</v>
      </c>
      <c r="X155" s="25" t="s">
        <v>1064</v>
      </c>
      <c r="Y155" s="24" t="s">
        <v>65</v>
      </c>
      <c r="Z155" s="24" t="s">
        <v>22</v>
      </c>
      <c r="AA155" s="30" t="s">
        <v>1065</v>
      </c>
      <c r="AB155" s="28"/>
      <c r="AC155" s="31" t="str">
        <f t="shared" si="8"/>
        <v/>
      </c>
      <c r="AD155" s="28" t="s">
        <v>1038</v>
      </c>
    </row>
    <row r="156" spans="1:30" ht="30" x14ac:dyDescent="0.2">
      <c r="A156" s="68" t="s">
        <v>82</v>
      </c>
      <c r="B156" s="23" t="str">
        <f>IF(A156="","",VLOOKUP(A156,dados!$A$1:$B$23,2,FALSE))</f>
        <v>Diretoria de Engenharia e Arquitetura</v>
      </c>
      <c r="C156" s="70" t="s">
        <v>1066</v>
      </c>
      <c r="D156" s="128" t="s">
        <v>434</v>
      </c>
      <c r="E156" s="70" t="s">
        <v>411</v>
      </c>
      <c r="F156" s="24" t="s">
        <v>26</v>
      </c>
      <c r="G156" s="25" t="s">
        <v>1067</v>
      </c>
      <c r="H156" s="25" t="s">
        <v>436</v>
      </c>
      <c r="I156" s="25" t="s">
        <v>450</v>
      </c>
      <c r="J156" s="25" t="s">
        <v>81</v>
      </c>
      <c r="K156" s="25" t="s">
        <v>438</v>
      </c>
      <c r="L156" s="27">
        <v>22925000</v>
      </c>
      <c r="M156" s="24" t="s">
        <v>37</v>
      </c>
      <c r="N156" s="24" t="s">
        <v>28</v>
      </c>
      <c r="O156" s="24" t="s">
        <v>26</v>
      </c>
      <c r="P156" s="28">
        <v>43958</v>
      </c>
      <c r="Q156" s="28">
        <v>44803</v>
      </c>
      <c r="R156" s="28"/>
      <c r="S156" s="28">
        <v>45133</v>
      </c>
      <c r="T156" s="28"/>
      <c r="U156" s="25" t="s">
        <v>1035</v>
      </c>
      <c r="V156" s="25"/>
      <c r="W156" s="28"/>
      <c r="X156" s="25"/>
      <c r="Y156" s="24" t="s">
        <v>79</v>
      </c>
      <c r="Z156" s="24" t="s">
        <v>22</v>
      </c>
      <c r="AA156" s="30"/>
      <c r="AB156" s="28"/>
      <c r="AC156" s="31" t="str">
        <f t="shared" si="8"/>
        <v/>
      </c>
      <c r="AD156" s="28"/>
    </row>
    <row r="157" spans="1:30" ht="30" x14ac:dyDescent="0.2">
      <c r="A157" s="68" t="s">
        <v>82</v>
      </c>
      <c r="B157" s="23" t="str">
        <f>IF(A157="","",VLOOKUP(A157,dados!$A$1:$B$23,2,FALSE))</f>
        <v>Diretoria de Engenharia e Arquitetura</v>
      </c>
      <c r="C157" s="70" t="s">
        <v>1068</v>
      </c>
      <c r="D157" s="128" t="s">
        <v>447</v>
      </c>
      <c r="E157" s="70" t="s">
        <v>411</v>
      </c>
      <c r="F157" s="24" t="s">
        <v>26</v>
      </c>
      <c r="G157" s="25" t="s">
        <v>1069</v>
      </c>
      <c r="H157" s="25" t="s">
        <v>449</v>
      </c>
      <c r="I157" s="25" t="s">
        <v>450</v>
      </c>
      <c r="J157" s="25" t="s">
        <v>81</v>
      </c>
      <c r="K157" s="25" t="s">
        <v>438</v>
      </c>
      <c r="L157" s="27">
        <v>150000</v>
      </c>
      <c r="M157" s="24" t="s">
        <v>37</v>
      </c>
      <c r="N157" s="24" t="s">
        <v>28</v>
      </c>
      <c r="O157" s="24" t="s">
        <v>26</v>
      </c>
      <c r="P157" s="28">
        <v>44696</v>
      </c>
      <c r="Q157" s="28">
        <v>44772</v>
      </c>
      <c r="R157" s="28"/>
      <c r="S157" s="28">
        <v>44992</v>
      </c>
      <c r="T157" s="28"/>
      <c r="U157" s="25" t="s">
        <v>1035</v>
      </c>
      <c r="V157" s="25"/>
      <c r="W157" s="28"/>
      <c r="X157" s="25"/>
      <c r="Y157" s="24" t="s">
        <v>79</v>
      </c>
      <c r="Z157" s="24" t="s">
        <v>22</v>
      </c>
      <c r="AA157" s="30"/>
      <c r="AB157" s="28"/>
      <c r="AC157" s="31" t="str">
        <f t="shared" si="8"/>
        <v/>
      </c>
      <c r="AD157" s="28"/>
    </row>
    <row r="158" spans="1:30" ht="30" x14ac:dyDescent="0.2">
      <c r="A158" s="68" t="s">
        <v>82</v>
      </c>
      <c r="B158" s="23" t="str">
        <f>IF(A158="","",VLOOKUP(A158,dados!$A$1:$B$23,2,FALSE))</f>
        <v>Diretoria de Engenharia e Arquitetura</v>
      </c>
      <c r="C158" s="70" t="s">
        <v>1070</v>
      </c>
      <c r="D158" s="128" t="s">
        <v>447</v>
      </c>
      <c r="E158" s="70" t="s">
        <v>411</v>
      </c>
      <c r="F158" s="24" t="s">
        <v>26</v>
      </c>
      <c r="G158" s="25" t="s">
        <v>1071</v>
      </c>
      <c r="H158" s="25" t="s">
        <v>449</v>
      </c>
      <c r="I158" s="25" t="s">
        <v>473</v>
      </c>
      <c r="J158" s="25" t="s">
        <v>81</v>
      </c>
      <c r="K158" s="25" t="s">
        <v>438</v>
      </c>
      <c r="L158" s="27">
        <v>20000</v>
      </c>
      <c r="M158" s="24" t="s">
        <v>26</v>
      </c>
      <c r="N158" s="24" t="s">
        <v>28</v>
      </c>
      <c r="O158" s="24" t="s">
        <v>26</v>
      </c>
      <c r="P158" s="28">
        <v>44788</v>
      </c>
      <c r="Q158" s="28">
        <v>44853</v>
      </c>
      <c r="R158" s="28"/>
      <c r="S158" s="28">
        <v>44898</v>
      </c>
      <c r="T158" s="28"/>
      <c r="U158" s="25" t="s">
        <v>1035</v>
      </c>
      <c r="V158" s="25"/>
      <c r="W158" s="28"/>
      <c r="X158" s="25"/>
      <c r="Y158" s="24" t="s">
        <v>79</v>
      </c>
      <c r="Z158" s="24" t="s">
        <v>22</v>
      </c>
      <c r="AA158" s="30"/>
      <c r="AB158" s="28"/>
      <c r="AC158" s="31" t="str">
        <f t="shared" si="8"/>
        <v/>
      </c>
      <c r="AD158" s="28"/>
    </row>
    <row r="159" spans="1:30" ht="91.5" customHeight="1" x14ac:dyDescent="0.2">
      <c r="A159" s="68" t="s">
        <v>82</v>
      </c>
      <c r="B159" s="23" t="str">
        <f>IF(A159="","",VLOOKUP(A159,dados!$A$1:$B$23,2,FALSE))</f>
        <v>Diretoria de Engenharia e Arquitetura</v>
      </c>
      <c r="C159" s="70" t="s">
        <v>1072</v>
      </c>
      <c r="D159" s="128" t="s">
        <v>447</v>
      </c>
      <c r="E159" s="70" t="s">
        <v>411</v>
      </c>
      <c r="F159" s="24" t="s">
        <v>26</v>
      </c>
      <c r="G159" s="25" t="s">
        <v>1073</v>
      </c>
      <c r="H159" s="25" t="s">
        <v>449</v>
      </c>
      <c r="I159" s="25" t="s">
        <v>473</v>
      </c>
      <c r="J159" s="25" t="s">
        <v>81</v>
      </c>
      <c r="K159" s="25" t="s">
        <v>438</v>
      </c>
      <c r="L159" s="27">
        <v>15000</v>
      </c>
      <c r="M159" s="24" t="s">
        <v>26</v>
      </c>
      <c r="N159" s="24" t="s">
        <v>28</v>
      </c>
      <c r="O159" s="24" t="s">
        <v>26</v>
      </c>
      <c r="P159" s="28">
        <v>44805</v>
      </c>
      <c r="Q159" s="28">
        <v>44869</v>
      </c>
      <c r="R159" s="28"/>
      <c r="S159" s="28">
        <v>44914</v>
      </c>
      <c r="T159" s="28"/>
      <c r="U159" s="25" t="s">
        <v>1035</v>
      </c>
      <c r="V159" s="25"/>
      <c r="W159" s="28"/>
      <c r="X159" s="25"/>
      <c r="Y159" s="24" t="s">
        <v>79</v>
      </c>
      <c r="Z159" s="24" t="s">
        <v>22</v>
      </c>
      <c r="AA159" s="30"/>
      <c r="AB159" s="28"/>
      <c r="AC159" s="31" t="str">
        <f t="shared" si="8"/>
        <v/>
      </c>
      <c r="AD159" s="28"/>
    </row>
    <row r="160" spans="1:30" ht="30" x14ac:dyDescent="0.2">
      <c r="A160" s="68" t="s">
        <v>82</v>
      </c>
      <c r="B160" s="23" t="str">
        <f>IF(A160="","",VLOOKUP(A160,dados!$A$1:$B$23,2,FALSE))</f>
        <v>Diretoria de Engenharia e Arquitetura</v>
      </c>
      <c r="C160" s="70" t="s">
        <v>1074</v>
      </c>
      <c r="D160" s="128" t="s">
        <v>447</v>
      </c>
      <c r="E160" s="70" t="s">
        <v>411</v>
      </c>
      <c r="F160" s="24" t="s">
        <v>26</v>
      </c>
      <c r="G160" s="25" t="s">
        <v>1075</v>
      </c>
      <c r="H160" s="25" t="s">
        <v>449</v>
      </c>
      <c r="I160" s="25" t="s">
        <v>473</v>
      </c>
      <c r="J160" s="25" t="s">
        <v>81</v>
      </c>
      <c r="K160" s="25" t="s">
        <v>438</v>
      </c>
      <c r="L160" s="27">
        <v>20000</v>
      </c>
      <c r="M160" s="24" t="s">
        <v>26</v>
      </c>
      <c r="N160" s="24" t="s">
        <v>28</v>
      </c>
      <c r="O160" s="24" t="s">
        <v>26</v>
      </c>
      <c r="P160" s="28">
        <v>44809</v>
      </c>
      <c r="Q160" s="28">
        <v>44870</v>
      </c>
      <c r="R160" s="28"/>
      <c r="S160" s="28">
        <v>44914</v>
      </c>
      <c r="T160" s="28"/>
      <c r="U160" s="25" t="s">
        <v>1035</v>
      </c>
      <c r="V160" s="25"/>
      <c r="W160" s="28"/>
      <c r="X160" s="25"/>
      <c r="Y160" s="24" t="s">
        <v>79</v>
      </c>
      <c r="Z160" s="24" t="s">
        <v>22</v>
      </c>
      <c r="AA160" s="30"/>
      <c r="AB160" s="28"/>
      <c r="AC160" s="31" t="str">
        <f t="shared" si="8"/>
        <v/>
      </c>
      <c r="AD160" s="28"/>
    </row>
    <row r="161" spans="1:30" ht="30" x14ac:dyDescent="0.2">
      <c r="A161" s="68" t="s">
        <v>82</v>
      </c>
      <c r="B161" s="23" t="str">
        <f>IF(A161="","",VLOOKUP(A161,dados!$A$1:$B$23,2,FALSE))</f>
        <v>Diretoria de Engenharia e Arquitetura</v>
      </c>
      <c r="C161" s="70" t="s">
        <v>1076</v>
      </c>
      <c r="D161" s="128" t="s">
        <v>447</v>
      </c>
      <c r="E161" s="70" t="s">
        <v>411</v>
      </c>
      <c r="F161" s="24" t="s">
        <v>26</v>
      </c>
      <c r="G161" s="25" t="s">
        <v>475</v>
      </c>
      <c r="H161" s="25" t="s">
        <v>449</v>
      </c>
      <c r="I161" s="25" t="s">
        <v>473</v>
      </c>
      <c r="J161" s="25" t="s">
        <v>81</v>
      </c>
      <c r="K161" s="25" t="s">
        <v>438</v>
      </c>
      <c r="L161" s="27">
        <v>20000</v>
      </c>
      <c r="M161" s="24" t="s">
        <v>26</v>
      </c>
      <c r="N161" s="24" t="s">
        <v>28</v>
      </c>
      <c r="O161" s="24" t="s">
        <v>26</v>
      </c>
      <c r="P161" s="28">
        <v>44661</v>
      </c>
      <c r="Q161" s="28">
        <v>44726</v>
      </c>
      <c r="R161" s="28"/>
      <c r="S161" s="28">
        <v>44771</v>
      </c>
      <c r="T161" s="28"/>
      <c r="U161" s="25" t="s">
        <v>1035</v>
      </c>
      <c r="V161" s="25"/>
      <c r="W161" s="28"/>
      <c r="X161" s="25"/>
      <c r="Y161" s="24" t="s">
        <v>79</v>
      </c>
      <c r="Z161" s="24" t="s">
        <v>22</v>
      </c>
      <c r="AA161" s="30"/>
      <c r="AB161" s="28"/>
      <c r="AC161" s="31" t="str">
        <f t="shared" si="8"/>
        <v/>
      </c>
      <c r="AD161" s="28"/>
    </row>
    <row r="162" spans="1:30" ht="30" x14ac:dyDescent="0.2">
      <c r="A162" s="68" t="s">
        <v>82</v>
      </c>
      <c r="B162" s="23" t="str">
        <f>IF(A162="","",VLOOKUP(A162,dados!$A$1:$B$23,2,FALSE))</f>
        <v>Diretoria de Engenharia e Arquitetura</v>
      </c>
      <c r="C162" s="70" t="s">
        <v>1077</v>
      </c>
      <c r="D162" s="128" t="s">
        <v>434</v>
      </c>
      <c r="E162" s="70" t="s">
        <v>411</v>
      </c>
      <c r="F162" s="24" t="s">
        <v>26</v>
      </c>
      <c r="G162" s="25" t="s">
        <v>1078</v>
      </c>
      <c r="H162" s="25" t="s">
        <v>436</v>
      </c>
      <c r="I162" s="25" t="s">
        <v>450</v>
      </c>
      <c r="J162" s="25" t="s">
        <v>81</v>
      </c>
      <c r="K162" s="25" t="s">
        <v>438</v>
      </c>
      <c r="L162" s="27">
        <v>200000</v>
      </c>
      <c r="M162" s="24" t="s">
        <v>37</v>
      </c>
      <c r="N162" s="24" t="s">
        <v>28</v>
      </c>
      <c r="O162" s="24" t="s">
        <v>26</v>
      </c>
      <c r="P162" s="28">
        <v>44757</v>
      </c>
      <c r="Q162" s="28">
        <v>44825</v>
      </c>
      <c r="R162" s="28"/>
      <c r="S162" s="28">
        <v>45085</v>
      </c>
      <c r="T162" s="28"/>
      <c r="U162" s="25" t="s">
        <v>1035</v>
      </c>
      <c r="V162" s="25"/>
      <c r="W162" s="28"/>
      <c r="X162" s="25"/>
      <c r="Y162" s="24" t="s">
        <v>79</v>
      </c>
      <c r="Z162" s="24" t="s">
        <v>22</v>
      </c>
      <c r="AA162" s="30"/>
      <c r="AB162" s="28"/>
      <c r="AC162" s="31" t="str">
        <f t="shared" si="8"/>
        <v/>
      </c>
      <c r="AD162" s="28"/>
    </row>
    <row r="163" spans="1:30" ht="30" x14ac:dyDescent="0.2">
      <c r="A163" s="68" t="s">
        <v>82</v>
      </c>
      <c r="B163" s="23" t="str">
        <f>IF(A163="","",VLOOKUP(A163,dados!$A$1:$B$23,2,FALSE))</f>
        <v>Diretoria de Engenharia e Arquitetura</v>
      </c>
      <c r="C163" s="70" t="s">
        <v>1079</v>
      </c>
      <c r="D163" s="128" t="s">
        <v>434</v>
      </c>
      <c r="E163" s="70" t="s">
        <v>411</v>
      </c>
      <c r="F163" s="24" t="s">
        <v>26</v>
      </c>
      <c r="G163" s="25" t="s">
        <v>1080</v>
      </c>
      <c r="H163" s="25" t="s">
        <v>436</v>
      </c>
      <c r="I163" s="25" t="s">
        <v>445</v>
      </c>
      <c r="J163" s="25" t="s">
        <v>81</v>
      </c>
      <c r="K163" s="25" t="s">
        <v>438</v>
      </c>
      <c r="L163" s="27">
        <v>350000</v>
      </c>
      <c r="M163" s="24" t="s">
        <v>37</v>
      </c>
      <c r="N163" s="24" t="s">
        <v>28</v>
      </c>
      <c r="O163" s="24" t="s">
        <v>26</v>
      </c>
      <c r="P163" s="28">
        <v>43871</v>
      </c>
      <c r="Q163" s="28">
        <v>44843</v>
      </c>
      <c r="R163" s="28"/>
      <c r="S163" s="28">
        <v>44698</v>
      </c>
      <c r="T163" s="28"/>
      <c r="U163" s="25" t="s">
        <v>1035</v>
      </c>
      <c r="V163" s="25"/>
      <c r="W163" s="28"/>
      <c r="X163" s="25"/>
      <c r="Y163" s="24" t="s">
        <v>79</v>
      </c>
      <c r="Z163" s="24" t="s">
        <v>22</v>
      </c>
      <c r="AA163" s="30"/>
      <c r="AB163" s="28"/>
      <c r="AC163" s="31" t="str">
        <f t="shared" si="8"/>
        <v/>
      </c>
      <c r="AD163" s="28"/>
    </row>
    <row r="164" spans="1:30" ht="30" x14ac:dyDescent="0.2">
      <c r="A164" s="68" t="s">
        <v>82</v>
      </c>
      <c r="B164" s="23" t="str">
        <f>IF(A164="","",VLOOKUP(A164,dados!$A$1:$B$23,2,FALSE))</f>
        <v>Diretoria de Engenharia e Arquitetura</v>
      </c>
      <c r="C164" s="70" t="s">
        <v>1081</v>
      </c>
      <c r="D164" s="128" t="s">
        <v>434</v>
      </c>
      <c r="E164" s="70" t="s">
        <v>411</v>
      </c>
      <c r="F164" s="24" t="s">
        <v>26</v>
      </c>
      <c r="G164" s="25" t="s">
        <v>1082</v>
      </c>
      <c r="H164" s="25" t="s">
        <v>436</v>
      </c>
      <c r="I164" s="25" t="s">
        <v>445</v>
      </c>
      <c r="J164" s="25" t="s">
        <v>81</v>
      </c>
      <c r="K164" s="25" t="s">
        <v>438</v>
      </c>
      <c r="L164" s="27">
        <v>500000</v>
      </c>
      <c r="M164" s="24" t="s">
        <v>37</v>
      </c>
      <c r="N164" s="24" t="s">
        <v>28</v>
      </c>
      <c r="O164" s="24" t="s">
        <v>26</v>
      </c>
      <c r="P164" s="28">
        <v>43905</v>
      </c>
      <c r="Q164" s="28">
        <v>44881</v>
      </c>
      <c r="R164" s="28"/>
      <c r="S164" s="28">
        <v>44943</v>
      </c>
      <c r="T164" s="28"/>
      <c r="U164" s="25" t="s">
        <v>1035</v>
      </c>
      <c r="V164" s="25"/>
      <c r="W164" s="28"/>
      <c r="X164" s="25"/>
      <c r="Y164" s="24" t="s">
        <v>79</v>
      </c>
      <c r="Z164" s="24" t="s">
        <v>22</v>
      </c>
      <c r="AA164" s="30"/>
      <c r="AB164" s="28"/>
      <c r="AC164" s="31" t="str">
        <f t="shared" si="8"/>
        <v/>
      </c>
      <c r="AD164" s="28"/>
    </row>
    <row r="165" spans="1:30" ht="30" x14ac:dyDescent="0.2">
      <c r="A165" s="68" t="s">
        <v>82</v>
      </c>
      <c r="B165" s="23" t="str">
        <f>IF(A165="","",VLOOKUP(A165,dados!$A$1:$B$23,2,FALSE))</f>
        <v>Diretoria de Engenharia e Arquitetura</v>
      </c>
      <c r="C165" s="32" t="s">
        <v>1083</v>
      </c>
      <c r="D165" s="128" t="s">
        <v>434</v>
      </c>
      <c r="E165" s="70" t="s">
        <v>411</v>
      </c>
      <c r="F165" s="24" t="s">
        <v>26</v>
      </c>
      <c r="G165" s="25" t="s">
        <v>1084</v>
      </c>
      <c r="H165" s="25" t="s">
        <v>436</v>
      </c>
      <c r="I165" s="25" t="s">
        <v>445</v>
      </c>
      <c r="J165" s="25" t="s">
        <v>81</v>
      </c>
      <c r="K165" s="25" t="s">
        <v>438</v>
      </c>
      <c r="L165" s="27">
        <v>650000</v>
      </c>
      <c r="M165" s="24" t="s">
        <v>37</v>
      </c>
      <c r="N165" s="24" t="s">
        <v>28</v>
      </c>
      <c r="O165" s="24" t="s">
        <v>26</v>
      </c>
      <c r="P165" s="28">
        <v>43261</v>
      </c>
      <c r="Q165" s="28">
        <v>44788</v>
      </c>
      <c r="R165" s="28"/>
      <c r="S165" s="28">
        <v>44998</v>
      </c>
      <c r="T165" s="28"/>
      <c r="U165" s="25" t="s">
        <v>1035</v>
      </c>
      <c r="V165" s="25"/>
      <c r="W165" s="28"/>
      <c r="X165" s="25"/>
      <c r="Y165" s="24" t="s">
        <v>79</v>
      </c>
      <c r="Z165" s="24" t="s">
        <v>22</v>
      </c>
      <c r="AA165" s="30"/>
      <c r="AB165" s="28"/>
      <c r="AC165" s="31" t="str">
        <f t="shared" si="8"/>
        <v/>
      </c>
      <c r="AD165" s="28"/>
    </row>
    <row r="166" spans="1:30" ht="300" x14ac:dyDescent="0.2">
      <c r="A166" s="69" t="s">
        <v>82</v>
      </c>
      <c r="B166" s="23" t="str">
        <f>IF(A166="","",VLOOKUP(A166,dados!$A$1:$B$23,2,FALSE))</f>
        <v>Diretoria de Engenharia e Arquitetura</v>
      </c>
      <c r="C166" s="70" t="s">
        <v>1085</v>
      </c>
      <c r="D166" s="128" t="s">
        <v>1086</v>
      </c>
      <c r="E166" s="70" t="s">
        <v>673</v>
      </c>
      <c r="F166" s="24" t="s">
        <v>37</v>
      </c>
      <c r="G166" s="25" t="s">
        <v>1087</v>
      </c>
      <c r="H166" s="25" t="s">
        <v>662</v>
      </c>
      <c r="I166" s="25" t="s">
        <v>675</v>
      </c>
      <c r="J166" s="25" t="s">
        <v>81</v>
      </c>
      <c r="K166" s="25" t="s">
        <v>438</v>
      </c>
      <c r="L166" s="27">
        <v>2700000</v>
      </c>
      <c r="M166" s="24" t="s">
        <v>37</v>
      </c>
      <c r="N166" s="24" t="s">
        <v>28</v>
      </c>
      <c r="O166" s="24" t="s">
        <v>26</v>
      </c>
      <c r="P166" s="28">
        <v>44474</v>
      </c>
      <c r="Q166" s="28">
        <v>44654</v>
      </c>
      <c r="R166" s="28">
        <v>44757</v>
      </c>
      <c r="S166" s="28">
        <v>44714</v>
      </c>
      <c r="T166" s="28">
        <v>44875</v>
      </c>
      <c r="U166" s="25" t="s">
        <v>721</v>
      </c>
      <c r="V166" s="25"/>
      <c r="W166" s="28"/>
      <c r="X166" s="25"/>
      <c r="Y166" s="24" t="s">
        <v>32</v>
      </c>
      <c r="Z166" s="24" t="s">
        <v>73</v>
      </c>
      <c r="AA166" s="30"/>
      <c r="AB166" s="28"/>
      <c r="AC166" s="31" t="str">
        <f t="shared" si="8"/>
        <v/>
      </c>
      <c r="AD166" s="28" t="s">
        <v>1088</v>
      </c>
    </row>
    <row r="167" spans="1:30" x14ac:dyDescent="0.2">
      <c r="A167" s="68" t="s">
        <v>82</v>
      </c>
      <c r="B167" s="23" t="str">
        <f>IF(A167="","",VLOOKUP(A167,dados!$A$1:$B$23,2,FALSE))</f>
        <v>Diretoria de Engenharia e Arquitetura</v>
      </c>
      <c r="C167" s="70" t="s">
        <v>1089</v>
      </c>
      <c r="D167" s="25" t="s">
        <v>424</v>
      </c>
      <c r="E167" s="70" t="s">
        <v>411</v>
      </c>
      <c r="F167" s="24" t="s">
        <v>26</v>
      </c>
      <c r="G167" s="25" t="s">
        <v>1090</v>
      </c>
      <c r="H167" s="25" t="s">
        <v>584</v>
      </c>
      <c r="I167" s="25" t="s">
        <v>1091</v>
      </c>
      <c r="J167" s="25" t="s">
        <v>81</v>
      </c>
      <c r="K167" s="25" t="s">
        <v>438</v>
      </c>
      <c r="L167" s="27">
        <v>450000</v>
      </c>
      <c r="M167" s="24" t="s">
        <v>37</v>
      </c>
      <c r="N167" s="24" t="s">
        <v>28</v>
      </c>
      <c r="O167" s="24" t="s">
        <v>26</v>
      </c>
      <c r="P167" s="28">
        <v>44571</v>
      </c>
      <c r="Q167" s="28">
        <v>44645</v>
      </c>
      <c r="R167" s="28">
        <v>44849</v>
      </c>
      <c r="S167" s="28">
        <v>44711</v>
      </c>
      <c r="T167" s="28">
        <v>44910</v>
      </c>
      <c r="U167" s="25" t="s">
        <v>721</v>
      </c>
      <c r="V167" s="25"/>
      <c r="W167" s="28"/>
      <c r="X167" s="25"/>
      <c r="Y167" s="24" t="s">
        <v>79</v>
      </c>
      <c r="Z167" s="24" t="s">
        <v>73</v>
      </c>
      <c r="AA167" s="30"/>
      <c r="AB167" s="28"/>
      <c r="AC167" s="31" t="str">
        <f t="shared" si="8"/>
        <v/>
      </c>
      <c r="AD167" s="28" t="s">
        <v>1092</v>
      </c>
    </row>
    <row r="168" spans="1:30" ht="45" x14ac:dyDescent="0.2">
      <c r="A168" s="68" t="s">
        <v>82</v>
      </c>
      <c r="B168" s="23" t="str">
        <f>IF(A168="","",VLOOKUP(A168,dados!$A$1:$B$23,2,FALSE))</f>
        <v>Diretoria de Engenharia e Arquitetura</v>
      </c>
      <c r="C168" s="70" t="s">
        <v>1093</v>
      </c>
      <c r="D168" s="87" t="s">
        <v>403</v>
      </c>
      <c r="E168" s="70" t="s">
        <v>660</v>
      </c>
      <c r="F168" s="24" t="s">
        <v>26</v>
      </c>
      <c r="G168" s="25" t="s">
        <v>1094</v>
      </c>
      <c r="H168" s="25" t="s">
        <v>662</v>
      </c>
      <c r="I168" s="25" t="s">
        <v>663</v>
      </c>
      <c r="J168" s="25" t="s">
        <v>81</v>
      </c>
      <c r="K168" s="25" t="s">
        <v>438</v>
      </c>
      <c r="L168" s="27">
        <v>6000</v>
      </c>
      <c r="M168" s="24" t="s">
        <v>37</v>
      </c>
      <c r="N168" s="24" t="s">
        <v>28</v>
      </c>
      <c r="O168" s="24" t="s">
        <v>26</v>
      </c>
      <c r="P168" s="28">
        <v>44514</v>
      </c>
      <c r="Q168" s="28">
        <v>44694</v>
      </c>
      <c r="R168" s="28"/>
      <c r="S168" s="28">
        <v>44754</v>
      </c>
      <c r="T168" s="28"/>
      <c r="U168" s="25" t="s">
        <v>721</v>
      </c>
      <c r="V168" s="25"/>
      <c r="W168" s="28">
        <v>44694</v>
      </c>
      <c r="X168" s="25" t="s">
        <v>1095</v>
      </c>
      <c r="Y168" s="24" t="s">
        <v>43</v>
      </c>
      <c r="Z168" s="24" t="s">
        <v>73</v>
      </c>
      <c r="AA168" s="30" t="s">
        <v>1096</v>
      </c>
      <c r="AB168" s="28">
        <v>44757</v>
      </c>
      <c r="AC168" s="31">
        <f t="shared" si="8"/>
        <v>63</v>
      </c>
      <c r="AD168" s="28"/>
    </row>
    <row r="169" spans="1:30" ht="300" x14ac:dyDescent="0.2">
      <c r="A169" s="69" t="s">
        <v>82</v>
      </c>
      <c r="B169" s="23" t="str">
        <f>IF(A169="","",VLOOKUP(A169,dados!$A$1:$B$23,2,FALSE))</f>
        <v>Diretoria de Engenharia e Arquitetura</v>
      </c>
      <c r="C169" s="70" t="s">
        <v>1097</v>
      </c>
      <c r="D169" s="87" t="s">
        <v>403</v>
      </c>
      <c r="E169" s="70" t="s">
        <v>673</v>
      </c>
      <c r="F169" s="24" t="s">
        <v>37</v>
      </c>
      <c r="G169" s="25" t="s">
        <v>1098</v>
      </c>
      <c r="H169" s="25" t="s">
        <v>662</v>
      </c>
      <c r="I169" s="25" t="s">
        <v>675</v>
      </c>
      <c r="J169" s="25" t="s">
        <v>81</v>
      </c>
      <c r="K169" s="25" t="s">
        <v>438</v>
      </c>
      <c r="L169" s="27">
        <v>3400000</v>
      </c>
      <c r="M169" s="24" t="s">
        <v>37</v>
      </c>
      <c r="N169" s="24" t="s">
        <v>28</v>
      </c>
      <c r="O169" s="24" t="s">
        <v>26</v>
      </c>
      <c r="P169" s="28">
        <v>44650</v>
      </c>
      <c r="Q169" s="28">
        <v>44830</v>
      </c>
      <c r="R169" s="28">
        <v>44757</v>
      </c>
      <c r="S169" s="28">
        <v>44890</v>
      </c>
      <c r="T169" s="28">
        <v>44875</v>
      </c>
      <c r="U169" s="25" t="s">
        <v>721</v>
      </c>
      <c r="V169" s="25"/>
      <c r="W169" s="28"/>
      <c r="X169" s="25"/>
      <c r="Y169" s="24" t="s">
        <v>32</v>
      </c>
      <c r="Z169" s="24" t="s">
        <v>73</v>
      </c>
      <c r="AA169" s="30"/>
      <c r="AB169" s="28"/>
      <c r="AC169" s="31" t="str">
        <f t="shared" si="8"/>
        <v/>
      </c>
      <c r="AD169" s="28" t="s">
        <v>1099</v>
      </c>
    </row>
    <row r="170" spans="1:30" ht="30" x14ac:dyDescent="0.2">
      <c r="A170" s="69" t="s">
        <v>82</v>
      </c>
      <c r="B170" s="23" t="str">
        <f>IF(A170="","",VLOOKUP(A170,dados!$A$1:$B$23,2,FALSE))</f>
        <v>Diretoria de Engenharia e Arquitetura</v>
      </c>
      <c r="C170" s="70" t="s">
        <v>1100</v>
      </c>
      <c r="D170" s="87" t="s">
        <v>403</v>
      </c>
      <c r="E170" s="70" t="s">
        <v>804</v>
      </c>
      <c r="F170" s="24" t="s">
        <v>26</v>
      </c>
      <c r="G170" s="25" t="s">
        <v>1101</v>
      </c>
      <c r="H170" s="25" t="s">
        <v>662</v>
      </c>
      <c r="I170" s="25" t="s">
        <v>806</v>
      </c>
      <c r="J170" s="25" t="s">
        <v>81</v>
      </c>
      <c r="K170" s="25" t="s">
        <v>438</v>
      </c>
      <c r="L170" s="27">
        <v>12000</v>
      </c>
      <c r="M170" s="24" t="s">
        <v>26</v>
      </c>
      <c r="N170" s="24" t="s">
        <v>28</v>
      </c>
      <c r="O170" s="24" t="s">
        <v>26</v>
      </c>
      <c r="P170" s="28">
        <v>44783</v>
      </c>
      <c r="Q170" s="28">
        <v>44853</v>
      </c>
      <c r="R170" s="28"/>
      <c r="S170" s="28">
        <v>44914</v>
      </c>
      <c r="T170" s="28"/>
      <c r="U170" s="25" t="s">
        <v>721</v>
      </c>
      <c r="V170" s="25"/>
      <c r="W170" s="28"/>
      <c r="X170" s="25"/>
      <c r="Y170" s="24" t="s">
        <v>79</v>
      </c>
      <c r="Z170" s="24" t="s">
        <v>73</v>
      </c>
      <c r="AA170" s="30"/>
      <c r="AB170" s="28"/>
      <c r="AC170" s="31" t="str">
        <f t="shared" si="8"/>
        <v/>
      </c>
      <c r="AD170" s="28"/>
    </row>
    <row r="171" spans="1:30" ht="135" x14ac:dyDescent="0.2">
      <c r="A171" s="68" t="s">
        <v>116</v>
      </c>
      <c r="B171" s="23" t="str">
        <f>IF(A171="","",VLOOKUP(A171,dados!$A$1:$B$23,2,FALSE))</f>
        <v>Diretoria de Tecnologia da Informação</v>
      </c>
      <c r="C171" s="70" t="s">
        <v>1102</v>
      </c>
      <c r="D171" s="25" t="s">
        <v>403</v>
      </c>
      <c r="E171" s="70">
        <v>27022</v>
      </c>
      <c r="F171" s="24" t="s">
        <v>26</v>
      </c>
      <c r="G171" s="25" t="s">
        <v>1103</v>
      </c>
      <c r="H171" s="25" t="s">
        <v>679</v>
      </c>
      <c r="I171" s="25" t="s">
        <v>1104</v>
      </c>
      <c r="J171" s="87" t="s">
        <v>67</v>
      </c>
      <c r="K171" s="25" t="s">
        <v>531</v>
      </c>
      <c r="L171" s="27">
        <v>960000</v>
      </c>
      <c r="M171" s="24" t="s">
        <v>26</v>
      </c>
      <c r="N171" s="24" t="s">
        <v>28</v>
      </c>
      <c r="O171" s="74" t="s">
        <v>37</v>
      </c>
      <c r="P171" s="28">
        <v>44683</v>
      </c>
      <c r="Q171" s="28">
        <v>44757</v>
      </c>
      <c r="R171" s="28">
        <v>44985</v>
      </c>
      <c r="S171" s="28">
        <v>44834</v>
      </c>
      <c r="T171" s="28">
        <v>45077</v>
      </c>
      <c r="U171" s="25" t="s">
        <v>721</v>
      </c>
      <c r="V171" s="25"/>
      <c r="W171" s="28"/>
      <c r="X171" s="25"/>
      <c r="Y171" s="74" t="s">
        <v>79</v>
      </c>
      <c r="Z171" s="74" t="s">
        <v>73</v>
      </c>
      <c r="AA171" s="30"/>
      <c r="AB171" s="28"/>
      <c r="AC171" s="31" t="str">
        <f t="shared" si="8"/>
        <v/>
      </c>
      <c r="AD171" s="28" t="s">
        <v>1105</v>
      </c>
    </row>
    <row r="172" spans="1:30" ht="90" x14ac:dyDescent="0.2">
      <c r="A172" s="68" t="s">
        <v>116</v>
      </c>
      <c r="B172" s="23" t="str">
        <f>IF(A172="","",VLOOKUP(A172,dados!$A$1:$B$23,2,FALSE))</f>
        <v>Diretoria de Tecnologia da Informação</v>
      </c>
      <c r="C172" s="70" t="s">
        <v>1106</v>
      </c>
      <c r="D172" s="128" t="s">
        <v>501</v>
      </c>
      <c r="E172" s="70">
        <v>150100</v>
      </c>
      <c r="F172" s="24" t="s">
        <v>26</v>
      </c>
      <c r="G172" s="25" t="s">
        <v>1107</v>
      </c>
      <c r="H172" s="25" t="s">
        <v>764</v>
      </c>
      <c r="I172" s="25" t="s">
        <v>1108</v>
      </c>
      <c r="J172" s="87" t="s">
        <v>67</v>
      </c>
      <c r="K172" s="25">
        <v>2</v>
      </c>
      <c r="L172" s="27">
        <v>7000000</v>
      </c>
      <c r="M172" s="24" t="s">
        <v>37</v>
      </c>
      <c r="N172" s="24" t="s">
        <v>28</v>
      </c>
      <c r="O172" s="74" t="s">
        <v>37</v>
      </c>
      <c r="P172" s="28">
        <v>44713</v>
      </c>
      <c r="Q172" s="28">
        <v>44774</v>
      </c>
      <c r="R172" s="28">
        <v>44834</v>
      </c>
      <c r="S172" s="28">
        <v>44896</v>
      </c>
      <c r="T172" s="28">
        <v>44904</v>
      </c>
      <c r="U172" s="25" t="s">
        <v>721</v>
      </c>
      <c r="V172" s="25" t="s">
        <v>564</v>
      </c>
      <c r="W172" s="28"/>
      <c r="X172" s="25" t="s">
        <v>1109</v>
      </c>
      <c r="Y172" s="74" t="s">
        <v>79</v>
      </c>
      <c r="Z172" s="74" t="s">
        <v>73</v>
      </c>
      <c r="AA172" s="30"/>
      <c r="AB172" s="28"/>
      <c r="AC172" s="31" t="str">
        <f t="shared" si="8"/>
        <v/>
      </c>
      <c r="AD172" s="28" t="s">
        <v>1110</v>
      </c>
    </row>
    <row r="173" spans="1:30" ht="240" x14ac:dyDescent="0.2">
      <c r="A173" s="68" t="s">
        <v>116</v>
      </c>
      <c r="B173" s="23" t="str">
        <f>IF(A173="","",VLOOKUP(A173,dados!$A$1:$B$23,2,FALSE))</f>
        <v>Diretoria de Tecnologia da Informação</v>
      </c>
      <c r="C173" s="70" t="s">
        <v>1111</v>
      </c>
      <c r="D173" s="128" t="s">
        <v>501</v>
      </c>
      <c r="E173" s="70">
        <v>26077</v>
      </c>
      <c r="F173" s="24" t="s">
        <v>26</v>
      </c>
      <c r="G173" s="25" t="s">
        <v>1112</v>
      </c>
      <c r="H173" s="25" t="s">
        <v>1113</v>
      </c>
      <c r="I173" s="25" t="s">
        <v>1114</v>
      </c>
      <c r="J173" s="87" t="s">
        <v>67</v>
      </c>
      <c r="K173" s="25" t="s">
        <v>531</v>
      </c>
      <c r="L173" s="27">
        <v>5000000</v>
      </c>
      <c r="M173" s="24" t="s">
        <v>37</v>
      </c>
      <c r="N173" s="24" t="s">
        <v>28</v>
      </c>
      <c r="O173" s="74" t="s">
        <v>37</v>
      </c>
      <c r="P173" s="28">
        <v>44587</v>
      </c>
      <c r="Q173" s="28">
        <v>44607</v>
      </c>
      <c r="R173" s="28" t="s">
        <v>1115</v>
      </c>
      <c r="S173" s="28">
        <v>44666</v>
      </c>
      <c r="T173" s="28">
        <v>44915</v>
      </c>
      <c r="U173" s="25" t="s">
        <v>721</v>
      </c>
      <c r="V173" s="25" t="s">
        <v>900</v>
      </c>
      <c r="W173" s="28">
        <v>44805</v>
      </c>
      <c r="X173" s="25" t="s">
        <v>1116</v>
      </c>
      <c r="Y173" s="74" t="s">
        <v>65</v>
      </c>
      <c r="Z173" s="74" t="s">
        <v>73</v>
      </c>
      <c r="AA173" s="30" t="s">
        <v>1117</v>
      </c>
      <c r="AB173" s="28"/>
      <c r="AC173" s="31"/>
      <c r="AD173" s="28" t="s">
        <v>1118</v>
      </c>
    </row>
    <row r="174" spans="1:30" ht="75" x14ac:dyDescent="0.2">
      <c r="A174" s="68" t="s">
        <v>116</v>
      </c>
      <c r="B174" s="23" t="str">
        <f>IF(A174="","",VLOOKUP(A174,dados!$A$1:$B$23,2,FALSE))</f>
        <v>Diretoria de Tecnologia da Informação</v>
      </c>
      <c r="C174" s="70" t="s">
        <v>1119</v>
      </c>
      <c r="D174" s="128" t="s">
        <v>501</v>
      </c>
      <c r="E174" s="70">
        <v>111490</v>
      </c>
      <c r="F174" s="24" t="s">
        <v>26</v>
      </c>
      <c r="G174" s="25" t="s">
        <v>1120</v>
      </c>
      <c r="H174" s="25" t="s">
        <v>679</v>
      </c>
      <c r="I174" s="25" t="s">
        <v>1121</v>
      </c>
      <c r="J174" s="87" t="s">
        <v>67</v>
      </c>
      <c r="K174" s="25">
        <v>1</v>
      </c>
      <c r="L174" s="27">
        <v>17303328</v>
      </c>
      <c r="M174" s="24" t="s">
        <v>37</v>
      </c>
      <c r="N174" s="24" t="s">
        <v>28</v>
      </c>
      <c r="O174" s="74" t="s">
        <v>37</v>
      </c>
      <c r="P174" s="28">
        <v>44851</v>
      </c>
      <c r="Q174" s="28">
        <v>44914</v>
      </c>
      <c r="R174" s="28">
        <v>45048</v>
      </c>
      <c r="S174" s="28">
        <v>45016</v>
      </c>
      <c r="T174" s="28">
        <v>45145</v>
      </c>
      <c r="U174" s="25" t="s">
        <v>721</v>
      </c>
      <c r="V174" s="25" t="s">
        <v>726</v>
      </c>
      <c r="W174" s="28"/>
      <c r="X174" s="25"/>
      <c r="Y174" s="24" t="s">
        <v>79</v>
      </c>
      <c r="Z174" s="74" t="s">
        <v>73</v>
      </c>
      <c r="AA174" s="30"/>
      <c r="AB174" s="28"/>
      <c r="AC174" s="31" t="str">
        <f t="shared" ref="AC174:AC236" si="9">IF(AB174="","",DATEDIF(W174,AB174,"d"))</f>
        <v/>
      </c>
      <c r="AD174" s="28" t="s">
        <v>1122</v>
      </c>
    </row>
    <row r="175" spans="1:30" ht="30" x14ac:dyDescent="0.2">
      <c r="A175" s="68" t="s">
        <v>116</v>
      </c>
      <c r="B175" s="23" t="str">
        <f>IF(A175="","",VLOOKUP(A175,dados!$A$1:$B$23,2,FALSE))</f>
        <v>Diretoria de Tecnologia da Informação</v>
      </c>
      <c r="C175" s="70" t="s">
        <v>1123</v>
      </c>
      <c r="D175" s="128" t="s">
        <v>501</v>
      </c>
      <c r="E175" s="70">
        <v>122971</v>
      </c>
      <c r="F175" s="24" t="s">
        <v>26</v>
      </c>
      <c r="G175" s="25" t="s">
        <v>1124</v>
      </c>
      <c r="H175" s="25" t="s">
        <v>764</v>
      </c>
      <c r="I175" s="25" t="s">
        <v>1125</v>
      </c>
      <c r="J175" s="87" t="s">
        <v>81</v>
      </c>
      <c r="K175" s="25">
        <v>200</v>
      </c>
      <c r="L175" s="27">
        <v>1500000</v>
      </c>
      <c r="M175" s="24" t="s">
        <v>37</v>
      </c>
      <c r="N175" s="24" t="s">
        <v>39</v>
      </c>
      <c r="O175" s="74" t="s">
        <v>26</v>
      </c>
      <c r="P175" s="28">
        <v>44742</v>
      </c>
      <c r="Q175" s="28">
        <v>44804</v>
      </c>
      <c r="R175" s="28">
        <v>44820</v>
      </c>
      <c r="S175" s="28" t="s">
        <v>1126</v>
      </c>
      <c r="T175" s="28"/>
      <c r="U175" s="25" t="s">
        <v>721</v>
      </c>
      <c r="V175" s="25"/>
      <c r="W175" s="28">
        <v>44820</v>
      </c>
      <c r="X175" s="25" t="s">
        <v>1127</v>
      </c>
      <c r="Y175" s="24" t="s">
        <v>65</v>
      </c>
      <c r="Z175" s="74" t="s">
        <v>73</v>
      </c>
      <c r="AA175" s="30"/>
      <c r="AB175" s="28"/>
      <c r="AC175" s="31" t="str">
        <f t="shared" si="9"/>
        <v/>
      </c>
      <c r="AD175" s="28" t="s">
        <v>1128</v>
      </c>
    </row>
    <row r="176" spans="1:30" ht="105" x14ac:dyDescent="0.2">
      <c r="A176" s="68" t="s">
        <v>116</v>
      </c>
      <c r="B176" s="23" t="str">
        <f>IF(A176="","",VLOOKUP(A176,dados!$A$1:$B$23,2,FALSE))</f>
        <v>Diretoria de Tecnologia da Informação</v>
      </c>
      <c r="C176" s="70" t="s">
        <v>1129</v>
      </c>
      <c r="D176" s="128" t="s">
        <v>501</v>
      </c>
      <c r="E176" s="70" t="s">
        <v>1130</v>
      </c>
      <c r="F176" s="24" t="s">
        <v>26</v>
      </c>
      <c r="G176" s="25" t="s">
        <v>1131</v>
      </c>
      <c r="H176" s="25" t="s">
        <v>764</v>
      </c>
      <c r="I176" s="25" t="s">
        <v>1132</v>
      </c>
      <c r="J176" s="126" t="s">
        <v>45</v>
      </c>
      <c r="K176" s="25">
        <v>10</v>
      </c>
      <c r="L176" s="27">
        <v>500000</v>
      </c>
      <c r="M176" s="24" t="s">
        <v>37</v>
      </c>
      <c r="N176" s="24" t="s">
        <v>39</v>
      </c>
      <c r="O176" s="74" t="s">
        <v>26</v>
      </c>
      <c r="P176" s="28">
        <v>44697</v>
      </c>
      <c r="Q176" s="28">
        <v>44762</v>
      </c>
      <c r="R176" s="28">
        <v>44895</v>
      </c>
      <c r="S176" s="28">
        <v>44839</v>
      </c>
      <c r="T176" s="28">
        <v>44991</v>
      </c>
      <c r="U176" s="25" t="s">
        <v>721</v>
      </c>
      <c r="V176" s="25"/>
      <c r="W176" s="28"/>
      <c r="X176" s="25" t="s">
        <v>1133</v>
      </c>
      <c r="Y176" s="24" t="s">
        <v>79</v>
      </c>
      <c r="Z176" s="74" t="s">
        <v>73</v>
      </c>
      <c r="AA176" s="30"/>
      <c r="AB176" s="28"/>
      <c r="AC176" s="31" t="str">
        <f t="shared" si="9"/>
        <v/>
      </c>
      <c r="AD176" s="28" t="s">
        <v>1134</v>
      </c>
    </row>
    <row r="177" spans="1:30" ht="120" x14ac:dyDescent="0.2">
      <c r="A177" s="68" t="s">
        <v>116</v>
      </c>
      <c r="B177" s="23" t="str">
        <f>IF(A177="","",VLOOKUP(A177,dados!$A$1:$B$23,2,FALSE))</f>
        <v>Diretoria de Tecnologia da Informação</v>
      </c>
      <c r="C177" s="70" t="s">
        <v>1135</v>
      </c>
      <c r="D177" s="128" t="s">
        <v>501</v>
      </c>
      <c r="E177" s="70" t="s">
        <v>799</v>
      </c>
      <c r="F177" s="24" t="s">
        <v>26</v>
      </c>
      <c r="G177" s="25" t="s">
        <v>1136</v>
      </c>
      <c r="H177" s="25" t="s">
        <v>1113</v>
      </c>
      <c r="I177" s="116" t="s">
        <v>1137</v>
      </c>
      <c r="J177" s="87" t="s">
        <v>45</v>
      </c>
      <c r="K177" s="25">
        <v>1</v>
      </c>
      <c r="L177" s="27">
        <v>120000</v>
      </c>
      <c r="M177" s="24" t="s">
        <v>26</v>
      </c>
      <c r="N177" s="24" t="s">
        <v>28</v>
      </c>
      <c r="O177" s="74" t="s">
        <v>26</v>
      </c>
      <c r="P177" s="28">
        <v>44603</v>
      </c>
      <c r="Q177" s="28">
        <v>44671</v>
      </c>
      <c r="R177" s="28">
        <v>44792</v>
      </c>
      <c r="S177" s="28">
        <v>44895</v>
      </c>
      <c r="T177" s="28"/>
      <c r="U177" s="25" t="s">
        <v>721</v>
      </c>
      <c r="V177" s="25"/>
      <c r="W177" s="28"/>
      <c r="X177" s="25"/>
      <c r="Y177" s="24" t="s">
        <v>79</v>
      </c>
      <c r="Z177" s="74" t="s">
        <v>73</v>
      </c>
      <c r="AA177" s="30"/>
      <c r="AB177" s="28"/>
      <c r="AC177" s="31" t="str">
        <f t="shared" si="9"/>
        <v/>
      </c>
      <c r="AD177" s="28" t="s">
        <v>1138</v>
      </c>
    </row>
    <row r="178" spans="1:30" ht="150" x14ac:dyDescent="0.2">
      <c r="A178" s="68" t="s">
        <v>104</v>
      </c>
      <c r="B178" s="23" t="str">
        <f>IF(A178="","",VLOOKUP(A178,dados!$A$1:$B$23,2,FALSE))</f>
        <v>Diretoria de Material e Patrimônio</v>
      </c>
      <c r="C178" s="71" t="s">
        <v>1139</v>
      </c>
      <c r="D178" s="128" t="s">
        <v>424</v>
      </c>
      <c r="E178" s="70" t="s">
        <v>1140</v>
      </c>
      <c r="F178" s="24" t="s">
        <v>37</v>
      </c>
      <c r="G178" s="25" t="s">
        <v>1141</v>
      </c>
      <c r="H178" s="25" t="s">
        <v>1142</v>
      </c>
      <c r="I178" s="25" t="s">
        <v>1143</v>
      </c>
      <c r="J178" s="25" t="s">
        <v>74</v>
      </c>
      <c r="K178" s="25" t="s">
        <v>1144</v>
      </c>
      <c r="L178" s="27">
        <v>600000</v>
      </c>
      <c r="M178" s="24" t="s">
        <v>37</v>
      </c>
      <c r="N178" s="24" t="s">
        <v>28</v>
      </c>
      <c r="O178" s="24" t="s">
        <v>26</v>
      </c>
      <c r="P178" s="28">
        <v>44537</v>
      </c>
      <c r="Q178" s="28">
        <v>44573</v>
      </c>
      <c r="R178" s="28">
        <v>44658</v>
      </c>
      <c r="S178" s="28">
        <v>44635</v>
      </c>
      <c r="T178" s="28">
        <v>44725</v>
      </c>
      <c r="U178" s="25" t="s">
        <v>721</v>
      </c>
      <c r="V178" s="25"/>
      <c r="W178" s="28">
        <v>44685</v>
      </c>
      <c r="X178" s="25" t="s">
        <v>1145</v>
      </c>
      <c r="Y178" s="24" t="s">
        <v>52</v>
      </c>
      <c r="Z178" s="24" t="s">
        <v>73</v>
      </c>
      <c r="AA178" s="25" t="s">
        <v>1146</v>
      </c>
      <c r="AB178" s="28">
        <v>44729</v>
      </c>
      <c r="AC178" s="31">
        <f t="shared" si="9"/>
        <v>44</v>
      </c>
      <c r="AD178" s="28" t="s">
        <v>1147</v>
      </c>
    </row>
    <row r="179" spans="1:30" ht="195" x14ac:dyDescent="0.2">
      <c r="A179" s="69" t="s">
        <v>99</v>
      </c>
      <c r="B179" s="23" t="s">
        <v>100</v>
      </c>
      <c r="C179" s="70" t="s">
        <v>1148</v>
      </c>
      <c r="D179" s="128" t="s">
        <v>403</v>
      </c>
      <c r="E179" s="70" t="s">
        <v>1149</v>
      </c>
      <c r="F179" s="24" t="s">
        <v>26</v>
      </c>
      <c r="G179" s="25" t="s">
        <v>1150</v>
      </c>
      <c r="H179" s="25" t="s">
        <v>1151</v>
      </c>
      <c r="I179" s="27" t="s">
        <v>1152</v>
      </c>
      <c r="J179" s="25" t="s">
        <v>74</v>
      </c>
      <c r="K179" s="27" t="s">
        <v>1153</v>
      </c>
      <c r="L179" s="27">
        <v>925387.3</v>
      </c>
      <c r="M179" s="24" t="s">
        <v>37</v>
      </c>
      <c r="N179" s="24" t="s">
        <v>28</v>
      </c>
      <c r="O179" s="24" t="s">
        <v>26</v>
      </c>
      <c r="P179" s="28">
        <v>44652</v>
      </c>
      <c r="Q179" s="28">
        <v>44784</v>
      </c>
      <c r="R179" s="28"/>
      <c r="S179" s="28">
        <v>44845</v>
      </c>
      <c r="T179" s="28"/>
      <c r="U179" s="25" t="s">
        <v>721</v>
      </c>
      <c r="V179" s="25"/>
      <c r="W179" s="28">
        <v>44718</v>
      </c>
      <c r="X179" s="25" t="s">
        <v>1154</v>
      </c>
      <c r="Y179" s="24" t="s">
        <v>65</v>
      </c>
      <c r="Z179" s="24" t="s">
        <v>73</v>
      </c>
      <c r="AA179" s="30" t="s">
        <v>1155</v>
      </c>
      <c r="AB179" s="28"/>
      <c r="AC179" s="31" t="str">
        <f t="shared" si="9"/>
        <v/>
      </c>
      <c r="AD179" s="28"/>
    </row>
    <row r="180" spans="1:30" x14ac:dyDescent="0.2">
      <c r="A180" s="68" t="s">
        <v>89</v>
      </c>
      <c r="B180" s="23" t="str">
        <f>IF(A180="","",VLOOKUP(A180,dados!$A$1:$B$23,2,FALSE))</f>
        <v>Direção-Geral Administrativa</v>
      </c>
      <c r="C180" s="108" t="s">
        <v>1156</v>
      </c>
      <c r="D180" s="87" t="s">
        <v>403</v>
      </c>
      <c r="E180" s="70" t="s">
        <v>964</v>
      </c>
      <c r="F180" s="24" t="s">
        <v>26</v>
      </c>
      <c r="G180" s="25" t="s">
        <v>1157</v>
      </c>
      <c r="H180" s="25" t="s">
        <v>904</v>
      </c>
      <c r="I180" s="25" t="s">
        <v>966</v>
      </c>
      <c r="J180" s="25" t="s">
        <v>74</v>
      </c>
      <c r="K180" s="25" t="s">
        <v>795</v>
      </c>
      <c r="L180" s="27" t="s">
        <v>795</v>
      </c>
      <c r="M180" s="24" t="s">
        <v>37</v>
      </c>
      <c r="N180" s="24" t="s">
        <v>28</v>
      </c>
      <c r="O180" s="24" t="s">
        <v>26</v>
      </c>
      <c r="P180" s="28">
        <v>44604</v>
      </c>
      <c r="Q180" s="28">
        <v>44663</v>
      </c>
      <c r="R180" s="28"/>
      <c r="S180" s="28">
        <v>44724</v>
      </c>
      <c r="T180" s="28"/>
      <c r="U180" s="25" t="s">
        <v>853</v>
      </c>
      <c r="V180" s="25"/>
      <c r="W180" s="28"/>
      <c r="X180" s="25"/>
      <c r="Y180" s="24" t="s">
        <v>79</v>
      </c>
      <c r="Z180" s="24" t="s">
        <v>73</v>
      </c>
      <c r="AA180" s="30"/>
      <c r="AB180" s="28"/>
      <c r="AC180" s="31" t="str">
        <f t="shared" si="9"/>
        <v/>
      </c>
      <c r="AD180" s="28"/>
    </row>
    <row r="181" spans="1:30" ht="300" x14ac:dyDescent="0.2">
      <c r="A181" s="69" t="s">
        <v>82</v>
      </c>
      <c r="B181" s="23" t="str">
        <f>IF(A181="","",VLOOKUP(A181,dados!$A$1:$B$23,2,FALSE))</f>
        <v>Diretoria de Engenharia e Arquitetura</v>
      </c>
      <c r="C181" s="70" t="s">
        <v>1158</v>
      </c>
      <c r="D181" s="87" t="s">
        <v>403</v>
      </c>
      <c r="E181" s="70" t="s">
        <v>673</v>
      </c>
      <c r="F181" s="24" t="s">
        <v>37</v>
      </c>
      <c r="G181" s="25" t="s">
        <v>1159</v>
      </c>
      <c r="H181" s="25" t="s">
        <v>662</v>
      </c>
      <c r="I181" s="25" t="s">
        <v>675</v>
      </c>
      <c r="J181" s="25" t="s">
        <v>81</v>
      </c>
      <c r="K181" s="25" t="s">
        <v>438</v>
      </c>
      <c r="L181" s="27">
        <v>2300000</v>
      </c>
      <c r="M181" s="24" t="s">
        <v>37</v>
      </c>
      <c r="N181" s="24" t="s">
        <v>28</v>
      </c>
      <c r="O181" s="24" t="s">
        <v>26</v>
      </c>
      <c r="P181" s="28">
        <v>44519</v>
      </c>
      <c r="Q181" s="28">
        <v>44699</v>
      </c>
      <c r="R181" s="28"/>
      <c r="S181" s="28">
        <v>44759</v>
      </c>
      <c r="T181" s="28"/>
      <c r="U181" s="25" t="s">
        <v>853</v>
      </c>
      <c r="V181" s="25"/>
      <c r="W181" s="28"/>
      <c r="X181" s="25"/>
      <c r="Y181" s="24" t="s">
        <v>32</v>
      </c>
      <c r="Z181" s="24" t="s">
        <v>73</v>
      </c>
      <c r="AA181" s="30"/>
      <c r="AB181" s="28"/>
      <c r="AC181" s="31" t="str">
        <f t="shared" si="9"/>
        <v/>
      </c>
      <c r="AD181" s="28" t="s">
        <v>1160</v>
      </c>
    </row>
    <row r="182" spans="1:30" ht="30" x14ac:dyDescent="0.2">
      <c r="A182" s="69" t="s">
        <v>82</v>
      </c>
      <c r="B182" s="23" t="str">
        <f>IF(A182="","",VLOOKUP(A182,dados!$A$1:$B$23,2,FALSE))</f>
        <v>Diretoria de Engenharia e Arquitetura</v>
      </c>
      <c r="C182" s="70" t="s">
        <v>803</v>
      </c>
      <c r="D182" s="87" t="s">
        <v>403</v>
      </c>
      <c r="E182" s="70" t="s">
        <v>804</v>
      </c>
      <c r="F182" s="24" t="s">
        <v>26</v>
      </c>
      <c r="G182" s="25" t="s">
        <v>1161</v>
      </c>
      <c r="H182" s="25" t="s">
        <v>662</v>
      </c>
      <c r="I182" s="25" t="s">
        <v>806</v>
      </c>
      <c r="J182" s="25" t="s">
        <v>81</v>
      </c>
      <c r="K182" s="25" t="s">
        <v>438</v>
      </c>
      <c r="L182" s="27">
        <v>12000</v>
      </c>
      <c r="M182" s="24" t="s">
        <v>26</v>
      </c>
      <c r="N182" s="24" t="s">
        <v>28</v>
      </c>
      <c r="O182" s="24" t="s">
        <v>26</v>
      </c>
      <c r="P182" s="28">
        <v>44744</v>
      </c>
      <c r="Q182" s="28">
        <v>44864</v>
      </c>
      <c r="R182" s="28"/>
      <c r="S182" s="28">
        <v>44914</v>
      </c>
      <c r="T182" s="28"/>
      <c r="U182" s="25" t="s">
        <v>853</v>
      </c>
      <c r="V182" s="25"/>
      <c r="W182" s="28"/>
      <c r="X182" s="25"/>
      <c r="Y182" s="24" t="s">
        <v>79</v>
      </c>
      <c r="Z182" s="24" t="s">
        <v>73</v>
      </c>
      <c r="AA182" s="30"/>
      <c r="AB182" s="28"/>
      <c r="AC182" s="31" t="str">
        <f t="shared" si="9"/>
        <v/>
      </c>
      <c r="AD182" s="28"/>
    </row>
    <row r="183" spans="1:30" x14ac:dyDescent="0.2">
      <c r="A183" s="68" t="s">
        <v>116</v>
      </c>
      <c r="B183" s="23" t="str">
        <f>IF(A183="","",VLOOKUP(A183,dados!$A$1:$B$23,2,FALSE))</f>
        <v>Diretoria de Tecnologia da Informação</v>
      </c>
      <c r="C183" s="70" t="s">
        <v>1162</v>
      </c>
      <c r="D183" s="128" t="s">
        <v>501</v>
      </c>
      <c r="E183" s="70">
        <v>463272</v>
      </c>
      <c r="F183" s="24" t="s">
        <v>26</v>
      </c>
      <c r="G183" s="25" t="s">
        <v>1163</v>
      </c>
      <c r="H183" s="25" t="s">
        <v>685</v>
      </c>
      <c r="I183" s="25" t="s">
        <v>1164</v>
      </c>
      <c r="J183" s="87" t="s">
        <v>81</v>
      </c>
      <c r="K183" s="25">
        <v>2250</v>
      </c>
      <c r="L183" s="27">
        <v>1575000</v>
      </c>
      <c r="M183" s="24" t="s">
        <v>37</v>
      </c>
      <c r="N183" s="24" t="s">
        <v>39</v>
      </c>
      <c r="O183" s="74" t="s">
        <v>26</v>
      </c>
      <c r="P183" s="28">
        <v>44682</v>
      </c>
      <c r="Q183" s="28">
        <v>44757</v>
      </c>
      <c r="R183" s="28">
        <v>44844</v>
      </c>
      <c r="S183" s="28">
        <v>44834</v>
      </c>
      <c r="T183" s="28">
        <v>44910</v>
      </c>
      <c r="U183" s="25" t="s">
        <v>853</v>
      </c>
      <c r="V183" s="25"/>
      <c r="W183" s="28"/>
      <c r="X183" s="25" t="s">
        <v>1165</v>
      </c>
      <c r="Y183" s="74" t="s">
        <v>79</v>
      </c>
      <c r="Z183" s="74" t="s">
        <v>73</v>
      </c>
      <c r="AA183" s="30" t="s">
        <v>1166</v>
      </c>
      <c r="AB183" s="28"/>
      <c r="AC183" s="31" t="str">
        <f t="shared" si="9"/>
        <v/>
      </c>
      <c r="AD183" s="28"/>
    </row>
    <row r="184" spans="1:30" ht="45.75" customHeight="1" x14ac:dyDescent="0.2">
      <c r="A184" s="68" t="s">
        <v>116</v>
      </c>
      <c r="B184" s="23" t="str">
        <f>IF(A184="","",VLOOKUP(A184,dados!$A$1:$B$23,2,FALSE))</f>
        <v>Diretoria de Tecnologia da Informação</v>
      </c>
      <c r="C184" s="70" t="s">
        <v>1167</v>
      </c>
      <c r="D184" s="128" t="s">
        <v>501</v>
      </c>
      <c r="E184" s="70" t="s">
        <v>1168</v>
      </c>
      <c r="F184" s="24" t="s">
        <v>26</v>
      </c>
      <c r="G184" s="25" t="s">
        <v>1169</v>
      </c>
      <c r="H184" s="25" t="s">
        <v>685</v>
      </c>
      <c r="I184" s="25" t="s">
        <v>1170</v>
      </c>
      <c r="J184" s="87" t="s">
        <v>81</v>
      </c>
      <c r="K184" s="25">
        <v>234</v>
      </c>
      <c r="L184" s="27">
        <v>304200</v>
      </c>
      <c r="M184" s="24" t="s">
        <v>37</v>
      </c>
      <c r="N184" s="24" t="s">
        <v>39</v>
      </c>
      <c r="O184" s="74" t="s">
        <v>26</v>
      </c>
      <c r="P184" s="28">
        <v>44661</v>
      </c>
      <c r="Q184" s="28">
        <v>44737</v>
      </c>
      <c r="R184" s="28"/>
      <c r="S184" s="28">
        <v>44849</v>
      </c>
      <c r="T184" s="28"/>
      <c r="U184" s="25" t="s">
        <v>853</v>
      </c>
      <c r="V184" s="25"/>
      <c r="W184" s="28"/>
      <c r="X184" s="25" t="s">
        <v>1171</v>
      </c>
      <c r="Y184" s="74" t="s">
        <v>32</v>
      </c>
      <c r="Z184" s="74" t="s">
        <v>73</v>
      </c>
      <c r="AA184" s="30"/>
      <c r="AB184" s="28"/>
      <c r="AC184" s="31" t="str">
        <f t="shared" si="9"/>
        <v/>
      </c>
      <c r="AD184" s="28" t="s">
        <v>1172</v>
      </c>
    </row>
    <row r="185" spans="1:30" ht="52.5" customHeight="1" x14ac:dyDescent="0.2">
      <c r="A185" s="68" t="s">
        <v>116</v>
      </c>
      <c r="B185" s="23" t="str">
        <f>IF(A185="","",VLOOKUP(A185,dados!$A$1:$B$23,2,FALSE))</f>
        <v>Diretoria de Tecnologia da Informação</v>
      </c>
      <c r="C185" s="70" t="s">
        <v>1173</v>
      </c>
      <c r="D185" s="128" t="s">
        <v>501</v>
      </c>
      <c r="E185" s="70">
        <v>27022</v>
      </c>
      <c r="F185" s="24" t="s">
        <v>26</v>
      </c>
      <c r="G185" s="25" t="s">
        <v>1174</v>
      </c>
      <c r="H185" s="25" t="s">
        <v>679</v>
      </c>
      <c r="I185" s="25" t="s">
        <v>1175</v>
      </c>
      <c r="J185" s="87" t="s">
        <v>67</v>
      </c>
      <c r="K185" s="116" t="s">
        <v>1176</v>
      </c>
      <c r="L185" s="27">
        <v>2950000</v>
      </c>
      <c r="M185" s="24" t="s">
        <v>37</v>
      </c>
      <c r="N185" s="24" t="s">
        <v>39</v>
      </c>
      <c r="O185" s="74" t="s">
        <v>26</v>
      </c>
      <c r="P185" s="28">
        <v>44743</v>
      </c>
      <c r="Q185" s="28">
        <v>44806</v>
      </c>
      <c r="R185" s="28"/>
      <c r="S185" s="28">
        <v>44913</v>
      </c>
      <c r="T185" s="28"/>
      <c r="U185" s="25" t="s">
        <v>853</v>
      </c>
      <c r="V185" s="25"/>
      <c r="W185" s="28"/>
      <c r="X185" s="25"/>
      <c r="Y185" s="24" t="s">
        <v>79</v>
      </c>
      <c r="Z185" s="74" t="s">
        <v>73</v>
      </c>
      <c r="AA185" s="30"/>
      <c r="AB185" s="28"/>
      <c r="AC185" s="31" t="str">
        <f t="shared" si="9"/>
        <v/>
      </c>
      <c r="AD185" s="28"/>
    </row>
    <row r="186" spans="1:30" ht="60.75" customHeight="1" x14ac:dyDescent="0.2">
      <c r="A186" s="68" t="s">
        <v>116</v>
      </c>
      <c r="B186" s="23" t="str">
        <f>IF(A186="","",VLOOKUP(A186,dados!$A$1:$B$23,2,FALSE))</f>
        <v>Diretoria de Tecnologia da Informação</v>
      </c>
      <c r="C186" s="114" t="s">
        <v>1177</v>
      </c>
      <c r="D186" s="128" t="s">
        <v>501</v>
      </c>
      <c r="E186" s="70">
        <v>27740</v>
      </c>
      <c r="F186" s="24" t="s">
        <v>26</v>
      </c>
      <c r="G186" s="25" t="s">
        <v>1178</v>
      </c>
      <c r="H186" s="25" t="s">
        <v>764</v>
      </c>
      <c r="I186" s="116" t="s">
        <v>1179</v>
      </c>
      <c r="J186" s="87" t="s">
        <v>81</v>
      </c>
      <c r="K186" s="25">
        <v>1</v>
      </c>
      <c r="L186" s="27">
        <v>2021147.4</v>
      </c>
      <c r="M186" s="24" t="s">
        <v>37</v>
      </c>
      <c r="N186" s="24" t="s">
        <v>28</v>
      </c>
      <c r="O186" s="74" t="s">
        <v>26</v>
      </c>
      <c r="P186" s="28">
        <v>45029</v>
      </c>
      <c r="Q186" s="124">
        <v>45120</v>
      </c>
      <c r="R186" s="28"/>
      <c r="S186" s="28">
        <v>45182</v>
      </c>
      <c r="T186" s="28"/>
      <c r="U186" s="25" t="s">
        <v>853</v>
      </c>
      <c r="V186" s="25"/>
      <c r="W186" s="28"/>
      <c r="X186" s="25"/>
      <c r="Y186" s="24" t="s">
        <v>79</v>
      </c>
      <c r="Z186" s="74" t="s">
        <v>73</v>
      </c>
      <c r="AA186" s="30"/>
      <c r="AB186" s="28"/>
      <c r="AC186" s="31" t="str">
        <f t="shared" si="9"/>
        <v/>
      </c>
      <c r="AD186" s="28"/>
    </row>
    <row r="187" spans="1:30" ht="105" x14ac:dyDescent="0.25">
      <c r="A187" s="68" t="s">
        <v>116</v>
      </c>
      <c r="B187" s="23" t="str">
        <f>IF(A187="","",VLOOKUP(A187,dados!$A$1:$B$23,2,FALSE))</f>
        <v>Diretoria de Tecnologia da Informação</v>
      </c>
      <c r="C187" s="70" t="s">
        <v>1180</v>
      </c>
      <c r="D187" s="128" t="s">
        <v>424</v>
      </c>
      <c r="E187" s="70" t="s">
        <v>1181</v>
      </c>
      <c r="F187" s="24" t="s">
        <v>26</v>
      </c>
      <c r="G187" s="25" t="s">
        <v>1182</v>
      </c>
      <c r="H187" s="25" t="s">
        <v>685</v>
      </c>
      <c r="I187" s="25" t="s">
        <v>1183</v>
      </c>
      <c r="J187" s="87" t="s">
        <v>81</v>
      </c>
      <c r="K187" s="25">
        <v>3000</v>
      </c>
      <c r="L187" s="27">
        <v>1000000</v>
      </c>
      <c r="M187" s="24" t="s">
        <v>37</v>
      </c>
      <c r="N187" s="24" t="s">
        <v>28</v>
      </c>
      <c r="O187" s="74" t="s">
        <v>26</v>
      </c>
      <c r="P187" s="28">
        <v>44713</v>
      </c>
      <c r="Q187" s="28">
        <v>44774</v>
      </c>
      <c r="R187" s="28">
        <v>44816</v>
      </c>
      <c r="S187" s="28">
        <v>44866</v>
      </c>
      <c r="T187" s="28">
        <v>44907</v>
      </c>
      <c r="U187" s="25" t="s">
        <v>853</v>
      </c>
      <c r="V187" s="25"/>
      <c r="W187" s="28"/>
      <c r="X187" s="25" t="s">
        <v>1184</v>
      </c>
      <c r="Y187" s="24" t="s">
        <v>79</v>
      </c>
      <c r="Z187" s="74" t="s">
        <v>73</v>
      </c>
      <c r="AA187" s="30"/>
      <c r="AB187" s="28"/>
      <c r="AC187" s="31" t="str">
        <f t="shared" si="9"/>
        <v/>
      </c>
      <c r="AD187" s="159"/>
    </row>
    <row r="188" spans="1:30" x14ac:dyDescent="0.2">
      <c r="A188" s="68" t="s">
        <v>116</v>
      </c>
      <c r="B188" s="23" t="str">
        <f>IF(A188="","",VLOOKUP(A188,dados!$A$1:$B$23,2,FALSE))</f>
        <v>Diretoria de Tecnologia da Informação</v>
      </c>
      <c r="C188" s="70" t="s">
        <v>1185</v>
      </c>
      <c r="D188" s="128" t="s">
        <v>501</v>
      </c>
      <c r="E188" s="70">
        <v>480277</v>
      </c>
      <c r="F188" s="24" t="s">
        <v>26</v>
      </c>
      <c r="G188" s="25" t="s">
        <v>1186</v>
      </c>
      <c r="H188" s="25" t="s">
        <v>685</v>
      </c>
      <c r="I188" s="116" t="s">
        <v>1187</v>
      </c>
      <c r="J188" s="87" t="s">
        <v>81</v>
      </c>
      <c r="K188" s="25">
        <v>6</v>
      </c>
      <c r="L188" s="27">
        <v>51000</v>
      </c>
      <c r="M188" s="24" t="s">
        <v>37</v>
      </c>
      <c r="N188" s="24" t="s">
        <v>28</v>
      </c>
      <c r="O188" s="74" t="s">
        <v>26</v>
      </c>
      <c r="P188" s="28">
        <v>44613</v>
      </c>
      <c r="Q188" s="28">
        <v>44673</v>
      </c>
      <c r="R188" s="28">
        <v>44734</v>
      </c>
      <c r="S188" s="28">
        <v>44834</v>
      </c>
      <c r="T188" s="28"/>
      <c r="U188" s="25" t="s">
        <v>853</v>
      </c>
      <c r="V188" s="25"/>
      <c r="W188" s="28"/>
      <c r="X188" s="25"/>
      <c r="Y188" s="24" t="s">
        <v>103</v>
      </c>
      <c r="Z188" s="74" t="s">
        <v>73</v>
      </c>
      <c r="AA188" s="30"/>
      <c r="AB188" s="28"/>
      <c r="AC188" s="31" t="str">
        <f t="shared" si="9"/>
        <v/>
      </c>
      <c r="AD188" s="28" t="s">
        <v>1188</v>
      </c>
    </row>
    <row r="189" spans="1:30" ht="180" x14ac:dyDescent="0.2">
      <c r="A189" s="69" t="s">
        <v>99</v>
      </c>
      <c r="B189" s="23" t="str">
        <f>IF(A189="","",VLOOKUP(A189,dados!$A$1:$B$23,2,FALSE))</f>
        <v>Diretoria de Infraestrutura</v>
      </c>
      <c r="C189" s="71" t="s">
        <v>1189</v>
      </c>
      <c r="D189" s="87" t="s">
        <v>424</v>
      </c>
      <c r="E189" s="70" t="s">
        <v>1190</v>
      </c>
      <c r="F189" s="24" t="s">
        <v>26</v>
      </c>
      <c r="G189" s="25" t="s">
        <v>1191</v>
      </c>
      <c r="H189" s="25" t="s">
        <v>514</v>
      </c>
      <c r="I189" s="116" t="s">
        <v>1192</v>
      </c>
      <c r="J189" s="25" t="s">
        <v>74</v>
      </c>
      <c r="K189" s="25" t="s">
        <v>1193</v>
      </c>
      <c r="L189" s="27">
        <v>352000</v>
      </c>
      <c r="M189" s="24" t="s">
        <v>37</v>
      </c>
      <c r="N189" s="24" t="s">
        <v>28</v>
      </c>
      <c r="O189" s="24" t="s">
        <v>26</v>
      </c>
      <c r="P189" s="28">
        <v>44568</v>
      </c>
      <c r="Q189" s="28">
        <v>44625</v>
      </c>
      <c r="R189" s="28">
        <v>44681</v>
      </c>
      <c r="S189" s="28">
        <v>44686</v>
      </c>
      <c r="T189" s="28">
        <v>44742</v>
      </c>
      <c r="U189" s="25" t="s">
        <v>853</v>
      </c>
      <c r="V189" s="25"/>
      <c r="W189" s="28"/>
      <c r="X189" s="25"/>
      <c r="Y189" s="24" t="s">
        <v>79</v>
      </c>
      <c r="Z189" s="24" t="s">
        <v>73</v>
      </c>
      <c r="AA189" s="30"/>
      <c r="AB189" s="28"/>
      <c r="AC189" s="31" t="str">
        <f t="shared" si="9"/>
        <v/>
      </c>
      <c r="AD189" s="28" t="s">
        <v>1194</v>
      </c>
    </row>
    <row r="190" spans="1:30" ht="91.5" customHeight="1" x14ac:dyDescent="0.2">
      <c r="A190" s="68" t="s">
        <v>18</v>
      </c>
      <c r="B190" s="23" t="str">
        <f>IF(A190="","",VLOOKUP(A190,dados!$A$1:$B$23,2,FALSE))</f>
        <v>Academia Judicial</v>
      </c>
      <c r="C190" s="71" t="s">
        <v>1195</v>
      </c>
      <c r="D190" s="129" t="s">
        <v>403</v>
      </c>
      <c r="E190" s="70" t="s">
        <v>883</v>
      </c>
      <c r="F190" s="24" t="s">
        <v>26</v>
      </c>
      <c r="G190" s="25" t="s">
        <v>1196</v>
      </c>
      <c r="H190" s="25" t="s">
        <v>892</v>
      </c>
      <c r="I190" s="25" t="s">
        <v>414</v>
      </c>
      <c r="J190" s="25" t="s">
        <v>60</v>
      </c>
      <c r="K190" s="25" t="s">
        <v>600</v>
      </c>
      <c r="L190" s="27" t="s">
        <v>412</v>
      </c>
      <c r="M190" s="24" t="s">
        <v>26</v>
      </c>
      <c r="N190" s="24" t="s">
        <v>28</v>
      </c>
      <c r="O190" s="24" t="s">
        <v>26</v>
      </c>
      <c r="P190" s="28" t="s">
        <v>893</v>
      </c>
      <c r="Q190" s="28">
        <f>S190-75</f>
        <v>44585</v>
      </c>
      <c r="R190" s="28"/>
      <c r="S190" s="28">
        <v>44660</v>
      </c>
      <c r="T190" s="28"/>
      <c r="U190" s="25" t="s">
        <v>853</v>
      </c>
      <c r="V190" s="25"/>
      <c r="W190" s="28">
        <v>44582</v>
      </c>
      <c r="X190" s="25" t="s">
        <v>1197</v>
      </c>
      <c r="Y190" s="24" t="s">
        <v>72</v>
      </c>
      <c r="Z190" s="24" t="s">
        <v>73</v>
      </c>
      <c r="AA190" s="30" t="s">
        <v>1198</v>
      </c>
      <c r="AB190" s="28">
        <v>44669</v>
      </c>
      <c r="AC190" s="31">
        <f t="shared" si="9"/>
        <v>87</v>
      </c>
      <c r="AD190" s="28"/>
    </row>
    <row r="191" spans="1:30" ht="45" x14ac:dyDescent="0.2">
      <c r="A191" s="69" t="s">
        <v>82</v>
      </c>
      <c r="B191" s="23" t="str">
        <f>IF(A191="","",VLOOKUP(A191,dados!$A$1:$B$23,2,FALSE))</f>
        <v>Diretoria de Engenharia e Arquitetura</v>
      </c>
      <c r="C191" s="70" t="s">
        <v>1199</v>
      </c>
      <c r="D191" s="87" t="s">
        <v>403</v>
      </c>
      <c r="E191" s="70" t="s">
        <v>804</v>
      </c>
      <c r="F191" s="24" t="s">
        <v>26</v>
      </c>
      <c r="G191" s="25" t="s">
        <v>1200</v>
      </c>
      <c r="H191" s="25" t="s">
        <v>662</v>
      </c>
      <c r="I191" s="25" t="s">
        <v>1201</v>
      </c>
      <c r="J191" s="25" t="s">
        <v>81</v>
      </c>
      <c r="K191" s="25" t="s">
        <v>438</v>
      </c>
      <c r="L191" s="27">
        <v>31000</v>
      </c>
      <c r="M191" s="24" t="s">
        <v>26</v>
      </c>
      <c r="N191" s="24" t="s">
        <v>28</v>
      </c>
      <c r="O191" s="24" t="s">
        <v>26</v>
      </c>
      <c r="P191" s="28">
        <v>44573</v>
      </c>
      <c r="Q191" s="28">
        <v>44621</v>
      </c>
      <c r="R191" s="28"/>
      <c r="S191" s="28">
        <v>44682</v>
      </c>
      <c r="T191" s="28"/>
      <c r="U191" s="25"/>
      <c r="V191" s="25"/>
      <c r="W191" s="28"/>
      <c r="X191" s="25"/>
      <c r="Y191" s="24" t="s">
        <v>79</v>
      </c>
      <c r="Z191" s="24" t="s">
        <v>34</v>
      </c>
      <c r="AA191" s="30"/>
      <c r="AB191" s="28"/>
      <c r="AC191" s="31" t="str">
        <f t="shared" si="9"/>
        <v/>
      </c>
      <c r="AD191" s="28"/>
    </row>
    <row r="192" spans="1:30" ht="135" x14ac:dyDescent="0.2">
      <c r="A192" s="69" t="s">
        <v>99</v>
      </c>
      <c r="B192" s="23" t="str">
        <f>IF(A192="","",VLOOKUP(A192,dados!$A$1:$B$23,2,FALSE))</f>
        <v>Diretoria de Infraestrutura</v>
      </c>
      <c r="C192" s="71" t="s">
        <v>1202</v>
      </c>
      <c r="D192" s="129" t="s">
        <v>403</v>
      </c>
      <c r="E192" s="70" t="s">
        <v>883</v>
      </c>
      <c r="F192" s="24" t="s">
        <v>26</v>
      </c>
      <c r="G192" s="25" t="s">
        <v>1203</v>
      </c>
      <c r="H192" s="25" t="s">
        <v>100</v>
      </c>
      <c r="I192" s="25" t="s">
        <v>1204</v>
      </c>
      <c r="J192" s="25" t="s">
        <v>81</v>
      </c>
      <c r="K192" s="25" t="s">
        <v>795</v>
      </c>
      <c r="L192" s="25" t="s">
        <v>795</v>
      </c>
      <c r="M192" s="24" t="s">
        <v>26</v>
      </c>
      <c r="N192" s="24" t="s">
        <v>39</v>
      </c>
      <c r="O192" s="24" t="s">
        <v>26</v>
      </c>
      <c r="P192" s="28">
        <v>44788</v>
      </c>
      <c r="Q192" s="28">
        <v>44849</v>
      </c>
      <c r="R192" s="115"/>
      <c r="S192" s="28">
        <v>44955</v>
      </c>
      <c r="T192" s="115"/>
      <c r="U192" s="25"/>
      <c r="V192" s="115"/>
      <c r="W192" s="87" t="s">
        <v>1205</v>
      </c>
      <c r="X192" s="87" t="s">
        <v>1206</v>
      </c>
      <c r="Y192" s="24" t="s">
        <v>43</v>
      </c>
      <c r="Z192" s="24" t="s">
        <v>73</v>
      </c>
      <c r="AA192" s="87" t="s">
        <v>1207</v>
      </c>
      <c r="AB192" s="87" t="s">
        <v>1208</v>
      </c>
      <c r="AC192" s="31">
        <f t="shared" si="9"/>
        <v>90</v>
      </c>
      <c r="AD192" s="115"/>
    </row>
    <row r="193" spans="1:30" ht="105" x14ac:dyDescent="0.2">
      <c r="A193" s="68" t="s">
        <v>75</v>
      </c>
      <c r="B193" s="23" t="str">
        <f>IF(A193="","",VLOOKUP(A193,dados!$A$1:$B$23,2,FALSE))</f>
        <v>Diretoria de Documentação e Informações</v>
      </c>
      <c r="C193" s="71" t="s">
        <v>1209</v>
      </c>
      <c r="D193" s="128" t="s">
        <v>424</v>
      </c>
      <c r="E193" s="70" t="s">
        <v>1210</v>
      </c>
      <c r="F193" s="24" t="s">
        <v>37</v>
      </c>
      <c r="G193" s="25" t="s">
        <v>1211</v>
      </c>
      <c r="H193" s="25" t="s">
        <v>785</v>
      </c>
      <c r="I193" s="25" t="s">
        <v>1212</v>
      </c>
      <c r="J193" s="25" t="s">
        <v>45</v>
      </c>
      <c r="K193" s="25" t="s">
        <v>1213</v>
      </c>
      <c r="L193" s="27">
        <v>24600</v>
      </c>
      <c r="M193" s="24" t="s">
        <v>37</v>
      </c>
      <c r="N193" s="24" t="s">
        <v>28</v>
      </c>
      <c r="O193" s="24" t="s">
        <v>26</v>
      </c>
      <c r="P193" s="28" t="s">
        <v>1214</v>
      </c>
      <c r="Q193" s="28" t="s">
        <v>1214</v>
      </c>
      <c r="R193" s="28"/>
      <c r="S193" s="28" t="s">
        <v>1214</v>
      </c>
      <c r="T193" s="28"/>
      <c r="U193" s="87"/>
      <c r="V193" s="25"/>
      <c r="W193" s="28">
        <v>44631</v>
      </c>
      <c r="X193" s="25" t="s">
        <v>1215</v>
      </c>
      <c r="Y193" s="24" t="s">
        <v>65</v>
      </c>
      <c r="Z193" s="24" t="s">
        <v>73</v>
      </c>
      <c r="AA193" s="30" t="s">
        <v>1216</v>
      </c>
      <c r="AB193" s="28">
        <v>44676</v>
      </c>
      <c r="AC193" s="31">
        <f t="shared" si="9"/>
        <v>45</v>
      </c>
      <c r="AD193" s="28"/>
    </row>
    <row r="194" spans="1:30" ht="45" x14ac:dyDescent="0.2">
      <c r="A194" s="69" t="s">
        <v>99</v>
      </c>
      <c r="B194" s="23" t="str">
        <f>IF(A194="","",VLOOKUP(A194,dados!$A$1:$B$23,2,FALSE))</f>
        <v>Diretoria de Infraestrutura</v>
      </c>
      <c r="C194" s="70" t="s">
        <v>1217</v>
      </c>
      <c r="D194" s="128" t="s">
        <v>424</v>
      </c>
      <c r="E194" s="70" t="s">
        <v>1218</v>
      </c>
      <c r="F194" s="24" t="s">
        <v>26</v>
      </c>
      <c r="G194" s="25" t="s">
        <v>1219</v>
      </c>
      <c r="H194" s="25" t="s">
        <v>1220</v>
      </c>
      <c r="I194" s="25" t="s">
        <v>1221</v>
      </c>
      <c r="J194" s="25" t="s">
        <v>74</v>
      </c>
      <c r="K194" s="25" t="s">
        <v>1222</v>
      </c>
      <c r="L194" s="27">
        <v>590000</v>
      </c>
      <c r="M194" s="24" t="s">
        <v>37</v>
      </c>
      <c r="N194" s="24" t="s">
        <v>28</v>
      </c>
      <c r="O194" s="24" t="s">
        <v>26</v>
      </c>
      <c r="P194" s="28">
        <v>44581</v>
      </c>
      <c r="Q194" s="28">
        <v>44621</v>
      </c>
      <c r="R194" s="28"/>
      <c r="S194" s="28">
        <v>44652</v>
      </c>
      <c r="T194" s="28"/>
      <c r="U194" s="25" t="s">
        <v>564</v>
      </c>
      <c r="V194" s="25"/>
      <c r="W194" s="28">
        <v>44607</v>
      </c>
      <c r="X194" s="87" t="s">
        <v>1223</v>
      </c>
      <c r="Y194" s="24" t="s">
        <v>43</v>
      </c>
      <c r="Z194" s="24" t="s">
        <v>73</v>
      </c>
      <c r="AA194" s="30" t="s">
        <v>1224</v>
      </c>
      <c r="AB194" s="28">
        <v>44655</v>
      </c>
      <c r="AC194" s="31">
        <f t="shared" si="9"/>
        <v>48</v>
      </c>
      <c r="AD194" s="28"/>
    </row>
    <row r="195" spans="1:30" ht="45" x14ac:dyDescent="0.2">
      <c r="A195" s="68" t="s">
        <v>99</v>
      </c>
      <c r="B195" s="23" t="str">
        <f>IF(A195="","",VLOOKUP(A195,dados!$A$1:$B$23,2,FALSE))</f>
        <v>Diretoria de Infraestrutura</v>
      </c>
      <c r="C195" s="71" t="s">
        <v>1225</v>
      </c>
      <c r="D195" s="129" t="s">
        <v>424</v>
      </c>
      <c r="E195" s="70" t="s">
        <v>1226</v>
      </c>
      <c r="F195" s="24" t="s">
        <v>26</v>
      </c>
      <c r="G195" s="25" t="s">
        <v>1227</v>
      </c>
      <c r="H195" s="25" t="s">
        <v>1228</v>
      </c>
      <c r="I195" s="25" t="s">
        <v>1229</v>
      </c>
      <c r="J195" s="25" t="s">
        <v>74</v>
      </c>
      <c r="K195" s="25" t="s">
        <v>1230</v>
      </c>
      <c r="L195" s="27">
        <v>725000</v>
      </c>
      <c r="M195" s="24" t="s">
        <v>37</v>
      </c>
      <c r="N195" s="24" t="s">
        <v>28</v>
      </c>
      <c r="O195" s="24" t="s">
        <v>26</v>
      </c>
      <c r="P195" s="28">
        <v>44581</v>
      </c>
      <c r="Q195" s="28">
        <v>44621</v>
      </c>
      <c r="R195" s="28"/>
      <c r="S195" s="28">
        <v>44652</v>
      </c>
      <c r="T195" s="28"/>
      <c r="U195" s="25"/>
      <c r="V195" s="25"/>
      <c r="W195" s="28">
        <v>44614</v>
      </c>
      <c r="X195" s="25" t="s">
        <v>1231</v>
      </c>
      <c r="Y195" s="24" t="s">
        <v>43</v>
      </c>
      <c r="Z195" s="24" t="s">
        <v>73</v>
      </c>
      <c r="AA195" s="30"/>
      <c r="AB195" s="28">
        <v>44655</v>
      </c>
      <c r="AC195" s="31">
        <f t="shared" si="9"/>
        <v>41</v>
      </c>
      <c r="AD195" s="28"/>
    </row>
    <row r="196" spans="1:30" ht="150" x14ac:dyDescent="0.2">
      <c r="A196" s="69" t="s">
        <v>104</v>
      </c>
      <c r="B196" s="23" t="str">
        <f>IF(A196="","",VLOOKUP(A196,dados!$A$1:$B$23,2,FALSE))</f>
        <v>Diretoria de Material e Patrimônio</v>
      </c>
      <c r="C196" s="70" t="s">
        <v>1232</v>
      </c>
      <c r="D196" s="128" t="s">
        <v>1233</v>
      </c>
      <c r="E196" s="70" t="s">
        <v>1234</v>
      </c>
      <c r="F196" s="24" t="s">
        <v>26</v>
      </c>
      <c r="G196" s="25" t="s">
        <v>553</v>
      </c>
      <c r="H196" s="25" t="s">
        <v>554</v>
      </c>
      <c r="I196" s="25" t="s">
        <v>1235</v>
      </c>
      <c r="J196" s="25" t="s">
        <v>81</v>
      </c>
      <c r="K196" s="25" t="s">
        <v>1236</v>
      </c>
      <c r="L196" s="27">
        <v>160000</v>
      </c>
      <c r="M196" s="24" t="s">
        <v>37</v>
      </c>
      <c r="N196" s="24" t="s">
        <v>28</v>
      </c>
      <c r="O196" s="24" t="s">
        <v>26</v>
      </c>
      <c r="P196" s="28">
        <v>44610</v>
      </c>
      <c r="Q196" s="28">
        <v>44638</v>
      </c>
      <c r="R196" s="28"/>
      <c r="S196" s="28">
        <v>44669</v>
      </c>
      <c r="T196" s="28"/>
      <c r="U196" s="25"/>
      <c r="V196" s="25"/>
      <c r="W196" s="28">
        <v>44658</v>
      </c>
      <c r="X196" s="25" t="s">
        <v>1237</v>
      </c>
      <c r="Y196" s="24" t="s">
        <v>43</v>
      </c>
      <c r="Z196" s="24" t="s">
        <v>73</v>
      </c>
      <c r="AA196" s="30" t="s">
        <v>1238</v>
      </c>
      <c r="AB196" s="28">
        <v>44699</v>
      </c>
      <c r="AC196" s="31">
        <f t="shared" si="9"/>
        <v>41</v>
      </c>
      <c r="AD196" s="28"/>
    </row>
    <row r="197" spans="1:30" ht="409.5" x14ac:dyDescent="0.2">
      <c r="A197" s="68" t="s">
        <v>104</v>
      </c>
      <c r="B197" s="23" t="str">
        <f>IF(A197="","",VLOOKUP(A197,dados!$A$1:$B$23,2,FALSE))</f>
        <v>Diretoria de Material e Patrimônio</v>
      </c>
      <c r="C197" s="71" t="s">
        <v>1239</v>
      </c>
      <c r="D197" s="129" t="s">
        <v>424</v>
      </c>
      <c r="E197" s="70" t="s">
        <v>1240</v>
      </c>
      <c r="F197" s="24" t="s">
        <v>26</v>
      </c>
      <c r="G197" s="25" t="s">
        <v>553</v>
      </c>
      <c r="H197" s="25" t="s">
        <v>554</v>
      </c>
      <c r="I197" s="25" t="s">
        <v>1241</v>
      </c>
      <c r="J197" s="25" t="s">
        <v>81</v>
      </c>
      <c r="K197" s="25" t="s">
        <v>1242</v>
      </c>
      <c r="L197" s="27">
        <v>1000000</v>
      </c>
      <c r="M197" s="24" t="s">
        <v>37</v>
      </c>
      <c r="N197" s="24" t="s">
        <v>28</v>
      </c>
      <c r="O197" s="24" t="s">
        <v>26</v>
      </c>
      <c r="P197" s="28">
        <v>44713</v>
      </c>
      <c r="Q197" s="28">
        <v>44774</v>
      </c>
      <c r="R197" s="28"/>
      <c r="S197" s="28">
        <v>44805</v>
      </c>
      <c r="T197" s="28"/>
      <c r="U197" s="25"/>
      <c r="V197" s="25"/>
      <c r="W197" s="28"/>
      <c r="X197" s="25"/>
      <c r="Y197" s="24" t="s">
        <v>79</v>
      </c>
      <c r="Z197" s="24"/>
      <c r="AA197" s="30"/>
      <c r="AB197" s="28"/>
      <c r="AC197" s="31" t="str">
        <f t="shared" si="9"/>
        <v/>
      </c>
      <c r="AD197" s="28"/>
    </row>
    <row r="198" spans="1:30" x14ac:dyDescent="0.2">
      <c r="A198" s="69" t="s">
        <v>82</v>
      </c>
      <c r="B198" s="23" t="str">
        <f>IF(A198="","",VLOOKUP(A198,dados!$A$1:$B$23,2,FALSE))</f>
        <v>Diretoria de Engenharia e Arquitetura</v>
      </c>
      <c r="C198" s="70" t="s">
        <v>1243</v>
      </c>
      <c r="D198" s="128" t="s">
        <v>403</v>
      </c>
      <c r="E198" s="70" t="s">
        <v>411</v>
      </c>
      <c r="F198" s="24" t="s">
        <v>26</v>
      </c>
      <c r="G198" s="25" t="s">
        <v>1244</v>
      </c>
      <c r="H198" s="25" t="s">
        <v>1245</v>
      </c>
      <c r="I198" s="25" t="s">
        <v>1246</v>
      </c>
      <c r="J198" s="25" t="s">
        <v>81</v>
      </c>
      <c r="K198" s="25"/>
      <c r="L198" s="27">
        <v>500000</v>
      </c>
      <c r="M198" s="24" t="s">
        <v>37</v>
      </c>
      <c r="N198" s="24" t="s">
        <v>28</v>
      </c>
      <c r="O198" s="24" t="s">
        <v>26</v>
      </c>
      <c r="P198" s="28">
        <v>44599</v>
      </c>
      <c r="Q198" s="28">
        <v>44641</v>
      </c>
      <c r="R198" s="28"/>
      <c r="S198" s="28">
        <v>44866</v>
      </c>
      <c r="T198" s="28"/>
      <c r="U198" s="25"/>
      <c r="V198" s="25"/>
      <c r="W198" s="28">
        <v>44640</v>
      </c>
      <c r="X198" s="25" t="s">
        <v>1247</v>
      </c>
      <c r="Y198" s="24" t="s">
        <v>65</v>
      </c>
      <c r="Z198" s="24" t="s">
        <v>87</v>
      </c>
      <c r="AA198" s="30" t="s">
        <v>1248</v>
      </c>
      <c r="AB198" s="28">
        <v>44736</v>
      </c>
      <c r="AC198" s="31">
        <f t="shared" si="9"/>
        <v>96</v>
      </c>
      <c r="AD198" s="28"/>
    </row>
    <row r="199" spans="1:30" ht="150" x14ac:dyDescent="0.2">
      <c r="A199" s="69" t="s">
        <v>18</v>
      </c>
      <c r="B199" s="23" t="str">
        <f>IF(A199="","",VLOOKUP(A199,dados!$A$1:$B$23,2,FALSE))</f>
        <v>Academia Judicial</v>
      </c>
      <c r="C199" s="70" t="s">
        <v>1195</v>
      </c>
      <c r="D199" s="128" t="s">
        <v>403</v>
      </c>
      <c r="E199" s="70" t="s">
        <v>883</v>
      </c>
      <c r="F199" s="24" t="s">
        <v>26</v>
      </c>
      <c r="G199" s="25" t="s">
        <v>1249</v>
      </c>
      <c r="H199" s="25" t="s">
        <v>892</v>
      </c>
      <c r="I199" s="27" t="s">
        <v>1250</v>
      </c>
      <c r="J199" s="25" t="s">
        <v>60</v>
      </c>
      <c r="K199" s="27" t="s">
        <v>1251</v>
      </c>
      <c r="L199" s="27">
        <v>820050</v>
      </c>
      <c r="M199" s="24" t="s">
        <v>26</v>
      </c>
      <c r="N199" s="24" t="s">
        <v>28</v>
      </c>
      <c r="O199" s="24" t="s">
        <v>26</v>
      </c>
      <c r="P199" s="28">
        <v>44679</v>
      </c>
      <c r="Q199" s="28">
        <v>44701</v>
      </c>
      <c r="R199" s="28"/>
      <c r="S199" s="28">
        <v>44720</v>
      </c>
      <c r="T199" s="28"/>
      <c r="U199" s="25"/>
      <c r="V199" s="25"/>
      <c r="W199" s="28">
        <v>44701</v>
      </c>
      <c r="X199" s="25" t="s">
        <v>1252</v>
      </c>
      <c r="Y199" s="24" t="s">
        <v>43</v>
      </c>
      <c r="Z199" s="24" t="s">
        <v>44</v>
      </c>
      <c r="AA199" s="30" t="s">
        <v>1253</v>
      </c>
      <c r="AB199" s="28">
        <v>44715</v>
      </c>
      <c r="AC199" s="31">
        <f t="shared" si="9"/>
        <v>14</v>
      </c>
      <c r="AD199" s="28"/>
    </row>
    <row r="200" spans="1:30" ht="135" x14ac:dyDescent="0.2">
      <c r="A200" s="68" t="s">
        <v>99</v>
      </c>
      <c r="B200" s="23" t="str">
        <f>IF('PCA 2022 Licit, Dispensa, Inexi'!$A195="","",VLOOKUP(A200,dados!$A$1:$B$23,2,FALSE))</f>
        <v>Diretoria de Infraestrutura</v>
      </c>
      <c r="C200" s="71" t="s">
        <v>1254</v>
      </c>
      <c r="D200" s="129" t="s">
        <v>403</v>
      </c>
      <c r="E200" s="70" t="s">
        <v>860</v>
      </c>
      <c r="F200" s="24" t="s">
        <v>26</v>
      </c>
      <c r="G200" s="25" t="s">
        <v>1255</v>
      </c>
      <c r="H200" s="25" t="s">
        <v>1256</v>
      </c>
      <c r="I200" s="25" t="s">
        <v>1257</v>
      </c>
      <c r="J200" s="25" t="s">
        <v>74</v>
      </c>
      <c r="K200" s="27" t="s">
        <v>1258</v>
      </c>
      <c r="L200" s="27">
        <v>60000</v>
      </c>
      <c r="M200" s="24" t="s">
        <v>37</v>
      </c>
      <c r="N200" s="24" t="s">
        <v>39</v>
      </c>
      <c r="O200" s="24" t="s">
        <v>26</v>
      </c>
      <c r="P200" s="28">
        <v>44792</v>
      </c>
      <c r="Q200" s="28">
        <v>44853</v>
      </c>
      <c r="R200" s="28"/>
      <c r="S200" s="28">
        <v>44914</v>
      </c>
      <c r="T200" s="28"/>
      <c r="U200" s="25"/>
      <c r="V200" s="25"/>
      <c r="W200" s="28"/>
      <c r="X200" s="25"/>
      <c r="Y200" s="24" t="s">
        <v>32</v>
      </c>
      <c r="Z200" s="24"/>
      <c r="AA200" s="30"/>
      <c r="AB200" s="28"/>
      <c r="AC200" s="31" t="str">
        <f t="shared" si="9"/>
        <v/>
      </c>
      <c r="AD200" s="28" t="s">
        <v>1259</v>
      </c>
    </row>
    <row r="201" spans="1:30" ht="90" x14ac:dyDescent="0.2">
      <c r="A201" s="68" t="s">
        <v>18</v>
      </c>
      <c r="B201" s="23" t="str">
        <f>IF('PCA 2022 Licit, Dispensa, Inexi'!$A197="","",VLOOKUP(A201,dados!$A$1:$B$23,2,FALSE))</f>
        <v>Academia Judicial</v>
      </c>
      <c r="C201" s="71" t="s">
        <v>1260</v>
      </c>
      <c r="D201" s="129" t="s">
        <v>403</v>
      </c>
      <c r="E201" s="70" t="s">
        <v>1261</v>
      </c>
      <c r="F201" s="24" t="s">
        <v>26</v>
      </c>
      <c r="G201" s="25" t="s">
        <v>1262</v>
      </c>
      <c r="H201" s="25" t="s">
        <v>1263</v>
      </c>
      <c r="I201" s="25" t="s">
        <v>414</v>
      </c>
      <c r="J201" s="25" t="s">
        <v>60</v>
      </c>
      <c r="K201" s="25" t="s">
        <v>1264</v>
      </c>
      <c r="L201" s="27">
        <v>2000000</v>
      </c>
      <c r="M201" s="24" t="s">
        <v>26</v>
      </c>
      <c r="N201" s="24" t="s">
        <v>28</v>
      </c>
      <c r="O201" s="24" t="s">
        <v>26</v>
      </c>
      <c r="P201" s="28">
        <v>44706</v>
      </c>
      <c r="Q201" s="28">
        <v>44736</v>
      </c>
      <c r="R201" s="28"/>
      <c r="S201" s="28">
        <v>44762</v>
      </c>
      <c r="T201" s="28"/>
      <c r="U201" s="25" t="s">
        <v>657</v>
      </c>
      <c r="V201" s="25"/>
      <c r="W201" s="28">
        <v>44757</v>
      </c>
      <c r="X201" s="25" t="s">
        <v>1265</v>
      </c>
      <c r="Y201" s="24" t="s">
        <v>43</v>
      </c>
      <c r="Z201" s="24" t="s">
        <v>73</v>
      </c>
      <c r="AA201" s="30" t="s">
        <v>1266</v>
      </c>
      <c r="AB201" s="28">
        <v>44813</v>
      </c>
      <c r="AC201" s="31">
        <f t="shared" si="9"/>
        <v>56</v>
      </c>
      <c r="AD201" s="28"/>
    </row>
    <row r="202" spans="1:30" ht="90" x14ac:dyDescent="0.2">
      <c r="A202" s="69" t="s">
        <v>82</v>
      </c>
      <c r="B202" s="23" t="str">
        <f>IF('PCA 2022 Licit, Dispensa, Inexi'!$A200="","",VLOOKUP(A202,dados!$A$1:$B$23,2,FALSE))</f>
        <v>Diretoria de Engenharia e Arquitetura</v>
      </c>
      <c r="C202" s="70" t="s">
        <v>1267</v>
      </c>
      <c r="D202" s="128" t="s">
        <v>824</v>
      </c>
      <c r="E202" s="70" t="s">
        <v>660</v>
      </c>
      <c r="F202" s="24" t="s">
        <v>26</v>
      </c>
      <c r="G202" s="25" t="s">
        <v>1268</v>
      </c>
      <c r="H202" s="25" t="s">
        <v>1269</v>
      </c>
      <c r="I202" s="155" t="s">
        <v>1270</v>
      </c>
      <c r="J202" s="25" t="s">
        <v>81</v>
      </c>
      <c r="K202" s="25" t="s">
        <v>438</v>
      </c>
      <c r="L202" s="27">
        <v>80000</v>
      </c>
      <c r="M202" s="24" t="s">
        <v>37</v>
      </c>
      <c r="N202" s="24"/>
      <c r="O202" s="24" t="s">
        <v>26</v>
      </c>
      <c r="P202" s="28">
        <v>44715</v>
      </c>
      <c r="Q202" s="28">
        <v>44795</v>
      </c>
      <c r="R202" s="28"/>
      <c r="S202" s="28">
        <v>44855</v>
      </c>
      <c r="T202" s="28">
        <v>44928</v>
      </c>
      <c r="U202" s="25" t="s">
        <v>564</v>
      </c>
      <c r="V202" s="25"/>
      <c r="W202" s="28">
        <v>44783</v>
      </c>
      <c r="X202" s="25" t="s">
        <v>1271</v>
      </c>
      <c r="Y202" s="24" t="s">
        <v>65</v>
      </c>
      <c r="Z202" s="24" t="s">
        <v>73</v>
      </c>
      <c r="AA202" s="30" t="s">
        <v>1272</v>
      </c>
      <c r="AB202" s="28"/>
      <c r="AC202" s="31" t="str">
        <f t="shared" si="9"/>
        <v/>
      </c>
      <c r="AD202" s="28"/>
    </row>
    <row r="203" spans="1:30" ht="204" x14ac:dyDescent="0.2">
      <c r="A203" s="68" t="s">
        <v>94</v>
      </c>
      <c r="B203" s="23" t="str">
        <f>IF('PCA 2022 Licit, Dispensa, Inexi'!$A203="","",VLOOKUP(A203,dados!$A$1:$B$23,2,FALSE))</f>
        <v>Diretoria de Gestão de Pessoas</v>
      </c>
      <c r="C203" s="71" t="s">
        <v>1273</v>
      </c>
      <c r="D203" s="129" t="s">
        <v>403</v>
      </c>
      <c r="E203" s="70" t="s">
        <v>1274</v>
      </c>
      <c r="F203" s="24" t="s">
        <v>26</v>
      </c>
      <c r="G203" s="25" t="s">
        <v>931</v>
      </c>
      <c r="H203" s="25" t="s">
        <v>1275</v>
      </c>
      <c r="I203" s="153" t="s">
        <v>1276</v>
      </c>
      <c r="J203" s="25" t="s">
        <v>81</v>
      </c>
      <c r="K203" s="25"/>
      <c r="L203" s="27" t="s">
        <v>1277</v>
      </c>
      <c r="M203" s="24" t="s">
        <v>26</v>
      </c>
      <c r="N203" s="24" t="s">
        <v>28</v>
      </c>
      <c r="O203" s="24" t="s">
        <v>26</v>
      </c>
      <c r="P203" s="28">
        <v>44685</v>
      </c>
      <c r="Q203" s="28">
        <v>44835</v>
      </c>
      <c r="R203" s="28"/>
      <c r="S203" s="28">
        <v>44958</v>
      </c>
      <c r="T203" s="28"/>
      <c r="U203" s="25"/>
      <c r="V203" s="25"/>
      <c r="W203" s="28"/>
      <c r="X203" s="25"/>
      <c r="Y203" s="24"/>
      <c r="Z203" s="24"/>
      <c r="AA203" s="30"/>
      <c r="AB203" s="28"/>
      <c r="AC203" s="31" t="str">
        <f t="shared" si="9"/>
        <v/>
      </c>
      <c r="AD203" s="28"/>
    </row>
    <row r="204" spans="1:30" ht="90" x14ac:dyDescent="0.2">
      <c r="A204" s="69" t="s">
        <v>18</v>
      </c>
      <c r="B204" s="23" t="str">
        <f>IF('PCA 2022 Licit, Dispensa, Inexi'!$A204="","",VLOOKUP(A204,dados!$A$1:$B$23,2,FALSE))</f>
        <v>Academia Judicial</v>
      </c>
      <c r="C204" s="70" t="s">
        <v>1278</v>
      </c>
      <c r="D204" s="128" t="s">
        <v>824</v>
      </c>
      <c r="E204" s="70" t="s">
        <v>1279</v>
      </c>
      <c r="F204" s="24" t="s">
        <v>26</v>
      </c>
      <c r="G204" s="25" t="s">
        <v>1280</v>
      </c>
      <c r="H204" s="25" t="s">
        <v>1281</v>
      </c>
      <c r="I204" s="25" t="s">
        <v>414</v>
      </c>
      <c r="J204" s="25" t="s">
        <v>60</v>
      </c>
      <c r="K204" s="25" t="s">
        <v>1282</v>
      </c>
      <c r="L204" s="27">
        <v>300000</v>
      </c>
      <c r="M204" s="24" t="s">
        <v>26</v>
      </c>
      <c r="N204" s="24" t="s">
        <v>28</v>
      </c>
      <c r="O204" s="24" t="s">
        <v>26</v>
      </c>
      <c r="P204" s="28">
        <v>44707</v>
      </c>
      <c r="Q204" s="28">
        <v>44750</v>
      </c>
      <c r="R204" s="28"/>
      <c r="S204" s="28">
        <v>44764</v>
      </c>
      <c r="T204" s="28"/>
      <c r="U204" s="25" t="s">
        <v>721</v>
      </c>
      <c r="V204" s="25"/>
      <c r="W204" s="28">
        <v>44754</v>
      </c>
      <c r="X204" s="25" t="s">
        <v>1283</v>
      </c>
      <c r="Y204" s="24" t="s">
        <v>43</v>
      </c>
      <c r="Z204" s="24" t="s">
        <v>44</v>
      </c>
      <c r="AA204" s="30" t="s">
        <v>1284</v>
      </c>
      <c r="AB204" s="28">
        <v>44769</v>
      </c>
      <c r="AC204" s="31">
        <f t="shared" si="9"/>
        <v>15</v>
      </c>
      <c r="AD204" s="28"/>
    </row>
    <row r="205" spans="1:30" ht="225" x14ac:dyDescent="0.2">
      <c r="A205" s="68" t="s">
        <v>116</v>
      </c>
      <c r="B205" s="144" t="s">
        <v>117</v>
      </c>
      <c r="C205" s="71" t="s">
        <v>1285</v>
      </c>
      <c r="D205" s="129" t="s">
        <v>824</v>
      </c>
      <c r="E205" s="70" t="s">
        <v>1286</v>
      </c>
      <c r="F205" s="24" t="s">
        <v>26</v>
      </c>
      <c r="G205" s="25" t="s">
        <v>1287</v>
      </c>
      <c r="H205" s="25" t="s">
        <v>1288</v>
      </c>
      <c r="I205" s="25" t="s">
        <v>1289</v>
      </c>
      <c r="J205" s="25" t="s">
        <v>88</v>
      </c>
      <c r="K205" s="25" t="s">
        <v>1290</v>
      </c>
      <c r="L205" s="27">
        <v>27000</v>
      </c>
      <c r="M205" s="24" t="s">
        <v>26</v>
      </c>
      <c r="N205" s="24" t="s">
        <v>28</v>
      </c>
      <c r="O205" s="24" t="s">
        <v>26</v>
      </c>
      <c r="P205" s="28">
        <v>44837</v>
      </c>
      <c r="Q205" s="28">
        <v>44897</v>
      </c>
      <c r="R205" s="28"/>
      <c r="S205" s="28">
        <v>44997</v>
      </c>
      <c r="T205" s="28"/>
      <c r="U205" s="25"/>
      <c r="V205" s="25"/>
      <c r="W205" s="28"/>
      <c r="X205" s="25" t="s">
        <v>1291</v>
      </c>
      <c r="Y205" s="24"/>
      <c r="Z205" s="24"/>
      <c r="AA205" s="30"/>
      <c r="AB205" s="28"/>
      <c r="AC205" s="31" t="str">
        <f t="shared" si="9"/>
        <v/>
      </c>
      <c r="AD205" s="28"/>
    </row>
    <row r="206" spans="1:30" ht="135" x14ac:dyDescent="0.25">
      <c r="A206" s="69" t="s">
        <v>116</v>
      </c>
      <c r="B206" s="23" t="str">
        <f>IF('PCA 2022 Licit, Dispensa, Inexi'!$A206="","",VLOOKUP(A206,dados!$A$1:$B$23,2,FALSE))</f>
        <v>Diretoria de Tecnologia da Informação</v>
      </c>
      <c r="C206" s="70" t="s">
        <v>1292</v>
      </c>
      <c r="D206" s="128" t="s">
        <v>824</v>
      </c>
      <c r="E206" s="70" t="s">
        <v>1293</v>
      </c>
      <c r="F206" s="24" t="s">
        <v>26</v>
      </c>
      <c r="G206" s="25" t="s">
        <v>1294</v>
      </c>
      <c r="H206" s="25" t="s">
        <v>1295</v>
      </c>
      <c r="I206" s="25" t="s">
        <v>1296</v>
      </c>
      <c r="J206" s="25" t="s">
        <v>45</v>
      </c>
      <c r="K206" s="25" t="s">
        <v>1297</v>
      </c>
      <c r="L206" s="27">
        <v>750000</v>
      </c>
      <c r="M206" s="24" t="s">
        <v>26</v>
      </c>
      <c r="N206" s="24" t="s">
        <v>28</v>
      </c>
      <c r="O206" s="24" t="s">
        <v>37</v>
      </c>
      <c r="P206" s="28">
        <v>44985</v>
      </c>
      <c r="Q206" s="28">
        <v>45065</v>
      </c>
      <c r="R206" s="28"/>
      <c r="S206" s="28">
        <v>45177</v>
      </c>
      <c r="T206" s="28"/>
      <c r="U206" s="25" t="s">
        <v>945</v>
      </c>
      <c r="V206" s="25"/>
      <c r="W206" s="28"/>
      <c r="X206" s="25"/>
      <c r="Y206" s="24" t="s">
        <v>103</v>
      </c>
      <c r="Z206" s="24"/>
      <c r="AA206" s="30"/>
      <c r="AB206" s="28"/>
      <c r="AC206" s="31" t="str">
        <f t="shared" si="9"/>
        <v/>
      </c>
      <c r="AD206" s="172" t="s">
        <v>1298</v>
      </c>
    </row>
    <row r="207" spans="1:30" ht="45" x14ac:dyDescent="0.2">
      <c r="A207" s="68" t="s">
        <v>116</v>
      </c>
      <c r="B207" s="23" t="str">
        <f>IF('PCA 2022 Licit, Dispensa, Inexi'!$A207="","",VLOOKUP(A207,dados!$A$1:$B$23,2,FALSE))</f>
        <v>Diretoria de Tecnologia da Informação</v>
      </c>
      <c r="C207" s="71" t="s">
        <v>1299</v>
      </c>
      <c r="D207" s="129" t="s">
        <v>424</v>
      </c>
      <c r="E207" s="70" t="s">
        <v>1300</v>
      </c>
      <c r="F207" s="24" t="s">
        <v>26</v>
      </c>
      <c r="G207" s="25" t="s">
        <v>1301</v>
      </c>
      <c r="H207" s="25" t="s">
        <v>529</v>
      </c>
      <c r="I207" s="25"/>
      <c r="J207" s="25" t="s">
        <v>81</v>
      </c>
      <c r="K207" s="25" t="s">
        <v>1302</v>
      </c>
      <c r="L207" s="27">
        <v>580000</v>
      </c>
      <c r="M207" s="24" t="s">
        <v>37</v>
      </c>
      <c r="N207" s="24" t="s">
        <v>28</v>
      </c>
      <c r="O207" s="24" t="s">
        <v>26</v>
      </c>
      <c r="P207" s="28">
        <v>44824</v>
      </c>
      <c r="Q207" s="28">
        <v>44881</v>
      </c>
      <c r="R207" s="28"/>
      <c r="S207" s="28">
        <v>44986</v>
      </c>
      <c r="T207" s="28"/>
      <c r="U207" s="25" t="s">
        <v>687</v>
      </c>
      <c r="V207" s="25"/>
      <c r="W207" s="28"/>
      <c r="X207" s="25"/>
      <c r="Y207" s="24"/>
      <c r="Z207" s="24"/>
      <c r="AA207" s="30"/>
      <c r="AB207" s="28"/>
      <c r="AC207" s="31" t="str">
        <f t="shared" si="9"/>
        <v/>
      </c>
      <c r="AD207" s="28"/>
    </row>
    <row r="208" spans="1:30" ht="240" x14ac:dyDescent="0.2">
      <c r="A208" s="69" t="s">
        <v>128</v>
      </c>
      <c r="B208" s="23" t="str">
        <f>IF('PCA 2022 Licit, Dispensa, Inexi'!$A208="","",VLOOKUP(A208,dados!$A$1:$B$23,2,FALSE))</f>
        <v>Núcleo de Inteligência e Segurança Institucional</v>
      </c>
      <c r="C208" s="70" t="s">
        <v>1303</v>
      </c>
      <c r="D208" s="128" t="s">
        <v>424</v>
      </c>
      <c r="E208" s="70" t="s">
        <v>1304</v>
      </c>
      <c r="F208" s="24" t="s">
        <v>26</v>
      </c>
      <c r="G208" s="25" t="s">
        <v>1305</v>
      </c>
      <c r="H208" s="25" t="s">
        <v>1306</v>
      </c>
      <c r="I208" s="25"/>
      <c r="J208" s="25" t="s">
        <v>88</v>
      </c>
      <c r="K208" s="25" t="s">
        <v>1307</v>
      </c>
      <c r="L208" s="27">
        <v>1212780</v>
      </c>
      <c r="M208" s="24" t="s">
        <v>26</v>
      </c>
      <c r="N208" s="24" t="s">
        <v>28</v>
      </c>
      <c r="O208" s="24" t="s">
        <v>26</v>
      </c>
      <c r="P208" s="28">
        <v>44757</v>
      </c>
      <c r="Q208" s="28">
        <v>44788</v>
      </c>
      <c r="R208" s="28"/>
      <c r="S208" s="28">
        <v>44849</v>
      </c>
      <c r="T208" s="28"/>
      <c r="U208" s="25" t="s">
        <v>721</v>
      </c>
      <c r="V208" s="25"/>
      <c r="W208" s="28"/>
      <c r="X208" s="25"/>
      <c r="Y208" s="24"/>
      <c r="Z208" s="24"/>
      <c r="AA208" s="30"/>
      <c r="AB208" s="28"/>
      <c r="AC208" s="31" t="str">
        <f t="shared" si="9"/>
        <v/>
      </c>
      <c r="AD208" s="28"/>
    </row>
    <row r="209" spans="1:30" x14ac:dyDescent="0.2">
      <c r="A209" s="68" t="s">
        <v>128</v>
      </c>
      <c r="B209" s="23" t="str">
        <f>IF('PCA 2022 Licit, Dispensa, Inexi'!$A209="","",VLOOKUP(A209,dados!$A$1:$B$23,2,FALSE))</f>
        <v>Núcleo de Inteligência e Segurança Institucional</v>
      </c>
      <c r="C209" s="71" t="s">
        <v>1308</v>
      </c>
      <c r="D209" s="129" t="s">
        <v>403</v>
      </c>
      <c r="E209" s="70" t="s">
        <v>1309</v>
      </c>
      <c r="F209" s="24" t="s">
        <v>26</v>
      </c>
      <c r="G209" s="25" t="s">
        <v>1310</v>
      </c>
      <c r="H209" s="25" t="s">
        <v>1306</v>
      </c>
      <c r="I209" s="25"/>
      <c r="J209" s="25" t="s">
        <v>88</v>
      </c>
      <c r="K209" s="25" t="s">
        <v>1311</v>
      </c>
      <c r="L209" s="27">
        <v>56700</v>
      </c>
      <c r="M209" s="24" t="s">
        <v>37</v>
      </c>
      <c r="N209" s="24" t="s">
        <v>28</v>
      </c>
      <c r="O209" s="24" t="s">
        <v>26</v>
      </c>
      <c r="P209" s="28">
        <v>44767</v>
      </c>
      <c r="Q209" s="28">
        <v>44798</v>
      </c>
      <c r="R209" s="28"/>
      <c r="S209" s="28">
        <v>44829</v>
      </c>
      <c r="T209" s="28"/>
      <c r="U209" s="25" t="s">
        <v>853</v>
      </c>
      <c r="V209" s="25"/>
      <c r="W209" s="28"/>
      <c r="X209" s="25"/>
      <c r="Y209" s="24"/>
      <c r="Z209" s="24"/>
      <c r="AA209" s="30"/>
      <c r="AB209" s="28"/>
      <c r="AC209" s="31" t="str">
        <f t="shared" si="9"/>
        <v/>
      </c>
      <c r="AD209" s="28"/>
    </row>
    <row r="210" spans="1:30" ht="240" x14ac:dyDescent="0.2">
      <c r="A210" s="69" t="s">
        <v>99</v>
      </c>
      <c r="B210" s="23" t="str">
        <f>IF('PCA 2022 Licit, Dispensa, Inexi'!$A210="","",VLOOKUP(A210,dados!$A$1:$B$23,2,FALSE))</f>
        <v>Diretoria de Infraestrutura</v>
      </c>
      <c r="C210" s="70" t="s">
        <v>1312</v>
      </c>
      <c r="D210" s="128" t="s">
        <v>403</v>
      </c>
      <c r="E210" s="70" t="s">
        <v>883</v>
      </c>
      <c r="F210" s="24" t="s">
        <v>26</v>
      </c>
      <c r="G210" s="25" t="s">
        <v>1313</v>
      </c>
      <c r="H210" s="25" t="s">
        <v>1314</v>
      </c>
      <c r="I210" s="25" t="s">
        <v>1315</v>
      </c>
      <c r="J210" s="25" t="s">
        <v>74</v>
      </c>
      <c r="K210" s="25" t="s">
        <v>1316</v>
      </c>
      <c r="L210" s="27">
        <v>185700</v>
      </c>
      <c r="M210" s="24" t="s">
        <v>26</v>
      </c>
      <c r="N210" s="24" t="s">
        <v>28</v>
      </c>
      <c r="O210" s="24" t="s">
        <v>26</v>
      </c>
      <c r="P210" s="28">
        <v>44788</v>
      </c>
      <c r="Q210" s="28">
        <v>44819</v>
      </c>
      <c r="R210" s="28"/>
      <c r="S210" s="28">
        <v>44866</v>
      </c>
      <c r="T210" s="28"/>
      <c r="U210" s="25" t="s">
        <v>853</v>
      </c>
      <c r="V210" s="25"/>
      <c r="W210" s="28">
        <v>44816</v>
      </c>
      <c r="X210" s="25" t="s">
        <v>1317</v>
      </c>
      <c r="Y210" s="24" t="s">
        <v>65</v>
      </c>
      <c r="Z210" s="24" t="s">
        <v>73</v>
      </c>
      <c r="AA210" s="30" t="s">
        <v>1318</v>
      </c>
      <c r="AB210" s="28"/>
      <c r="AC210" s="31" t="str">
        <f t="shared" si="9"/>
        <v/>
      </c>
      <c r="AD210" s="28"/>
    </row>
    <row r="211" spans="1:30" ht="45" x14ac:dyDescent="0.2">
      <c r="A211" s="69" t="s">
        <v>99</v>
      </c>
      <c r="B211" s="23" t="str">
        <f>IF('PCA 2022 Licit, Dispensa, Inexi'!$A211="","",VLOOKUP(A211,dados!$A$1:$B$23,2,FALSE))</f>
        <v>Diretoria de Infraestrutura</v>
      </c>
      <c r="C211" s="70" t="s">
        <v>1319</v>
      </c>
      <c r="D211" s="128" t="s">
        <v>424</v>
      </c>
      <c r="E211" s="70" t="s">
        <v>1218</v>
      </c>
      <c r="F211" s="24" t="s">
        <v>26</v>
      </c>
      <c r="G211" s="25" t="s">
        <v>1219</v>
      </c>
      <c r="H211" s="25" t="s">
        <v>1320</v>
      </c>
      <c r="I211" s="25" t="s">
        <v>1221</v>
      </c>
      <c r="J211" s="25" t="s">
        <v>74</v>
      </c>
      <c r="K211" s="25" t="s">
        <v>1321</v>
      </c>
      <c r="L211" s="27">
        <v>1184320</v>
      </c>
      <c r="M211" s="24" t="s">
        <v>37</v>
      </c>
      <c r="N211" s="24" t="s">
        <v>28</v>
      </c>
      <c r="O211" s="24" t="s">
        <v>26</v>
      </c>
      <c r="P211" s="28">
        <v>44789</v>
      </c>
      <c r="Q211" s="28">
        <v>44790</v>
      </c>
      <c r="R211" s="28"/>
      <c r="S211" s="28"/>
      <c r="T211" s="28"/>
      <c r="U211" s="25" t="s">
        <v>687</v>
      </c>
      <c r="V211" s="25"/>
      <c r="W211" s="28">
        <v>44790</v>
      </c>
      <c r="X211" s="25" t="s">
        <v>1322</v>
      </c>
      <c r="Y211" s="24" t="s">
        <v>43</v>
      </c>
      <c r="Z211" s="24" t="s">
        <v>73</v>
      </c>
      <c r="AA211" s="30" t="s">
        <v>1323</v>
      </c>
      <c r="AB211" s="28">
        <v>44820</v>
      </c>
      <c r="AC211" s="31">
        <f t="shared" si="9"/>
        <v>30</v>
      </c>
      <c r="AD211" s="28"/>
    </row>
    <row r="212" spans="1:30" ht="409.5" x14ac:dyDescent="0.2">
      <c r="A212" s="68" t="s">
        <v>104</v>
      </c>
      <c r="B212" s="23" t="str">
        <f>IF('PCA 2022 Licit, Dispensa, Inexi'!$A212="","",VLOOKUP(A212,dados!$A$1:$B$23,2,FALSE))</f>
        <v>Diretoria de Material e Patrimônio</v>
      </c>
      <c r="C212" s="71" t="s">
        <v>1324</v>
      </c>
      <c r="D212" s="129" t="s">
        <v>424</v>
      </c>
      <c r="E212" s="70" t="s">
        <v>1325</v>
      </c>
      <c r="F212" s="24" t="s">
        <v>26</v>
      </c>
      <c r="G212" s="25" t="s">
        <v>1326</v>
      </c>
      <c r="H212" s="25" t="s">
        <v>427</v>
      </c>
      <c r="I212" s="25" t="s">
        <v>1327</v>
      </c>
      <c r="J212" s="25" t="s">
        <v>81</v>
      </c>
      <c r="K212" s="25" t="s">
        <v>1328</v>
      </c>
      <c r="L212" s="27">
        <v>597720</v>
      </c>
      <c r="M212" s="24" t="s">
        <v>37</v>
      </c>
      <c r="N212" s="24" t="s">
        <v>28</v>
      </c>
      <c r="O212" s="24" t="s">
        <v>26</v>
      </c>
      <c r="P212" s="28">
        <v>44809</v>
      </c>
      <c r="Q212" s="28">
        <v>44823</v>
      </c>
      <c r="R212" s="28"/>
      <c r="S212" s="28">
        <v>44827</v>
      </c>
      <c r="T212" s="28"/>
      <c r="U212" s="25" t="s">
        <v>409</v>
      </c>
      <c r="V212" s="25"/>
      <c r="W212" s="28">
        <v>44824</v>
      </c>
      <c r="X212" s="25" t="s">
        <v>1329</v>
      </c>
      <c r="Y212" s="24" t="s">
        <v>65</v>
      </c>
      <c r="Z212" s="24" t="s">
        <v>44</v>
      </c>
      <c r="AA212" s="30" t="s">
        <v>1330</v>
      </c>
      <c r="AB212" s="28">
        <v>44832</v>
      </c>
      <c r="AC212" s="31">
        <f t="shared" si="9"/>
        <v>8</v>
      </c>
      <c r="AD212" s="28"/>
    </row>
    <row r="213" spans="1:30" ht="63" customHeight="1" x14ac:dyDescent="0.2">
      <c r="A213" s="69" t="s">
        <v>116</v>
      </c>
      <c r="B213" s="23" t="str">
        <f>IF('PCA 2022 Licit, Dispensa, Inexi'!$A213="","",VLOOKUP(A213,dados!$A$1:$B$23,2,FALSE))</f>
        <v>Diretoria de Tecnologia da Informação</v>
      </c>
      <c r="C213" s="70" t="s">
        <v>1331</v>
      </c>
      <c r="D213" s="128" t="s">
        <v>501</v>
      </c>
      <c r="E213" s="70" t="s">
        <v>528</v>
      </c>
      <c r="F213" s="24" t="s">
        <v>26</v>
      </c>
      <c r="G213" s="25" t="s">
        <v>1332</v>
      </c>
      <c r="H213" s="25" t="s">
        <v>529</v>
      </c>
      <c r="I213" s="116" t="s">
        <v>1333</v>
      </c>
      <c r="J213" s="25" t="s">
        <v>81</v>
      </c>
      <c r="K213" s="25" t="s">
        <v>1334</v>
      </c>
      <c r="L213" s="27">
        <v>172500</v>
      </c>
      <c r="M213" s="24" t="s">
        <v>37</v>
      </c>
      <c r="N213" s="24" t="s">
        <v>28</v>
      </c>
      <c r="O213" s="24" t="s">
        <v>26</v>
      </c>
      <c r="P213" s="28">
        <v>44834</v>
      </c>
      <c r="Q213" s="28">
        <v>44837</v>
      </c>
      <c r="R213" s="28"/>
      <c r="S213" s="28">
        <v>44905</v>
      </c>
      <c r="T213" s="28"/>
      <c r="U213" s="25" t="s">
        <v>657</v>
      </c>
      <c r="V213" s="25"/>
      <c r="W213" s="28"/>
      <c r="X213" s="25"/>
      <c r="Y213" s="24" t="s">
        <v>79</v>
      </c>
      <c r="Z213" s="24" t="s">
        <v>73</v>
      </c>
      <c r="AA213" s="30"/>
      <c r="AB213" s="28"/>
      <c r="AC213" s="31" t="str">
        <f t="shared" si="9"/>
        <v/>
      </c>
      <c r="AD213" s="28"/>
    </row>
    <row r="214" spans="1:30" ht="195" x14ac:dyDescent="0.2">
      <c r="A214" s="68" t="s">
        <v>116</v>
      </c>
      <c r="B214" s="144" t="str">
        <f>IF('PCA 2022 Licit, Dispensa, Inexi'!$A214="","",VLOOKUP(A214,dados!$A$1:$B$23,2,FALSE))</f>
        <v>Diretoria de Tecnologia da Informação</v>
      </c>
      <c r="C214" s="71" t="s">
        <v>1335</v>
      </c>
      <c r="D214" s="128" t="s">
        <v>501</v>
      </c>
      <c r="E214" s="70" t="s">
        <v>1336</v>
      </c>
      <c r="F214" s="24" t="s">
        <v>26</v>
      </c>
      <c r="G214" s="25" t="s">
        <v>1337</v>
      </c>
      <c r="H214" s="25" t="s">
        <v>1338</v>
      </c>
      <c r="I214" s="25" t="s">
        <v>1339</v>
      </c>
      <c r="J214" s="25" t="s">
        <v>67</v>
      </c>
      <c r="K214" s="25" t="s">
        <v>1340</v>
      </c>
      <c r="L214" s="27">
        <v>6259116.0800000001</v>
      </c>
      <c r="M214" s="24" t="s">
        <v>26</v>
      </c>
      <c r="N214" s="24" t="s">
        <v>39</v>
      </c>
      <c r="O214" s="24" t="s">
        <v>26</v>
      </c>
      <c r="P214" s="28">
        <v>44743</v>
      </c>
      <c r="Q214" s="28">
        <v>44785</v>
      </c>
      <c r="R214" s="28"/>
      <c r="S214" s="28">
        <v>44840</v>
      </c>
      <c r="T214" s="28"/>
      <c r="U214" s="25" t="s">
        <v>411</v>
      </c>
      <c r="V214" s="25"/>
      <c r="W214" s="28">
        <v>44785</v>
      </c>
      <c r="X214" s="25" t="s">
        <v>1341</v>
      </c>
      <c r="Y214" s="24" t="s">
        <v>43</v>
      </c>
      <c r="Z214" s="24" t="s">
        <v>73</v>
      </c>
      <c r="AA214" s="30" t="s">
        <v>1342</v>
      </c>
      <c r="AB214" s="28">
        <v>44833</v>
      </c>
      <c r="AC214" s="31">
        <f t="shared" si="9"/>
        <v>48</v>
      </c>
      <c r="AD214" s="28"/>
    </row>
    <row r="215" spans="1:30" ht="165" x14ac:dyDescent="0.2">
      <c r="A215" s="69" t="s">
        <v>116</v>
      </c>
      <c r="B215" s="23" t="str">
        <f>IF('PCA 2022 Licit, Dispensa, Inexi'!$A215="","",VLOOKUP(A215,dados!$A$1:$B$23,2,FALSE))</f>
        <v>Diretoria de Tecnologia da Informação</v>
      </c>
      <c r="C215" s="70" t="s">
        <v>1331</v>
      </c>
      <c r="D215" s="128" t="s">
        <v>501</v>
      </c>
      <c r="E215" s="70" t="s">
        <v>528</v>
      </c>
      <c r="F215" s="24" t="s">
        <v>26</v>
      </c>
      <c r="G215" s="25" t="s">
        <v>1332</v>
      </c>
      <c r="H215" s="25" t="s">
        <v>1343</v>
      </c>
      <c r="I215" s="25" t="s">
        <v>1333</v>
      </c>
      <c r="J215" s="25" t="s">
        <v>81</v>
      </c>
      <c r="K215" s="25" t="s">
        <v>1344</v>
      </c>
      <c r="L215" s="27">
        <v>172500</v>
      </c>
      <c r="M215" s="24" t="s">
        <v>37</v>
      </c>
      <c r="N215" s="24" t="s">
        <v>28</v>
      </c>
      <c r="O215" s="24" t="s">
        <v>26</v>
      </c>
      <c r="P215" s="28">
        <v>44834</v>
      </c>
      <c r="Q215" s="28">
        <v>44837</v>
      </c>
      <c r="R215" s="28"/>
      <c r="S215" s="28">
        <v>44905</v>
      </c>
      <c r="T215" s="28"/>
      <c r="U215" s="25"/>
      <c r="V215" s="25"/>
      <c r="W215" s="28"/>
      <c r="X215" s="25"/>
      <c r="Y215" s="24"/>
      <c r="Z215" s="24"/>
      <c r="AA215" s="30"/>
      <c r="AB215" s="28"/>
      <c r="AC215" s="31" t="str">
        <f t="shared" si="9"/>
        <v/>
      </c>
      <c r="AD215" s="28"/>
    </row>
    <row r="216" spans="1:30" ht="15" x14ac:dyDescent="0.2">
      <c r="A216" s="68"/>
      <c r="B216" s="23" t="str">
        <f>IF('PCA 2022 Licit, Dispensa, Inexi'!$A216="","",VLOOKUP(A216,dados!$A$1:$B$23,2,FALSE))</f>
        <v/>
      </c>
      <c r="C216" s="71"/>
      <c r="D216" s="129"/>
      <c r="E216" s="70"/>
      <c r="F216" s="24"/>
      <c r="G216" s="25"/>
      <c r="H216" s="25"/>
      <c r="I216" s="25"/>
      <c r="J216" s="25"/>
      <c r="K216" s="25"/>
      <c r="L216" s="27"/>
      <c r="M216" s="24"/>
      <c r="N216" s="24"/>
      <c r="O216" s="24"/>
      <c r="P216" s="28"/>
      <c r="Q216" s="28"/>
      <c r="R216" s="28"/>
      <c r="S216" s="28"/>
      <c r="T216" s="28"/>
      <c r="U216" s="25"/>
      <c r="V216" s="25"/>
      <c r="W216" s="28"/>
      <c r="X216" s="25"/>
      <c r="Y216" s="24"/>
      <c r="Z216" s="24"/>
      <c r="AA216" s="30"/>
      <c r="AB216" s="28"/>
      <c r="AC216" s="31" t="str">
        <f t="shared" si="9"/>
        <v/>
      </c>
      <c r="AD216" s="28"/>
    </row>
    <row r="217" spans="1:30" ht="15" x14ac:dyDescent="0.2">
      <c r="A217" s="69"/>
      <c r="B217" s="23" t="str">
        <f>IF('PCA 2022 Licit, Dispensa, Inexi'!$A217="","",VLOOKUP(A217,dados!$A$1:$B$23,2,FALSE))</f>
        <v/>
      </c>
      <c r="C217" s="70"/>
      <c r="D217" s="128"/>
      <c r="E217" s="70"/>
      <c r="F217" s="24"/>
      <c r="G217" s="25"/>
      <c r="H217" s="25"/>
      <c r="I217" s="25"/>
      <c r="J217" s="25"/>
      <c r="K217" s="25"/>
      <c r="L217" s="27"/>
      <c r="M217" s="24"/>
      <c r="N217" s="24"/>
      <c r="O217" s="24"/>
      <c r="P217" s="28"/>
      <c r="Q217" s="28"/>
      <c r="R217" s="28"/>
      <c r="S217" s="28"/>
      <c r="T217" s="28"/>
      <c r="U217" s="25"/>
      <c r="V217" s="25"/>
      <c r="W217" s="28"/>
      <c r="X217" s="25"/>
      <c r="Y217" s="24"/>
      <c r="Z217" s="24"/>
      <c r="AA217" s="30"/>
      <c r="AB217" s="28"/>
      <c r="AC217" s="31" t="str">
        <f t="shared" si="9"/>
        <v/>
      </c>
      <c r="AD217" s="28"/>
    </row>
    <row r="218" spans="1:30" ht="15" x14ac:dyDescent="0.2">
      <c r="A218" s="68"/>
      <c r="B218" s="23" t="str">
        <f>IF('PCA 2022 Licit, Dispensa, Inexi'!$A218="","",VLOOKUP(A218,dados!$A$1:$B$23,2,FALSE))</f>
        <v/>
      </c>
      <c r="C218" s="71"/>
      <c r="D218" s="129"/>
      <c r="E218" s="70"/>
      <c r="F218" s="24"/>
      <c r="G218" s="25"/>
      <c r="H218" s="25"/>
      <c r="I218" s="25"/>
      <c r="J218" s="25"/>
      <c r="K218" s="25"/>
      <c r="L218" s="27"/>
      <c r="M218" s="24"/>
      <c r="N218" s="24"/>
      <c r="O218" s="24"/>
      <c r="P218" s="28"/>
      <c r="Q218" s="28"/>
      <c r="R218" s="28"/>
      <c r="S218" s="28"/>
      <c r="T218" s="28"/>
      <c r="U218" s="25"/>
      <c r="V218" s="25"/>
      <c r="W218" s="28"/>
      <c r="X218" s="25"/>
      <c r="Y218" s="24"/>
      <c r="Z218" s="24"/>
      <c r="AA218" s="30"/>
      <c r="AB218" s="28"/>
      <c r="AC218" s="31" t="str">
        <f t="shared" si="9"/>
        <v/>
      </c>
      <c r="AD218" s="28"/>
    </row>
    <row r="219" spans="1:30" ht="15" x14ac:dyDescent="0.2">
      <c r="A219" s="69"/>
      <c r="B219" s="23" t="str">
        <f>IF('PCA 2022 Licit, Dispensa, Inexi'!$A219="","",VLOOKUP(A219,dados!$A$1:$B$23,2,FALSE))</f>
        <v/>
      </c>
      <c r="C219" s="70"/>
      <c r="D219" s="128"/>
      <c r="E219" s="70"/>
      <c r="F219" s="24"/>
      <c r="G219" s="25"/>
      <c r="H219" s="25"/>
      <c r="I219" s="25"/>
      <c r="J219" s="25"/>
      <c r="K219" s="25"/>
      <c r="L219" s="27"/>
      <c r="M219" s="24"/>
      <c r="N219" s="24"/>
      <c r="O219" s="24"/>
      <c r="P219" s="28"/>
      <c r="Q219" s="28"/>
      <c r="R219" s="28"/>
      <c r="S219" s="28"/>
      <c r="T219" s="28"/>
      <c r="U219" s="25"/>
      <c r="V219" s="25"/>
      <c r="W219" s="28"/>
      <c r="X219" s="25"/>
      <c r="Y219" s="24"/>
      <c r="Z219" s="24"/>
      <c r="AA219" s="30"/>
      <c r="AB219" s="28"/>
      <c r="AC219" s="31" t="str">
        <f t="shared" si="9"/>
        <v/>
      </c>
      <c r="AD219" s="28"/>
    </row>
    <row r="220" spans="1:30" ht="15" x14ac:dyDescent="0.2">
      <c r="A220" s="68"/>
      <c r="B220" s="23" t="str">
        <f>IF('PCA 2022 Licit, Dispensa, Inexi'!$A220="","",VLOOKUP(A220,dados!$A$1:$B$23,2,FALSE))</f>
        <v/>
      </c>
      <c r="C220" s="71"/>
      <c r="D220" s="129"/>
      <c r="E220" s="70"/>
      <c r="F220" s="24"/>
      <c r="G220" s="25"/>
      <c r="H220" s="25"/>
      <c r="I220" s="25"/>
      <c r="J220" s="25"/>
      <c r="K220" s="25"/>
      <c r="L220" s="27"/>
      <c r="M220" s="24"/>
      <c r="N220" s="24"/>
      <c r="O220" s="24"/>
      <c r="P220" s="28"/>
      <c r="Q220" s="28"/>
      <c r="R220" s="28"/>
      <c r="S220" s="28"/>
      <c r="T220" s="28"/>
      <c r="U220" s="25"/>
      <c r="V220" s="25"/>
      <c r="W220" s="28"/>
      <c r="X220" s="25"/>
      <c r="Y220" s="24"/>
      <c r="Z220" s="24"/>
      <c r="AA220" s="30"/>
      <c r="AB220" s="28"/>
      <c r="AC220" s="31" t="str">
        <f t="shared" si="9"/>
        <v/>
      </c>
      <c r="AD220" s="28"/>
    </row>
    <row r="221" spans="1:30" ht="15" x14ac:dyDescent="0.2">
      <c r="A221" s="69"/>
      <c r="B221" s="23" t="str">
        <f>IF('PCA 2022 Licit, Dispensa, Inexi'!$A221="","",VLOOKUP(A221,dados!$A$1:$B$23,2,FALSE))</f>
        <v/>
      </c>
      <c r="C221" s="70"/>
      <c r="D221" s="128"/>
      <c r="E221" s="70"/>
      <c r="F221" s="24"/>
      <c r="G221" s="25"/>
      <c r="H221" s="25"/>
      <c r="I221" s="25"/>
      <c r="J221" s="25"/>
      <c r="K221" s="25"/>
      <c r="L221" s="27"/>
      <c r="M221" s="24"/>
      <c r="N221" s="24"/>
      <c r="O221" s="24"/>
      <c r="P221" s="28"/>
      <c r="Q221" s="28"/>
      <c r="R221" s="28"/>
      <c r="S221" s="28"/>
      <c r="T221" s="28"/>
      <c r="U221" s="25"/>
      <c r="V221" s="25"/>
      <c r="W221" s="28"/>
      <c r="X221" s="25"/>
      <c r="Y221" s="24"/>
      <c r="Z221" s="24"/>
      <c r="AA221" s="30"/>
      <c r="AB221" s="28"/>
      <c r="AC221" s="31" t="str">
        <f t="shared" si="9"/>
        <v/>
      </c>
      <c r="AD221" s="28"/>
    </row>
    <row r="222" spans="1:30" ht="15" x14ac:dyDescent="0.2">
      <c r="A222" s="68"/>
      <c r="B222" s="23" t="str">
        <f>IF('PCA 2022 Licit, Dispensa, Inexi'!$A222="","",VLOOKUP(A222,dados!$A$1:$B$23,2,FALSE))</f>
        <v/>
      </c>
      <c r="C222" s="71"/>
      <c r="D222" s="129"/>
      <c r="E222" s="70"/>
      <c r="F222" s="24"/>
      <c r="G222" s="25"/>
      <c r="H222" s="25"/>
      <c r="I222" s="25"/>
      <c r="J222" s="25"/>
      <c r="K222" s="25"/>
      <c r="L222" s="27"/>
      <c r="M222" s="24"/>
      <c r="N222" s="24"/>
      <c r="O222" s="24"/>
      <c r="P222" s="28"/>
      <c r="Q222" s="28"/>
      <c r="R222" s="28"/>
      <c r="S222" s="28"/>
      <c r="T222" s="28"/>
      <c r="U222" s="25"/>
      <c r="V222" s="25"/>
      <c r="W222" s="28"/>
      <c r="X222" s="25"/>
      <c r="Y222" s="24"/>
      <c r="Z222" s="24"/>
      <c r="AA222" s="30"/>
      <c r="AB222" s="28"/>
      <c r="AC222" s="31" t="str">
        <f t="shared" si="9"/>
        <v/>
      </c>
      <c r="AD222" s="28"/>
    </row>
    <row r="223" spans="1:30" ht="15" x14ac:dyDescent="0.2">
      <c r="A223" s="69"/>
      <c r="B223" s="23" t="str">
        <f>IF('PCA 2022 Licit, Dispensa, Inexi'!$A223="","",VLOOKUP(A223,dados!$A$1:$B$23,2,FALSE))</f>
        <v/>
      </c>
      <c r="C223" s="70"/>
      <c r="D223" s="128"/>
      <c r="E223" s="70"/>
      <c r="F223" s="24"/>
      <c r="G223" s="25"/>
      <c r="H223" s="25"/>
      <c r="I223" s="25"/>
      <c r="J223" s="25"/>
      <c r="K223" s="25"/>
      <c r="L223" s="27"/>
      <c r="M223" s="24"/>
      <c r="N223" s="24"/>
      <c r="O223" s="24"/>
      <c r="P223" s="28"/>
      <c r="Q223" s="28"/>
      <c r="R223" s="28"/>
      <c r="S223" s="28"/>
      <c r="T223" s="28"/>
      <c r="U223" s="25"/>
      <c r="V223" s="25"/>
      <c r="W223" s="28"/>
      <c r="X223" s="25"/>
      <c r="Y223" s="24"/>
      <c r="Z223" s="24"/>
      <c r="AA223" s="30"/>
      <c r="AB223" s="28"/>
      <c r="AC223" s="31" t="str">
        <f t="shared" si="9"/>
        <v/>
      </c>
      <c r="AD223" s="28"/>
    </row>
    <row r="224" spans="1:30" ht="15" x14ac:dyDescent="0.2">
      <c r="A224" s="68"/>
      <c r="B224" s="23" t="str">
        <f>IF('PCA 2022 Licit, Dispensa, Inexi'!$A224="","",VLOOKUP(A224,dados!$A$1:$B$23,2,FALSE))</f>
        <v/>
      </c>
      <c r="C224" s="71"/>
      <c r="D224" s="129"/>
      <c r="E224" s="70"/>
      <c r="F224" s="24"/>
      <c r="G224" s="25"/>
      <c r="H224" s="25"/>
      <c r="I224" s="25"/>
      <c r="J224" s="25"/>
      <c r="K224" s="25"/>
      <c r="L224" s="27"/>
      <c r="M224" s="24"/>
      <c r="N224" s="24"/>
      <c r="O224" s="24"/>
      <c r="P224" s="28"/>
      <c r="Q224" s="28"/>
      <c r="R224" s="28"/>
      <c r="S224" s="28"/>
      <c r="T224" s="28"/>
      <c r="U224" s="25"/>
      <c r="V224" s="25"/>
      <c r="W224" s="28"/>
      <c r="X224" s="25"/>
      <c r="Y224" s="24"/>
      <c r="Z224" s="24"/>
      <c r="AA224" s="30"/>
      <c r="AB224" s="28"/>
      <c r="AC224" s="31" t="str">
        <f t="shared" si="9"/>
        <v/>
      </c>
      <c r="AD224" s="28"/>
    </row>
    <row r="225" spans="1:30" ht="15" x14ac:dyDescent="0.2">
      <c r="A225" s="69"/>
      <c r="B225" s="23" t="str">
        <f>IF('PCA 2022 Licit, Dispensa, Inexi'!$A225="","",VLOOKUP(A225,dados!$A$1:$B$23,2,FALSE))</f>
        <v/>
      </c>
      <c r="C225" s="70"/>
      <c r="D225" s="128"/>
      <c r="E225" s="70"/>
      <c r="F225" s="24"/>
      <c r="G225" s="25"/>
      <c r="H225" s="25"/>
      <c r="I225" s="25"/>
      <c r="J225" s="25"/>
      <c r="K225" s="25"/>
      <c r="L225" s="27"/>
      <c r="M225" s="24"/>
      <c r="N225" s="24"/>
      <c r="O225" s="24"/>
      <c r="P225" s="28"/>
      <c r="Q225" s="28"/>
      <c r="R225" s="28"/>
      <c r="S225" s="28"/>
      <c r="T225" s="28"/>
      <c r="U225" s="25"/>
      <c r="V225" s="25"/>
      <c r="W225" s="28"/>
      <c r="X225" s="25"/>
      <c r="Y225" s="24"/>
      <c r="Z225" s="24"/>
      <c r="AA225" s="30"/>
      <c r="AB225" s="28"/>
      <c r="AC225" s="31" t="str">
        <f t="shared" si="9"/>
        <v/>
      </c>
      <c r="AD225" s="28"/>
    </row>
    <row r="226" spans="1:30" ht="15" x14ac:dyDescent="0.2">
      <c r="A226" s="68"/>
      <c r="B226" s="23" t="str">
        <f>IF('PCA 2022 Licit, Dispensa, Inexi'!$A226="","",VLOOKUP(A226,dados!$A$1:$B$23,2,FALSE))</f>
        <v/>
      </c>
      <c r="C226" s="71"/>
      <c r="D226" s="129"/>
      <c r="E226" s="70"/>
      <c r="F226" s="24"/>
      <c r="G226" s="25"/>
      <c r="H226" s="25"/>
      <c r="I226" s="25"/>
      <c r="J226" s="25"/>
      <c r="K226" s="25"/>
      <c r="L226" s="27"/>
      <c r="M226" s="24"/>
      <c r="N226" s="24"/>
      <c r="O226" s="24"/>
      <c r="P226" s="28"/>
      <c r="Q226" s="28"/>
      <c r="R226" s="28"/>
      <c r="S226" s="28"/>
      <c r="T226" s="28"/>
      <c r="U226" s="25"/>
      <c r="V226" s="25"/>
      <c r="W226" s="28"/>
      <c r="X226" s="25"/>
      <c r="Y226" s="24"/>
      <c r="Z226" s="24"/>
      <c r="AA226" s="30"/>
      <c r="AB226" s="28"/>
      <c r="AC226" s="31" t="str">
        <f t="shared" si="9"/>
        <v/>
      </c>
      <c r="AD226" s="28"/>
    </row>
    <row r="227" spans="1:30" ht="15" x14ac:dyDescent="0.2">
      <c r="A227" s="69"/>
      <c r="B227" s="23" t="str">
        <f>IF('PCA 2022 Licit, Dispensa, Inexi'!$A227="","",VLOOKUP(A227,dados!$A$1:$B$23,2,FALSE))</f>
        <v/>
      </c>
      <c r="C227" s="70"/>
      <c r="D227" s="128"/>
      <c r="E227" s="70"/>
      <c r="F227" s="24"/>
      <c r="G227" s="25"/>
      <c r="H227" s="25"/>
      <c r="I227" s="25"/>
      <c r="J227" s="25"/>
      <c r="K227" s="25"/>
      <c r="L227" s="27"/>
      <c r="M227" s="24"/>
      <c r="N227" s="24"/>
      <c r="O227" s="24"/>
      <c r="P227" s="28"/>
      <c r="Q227" s="28"/>
      <c r="R227" s="28"/>
      <c r="S227" s="28"/>
      <c r="T227" s="28"/>
      <c r="U227" s="25"/>
      <c r="V227" s="25"/>
      <c r="W227" s="28"/>
      <c r="X227" s="25"/>
      <c r="Y227" s="24"/>
      <c r="Z227" s="24"/>
      <c r="AA227" s="30"/>
      <c r="AB227" s="28"/>
      <c r="AC227" s="31" t="str">
        <f t="shared" si="9"/>
        <v/>
      </c>
      <c r="AD227" s="28"/>
    </row>
    <row r="228" spans="1:30" ht="15" x14ac:dyDescent="0.2">
      <c r="A228" s="68"/>
      <c r="B228" s="23" t="str">
        <f>IF('PCA 2022 Licit, Dispensa, Inexi'!$A228="","",VLOOKUP(A228,dados!$A$1:$B$23,2,FALSE))</f>
        <v/>
      </c>
      <c r="C228" s="71"/>
      <c r="D228" s="129"/>
      <c r="E228" s="70"/>
      <c r="F228" s="24"/>
      <c r="G228" s="25"/>
      <c r="H228" s="25"/>
      <c r="I228" s="25"/>
      <c r="J228" s="25"/>
      <c r="K228" s="25"/>
      <c r="L228" s="27"/>
      <c r="M228" s="24"/>
      <c r="N228" s="24"/>
      <c r="O228" s="24"/>
      <c r="P228" s="28"/>
      <c r="Q228" s="28"/>
      <c r="R228" s="28"/>
      <c r="S228" s="28"/>
      <c r="T228" s="28"/>
      <c r="U228" s="25"/>
      <c r="V228" s="25"/>
      <c r="W228" s="28"/>
      <c r="X228" s="25"/>
      <c r="Y228" s="24"/>
      <c r="Z228" s="24"/>
      <c r="AA228" s="30"/>
      <c r="AB228" s="28"/>
      <c r="AC228" s="31" t="str">
        <f t="shared" si="9"/>
        <v/>
      </c>
      <c r="AD228" s="28"/>
    </row>
    <row r="229" spans="1:30" ht="15" x14ac:dyDescent="0.2">
      <c r="A229" s="69"/>
      <c r="B229" s="23" t="str">
        <f>IF('PCA 2022 Licit, Dispensa, Inexi'!$A229="","",VLOOKUP(A229,dados!$A$1:$B$23,2,FALSE))</f>
        <v/>
      </c>
      <c r="C229" s="70"/>
      <c r="D229" s="128"/>
      <c r="E229" s="70"/>
      <c r="F229" s="24"/>
      <c r="G229" s="25"/>
      <c r="H229" s="25"/>
      <c r="I229" s="25"/>
      <c r="J229" s="25"/>
      <c r="K229" s="25"/>
      <c r="L229" s="27"/>
      <c r="M229" s="24"/>
      <c r="N229" s="24"/>
      <c r="O229" s="24"/>
      <c r="P229" s="28"/>
      <c r="Q229" s="28"/>
      <c r="R229" s="28"/>
      <c r="S229" s="28"/>
      <c r="T229" s="28"/>
      <c r="U229" s="25"/>
      <c r="V229" s="25"/>
      <c r="W229" s="28"/>
      <c r="X229" s="25"/>
      <c r="Y229" s="24"/>
      <c r="Z229" s="24"/>
      <c r="AA229" s="30"/>
      <c r="AB229" s="28"/>
      <c r="AC229" s="31" t="str">
        <f t="shared" si="9"/>
        <v/>
      </c>
      <c r="AD229" s="28"/>
    </row>
    <row r="230" spans="1:30" ht="15" x14ac:dyDescent="0.2">
      <c r="A230" s="68"/>
      <c r="B230" s="23" t="str">
        <f>IF('PCA 2022 Licit, Dispensa, Inexi'!$A230="","",VLOOKUP(A230,dados!$A$1:$B$23,2,FALSE))</f>
        <v/>
      </c>
      <c r="C230" s="71"/>
      <c r="D230" s="129"/>
      <c r="E230" s="70"/>
      <c r="F230" s="24"/>
      <c r="G230" s="25"/>
      <c r="H230" s="25"/>
      <c r="I230" s="25"/>
      <c r="J230" s="25"/>
      <c r="K230" s="25"/>
      <c r="L230" s="27"/>
      <c r="M230" s="24"/>
      <c r="N230" s="24"/>
      <c r="O230" s="24"/>
      <c r="P230" s="28"/>
      <c r="Q230" s="28"/>
      <c r="R230" s="28"/>
      <c r="S230" s="28"/>
      <c r="T230" s="28"/>
      <c r="U230" s="25"/>
      <c r="V230" s="25"/>
      <c r="W230" s="28"/>
      <c r="X230" s="25"/>
      <c r="Y230" s="24"/>
      <c r="Z230" s="24"/>
      <c r="AA230" s="30"/>
      <c r="AB230" s="28"/>
      <c r="AC230" s="31" t="str">
        <f t="shared" si="9"/>
        <v/>
      </c>
      <c r="AD230" s="28"/>
    </row>
    <row r="231" spans="1:30" ht="15" x14ac:dyDescent="0.2">
      <c r="A231" s="69"/>
      <c r="B231" s="23" t="str">
        <f>IF('PCA 2022 Licit, Dispensa, Inexi'!$A231="","",VLOOKUP(A231,dados!$A$1:$B$23,2,FALSE))</f>
        <v/>
      </c>
      <c r="C231" s="70"/>
      <c r="D231" s="128"/>
      <c r="E231" s="70"/>
      <c r="F231" s="24"/>
      <c r="G231" s="25"/>
      <c r="H231" s="25"/>
      <c r="I231" s="25"/>
      <c r="J231" s="25"/>
      <c r="K231" s="25"/>
      <c r="L231" s="27"/>
      <c r="M231" s="24"/>
      <c r="N231" s="24"/>
      <c r="O231" s="24"/>
      <c r="P231" s="28"/>
      <c r="Q231" s="28"/>
      <c r="R231" s="28"/>
      <c r="S231" s="28"/>
      <c r="T231" s="28"/>
      <c r="U231" s="25"/>
      <c r="V231" s="25"/>
      <c r="W231" s="28"/>
      <c r="X231" s="25"/>
      <c r="Y231" s="24"/>
      <c r="Z231" s="24"/>
      <c r="AA231" s="30"/>
      <c r="AB231" s="28"/>
      <c r="AC231" s="31" t="str">
        <f t="shared" si="9"/>
        <v/>
      </c>
      <c r="AD231" s="28"/>
    </row>
    <row r="232" spans="1:30" ht="15" x14ac:dyDescent="0.2">
      <c r="A232" s="68"/>
      <c r="B232" s="23" t="str">
        <f>IF('PCA 2022 Licit, Dispensa, Inexi'!$A232="","",VLOOKUP(A232,dados!$A$1:$B$23,2,FALSE))</f>
        <v/>
      </c>
      <c r="C232" s="71"/>
      <c r="D232" s="129"/>
      <c r="E232" s="70"/>
      <c r="F232" s="24"/>
      <c r="G232" s="25"/>
      <c r="H232" s="25"/>
      <c r="I232" s="25"/>
      <c r="J232" s="25"/>
      <c r="K232" s="25"/>
      <c r="L232" s="27"/>
      <c r="M232" s="24"/>
      <c r="N232" s="24"/>
      <c r="O232" s="24"/>
      <c r="P232" s="28"/>
      <c r="Q232" s="28"/>
      <c r="R232" s="28"/>
      <c r="S232" s="28"/>
      <c r="T232" s="28"/>
      <c r="U232" s="25"/>
      <c r="V232" s="25"/>
      <c r="W232" s="28"/>
      <c r="X232" s="25"/>
      <c r="Y232" s="24"/>
      <c r="Z232" s="24"/>
      <c r="AA232" s="30"/>
      <c r="AB232" s="28"/>
      <c r="AC232" s="31" t="str">
        <f t="shared" si="9"/>
        <v/>
      </c>
      <c r="AD232" s="28"/>
    </row>
    <row r="233" spans="1:30" ht="15" x14ac:dyDescent="0.2">
      <c r="A233" s="69"/>
      <c r="B233" s="23" t="str">
        <f>IF('PCA 2022 Licit, Dispensa, Inexi'!$A233="","",VLOOKUP(A233,dados!$A$1:$B$23,2,FALSE))</f>
        <v/>
      </c>
      <c r="C233" s="70"/>
      <c r="D233" s="128"/>
      <c r="E233" s="70"/>
      <c r="F233" s="24"/>
      <c r="G233" s="25"/>
      <c r="H233" s="25"/>
      <c r="I233" s="25"/>
      <c r="J233" s="25"/>
      <c r="K233" s="25"/>
      <c r="L233" s="27"/>
      <c r="M233" s="24"/>
      <c r="N233" s="24"/>
      <c r="O233" s="24"/>
      <c r="P233" s="28"/>
      <c r="Q233" s="28"/>
      <c r="R233" s="28"/>
      <c r="S233" s="28"/>
      <c r="T233" s="28"/>
      <c r="U233" s="25"/>
      <c r="V233" s="25"/>
      <c r="W233" s="28"/>
      <c r="X233" s="25"/>
      <c r="Y233" s="24"/>
      <c r="Z233" s="24"/>
      <c r="AA233" s="30"/>
      <c r="AB233" s="28"/>
      <c r="AC233" s="31" t="str">
        <f t="shared" si="9"/>
        <v/>
      </c>
      <c r="AD233" s="28"/>
    </row>
    <row r="234" spans="1:30" ht="15" x14ac:dyDescent="0.2">
      <c r="A234" s="68"/>
      <c r="B234" s="23" t="str">
        <f>IF('PCA 2022 Licit, Dispensa, Inexi'!$A234="","",VLOOKUP(A234,dados!$A$1:$B$23,2,FALSE))</f>
        <v/>
      </c>
      <c r="C234" s="71"/>
      <c r="D234" s="129"/>
      <c r="E234" s="70"/>
      <c r="F234" s="24"/>
      <c r="G234" s="25"/>
      <c r="H234" s="25"/>
      <c r="I234" s="25"/>
      <c r="J234" s="25"/>
      <c r="K234" s="25"/>
      <c r="L234" s="27"/>
      <c r="M234" s="24"/>
      <c r="N234" s="24"/>
      <c r="O234" s="24"/>
      <c r="P234" s="28"/>
      <c r="Q234" s="28"/>
      <c r="R234" s="28"/>
      <c r="S234" s="28"/>
      <c r="T234" s="28"/>
      <c r="U234" s="25"/>
      <c r="V234" s="25"/>
      <c r="W234" s="28"/>
      <c r="X234" s="25"/>
      <c r="Y234" s="24"/>
      <c r="Z234" s="24"/>
      <c r="AA234" s="30"/>
      <c r="AB234" s="28"/>
      <c r="AC234" s="31" t="str">
        <f t="shared" si="9"/>
        <v/>
      </c>
      <c r="AD234" s="28"/>
    </row>
    <row r="235" spans="1:30" ht="15" x14ac:dyDescent="0.2">
      <c r="A235" s="69"/>
      <c r="B235" s="23" t="str">
        <f>IF('PCA 2022 Licit, Dispensa, Inexi'!$A235="","",VLOOKUP(A235,dados!$A$1:$B$23,2,FALSE))</f>
        <v/>
      </c>
      <c r="C235" s="70"/>
      <c r="D235" s="128"/>
      <c r="E235" s="70"/>
      <c r="F235" s="24"/>
      <c r="G235" s="25"/>
      <c r="H235" s="25"/>
      <c r="I235" s="25"/>
      <c r="J235" s="25"/>
      <c r="K235" s="25"/>
      <c r="L235" s="27"/>
      <c r="M235" s="24"/>
      <c r="N235" s="24"/>
      <c r="O235" s="24"/>
      <c r="P235" s="28"/>
      <c r="Q235" s="28"/>
      <c r="R235" s="28"/>
      <c r="S235" s="28"/>
      <c r="T235" s="28"/>
      <c r="U235" s="25"/>
      <c r="V235" s="25"/>
      <c r="W235" s="28"/>
      <c r="X235" s="25"/>
      <c r="Y235" s="24"/>
      <c r="Z235" s="24"/>
      <c r="AA235" s="30"/>
      <c r="AB235" s="28"/>
      <c r="AC235" s="31" t="str">
        <f t="shared" si="9"/>
        <v/>
      </c>
      <c r="AD235" s="28"/>
    </row>
    <row r="236" spans="1:30" ht="15" x14ac:dyDescent="0.2">
      <c r="A236" s="68"/>
      <c r="B236" s="23" t="str">
        <f>IF('PCA 2022 Licit, Dispensa, Inexi'!$A236="","",VLOOKUP(A236,dados!$A$1:$B$23,2,FALSE))</f>
        <v/>
      </c>
      <c r="C236" s="71"/>
      <c r="D236" s="129"/>
      <c r="E236" s="70"/>
      <c r="F236" s="24"/>
      <c r="G236" s="25"/>
      <c r="H236" s="25"/>
      <c r="I236" s="25"/>
      <c r="J236" s="25"/>
      <c r="K236" s="25"/>
      <c r="L236" s="27"/>
      <c r="M236" s="24"/>
      <c r="N236" s="24"/>
      <c r="O236" s="24"/>
      <c r="P236" s="28"/>
      <c r="Q236" s="28"/>
      <c r="R236" s="28"/>
      <c r="S236" s="28"/>
      <c r="T236" s="28"/>
      <c r="U236" s="25"/>
      <c r="V236" s="25"/>
      <c r="W236" s="28"/>
      <c r="X236" s="25"/>
      <c r="Y236" s="24"/>
      <c r="Z236" s="24"/>
      <c r="AA236" s="30"/>
      <c r="AB236" s="28"/>
      <c r="AC236" s="31" t="str">
        <f t="shared" si="9"/>
        <v/>
      </c>
      <c r="AD236" s="28"/>
    </row>
    <row r="237" spans="1:30" ht="15" x14ac:dyDescent="0.2">
      <c r="A237" s="69"/>
      <c r="B237" s="23" t="str">
        <f>IF('PCA 2022 Licit, Dispensa, Inexi'!$A237="","",VLOOKUP(A237,dados!$A$1:$B$23,2,FALSE))</f>
        <v/>
      </c>
      <c r="C237" s="70"/>
      <c r="D237" s="128"/>
      <c r="E237" s="70"/>
      <c r="F237" s="24"/>
      <c r="G237" s="25"/>
      <c r="H237" s="25"/>
      <c r="I237" s="25"/>
      <c r="J237" s="25"/>
      <c r="K237" s="25"/>
      <c r="L237" s="27"/>
      <c r="M237" s="24"/>
      <c r="N237" s="24"/>
      <c r="O237" s="24"/>
      <c r="P237" s="28"/>
      <c r="Q237" s="28"/>
      <c r="R237" s="28"/>
      <c r="S237" s="28"/>
      <c r="T237" s="28"/>
      <c r="U237" s="25"/>
      <c r="V237" s="25"/>
      <c r="W237" s="28"/>
      <c r="X237" s="25"/>
      <c r="Y237" s="24"/>
      <c r="Z237" s="24"/>
      <c r="AA237" s="30"/>
      <c r="AB237" s="28"/>
      <c r="AC237" s="31" t="str">
        <f t="shared" ref="AC237:AC300" si="10">IF(AB237="","",DATEDIF(W237,AB237,"d"))</f>
        <v/>
      </c>
      <c r="AD237" s="28"/>
    </row>
    <row r="238" spans="1:30" ht="15" x14ac:dyDescent="0.2">
      <c r="A238" s="68"/>
      <c r="B238" s="23" t="str">
        <f>IF('PCA 2022 Licit, Dispensa, Inexi'!$A238="","",VLOOKUP(A238,dados!$A$1:$B$23,2,FALSE))</f>
        <v/>
      </c>
      <c r="C238" s="71"/>
      <c r="D238" s="129"/>
      <c r="E238" s="70"/>
      <c r="F238" s="24"/>
      <c r="G238" s="25"/>
      <c r="H238" s="25"/>
      <c r="I238" s="25"/>
      <c r="J238" s="25"/>
      <c r="K238" s="25"/>
      <c r="L238" s="27"/>
      <c r="M238" s="24"/>
      <c r="N238" s="24"/>
      <c r="O238" s="24"/>
      <c r="P238" s="28"/>
      <c r="Q238" s="28"/>
      <c r="R238" s="28"/>
      <c r="S238" s="28"/>
      <c r="T238" s="28"/>
      <c r="U238" s="25"/>
      <c r="V238" s="25"/>
      <c r="W238" s="28"/>
      <c r="X238" s="25"/>
      <c r="Y238" s="24"/>
      <c r="Z238" s="24"/>
      <c r="AA238" s="30"/>
      <c r="AB238" s="28"/>
      <c r="AC238" s="31" t="str">
        <f t="shared" si="10"/>
        <v/>
      </c>
      <c r="AD238" s="28"/>
    </row>
    <row r="239" spans="1:30" ht="15" x14ac:dyDescent="0.2">
      <c r="A239" s="69"/>
      <c r="B239" s="23" t="str">
        <f>IF('PCA 2022 Licit, Dispensa, Inexi'!$A239="","",VLOOKUP(A239,dados!$A$1:$B$23,2,FALSE))</f>
        <v/>
      </c>
      <c r="C239" s="70"/>
      <c r="D239" s="128"/>
      <c r="E239" s="70"/>
      <c r="F239" s="24"/>
      <c r="G239" s="25"/>
      <c r="H239" s="25"/>
      <c r="I239" s="25"/>
      <c r="J239" s="25"/>
      <c r="K239" s="25"/>
      <c r="L239" s="27"/>
      <c r="M239" s="24"/>
      <c r="N239" s="24"/>
      <c r="O239" s="24"/>
      <c r="P239" s="28"/>
      <c r="Q239" s="28"/>
      <c r="R239" s="28"/>
      <c r="S239" s="28"/>
      <c r="T239" s="28"/>
      <c r="U239" s="25"/>
      <c r="V239" s="25"/>
      <c r="W239" s="28"/>
      <c r="X239" s="25"/>
      <c r="Y239" s="24"/>
      <c r="Z239" s="24"/>
      <c r="AA239" s="30"/>
      <c r="AB239" s="28"/>
      <c r="AC239" s="31" t="str">
        <f t="shared" si="10"/>
        <v/>
      </c>
      <c r="AD239" s="28"/>
    </row>
    <row r="240" spans="1:30" ht="15" x14ac:dyDescent="0.2">
      <c r="A240" s="68"/>
      <c r="B240" s="23" t="str">
        <f>IF('PCA 2022 Licit, Dispensa, Inexi'!$A240="","",VLOOKUP(A240,dados!$A$1:$B$23,2,FALSE))</f>
        <v/>
      </c>
      <c r="C240" s="71"/>
      <c r="D240" s="129"/>
      <c r="E240" s="70"/>
      <c r="F240" s="24"/>
      <c r="G240" s="25"/>
      <c r="H240" s="25"/>
      <c r="I240" s="25"/>
      <c r="J240" s="25"/>
      <c r="K240" s="25"/>
      <c r="L240" s="27"/>
      <c r="M240" s="24"/>
      <c r="N240" s="24"/>
      <c r="O240" s="24"/>
      <c r="P240" s="28"/>
      <c r="Q240" s="28"/>
      <c r="R240" s="28"/>
      <c r="S240" s="28"/>
      <c r="T240" s="28"/>
      <c r="U240" s="25"/>
      <c r="V240" s="25"/>
      <c r="W240" s="28"/>
      <c r="X240" s="25"/>
      <c r="Y240" s="24"/>
      <c r="Z240" s="24"/>
      <c r="AA240" s="30"/>
      <c r="AB240" s="28"/>
      <c r="AC240" s="31" t="str">
        <f t="shared" si="10"/>
        <v/>
      </c>
      <c r="AD240" s="28"/>
    </row>
    <row r="241" spans="1:30" ht="15" x14ac:dyDescent="0.2">
      <c r="A241" s="69"/>
      <c r="B241" s="23" t="str">
        <f>IF('PCA 2022 Licit, Dispensa, Inexi'!$A241="","",VLOOKUP(A241,dados!$A$1:$B$23,2,FALSE))</f>
        <v/>
      </c>
      <c r="C241" s="70"/>
      <c r="D241" s="128"/>
      <c r="E241" s="70"/>
      <c r="F241" s="24"/>
      <c r="G241" s="25"/>
      <c r="H241" s="25"/>
      <c r="I241" s="25"/>
      <c r="J241" s="25"/>
      <c r="K241" s="25"/>
      <c r="L241" s="27"/>
      <c r="M241" s="24"/>
      <c r="N241" s="24"/>
      <c r="O241" s="24"/>
      <c r="P241" s="28"/>
      <c r="Q241" s="28"/>
      <c r="R241" s="28"/>
      <c r="S241" s="28"/>
      <c r="T241" s="28"/>
      <c r="U241" s="25"/>
      <c r="V241" s="25"/>
      <c r="W241" s="28"/>
      <c r="X241" s="25"/>
      <c r="Y241" s="24"/>
      <c r="Z241" s="24"/>
      <c r="AA241" s="30"/>
      <c r="AB241" s="28"/>
      <c r="AC241" s="31" t="str">
        <f t="shared" si="10"/>
        <v/>
      </c>
      <c r="AD241" s="28"/>
    </row>
    <row r="242" spans="1:30" ht="15" x14ac:dyDescent="0.2">
      <c r="A242" s="68"/>
      <c r="B242" s="23" t="str">
        <f>IF('PCA 2022 Licit, Dispensa, Inexi'!$A242="","",VLOOKUP(A242,dados!$A$1:$B$23,2,FALSE))</f>
        <v/>
      </c>
      <c r="C242" s="71"/>
      <c r="D242" s="129"/>
      <c r="E242" s="70"/>
      <c r="F242" s="24"/>
      <c r="G242" s="25"/>
      <c r="H242" s="25"/>
      <c r="I242" s="25"/>
      <c r="J242" s="25"/>
      <c r="K242" s="25"/>
      <c r="L242" s="27"/>
      <c r="M242" s="24"/>
      <c r="N242" s="24"/>
      <c r="O242" s="24"/>
      <c r="P242" s="28"/>
      <c r="Q242" s="28"/>
      <c r="R242" s="28"/>
      <c r="S242" s="28"/>
      <c r="T242" s="28"/>
      <c r="U242" s="25"/>
      <c r="V242" s="25"/>
      <c r="W242" s="28"/>
      <c r="X242" s="25"/>
      <c r="Y242" s="24"/>
      <c r="Z242" s="24"/>
      <c r="AA242" s="30"/>
      <c r="AB242" s="28"/>
      <c r="AC242" s="31" t="str">
        <f t="shared" si="10"/>
        <v/>
      </c>
      <c r="AD242" s="28"/>
    </row>
    <row r="243" spans="1:30" ht="15" x14ac:dyDescent="0.2">
      <c r="A243" s="69"/>
      <c r="B243" s="23" t="str">
        <f>IF('PCA 2022 Licit, Dispensa, Inexi'!$A243="","",VLOOKUP(A243,dados!$A$1:$B$23,2,FALSE))</f>
        <v/>
      </c>
      <c r="C243" s="70"/>
      <c r="D243" s="128"/>
      <c r="E243" s="70"/>
      <c r="F243" s="24"/>
      <c r="G243" s="25"/>
      <c r="H243" s="25"/>
      <c r="I243" s="25"/>
      <c r="J243" s="25"/>
      <c r="K243" s="25"/>
      <c r="L243" s="27"/>
      <c r="M243" s="24"/>
      <c r="N243" s="24"/>
      <c r="O243" s="24"/>
      <c r="P243" s="28"/>
      <c r="Q243" s="28"/>
      <c r="R243" s="28"/>
      <c r="S243" s="28"/>
      <c r="T243" s="28"/>
      <c r="U243" s="25"/>
      <c r="V243" s="25"/>
      <c r="W243" s="28"/>
      <c r="X243" s="25"/>
      <c r="Y243" s="24"/>
      <c r="Z243" s="24"/>
      <c r="AA243" s="30"/>
      <c r="AB243" s="28"/>
      <c r="AC243" s="31" t="str">
        <f t="shared" si="10"/>
        <v/>
      </c>
      <c r="AD243" s="28"/>
    </row>
    <row r="244" spans="1:30" ht="15" x14ac:dyDescent="0.2">
      <c r="A244" s="68"/>
      <c r="B244" s="23" t="str">
        <f>IF('PCA 2022 Licit, Dispensa, Inexi'!$A244="","",VLOOKUP(A244,dados!$A$1:$B$23,2,FALSE))</f>
        <v/>
      </c>
      <c r="C244" s="71"/>
      <c r="D244" s="129"/>
      <c r="E244" s="70"/>
      <c r="F244" s="24"/>
      <c r="G244" s="25"/>
      <c r="H244" s="25"/>
      <c r="I244" s="25"/>
      <c r="J244" s="25"/>
      <c r="K244" s="25"/>
      <c r="L244" s="27"/>
      <c r="M244" s="24"/>
      <c r="N244" s="24"/>
      <c r="O244" s="24"/>
      <c r="P244" s="28"/>
      <c r="Q244" s="28"/>
      <c r="R244" s="28"/>
      <c r="S244" s="28"/>
      <c r="T244" s="28"/>
      <c r="U244" s="25"/>
      <c r="V244" s="25"/>
      <c r="W244" s="28"/>
      <c r="X244" s="25"/>
      <c r="Y244" s="24"/>
      <c r="Z244" s="24"/>
      <c r="AA244" s="30"/>
      <c r="AB244" s="28"/>
      <c r="AC244" s="31" t="str">
        <f t="shared" si="10"/>
        <v/>
      </c>
      <c r="AD244" s="28"/>
    </row>
    <row r="245" spans="1:30" ht="15" x14ac:dyDescent="0.2">
      <c r="A245" s="69"/>
      <c r="B245" s="23" t="str">
        <f>IF('PCA 2022 Licit, Dispensa, Inexi'!$A245="","",VLOOKUP(A245,dados!$A$1:$B$23,2,FALSE))</f>
        <v/>
      </c>
      <c r="C245" s="70"/>
      <c r="D245" s="128"/>
      <c r="E245" s="70"/>
      <c r="F245" s="24"/>
      <c r="G245" s="25"/>
      <c r="H245" s="25"/>
      <c r="I245" s="25"/>
      <c r="J245" s="25"/>
      <c r="K245" s="25"/>
      <c r="L245" s="27"/>
      <c r="M245" s="24"/>
      <c r="N245" s="24"/>
      <c r="O245" s="24"/>
      <c r="P245" s="28"/>
      <c r="Q245" s="28"/>
      <c r="R245" s="28"/>
      <c r="S245" s="28"/>
      <c r="T245" s="28"/>
      <c r="U245" s="25"/>
      <c r="V245" s="25"/>
      <c r="W245" s="28"/>
      <c r="X245" s="25"/>
      <c r="Y245" s="24"/>
      <c r="Z245" s="24"/>
      <c r="AA245" s="30"/>
      <c r="AB245" s="28"/>
      <c r="AC245" s="31" t="str">
        <f t="shared" si="10"/>
        <v/>
      </c>
      <c r="AD245" s="28"/>
    </row>
    <row r="246" spans="1:30" ht="15" x14ac:dyDescent="0.2">
      <c r="A246" s="68"/>
      <c r="B246" s="23" t="str">
        <f>IF('PCA 2022 Licit, Dispensa, Inexi'!$A246="","",VLOOKUP(A246,dados!$A$1:$B$23,2,FALSE))</f>
        <v/>
      </c>
      <c r="C246" s="71"/>
      <c r="D246" s="129"/>
      <c r="E246" s="70"/>
      <c r="F246" s="24"/>
      <c r="G246" s="25"/>
      <c r="H246" s="25"/>
      <c r="I246" s="25"/>
      <c r="J246" s="25"/>
      <c r="K246" s="25"/>
      <c r="L246" s="27"/>
      <c r="M246" s="24"/>
      <c r="N246" s="24"/>
      <c r="O246" s="24"/>
      <c r="P246" s="28"/>
      <c r="Q246" s="28"/>
      <c r="R246" s="28"/>
      <c r="S246" s="28"/>
      <c r="T246" s="28"/>
      <c r="U246" s="25"/>
      <c r="V246" s="25"/>
      <c r="W246" s="28"/>
      <c r="X246" s="25"/>
      <c r="Y246" s="24"/>
      <c r="Z246" s="24"/>
      <c r="AA246" s="30"/>
      <c r="AB246" s="28"/>
      <c r="AC246" s="31" t="str">
        <f t="shared" si="10"/>
        <v/>
      </c>
      <c r="AD246" s="28"/>
    </row>
    <row r="247" spans="1:30" ht="15" x14ac:dyDescent="0.2">
      <c r="A247" s="69"/>
      <c r="B247" s="23" t="str">
        <f>IF('PCA 2022 Licit, Dispensa, Inexi'!$A247="","",VLOOKUP(A247,dados!$A$1:$B$23,2,FALSE))</f>
        <v/>
      </c>
      <c r="C247" s="70"/>
      <c r="D247" s="128"/>
      <c r="E247" s="70"/>
      <c r="F247" s="24"/>
      <c r="G247" s="25"/>
      <c r="H247" s="25"/>
      <c r="I247" s="25"/>
      <c r="J247" s="25"/>
      <c r="K247" s="25"/>
      <c r="L247" s="27"/>
      <c r="M247" s="24"/>
      <c r="N247" s="24"/>
      <c r="O247" s="24"/>
      <c r="P247" s="28"/>
      <c r="Q247" s="28"/>
      <c r="R247" s="28"/>
      <c r="S247" s="28"/>
      <c r="T247" s="28"/>
      <c r="U247" s="25"/>
      <c r="V247" s="25"/>
      <c r="W247" s="28"/>
      <c r="X247" s="25"/>
      <c r="Y247" s="24"/>
      <c r="Z247" s="24"/>
      <c r="AA247" s="30"/>
      <c r="AB247" s="28"/>
      <c r="AC247" s="31" t="str">
        <f t="shared" si="10"/>
        <v/>
      </c>
      <c r="AD247" s="28"/>
    </row>
    <row r="248" spans="1:30" ht="15" x14ac:dyDescent="0.2">
      <c r="A248" s="68"/>
      <c r="B248" s="23" t="str">
        <f>IF('PCA 2022 Licit, Dispensa, Inexi'!$A248="","",VLOOKUP(A248,dados!$A$1:$B$23,2,FALSE))</f>
        <v/>
      </c>
      <c r="C248" s="71"/>
      <c r="D248" s="129"/>
      <c r="E248" s="70"/>
      <c r="F248" s="24"/>
      <c r="G248" s="25"/>
      <c r="H248" s="25"/>
      <c r="I248" s="25"/>
      <c r="J248" s="25"/>
      <c r="K248" s="25"/>
      <c r="L248" s="27"/>
      <c r="M248" s="24"/>
      <c r="N248" s="24"/>
      <c r="O248" s="24"/>
      <c r="P248" s="28"/>
      <c r="Q248" s="28"/>
      <c r="R248" s="28"/>
      <c r="S248" s="28"/>
      <c r="T248" s="28"/>
      <c r="U248" s="25"/>
      <c r="V248" s="25"/>
      <c r="W248" s="28"/>
      <c r="X248" s="25"/>
      <c r="Y248" s="24"/>
      <c r="Z248" s="24"/>
      <c r="AA248" s="30"/>
      <c r="AB248" s="28"/>
      <c r="AC248" s="31" t="str">
        <f t="shared" si="10"/>
        <v/>
      </c>
      <c r="AD248" s="28"/>
    </row>
    <row r="249" spans="1:30" ht="15" x14ac:dyDescent="0.2">
      <c r="A249" s="69"/>
      <c r="B249" s="23" t="str">
        <f>IF('PCA 2022 Licit, Dispensa, Inexi'!$A249="","",VLOOKUP(A249,dados!$A$1:$B$23,2,FALSE))</f>
        <v/>
      </c>
      <c r="C249" s="70"/>
      <c r="D249" s="128"/>
      <c r="E249" s="70"/>
      <c r="F249" s="24"/>
      <c r="G249" s="25"/>
      <c r="H249" s="25"/>
      <c r="I249" s="25"/>
      <c r="J249" s="25"/>
      <c r="K249" s="25"/>
      <c r="L249" s="27"/>
      <c r="M249" s="24"/>
      <c r="N249" s="24"/>
      <c r="O249" s="24"/>
      <c r="P249" s="28"/>
      <c r="Q249" s="28"/>
      <c r="R249" s="28"/>
      <c r="S249" s="28"/>
      <c r="T249" s="28"/>
      <c r="U249" s="25"/>
      <c r="V249" s="25"/>
      <c r="W249" s="28"/>
      <c r="X249" s="25"/>
      <c r="Y249" s="24"/>
      <c r="Z249" s="24"/>
      <c r="AA249" s="30"/>
      <c r="AB249" s="28"/>
      <c r="AC249" s="31" t="str">
        <f t="shared" si="10"/>
        <v/>
      </c>
      <c r="AD249" s="28"/>
    </row>
    <row r="250" spans="1:30" ht="15" x14ac:dyDescent="0.2">
      <c r="A250" s="68"/>
      <c r="B250" s="23" t="str">
        <f>IF('PCA 2022 Licit, Dispensa, Inexi'!$A250="","",VLOOKUP(A250,dados!$A$1:$B$23,2,FALSE))</f>
        <v/>
      </c>
      <c r="C250" s="71"/>
      <c r="D250" s="129"/>
      <c r="E250" s="70"/>
      <c r="F250" s="24"/>
      <c r="G250" s="25"/>
      <c r="H250" s="25"/>
      <c r="I250" s="25"/>
      <c r="J250" s="25"/>
      <c r="K250" s="25"/>
      <c r="L250" s="27"/>
      <c r="M250" s="24"/>
      <c r="N250" s="24"/>
      <c r="O250" s="24"/>
      <c r="P250" s="28"/>
      <c r="Q250" s="28"/>
      <c r="R250" s="28"/>
      <c r="S250" s="28"/>
      <c r="T250" s="28"/>
      <c r="U250" s="25"/>
      <c r="V250" s="25"/>
      <c r="W250" s="28"/>
      <c r="X250" s="25"/>
      <c r="Y250" s="24"/>
      <c r="Z250" s="24"/>
      <c r="AA250" s="30"/>
      <c r="AB250" s="28"/>
      <c r="AC250" s="31" t="str">
        <f t="shared" si="10"/>
        <v/>
      </c>
      <c r="AD250" s="28"/>
    </row>
    <row r="251" spans="1:30" ht="15" x14ac:dyDescent="0.2">
      <c r="A251" s="69"/>
      <c r="B251" s="23" t="str">
        <f>IF('PCA 2022 Licit, Dispensa, Inexi'!$A251="","",VLOOKUP(A251,dados!$A$1:$B$23,2,FALSE))</f>
        <v/>
      </c>
      <c r="C251" s="70"/>
      <c r="D251" s="128"/>
      <c r="E251" s="70"/>
      <c r="F251" s="24"/>
      <c r="G251" s="25"/>
      <c r="H251" s="25"/>
      <c r="I251" s="25"/>
      <c r="J251" s="25"/>
      <c r="K251" s="25"/>
      <c r="L251" s="27"/>
      <c r="M251" s="24"/>
      <c r="N251" s="24"/>
      <c r="O251" s="24"/>
      <c r="P251" s="28"/>
      <c r="Q251" s="28"/>
      <c r="R251" s="28"/>
      <c r="S251" s="28"/>
      <c r="T251" s="28"/>
      <c r="U251" s="25"/>
      <c r="V251" s="25"/>
      <c r="W251" s="28"/>
      <c r="X251" s="25"/>
      <c r="Y251" s="24"/>
      <c r="Z251" s="24"/>
      <c r="AA251" s="30"/>
      <c r="AB251" s="28"/>
      <c r="AC251" s="31" t="str">
        <f t="shared" si="10"/>
        <v/>
      </c>
      <c r="AD251" s="28"/>
    </row>
    <row r="252" spans="1:30" ht="15" x14ac:dyDescent="0.2">
      <c r="A252" s="68"/>
      <c r="B252" s="23" t="str">
        <f>IF('PCA 2022 Licit, Dispensa, Inexi'!$A252="","",VLOOKUP(A252,dados!$A$1:$B$23,2,FALSE))</f>
        <v/>
      </c>
      <c r="C252" s="71"/>
      <c r="D252" s="129"/>
      <c r="E252" s="70"/>
      <c r="F252" s="24"/>
      <c r="G252" s="25"/>
      <c r="H252" s="25"/>
      <c r="I252" s="25"/>
      <c r="J252" s="25"/>
      <c r="K252" s="25"/>
      <c r="L252" s="27"/>
      <c r="M252" s="24"/>
      <c r="N252" s="24"/>
      <c r="O252" s="24"/>
      <c r="P252" s="28"/>
      <c r="Q252" s="28"/>
      <c r="R252" s="28"/>
      <c r="S252" s="28"/>
      <c r="T252" s="28"/>
      <c r="U252" s="25"/>
      <c r="V252" s="25"/>
      <c r="W252" s="28"/>
      <c r="X252" s="25"/>
      <c r="Y252" s="24"/>
      <c r="Z252" s="24"/>
      <c r="AA252" s="30"/>
      <c r="AB252" s="28"/>
      <c r="AC252" s="31" t="str">
        <f t="shared" si="10"/>
        <v/>
      </c>
      <c r="AD252" s="28"/>
    </row>
    <row r="253" spans="1:30" ht="15" x14ac:dyDescent="0.2">
      <c r="A253" s="69"/>
      <c r="B253" s="23" t="str">
        <f>IF('PCA 2022 Licit, Dispensa, Inexi'!$A253="","",VLOOKUP(A253,dados!$A$1:$B$23,2,FALSE))</f>
        <v/>
      </c>
      <c r="C253" s="70"/>
      <c r="D253" s="128"/>
      <c r="E253" s="70"/>
      <c r="F253" s="24"/>
      <c r="G253" s="25"/>
      <c r="H253" s="25"/>
      <c r="I253" s="25"/>
      <c r="J253" s="25"/>
      <c r="K253" s="25"/>
      <c r="L253" s="27"/>
      <c r="M253" s="24"/>
      <c r="N253" s="24"/>
      <c r="O253" s="24"/>
      <c r="P253" s="28"/>
      <c r="Q253" s="28"/>
      <c r="R253" s="28"/>
      <c r="S253" s="28"/>
      <c r="T253" s="28"/>
      <c r="U253" s="25"/>
      <c r="V253" s="25"/>
      <c r="W253" s="28"/>
      <c r="X253" s="25"/>
      <c r="Y253" s="24"/>
      <c r="Z253" s="24"/>
      <c r="AA253" s="30"/>
      <c r="AB253" s="28"/>
      <c r="AC253" s="31" t="str">
        <f t="shared" si="10"/>
        <v/>
      </c>
      <c r="AD253" s="28"/>
    </row>
    <row r="254" spans="1:30" ht="15" x14ac:dyDescent="0.2">
      <c r="A254" s="68"/>
      <c r="B254" s="23" t="str">
        <f>IF('PCA 2022 Licit, Dispensa, Inexi'!$A254="","",VLOOKUP(A254,dados!$A$1:$B$23,2,FALSE))</f>
        <v/>
      </c>
      <c r="C254" s="71"/>
      <c r="D254" s="129"/>
      <c r="E254" s="70"/>
      <c r="F254" s="24"/>
      <c r="G254" s="25"/>
      <c r="H254" s="25"/>
      <c r="I254" s="25"/>
      <c r="J254" s="25"/>
      <c r="K254" s="25"/>
      <c r="L254" s="27"/>
      <c r="M254" s="24"/>
      <c r="N254" s="24"/>
      <c r="O254" s="24"/>
      <c r="P254" s="28"/>
      <c r="Q254" s="28"/>
      <c r="R254" s="28"/>
      <c r="S254" s="28"/>
      <c r="T254" s="28"/>
      <c r="U254" s="25"/>
      <c r="V254" s="25"/>
      <c r="W254" s="28"/>
      <c r="X254" s="25"/>
      <c r="Y254" s="24"/>
      <c r="Z254" s="24"/>
      <c r="AA254" s="30"/>
      <c r="AB254" s="28"/>
      <c r="AC254" s="31" t="str">
        <f t="shared" si="10"/>
        <v/>
      </c>
      <c r="AD254" s="28"/>
    </row>
    <row r="255" spans="1:30" ht="15" x14ac:dyDescent="0.2">
      <c r="A255" s="69"/>
      <c r="B255" s="23" t="str">
        <f>IF('PCA 2022 Licit, Dispensa, Inexi'!$A255="","",VLOOKUP(A255,dados!$A$1:$B$23,2,FALSE))</f>
        <v/>
      </c>
      <c r="C255" s="70"/>
      <c r="D255" s="128"/>
      <c r="E255" s="70"/>
      <c r="F255" s="24"/>
      <c r="G255" s="25"/>
      <c r="H255" s="25"/>
      <c r="I255" s="25"/>
      <c r="J255" s="25"/>
      <c r="K255" s="25"/>
      <c r="L255" s="27"/>
      <c r="M255" s="24"/>
      <c r="N255" s="24"/>
      <c r="O255" s="24"/>
      <c r="P255" s="28"/>
      <c r="Q255" s="28"/>
      <c r="R255" s="28"/>
      <c r="S255" s="28"/>
      <c r="T255" s="28"/>
      <c r="U255" s="25"/>
      <c r="V255" s="25"/>
      <c r="W255" s="28"/>
      <c r="X255" s="25"/>
      <c r="Y255" s="24"/>
      <c r="Z255" s="24"/>
      <c r="AA255" s="30"/>
      <c r="AB255" s="28"/>
      <c r="AC255" s="31" t="str">
        <f t="shared" si="10"/>
        <v/>
      </c>
      <c r="AD255" s="28"/>
    </row>
    <row r="256" spans="1:30" ht="15" x14ac:dyDescent="0.2">
      <c r="A256" s="68"/>
      <c r="B256" s="23" t="str">
        <f>IF('PCA 2022 Licit, Dispensa, Inexi'!$A256="","",VLOOKUP(A256,dados!$A$1:$B$23,2,FALSE))</f>
        <v/>
      </c>
      <c r="C256" s="71"/>
      <c r="D256" s="129"/>
      <c r="E256" s="70"/>
      <c r="F256" s="24"/>
      <c r="G256" s="25"/>
      <c r="H256" s="25"/>
      <c r="I256" s="25"/>
      <c r="J256" s="25"/>
      <c r="K256" s="25"/>
      <c r="L256" s="27"/>
      <c r="M256" s="24"/>
      <c r="N256" s="24"/>
      <c r="O256" s="24"/>
      <c r="P256" s="28"/>
      <c r="Q256" s="28"/>
      <c r="R256" s="28"/>
      <c r="S256" s="28"/>
      <c r="T256" s="28"/>
      <c r="U256" s="25"/>
      <c r="V256" s="25"/>
      <c r="W256" s="28"/>
      <c r="X256" s="25"/>
      <c r="Y256" s="24"/>
      <c r="Z256" s="24"/>
      <c r="AA256" s="30"/>
      <c r="AB256" s="28"/>
      <c r="AC256" s="31" t="str">
        <f t="shared" si="10"/>
        <v/>
      </c>
      <c r="AD256" s="28"/>
    </row>
    <row r="257" spans="1:30" ht="15" x14ac:dyDescent="0.2">
      <c r="A257" s="69"/>
      <c r="B257" s="23" t="str">
        <f>IF('PCA 2022 Licit, Dispensa, Inexi'!$A257="","",VLOOKUP(A257,dados!$A$1:$B$23,2,FALSE))</f>
        <v/>
      </c>
      <c r="C257" s="70"/>
      <c r="D257" s="128"/>
      <c r="E257" s="70"/>
      <c r="F257" s="24"/>
      <c r="G257" s="25"/>
      <c r="H257" s="25"/>
      <c r="I257" s="25"/>
      <c r="J257" s="25"/>
      <c r="K257" s="25"/>
      <c r="L257" s="27"/>
      <c r="M257" s="24"/>
      <c r="N257" s="24"/>
      <c r="O257" s="24"/>
      <c r="P257" s="28"/>
      <c r="Q257" s="28"/>
      <c r="R257" s="28"/>
      <c r="S257" s="28"/>
      <c r="T257" s="28"/>
      <c r="U257" s="25"/>
      <c r="V257" s="25"/>
      <c r="W257" s="28"/>
      <c r="X257" s="25"/>
      <c r="Y257" s="24"/>
      <c r="Z257" s="24"/>
      <c r="AA257" s="30"/>
      <c r="AB257" s="28"/>
      <c r="AC257" s="31" t="str">
        <f t="shared" si="10"/>
        <v/>
      </c>
      <c r="AD257" s="28"/>
    </row>
    <row r="258" spans="1:30" ht="15" x14ac:dyDescent="0.2">
      <c r="A258" s="68"/>
      <c r="B258" s="23" t="str">
        <f>IF('PCA 2022 Licit, Dispensa, Inexi'!$A258="","",VLOOKUP(A258,dados!$A$1:$B$23,2,FALSE))</f>
        <v/>
      </c>
      <c r="C258" s="71"/>
      <c r="D258" s="129"/>
      <c r="E258" s="70"/>
      <c r="F258" s="24"/>
      <c r="G258" s="25"/>
      <c r="H258" s="25"/>
      <c r="I258" s="25"/>
      <c r="J258" s="25"/>
      <c r="K258" s="25"/>
      <c r="L258" s="27"/>
      <c r="M258" s="24"/>
      <c r="N258" s="24"/>
      <c r="O258" s="24"/>
      <c r="P258" s="28"/>
      <c r="Q258" s="28"/>
      <c r="R258" s="28"/>
      <c r="S258" s="28"/>
      <c r="T258" s="28"/>
      <c r="U258" s="25"/>
      <c r="V258" s="25"/>
      <c r="W258" s="28"/>
      <c r="X258" s="25"/>
      <c r="Y258" s="24"/>
      <c r="Z258" s="24"/>
      <c r="AA258" s="30"/>
      <c r="AB258" s="28"/>
      <c r="AC258" s="31" t="str">
        <f t="shared" si="10"/>
        <v/>
      </c>
      <c r="AD258" s="28"/>
    </row>
    <row r="259" spans="1:30" ht="15" x14ac:dyDescent="0.2">
      <c r="A259" s="69"/>
      <c r="B259" s="23" t="str">
        <f>IF('PCA 2022 Licit, Dispensa, Inexi'!$A259="","",VLOOKUP(A259,dados!$A$1:$B$23,2,FALSE))</f>
        <v/>
      </c>
      <c r="C259" s="70"/>
      <c r="D259" s="128"/>
      <c r="E259" s="70"/>
      <c r="F259" s="24"/>
      <c r="G259" s="25"/>
      <c r="H259" s="25"/>
      <c r="I259" s="25"/>
      <c r="J259" s="25"/>
      <c r="K259" s="25"/>
      <c r="L259" s="27"/>
      <c r="M259" s="24"/>
      <c r="N259" s="24"/>
      <c r="O259" s="24"/>
      <c r="P259" s="28"/>
      <c r="Q259" s="28"/>
      <c r="R259" s="28"/>
      <c r="S259" s="28"/>
      <c r="T259" s="28"/>
      <c r="U259" s="25"/>
      <c r="V259" s="25"/>
      <c r="W259" s="28"/>
      <c r="X259" s="25"/>
      <c r="Y259" s="24"/>
      <c r="Z259" s="24"/>
      <c r="AA259" s="30"/>
      <c r="AB259" s="28"/>
      <c r="AC259" s="31" t="str">
        <f t="shared" si="10"/>
        <v/>
      </c>
      <c r="AD259" s="28"/>
    </row>
    <row r="260" spans="1:30" ht="15" x14ac:dyDescent="0.2">
      <c r="A260" s="68"/>
      <c r="B260" s="23" t="str">
        <f>IF('PCA 2022 Licit, Dispensa, Inexi'!$A260="","",VLOOKUP(A260,dados!$A$1:$B$23,2,FALSE))</f>
        <v/>
      </c>
      <c r="C260" s="71"/>
      <c r="D260" s="129"/>
      <c r="E260" s="70"/>
      <c r="F260" s="24"/>
      <c r="G260" s="25"/>
      <c r="H260" s="25"/>
      <c r="I260" s="25"/>
      <c r="J260" s="25"/>
      <c r="K260" s="25"/>
      <c r="L260" s="27"/>
      <c r="M260" s="24"/>
      <c r="N260" s="24"/>
      <c r="O260" s="24"/>
      <c r="P260" s="28"/>
      <c r="Q260" s="28"/>
      <c r="R260" s="28"/>
      <c r="S260" s="28"/>
      <c r="T260" s="28"/>
      <c r="U260" s="25"/>
      <c r="V260" s="25"/>
      <c r="W260" s="28"/>
      <c r="X260" s="25"/>
      <c r="Y260" s="24"/>
      <c r="Z260" s="24"/>
      <c r="AA260" s="30"/>
      <c r="AB260" s="28"/>
      <c r="AC260" s="31" t="str">
        <f t="shared" si="10"/>
        <v/>
      </c>
      <c r="AD260" s="28"/>
    </row>
    <row r="261" spans="1:30" ht="15" x14ac:dyDescent="0.2">
      <c r="A261" s="69"/>
      <c r="B261" s="23" t="str">
        <f>IF('PCA 2022 Licit, Dispensa, Inexi'!$A261="","",VLOOKUP(A261,dados!$A$1:$B$23,2,FALSE))</f>
        <v/>
      </c>
      <c r="C261" s="70"/>
      <c r="D261" s="128"/>
      <c r="E261" s="70"/>
      <c r="F261" s="24"/>
      <c r="G261" s="25"/>
      <c r="H261" s="25"/>
      <c r="I261" s="25"/>
      <c r="J261" s="25"/>
      <c r="K261" s="25"/>
      <c r="L261" s="27"/>
      <c r="M261" s="24"/>
      <c r="N261" s="24"/>
      <c r="O261" s="24"/>
      <c r="P261" s="28"/>
      <c r="Q261" s="28"/>
      <c r="R261" s="28"/>
      <c r="S261" s="28"/>
      <c r="T261" s="28"/>
      <c r="U261" s="25"/>
      <c r="V261" s="25"/>
      <c r="W261" s="28"/>
      <c r="X261" s="25"/>
      <c r="Y261" s="24"/>
      <c r="Z261" s="24"/>
      <c r="AA261" s="30"/>
      <c r="AB261" s="28"/>
      <c r="AC261" s="31" t="str">
        <f t="shared" si="10"/>
        <v/>
      </c>
      <c r="AD261" s="28"/>
    </row>
    <row r="262" spans="1:30" ht="15" x14ac:dyDescent="0.2">
      <c r="A262" s="68"/>
      <c r="B262" s="23" t="str">
        <f>IF('PCA 2022 Licit, Dispensa, Inexi'!$A262="","",VLOOKUP(A262,dados!$A$1:$B$23,2,FALSE))</f>
        <v/>
      </c>
      <c r="C262" s="71"/>
      <c r="D262" s="129"/>
      <c r="E262" s="70"/>
      <c r="F262" s="24"/>
      <c r="G262" s="25"/>
      <c r="H262" s="25"/>
      <c r="I262" s="25"/>
      <c r="J262" s="25"/>
      <c r="K262" s="25"/>
      <c r="L262" s="27"/>
      <c r="M262" s="24"/>
      <c r="N262" s="24"/>
      <c r="O262" s="24"/>
      <c r="P262" s="28"/>
      <c r="Q262" s="28"/>
      <c r="R262" s="28"/>
      <c r="S262" s="28"/>
      <c r="T262" s="28"/>
      <c r="U262" s="25"/>
      <c r="V262" s="25"/>
      <c r="W262" s="28"/>
      <c r="X262" s="25"/>
      <c r="Y262" s="24"/>
      <c r="Z262" s="24"/>
      <c r="AA262" s="30"/>
      <c r="AB262" s="28"/>
      <c r="AC262" s="31" t="str">
        <f t="shared" si="10"/>
        <v/>
      </c>
      <c r="AD262" s="28"/>
    </row>
    <row r="263" spans="1:30" ht="15" x14ac:dyDescent="0.2">
      <c r="A263" s="69"/>
      <c r="B263" s="23" t="str">
        <f>IF('PCA 2022 Licit, Dispensa, Inexi'!$A263="","",VLOOKUP(A263,dados!$A$1:$B$23,2,FALSE))</f>
        <v/>
      </c>
      <c r="C263" s="70"/>
      <c r="D263" s="128"/>
      <c r="E263" s="70"/>
      <c r="F263" s="24"/>
      <c r="G263" s="25"/>
      <c r="H263" s="25"/>
      <c r="I263" s="25"/>
      <c r="J263" s="25"/>
      <c r="K263" s="25"/>
      <c r="L263" s="27"/>
      <c r="M263" s="24"/>
      <c r="N263" s="24"/>
      <c r="O263" s="24"/>
      <c r="P263" s="28"/>
      <c r="Q263" s="28"/>
      <c r="R263" s="28"/>
      <c r="S263" s="28"/>
      <c r="T263" s="28"/>
      <c r="U263" s="25"/>
      <c r="V263" s="25"/>
      <c r="W263" s="28"/>
      <c r="X263" s="25"/>
      <c r="Y263" s="24"/>
      <c r="Z263" s="24"/>
      <c r="AA263" s="30"/>
      <c r="AB263" s="28"/>
      <c r="AC263" s="31" t="str">
        <f t="shared" si="10"/>
        <v/>
      </c>
      <c r="AD263" s="28"/>
    </row>
    <row r="264" spans="1:30" ht="15" x14ac:dyDescent="0.2">
      <c r="A264" s="68"/>
      <c r="B264" s="23" t="str">
        <f>IF('PCA 2022 Licit, Dispensa, Inexi'!$A264="","",VLOOKUP(A264,dados!$A$1:$B$23,2,FALSE))</f>
        <v/>
      </c>
      <c r="C264" s="71"/>
      <c r="D264" s="129"/>
      <c r="E264" s="70"/>
      <c r="F264" s="24"/>
      <c r="G264" s="25"/>
      <c r="H264" s="25"/>
      <c r="I264" s="25"/>
      <c r="J264" s="25"/>
      <c r="K264" s="25"/>
      <c r="L264" s="27"/>
      <c r="M264" s="24"/>
      <c r="N264" s="24"/>
      <c r="O264" s="24"/>
      <c r="P264" s="28"/>
      <c r="Q264" s="28"/>
      <c r="R264" s="28"/>
      <c r="S264" s="28"/>
      <c r="T264" s="28"/>
      <c r="U264" s="25"/>
      <c r="V264" s="25"/>
      <c r="W264" s="28"/>
      <c r="X264" s="25"/>
      <c r="Y264" s="24"/>
      <c r="Z264" s="24"/>
      <c r="AA264" s="30"/>
      <c r="AB264" s="28"/>
      <c r="AC264" s="31" t="str">
        <f t="shared" si="10"/>
        <v/>
      </c>
      <c r="AD264" s="28"/>
    </row>
    <row r="265" spans="1:30" ht="15" x14ac:dyDescent="0.2">
      <c r="A265" s="69"/>
      <c r="B265" s="23" t="str">
        <f>IF('PCA 2022 Licit, Dispensa, Inexi'!$A265="","",VLOOKUP(A265,dados!$A$1:$B$23,2,FALSE))</f>
        <v/>
      </c>
      <c r="C265" s="70"/>
      <c r="D265" s="128"/>
      <c r="E265" s="70"/>
      <c r="F265" s="24"/>
      <c r="G265" s="25"/>
      <c r="H265" s="25"/>
      <c r="I265" s="25"/>
      <c r="J265" s="25"/>
      <c r="K265" s="25"/>
      <c r="L265" s="27"/>
      <c r="M265" s="24"/>
      <c r="N265" s="24"/>
      <c r="O265" s="24"/>
      <c r="P265" s="28"/>
      <c r="Q265" s="28"/>
      <c r="R265" s="28"/>
      <c r="S265" s="28"/>
      <c r="T265" s="28"/>
      <c r="U265" s="25"/>
      <c r="V265" s="25"/>
      <c r="W265" s="28"/>
      <c r="X265" s="25"/>
      <c r="Y265" s="24"/>
      <c r="Z265" s="24"/>
      <c r="AA265" s="30"/>
      <c r="AB265" s="28"/>
      <c r="AC265" s="31" t="str">
        <f t="shared" si="10"/>
        <v/>
      </c>
      <c r="AD265" s="28"/>
    </row>
    <row r="266" spans="1:30" ht="15" x14ac:dyDescent="0.2">
      <c r="A266" s="68"/>
      <c r="B266" s="23" t="str">
        <f>IF('PCA 2022 Licit, Dispensa, Inexi'!$A266="","",VLOOKUP(A266,dados!$A$1:$B$23,2,FALSE))</f>
        <v/>
      </c>
      <c r="C266" s="71"/>
      <c r="D266" s="129"/>
      <c r="E266" s="70"/>
      <c r="F266" s="24"/>
      <c r="G266" s="25"/>
      <c r="H266" s="25"/>
      <c r="I266" s="25"/>
      <c r="J266" s="25"/>
      <c r="K266" s="25"/>
      <c r="L266" s="27"/>
      <c r="M266" s="24"/>
      <c r="N266" s="24"/>
      <c r="O266" s="24"/>
      <c r="P266" s="28"/>
      <c r="Q266" s="28"/>
      <c r="R266" s="28"/>
      <c r="S266" s="28"/>
      <c r="T266" s="28"/>
      <c r="U266" s="25"/>
      <c r="V266" s="25"/>
      <c r="W266" s="28"/>
      <c r="X266" s="25"/>
      <c r="Y266" s="24"/>
      <c r="Z266" s="24"/>
      <c r="AA266" s="30"/>
      <c r="AB266" s="28"/>
      <c r="AC266" s="31" t="str">
        <f t="shared" si="10"/>
        <v/>
      </c>
      <c r="AD266" s="28"/>
    </row>
    <row r="267" spans="1:30" ht="15" x14ac:dyDescent="0.2">
      <c r="A267" s="69"/>
      <c r="B267" s="23" t="str">
        <f>IF('PCA 2022 Licit, Dispensa, Inexi'!$A267="","",VLOOKUP(A267,dados!$A$1:$B$23,2,FALSE))</f>
        <v/>
      </c>
      <c r="C267" s="70"/>
      <c r="D267" s="128"/>
      <c r="E267" s="70"/>
      <c r="F267" s="24"/>
      <c r="G267" s="25"/>
      <c r="H267" s="25"/>
      <c r="I267" s="25"/>
      <c r="J267" s="25"/>
      <c r="K267" s="25"/>
      <c r="L267" s="27"/>
      <c r="M267" s="24"/>
      <c r="N267" s="24"/>
      <c r="O267" s="24"/>
      <c r="P267" s="28"/>
      <c r="Q267" s="28"/>
      <c r="R267" s="28"/>
      <c r="S267" s="28"/>
      <c r="T267" s="28"/>
      <c r="U267" s="25"/>
      <c r="V267" s="25"/>
      <c r="W267" s="28"/>
      <c r="X267" s="25"/>
      <c r="Y267" s="24"/>
      <c r="Z267" s="24"/>
      <c r="AA267" s="30"/>
      <c r="AB267" s="28"/>
      <c r="AC267" s="31" t="str">
        <f t="shared" si="10"/>
        <v/>
      </c>
      <c r="AD267" s="28"/>
    </row>
    <row r="268" spans="1:30" ht="15" x14ac:dyDescent="0.2">
      <c r="A268" s="68"/>
      <c r="B268" s="23" t="str">
        <f>IF('PCA 2022 Licit, Dispensa, Inexi'!$A268="","",VLOOKUP(A268,dados!$A$1:$B$23,2,FALSE))</f>
        <v/>
      </c>
      <c r="C268" s="71"/>
      <c r="D268" s="129"/>
      <c r="E268" s="70"/>
      <c r="F268" s="24"/>
      <c r="G268" s="25"/>
      <c r="H268" s="25"/>
      <c r="I268" s="25"/>
      <c r="J268" s="25"/>
      <c r="K268" s="25"/>
      <c r="L268" s="27"/>
      <c r="M268" s="24"/>
      <c r="N268" s="24"/>
      <c r="O268" s="24"/>
      <c r="P268" s="28"/>
      <c r="Q268" s="28"/>
      <c r="R268" s="28"/>
      <c r="S268" s="28"/>
      <c r="T268" s="28"/>
      <c r="U268" s="25"/>
      <c r="V268" s="25"/>
      <c r="W268" s="28"/>
      <c r="X268" s="25"/>
      <c r="Y268" s="24"/>
      <c r="Z268" s="24"/>
      <c r="AA268" s="30"/>
      <c r="AB268" s="28"/>
      <c r="AC268" s="31" t="str">
        <f t="shared" si="10"/>
        <v/>
      </c>
      <c r="AD268" s="28"/>
    </row>
    <row r="269" spans="1:30" ht="15" x14ac:dyDescent="0.2">
      <c r="A269" s="69"/>
      <c r="B269" s="23" t="str">
        <f>IF('PCA 2022 Licit, Dispensa, Inexi'!$A269="","",VLOOKUP(A269,dados!$A$1:$B$23,2,FALSE))</f>
        <v/>
      </c>
      <c r="C269" s="70"/>
      <c r="D269" s="128"/>
      <c r="E269" s="70"/>
      <c r="F269" s="24"/>
      <c r="G269" s="25"/>
      <c r="H269" s="25"/>
      <c r="I269" s="25"/>
      <c r="J269" s="25"/>
      <c r="K269" s="25"/>
      <c r="L269" s="27"/>
      <c r="M269" s="24"/>
      <c r="N269" s="24"/>
      <c r="O269" s="24"/>
      <c r="P269" s="28"/>
      <c r="Q269" s="28"/>
      <c r="R269" s="28"/>
      <c r="S269" s="28"/>
      <c r="T269" s="28"/>
      <c r="U269" s="25"/>
      <c r="V269" s="25"/>
      <c r="W269" s="28"/>
      <c r="X269" s="25"/>
      <c r="Y269" s="24"/>
      <c r="Z269" s="24"/>
      <c r="AA269" s="30"/>
      <c r="AB269" s="28"/>
      <c r="AC269" s="31" t="str">
        <f t="shared" si="10"/>
        <v/>
      </c>
      <c r="AD269" s="28"/>
    </row>
    <row r="270" spans="1:30" ht="15" x14ac:dyDescent="0.2">
      <c r="A270" s="68"/>
      <c r="B270" s="23" t="str">
        <f>IF('PCA 2022 Licit, Dispensa, Inexi'!$A270="","",VLOOKUP(A270,dados!$A$1:$B$23,2,FALSE))</f>
        <v/>
      </c>
      <c r="C270" s="71"/>
      <c r="D270" s="129"/>
      <c r="E270" s="70"/>
      <c r="F270" s="24"/>
      <c r="G270" s="25"/>
      <c r="H270" s="25"/>
      <c r="I270" s="25"/>
      <c r="J270" s="25"/>
      <c r="K270" s="25"/>
      <c r="L270" s="27"/>
      <c r="M270" s="24"/>
      <c r="N270" s="24"/>
      <c r="O270" s="24"/>
      <c r="P270" s="28"/>
      <c r="Q270" s="28"/>
      <c r="R270" s="28"/>
      <c r="S270" s="28"/>
      <c r="T270" s="28"/>
      <c r="U270" s="25"/>
      <c r="V270" s="25"/>
      <c r="W270" s="28"/>
      <c r="X270" s="25"/>
      <c r="Y270" s="24"/>
      <c r="Z270" s="24"/>
      <c r="AA270" s="30"/>
      <c r="AB270" s="28"/>
      <c r="AC270" s="31" t="str">
        <f t="shared" si="10"/>
        <v/>
      </c>
      <c r="AD270" s="28"/>
    </row>
    <row r="271" spans="1:30" ht="15" x14ac:dyDescent="0.2">
      <c r="A271" s="69"/>
      <c r="B271" s="23" t="str">
        <f>IF('PCA 2022 Licit, Dispensa, Inexi'!$A271="","",VLOOKUP(A271,dados!$A$1:$B$23,2,FALSE))</f>
        <v/>
      </c>
      <c r="C271" s="70"/>
      <c r="D271" s="128"/>
      <c r="E271" s="70"/>
      <c r="F271" s="24"/>
      <c r="G271" s="25"/>
      <c r="H271" s="25"/>
      <c r="I271" s="25"/>
      <c r="J271" s="25"/>
      <c r="K271" s="25"/>
      <c r="L271" s="27"/>
      <c r="M271" s="24"/>
      <c r="N271" s="24"/>
      <c r="O271" s="24"/>
      <c r="P271" s="28"/>
      <c r="Q271" s="28"/>
      <c r="R271" s="28"/>
      <c r="S271" s="28"/>
      <c r="T271" s="28"/>
      <c r="U271" s="25"/>
      <c r="V271" s="25"/>
      <c r="W271" s="28"/>
      <c r="X271" s="25"/>
      <c r="Y271" s="24"/>
      <c r="Z271" s="24"/>
      <c r="AA271" s="30"/>
      <c r="AB271" s="28"/>
      <c r="AC271" s="31" t="str">
        <f t="shared" si="10"/>
        <v/>
      </c>
      <c r="AD271" s="28"/>
    </row>
    <row r="272" spans="1:30" ht="15" x14ac:dyDescent="0.2">
      <c r="A272" s="68"/>
      <c r="B272" s="23" t="str">
        <f>IF('PCA 2022 Licit, Dispensa, Inexi'!$A272="","",VLOOKUP(A272,dados!$A$1:$B$23,2,FALSE))</f>
        <v/>
      </c>
      <c r="C272" s="71"/>
      <c r="D272" s="129"/>
      <c r="E272" s="70"/>
      <c r="F272" s="24"/>
      <c r="G272" s="25"/>
      <c r="H272" s="25"/>
      <c r="I272" s="25"/>
      <c r="J272" s="25"/>
      <c r="K272" s="25"/>
      <c r="L272" s="27"/>
      <c r="M272" s="24"/>
      <c r="N272" s="24"/>
      <c r="O272" s="24"/>
      <c r="P272" s="28"/>
      <c r="Q272" s="28"/>
      <c r="R272" s="28"/>
      <c r="S272" s="28"/>
      <c r="T272" s="28"/>
      <c r="U272" s="25"/>
      <c r="V272" s="25"/>
      <c r="W272" s="28"/>
      <c r="X272" s="25"/>
      <c r="Y272" s="24"/>
      <c r="Z272" s="24"/>
      <c r="AA272" s="30"/>
      <c r="AB272" s="28"/>
      <c r="AC272" s="31" t="str">
        <f t="shared" si="10"/>
        <v/>
      </c>
      <c r="AD272" s="28"/>
    </row>
    <row r="273" spans="1:30" ht="15" x14ac:dyDescent="0.2">
      <c r="A273" s="69"/>
      <c r="B273" s="23" t="str">
        <f>IF('PCA 2022 Licit, Dispensa, Inexi'!$A273="","",VLOOKUP(A273,dados!$A$1:$B$23,2,FALSE))</f>
        <v/>
      </c>
      <c r="C273" s="70"/>
      <c r="D273" s="128"/>
      <c r="E273" s="70"/>
      <c r="F273" s="24"/>
      <c r="G273" s="25"/>
      <c r="H273" s="25"/>
      <c r="I273" s="25"/>
      <c r="J273" s="25"/>
      <c r="K273" s="25"/>
      <c r="L273" s="27"/>
      <c r="M273" s="24"/>
      <c r="N273" s="24"/>
      <c r="O273" s="24"/>
      <c r="P273" s="28"/>
      <c r="Q273" s="28"/>
      <c r="R273" s="28"/>
      <c r="S273" s="28"/>
      <c r="T273" s="28"/>
      <c r="U273" s="25"/>
      <c r="V273" s="25"/>
      <c r="W273" s="28"/>
      <c r="X273" s="25"/>
      <c r="Y273" s="24"/>
      <c r="Z273" s="24"/>
      <c r="AA273" s="30"/>
      <c r="AB273" s="28"/>
      <c r="AC273" s="31" t="str">
        <f t="shared" si="10"/>
        <v/>
      </c>
      <c r="AD273" s="28"/>
    </row>
    <row r="274" spans="1:30" ht="15" x14ac:dyDescent="0.2">
      <c r="A274" s="68"/>
      <c r="B274" s="23" t="str">
        <f>IF('PCA 2022 Licit, Dispensa, Inexi'!$A274="","",VLOOKUP(A274,dados!$A$1:$B$23,2,FALSE))</f>
        <v/>
      </c>
      <c r="C274" s="71"/>
      <c r="D274" s="129"/>
      <c r="E274" s="70"/>
      <c r="F274" s="24"/>
      <c r="G274" s="25"/>
      <c r="H274" s="25"/>
      <c r="I274" s="25"/>
      <c r="J274" s="25"/>
      <c r="K274" s="25"/>
      <c r="L274" s="27"/>
      <c r="M274" s="24"/>
      <c r="N274" s="24"/>
      <c r="O274" s="24"/>
      <c r="P274" s="28"/>
      <c r="Q274" s="28"/>
      <c r="R274" s="28"/>
      <c r="S274" s="28"/>
      <c r="T274" s="28"/>
      <c r="U274" s="25"/>
      <c r="V274" s="25"/>
      <c r="W274" s="28"/>
      <c r="X274" s="25"/>
      <c r="Y274" s="24"/>
      <c r="Z274" s="24"/>
      <c r="AA274" s="30"/>
      <c r="AB274" s="28"/>
      <c r="AC274" s="31" t="str">
        <f t="shared" si="10"/>
        <v/>
      </c>
      <c r="AD274" s="28"/>
    </row>
    <row r="275" spans="1:30" ht="15" x14ac:dyDescent="0.2">
      <c r="A275" s="69"/>
      <c r="B275" s="23" t="str">
        <f>IF('PCA 2022 Licit, Dispensa, Inexi'!$A275="","",VLOOKUP(A275,dados!$A$1:$B$23,2,FALSE))</f>
        <v/>
      </c>
      <c r="C275" s="70"/>
      <c r="D275" s="128"/>
      <c r="E275" s="70"/>
      <c r="F275" s="24"/>
      <c r="G275" s="25"/>
      <c r="H275" s="25"/>
      <c r="I275" s="25"/>
      <c r="J275" s="25"/>
      <c r="K275" s="25"/>
      <c r="L275" s="27"/>
      <c r="M275" s="24"/>
      <c r="N275" s="24"/>
      <c r="O275" s="24"/>
      <c r="P275" s="28"/>
      <c r="Q275" s="28"/>
      <c r="R275" s="28"/>
      <c r="S275" s="28"/>
      <c r="T275" s="28"/>
      <c r="U275" s="25"/>
      <c r="V275" s="25"/>
      <c r="W275" s="28"/>
      <c r="X275" s="25"/>
      <c r="Y275" s="24"/>
      <c r="Z275" s="24"/>
      <c r="AA275" s="30"/>
      <c r="AB275" s="28"/>
      <c r="AC275" s="31" t="str">
        <f t="shared" si="10"/>
        <v/>
      </c>
      <c r="AD275" s="28"/>
    </row>
    <row r="276" spans="1:30" ht="15" x14ac:dyDescent="0.2">
      <c r="A276" s="68"/>
      <c r="B276" s="23" t="str">
        <f>IF('PCA 2022 Licit, Dispensa, Inexi'!$A276="","",VLOOKUP(A276,dados!$A$1:$B$23,2,FALSE))</f>
        <v/>
      </c>
      <c r="C276" s="71"/>
      <c r="D276" s="129"/>
      <c r="E276" s="70"/>
      <c r="F276" s="24"/>
      <c r="G276" s="25"/>
      <c r="H276" s="25"/>
      <c r="I276" s="25"/>
      <c r="J276" s="25"/>
      <c r="K276" s="25"/>
      <c r="L276" s="27"/>
      <c r="M276" s="24"/>
      <c r="N276" s="24"/>
      <c r="O276" s="24"/>
      <c r="P276" s="28"/>
      <c r="Q276" s="28"/>
      <c r="R276" s="28"/>
      <c r="S276" s="28"/>
      <c r="T276" s="28"/>
      <c r="U276" s="25"/>
      <c r="V276" s="25"/>
      <c r="W276" s="28"/>
      <c r="X276" s="25"/>
      <c r="Y276" s="24"/>
      <c r="Z276" s="24"/>
      <c r="AA276" s="30"/>
      <c r="AB276" s="28"/>
      <c r="AC276" s="31" t="str">
        <f t="shared" si="10"/>
        <v/>
      </c>
      <c r="AD276" s="28"/>
    </row>
    <row r="277" spans="1:30" ht="15" x14ac:dyDescent="0.2">
      <c r="A277" s="69"/>
      <c r="B277" s="23" t="str">
        <f>IF('PCA 2022 Licit, Dispensa, Inexi'!$A277="","",VLOOKUP(A277,dados!$A$1:$B$23,2,FALSE))</f>
        <v/>
      </c>
      <c r="C277" s="70"/>
      <c r="D277" s="128"/>
      <c r="E277" s="70"/>
      <c r="F277" s="24"/>
      <c r="G277" s="25"/>
      <c r="H277" s="25"/>
      <c r="I277" s="25"/>
      <c r="J277" s="25"/>
      <c r="K277" s="25"/>
      <c r="L277" s="27"/>
      <c r="M277" s="24"/>
      <c r="N277" s="24"/>
      <c r="O277" s="24"/>
      <c r="P277" s="28"/>
      <c r="Q277" s="28"/>
      <c r="R277" s="28"/>
      <c r="S277" s="28"/>
      <c r="T277" s="28"/>
      <c r="U277" s="25"/>
      <c r="V277" s="25"/>
      <c r="W277" s="28"/>
      <c r="X277" s="25"/>
      <c r="Y277" s="24"/>
      <c r="Z277" s="24"/>
      <c r="AA277" s="30"/>
      <c r="AB277" s="28"/>
      <c r="AC277" s="31" t="str">
        <f t="shared" si="10"/>
        <v/>
      </c>
      <c r="AD277" s="28"/>
    </row>
    <row r="278" spans="1:30" ht="15" x14ac:dyDescent="0.2">
      <c r="A278" s="68"/>
      <c r="B278" s="23" t="str">
        <f>IF('PCA 2022 Licit, Dispensa, Inexi'!$A278="","",VLOOKUP(A278,dados!$A$1:$B$23,2,FALSE))</f>
        <v/>
      </c>
      <c r="C278" s="71"/>
      <c r="D278" s="129"/>
      <c r="E278" s="70"/>
      <c r="F278" s="24"/>
      <c r="G278" s="25"/>
      <c r="H278" s="25"/>
      <c r="I278" s="25"/>
      <c r="J278" s="25"/>
      <c r="K278" s="25"/>
      <c r="L278" s="27"/>
      <c r="M278" s="24"/>
      <c r="N278" s="24"/>
      <c r="O278" s="24"/>
      <c r="P278" s="28"/>
      <c r="Q278" s="28"/>
      <c r="R278" s="28"/>
      <c r="S278" s="28"/>
      <c r="T278" s="28"/>
      <c r="U278" s="25"/>
      <c r="V278" s="25"/>
      <c r="W278" s="28"/>
      <c r="X278" s="25"/>
      <c r="Y278" s="24"/>
      <c r="Z278" s="24"/>
      <c r="AA278" s="30"/>
      <c r="AB278" s="28"/>
      <c r="AC278" s="31" t="str">
        <f t="shared" si="10"/>
        <v/>
      </c>
      <c r="AD278" s="28"/>
    </row>
    <row r="279" spans="1:30" ht="15" x14ac:dyDescent="0.2">
      <c r="A279" s="69"/>
      <c r="B279" s="23" t="str">
        <f>IF('PCA 2022 Licit, Dispensa, Inexi'!$A279="","",VLOOKUP(A279,dados!$A$1:$B$23,2,FALSE))</f>
        <v/>
      </c>
      <c r="C279" s="70"/>
      <c r="D279" s="128"/>
      <c r="E279" s="70"/>
      <c r="F279" s="24"/>
      <c r="G279" s="25"/>
      <c r="H279" s="25"/>
      <c r="I279" s="25"/>
      <c r="J279" s="25"/>
      <c r="K279" s="25"/>
      <c r="L279" s="27"/>
      <c r="M279" s="24"/>
      <c r="N279" s="24"/>
      <c r="O279" s="24"/>
      <c r="P279" s="28"/>
      <c r="Q279" s="28"/>
      <c r="R279" s="28"/>
      <c r="S279" s="28"/>
      <c r="T279" s="28"/>
      <c r="U279" s="25"/>
      <c r="V279" s="25"/>
      <c r="W279" s="28"/>
      <c r="X279" s="25"/>
      <c r="Y279" s="24"/>
      <c r="Z279" s="24"/>
      <c r="AA279" s="30"/>
      <c r="AB279" s="28"/>
      <c r="AC279" s="31" t="str">
        <f t="shared" si="10"/>
        <v/>
      </c>
      <c r="AD279" s="28"/>
    </row>
    <row r="280" spans="1:30" ht="15" x14ac:dyDescent="0.2">
      <c r="A280" s="68"/>
      <c r="B280" s="23" t="str">
        <f>IF('PCA 2022 Licit, Dispensa, Inexi'!$A280="","",VLOOKUP(A280,dados!$A$1:$B$23,2,FALSE))</f>
        <v/>
      </c>
      <c r="C280" s="71"/>
      <c r="D280" s="129"/>
      <c r="E280" s="70"/>
      <c r="F280" s="24"/>
      <c r="G280" s="25"/>
      <c r="H280" s="25"/>
      <c r="I280" s="25"/>
      <c r="J280" s="25"/>
      <c r="K280" s="25"/>
      <c r="L280" s="27"/>
      <c r="M280" s="24"/>
      <c r="N280" s="24"/>
      <c r="O280" s="24"/>
      <c r="P280" s="28"/>
      <c r="Q280" s="28"/>
      <c r="R280" s="28"/>
      <c r="S280" s="28"/>
      <c r="T280" s="28"/>
      <c r="U280" s="25"/>
      <c r="V280" s="25"/>
      <c r="W280" s="28"/>
      <c r="X280" s="25"/>
      <c r="Y280" s="24"/>
      <c r="Z280" s="24"/>
      <c r="AA280" s="30"/>
      <c r="AB280" s="28"/>
      <c r="AC280" s="31" t="str">
        <f t="shared" si="10"/>
        <v/>
      </c>
      <c r="AD280" s="28"/>
    </row>
    <row r="281" spans="1:30" ht="15" x14ac:dyDescent="0.2">
      <c r="A281" s="69"/>
      <c r="B281" s="23" t="str">
        <f>IF('PCA 2022 Licit, Dispensa, Inexi'!$A281="","",VLOOKUP(A281,dados!$A$1:$B$23,2,FALSE))</f>
        <v/>
      </c>
      <c r="C281" s="70"/>
      <c r="D281" s="128"/>
      <c r="E281" s="70"/>
      <c r="F281" s="24"/>
      <c r="G281" s="25"/>
      <c r="H281" s="25"/>
      <c r="I281" s="25"/>
      <c r="J281" s="25"/>
      <c r="K281" s="25"/>
      <c r="L281" s="27"/>
      <c r="M281" s="24"/>
      <c r="N281" s="24"/>
      <c r="O281" s="24"/>
      <c r="P281" s="28"/>
      <c r="Q281" s="28"/>
      <c r="R281" s="28"/>
      <c r="S281" s="28"/>
      <c r="T281" s="28"/>
      <c r="U281" s="25"/>
      <c r="V281" s="25"/>
      <c r="W281" s="28"/>
      <c r="X281" s="25"/>
      <c r="Y281" s="24"/>
      <c r="Z281" s="24"/>
      <c r="AA281" s="30"/>
      <c r="AB281" s="28"/>
      <c r="AC281" s="31" t="str">
        <f t="shared" si="10"/>
        <v/>
      </c>
      <c r="AD281" s="28"/>
    </row>
    <row r="282" spans="1:30" ht="15" x14ac:dyDescent="0.2">
      <c r="A282" s="68"/>
      <c r="B282" s="23" t="str">
        <f>IF('PCA 2022 Licit, Dispensa, Inexi'!$A282="","",VLOOKUP(A282,dados!$A$1:$B$23,2,FALSE))</f>
        <v/>
      </c>
      <c r="C282" s="71"/>
      <c r="D282" s="129"/>
      <c r="E282" s="70"/>
      <c r="F282" s="24"/>
      <c r="G282" s="25"/>
      <c r="H282" s="25"/>
      <c r="I282" s="25"/>
      <c r="J282" s="25"/>
      <c r="K282" s="25"/>
      <c r="L282" s="27"/>
      <c r="M282" s="24"/>
      <c r="N282" s="24"/>
      <c r="O282" s="24"/>
      <c r="P282" s="28"/>
      <c r="Q282" s="28"/>
      <c r="R282" s="28"/>
      <c r="S282" s="28"/>
      <c r="T282" s="28"/>
      <c r="U282" s="25"/>
      <c r="V282" s="25"/>
      <c r="W282" s="28"/>
      <c r="X282" s="25"/>
      <c r="Y282" s="24"/>
      <c r="Z282" s="24"/>
      <c r="AA282" s="30"/>
      <c r="AB282" s="28"/>
      <c r="AC282" s="31" t="str">
        <f t="shared" si="10"/>
        <v/>
      </c>
      <c r="AD282" s="28"/>
    </row>
    <row r="283" spans="1:30" ht="15" x14ac:dyDescent="0.2">
      <c r="A283" s="69"/>
      <c r="B283" s="23" t="str">
        <f>IF('PCA 2022 Licit, Dispensa, Inexi'!$A283="","",VLOOKUP(A283,dados!$A$1:$B$23,2,FALSE))</f>
        <v/>
      </c>
      <c r="C283" s="70"/>
      <c r="D283" s="128"/>
      <c r="E283" s="70"/>
      <c r="F283" s="24"/>
      <c r="G283" s="25"/>
      <c r="H283" s="25"/>
      <c r="I283" s="25"/>
      <c r="J283" s="25"/>
      <c r="K283" s="25"/>
      <c r="L283" s="27"/>
      <c r="M283" s="24"/>
      <c r="N283" s="24"/>
      <c r="O283" s="24"/>
      <c r="P283" s="28"/>
      <c r="Q283" s="28"/>
      <c r="R283" s="28"/>
      <c r="S283" s="28"/>
      <c r="T283" s="28"/>
      <c r="U283" s="25"/>
      <c r="V283" s="25"/>
      <c r="W283" s="28"/>
      <c r="X283" s="25"/>
      <c r="Y283" s="24"/>
      <c r="Z283" s="24"/>
      <c r="AA283" s="30"/>
      <c r="AB283" s="28"/>
      <c r="AC283" s="31" t="str">
        <f t="shared" si="10"/>
        <v/>
      </c>
      <c r="AD283" s="28"/>
    </row>
    <row r="284" spans="1:30" ht="15" x14ac:dyDescent="0.2">
      <c r="A284" s="68"/>
      <c r="B284" s="23" t="str">
        <f>IF('PCA 2022 Licit, Dispensa, Inexi'!$A284="","",VLOOKUP(A284,dados!$A$1:$B$23,2,FALSE))</f>
        <v/>
      </c>
      <c r="C284" s="71"/>
      <c r="D284" s="129"/>
      <c r="E284" s="70"/>
      <c r="F284" s="24"/>
      <c r="G284" s="25"/>
      <c r="H284" s="25"/>
      <c r="I284" s="25"/>
      <c r="J284" s="25"/>
      <c r="K284" s="25"/>
      <c r="L284" s="27"/>
      <c r="M284" s="24"/>
      <c r="N284" s="24"/>
      <c r="O284" s="24"/>
      <c r="P284" s="28"/>
      <c r="Q284" s="28"/>
      <c r="R284" s="28"/>
      <c r="S284" s="28"/>
      <c r="T284" s="28"/>
      <c r="U284" s="25"/>
      <c r="V284" s="25"/>
      <c r="W284" s="28"/>
      <c r="X284" s="25"/>
      <c r="Y284" s="24"/>
      <c r="Z284" s="24"/>
      <c r="AA284" s="30"/>
      <c r="AB284" s="28"/>
      <c r="AC284" s="31" t="str">
        <f t="shared" si="10"/>
        <v/>
      </c>
      <c r="AD284" s="28"/>
    </row>
    <row r="285" spans="1:30" ht="15" x14ac:dyDescent="0.2">
      <c r="A285" s="69"/>
      <c r="B285" s="23" t="str">
        <f>IF('PCA 2022 Licit, Dispensa, Inexi'!$A285="","",VLOOKUP(A285,dados!$A$1:$B$23,2,FALSE))</f>
        <v/>
      </c>
      <c r="C285" s="70"/>
      <c r="D285" s="128"/>
      <c r="E285" s="70"/>
      <c r="F285" s="24"/>
      <c r="G285" s="25"/>
      <c r="H285" s="25"/>
      <c r="I285" s="25"/>
      <c r="J285" s="25"/>
      <c r="K285" s="25"/>
      <c r="L285" s="27"/>
      <c r="M285" s="24"/>
      <c r="N285" s="24"/>
      <c r="O285" s="24"/>
      <c r="P285" s="28"/>
      <c r="Q285" s="28"/>
      <c r="R285" s="28"/>
      <c r="S285" s="28"/>
      <c r="T285" s="28"/>
      <c r="U285" s="25"/>
      <c r="V285" s="25"/>
      <c r="W285" s="28"/>
      <c r="X285" s="25"/>
      <c r="Y285" s="24"/>
      <c r="Z285" s="24"/>
      <c r="AA285" s="30"/>
      <c r="AB285" s="28"/>
      <c r="AC285" s="31" t="str">
        <f t="shared" si="10"/>
        <v/>
      </c>
      <c r="AD285" s="28"/>
    </row>
    <row r="286" spans="1:30" ht="15" x14ac:dyDescent="0.2">
      <c r="A286" s="68"/>
      <c r="B286" s="23" t="str">
        <f>IF('PCA 2022 Licit, Dispensa, Inexi'!$A286="","",VLOOKUP(A286,dados!$A$1:$B$23,2,FALSE))</f>
        <v/>
      </c>
      <c r="C286" s="71"/>
      <c r="D286" s="129"/>
      <c r="E286" s="70"/>
      <c r="F286" s="24"/>
      <c r="G286" s="25"/>
      <c r="H286" s="25"/>
      <c r="I286" s="25"/>
      <c r="J286" s="25"/>
      <c r="K286" s="25"/>
      <c r="L286" s="27"/>
      <c r="M286" s="24"/>
      <c r="N286" s="24"/>
      <c r="O286" s="24"/>
      <c r="P286" s="28"/>
      <c r="Q286" s="28"/>
      <c r="R286" s="28"/>
      <c r="S286" s="28"/>
      <c r="T286" s="28"/>
      <c r="U286" s="25"/>
      <c r="V286" s="25"/>
      <c r="W286" s="28"/>
      <c r="X286" s="25"/>
      <c r="Y286" s="24"/>
      <c r="Z286" s="24"/>
      <c r="AA286" s="30"/>
      <c r="AB286" s="28"/>
      <c r="AC286" s="31" t="str">
        <f t="shared" si="10"/>
        <v/>
      </c>
      <c r="AD286" s="28"/>
    </row>
    <row r="287" spans="1:30" ht="15" x14ac:dyDescent="0.2">
      <c r="A287" s="69"/>
      <c r="B287" s="23" t="str">
        <f>IF('PCA 2022 Licit, Dispensa, Inexi'!$A287="","",VLOOKUP(A287,dados!$A$1:$B$23,2,FALSE))</f>
        <v/>
      </c>
      <c r="C287" s="70"/>
      <c r="D287" s="128"/>
      <c r="E287" s="70"/>
      <c r="F287" s="24"/>
      <c r="G287" s="25"/>
      <c r="H287" s="25"/>
      <c r="I287" s="25"/>
      <c r="J287" s="25"/>
      <c r="K287" s="25"/>
      <c r="L287" s="27"/>
      <c r="M287" s="24"/>
      <c r="N287" s="24"/>
      <c r="O287" s="24"/>
      <c r="P287" s="28"/>
      <c r="Q287" s="28"/>
      <c r="R287" s="28"/>
      <c r="S287" s="28"/>
      <c r="T287" s="28"/>
      <c r="U287" s="25"/>
      <c r="V287" s="25"/>
      <c r="W287" s="28"/>
      <c r="X287" s="25"/>
      <c r="Y287" s="24"/>
      <c r="Z287" s="24"/>
      <c r="AA287" s="30"/>
      <c r="AB287" s="28"/>
      <c r="AC287" s="31" t="str">
        <f t="shared" si="10"/>
        <v/>
      </c>
      <c r="AD287" s="28"/>
    </row>
    <row r="288" spans="1:30" ht="15" x14ac:dyDescent="0.2">
      <c r="A288" s="68"/>
      <c r="B288" s="23" t="str">
        <f>IF('PCA 2022 Licit, Dispensa, Inexi'!$A288="","",VLOOKUP(A288,dados!$A$1:$B$23,2,FALSE))</f>
        <v/>
      </c>
      <c r="C288" s="71"/>
      <c r="D288" s="129"/>
      <c r="E288" s="70"/>
      <c r="F288" s="24"/>
      <c r="G288" s="25"/>
      <c r="H288" s="25"/>
      <c r="I288" s="25"/>
      <c r="J288" s="25"/>
      <c r="K288" s="25"/>
      <c r="L288" s="27"/>
      <c r="M288" s="24"/>
      <c r="N288" s="24"/>
      <c r="O288" s="24"/>
      <c r="P288" s="28"/>
      <c r="Q288" s="28"/>
      <c r="R288" s="28"/>
      <c r="S288" s="28"/>
      <c r="T288" s="28"/>
      <c r="U288" s="25"/>
      <c r="V288" s="25"/>
      <c r="W288" s="28"/>
      <c r="X288" s="25"/>
      <c r="Y288" s="24"/>
      <c r="Z288" s="24"/>
      <c r="AA288" s="30"/>
      <c r="AB288" s="28"/>
      <c r="AC288" s="31" t="str">
        <f t="shared" si="10"/>
        <v/>
      </c>
      <c r="AD288" s="28"/>
    </row>
    <row r="289" spans="1:30" ht="15" x14ac:dyDescent="0.2">
      <c r="A289" s="69"/>
      <c r="B289" s="23" t="str">
        <f>IF('PCA 2022 Licit, Dispensa, Inexi'!$A289="","",VLOOKUP(A289,dados!$A$1:$B$23,2,FALSE))</f>
        <v/>
      </c>
      <c r="C289" s="70"/>
      <c r="D289" s="128"/>
      <c r="E289" s="70"/>
      <c r="F289" s="24"/>
      <c r="G289" s="25"/>
      <c r="H289" s="25"/>
      <c r="I289" s="25"/>
      <c r="J289" s="25"/>
      <c r="K289" s="25"/>
      <c r="L289" s="27"/>
      <c r="M289" s="24"/>
      <c r="N289" s="24"/>
      <c r="O289" s="24"/>
      <c r="P289" s="28"/>
      <c r="Q289" s="28"/>
      <c r="R289" s="28"/>
      <c r="S289" s="28"/>
      <c r="T289" s="28"/>
      <c r="U289" s="25"/>
      <c r="V289" s="25"/>
      <c r="W289" s="28"/>
      <c r="X289" s="25"/>
      <c r="Y289" s="24"/>
      <c r="Z289" s="24"/>
      <c r="AA289" s="30"/>
      <c r="AB289" s="28"/>
      <c r="AC289" s="31" t="str">
        <f t="shared" si="10"/>
        <v/>
      </c>
      <c r="AD289" s="28"/>
    </row>
    <row r="290" spans="1:30" ht="15" x14ac:dyDescent="0.2">
      <c r="A290" s="68"/>
      <c r="B290" s="23" t="str">
        <f>IF('PCA 2022 Licit, Dispensa, Inexi'!$A290="","",VLOOKUP(A290,dados!$A$1:$B$23,2,FALSE))</f>
        <v/>
      </c>
      <c r="C290" s="71"/>
      <c r="D290" s="129"/>
      <c r="E290" s="70"/>
      <c r="F290" s="24"/>
      <c r="G290" s="25"/>
      <c r="H290" s="25"/>
      <c r="I290" s="25"/>
      <c r="J290" s="25"/>
      <c r="K290" s="25"/>
      <c r="L290" s="27"/>
      <c r="M290" s="24"/>
      <c r="N290" s="24"/>
      <c r="O290" s="24"/>
      <c r="P290" s="28"/>
      <c r="Q290" s="28"/>
      <c r="R290" s="28"/>
      <c r="S290" s="28"/>
      <c r="T290" s="28"/>
      <c r="U290" s="25"/>
      <c r="V290" s="25"/>
      <c r="W290" s="28"/>
      <c r="X290" s="25"/>
      <c r="Y290" s="24"/>
      <c r="Z290" s="24"/>
      <c r="AA290" s="30"/>
      <c r="AB290" s="28"/>
      <c r="AC290" s="31" t="str">
        <f t="shared" si="10"/>
        <v/>
      </c>
      <c r="AD290" s="28"/>
    </row>
    <row r="291" spans="1:30" ht="15" x14ac:dyDescent="0.2">
      <c r="A291" s="69"/>
      <c r="B291" s="23" t="str">
        <f>IF('PCA 2022 Licit, Dispensa, Inexi'!$A291="","",VLOOKUP(A291,dados!$A$1:$B$23,2,FALSE))</f>
        <v/>
      </c>
      <c r="C291" s="70"/>
      <c r="D291" s="128"/>
      <c r="E291" s="70"/>
      <c r="F291" s="24"/>
      <c r="G291" s="25"/>
      <c r="H291" s="25"/>
      <c r="I291" s="25"/>
      <c r="J291" s="25"/>
      <c r="K291" s="25"/>
      <c r="L291" s="27"/>
      <c r="M291" s="24"/>
      <c r="N291" s="24"/>
      <c r="O291" s="24"/>
      <c r="P291" s="28"/>
      <c r="Q291" s="28"/>
      <c r="R291" s="28"/>
      <c r="S291" s="28"/>
      <c r="T291" s="28"/>
      <c r="U291" s="25"/>
      <c r="V291" s="25"/>
      <c r="W291" s="28"/>
      <c r="X291" s="25"/>
      <c r="Y291" s="24"/>
      <c r="Z291" s="24"/>
      <c r="AA291" s="30"/>
      <c r="AB291" s="28"/>
      <c r="AC291" s="31" t="str">
        <f t="shared" si="10"/>
        <v/>
      </c>
      <c r="AD291" s="28"/>
    </row>
    <row r="292" spans="1:30" ht="15" x14ac:dyDescent="0.2">
      <c r="A292" s="68"/>
      <c r="B292" s="23" t="str">
        <f>IF('PCA 2022 Licit, Dispensa, Inexi'!$A292="","",VLOOKUP(A292,dados!$A$1:$B$23,2,FALSE))</f>
        <v/>
      </c>
      <c r="C292" s="71"/>
      <c r="D292" s="129"/>
      <c r="E292" s="70"/>
      <c r="F292" s="24"/>
      <c r="G292" s="25"/>
      <c r="H292" s="25"/>
      <c r="I292" s="25"/>
      <c r="J292" s="25"/>
      <c r="K292" s="25"/>
      <c r="L292" s="27"/>
      <c r="M292" s="24"/>
      <c r="N292" s="24"/>
      <c r="O292" s="24"/>
      <c r="P292" s="28"/>
      <c r="Q292" s="28"/>
      <c r="R292" s="28"/>
      <c r="S292" s="28"/>
      <c r="T292" s="28"/>
      <c r="U292" s="25"/>
      <c r="V292" s="25"/>
      <c r="W292" s="28"/>
      <c r="X292" s="25"/>
      <c r="Y292" s="24"/>
      <c r="Z292" s="24"/>
      <c r="AA292" s="30"/>
      <c r="AB292" s="28"/>
      <c r="AC292" s="31" t="str">
        <f t="shared" si="10"/>
        <v/>
      </c>
      <c r="AD292" s="28"/>
    </row>
    <row r="293" spans="1:30" ht="15" x14ac:dyDescent="0.2">
      <c r="A293" s="69"/>
      <c r="B293" s="23" t="str">
        <f>IF('PCA 2022 Licit, Dispensa, Inexi'!$A293="","",VLOOKUP(A293,dados!$A$1:$B$23,2,FALSE))</f>
        <v/>
      </c>
      <c r="C293" s="70"/>
      <c r="D293" s="128"/>
      <c r="E293" s="70"/>
      <c r="F293" s="24"/>
      <c r="G293" s="25"/>
      <c r="H293" s="25"/>
      <c r="I293" s="25"/>
      <c r="J293" s="25"/>
      <c r="K293" s="25"/>
      <c r="L293" s="27"/>
      <c r="M293" s="24"/>
      <c r="N293" s="24"/>
      <c r="O293" s="24"/>
      <c r="P293" s="28"/>
      <c r="Q293" s="28"/>
      <c r="R293" s="28"/>
      <c r="S293" s="28"/>
      <c r="T293" s="28"/>
      <c r="U293" s="25"/>
      <c r="V293" s="25"/>
      <c r="W293" s="28"/>
      <c r="X293" s="25"/>
      <c r="Y293" s="24"/>
      <c r="Z293" s="24"/>
      <c r="AA293" s="30"/>
      <c r="AB293" s="28"/>
      <c r="AC293" s="31" t="str">
        <f t="shared" si="10"/>
        <v/>
      </c>
      <c r="AD293" s="28"/>
    </row>
    <row r="294" spans="1:30" ht="15" x14ac:dyDescent="0.2">
      <c r="A294" s="68"/>
      <c r="B294" s="23" t="str">
        <f>IF('PCA 2022 Licit, Dispensa, Inexi'!$A294="","",VLOOKUP(A294,dados!$A$1:$B$23,2,FALSE))</f>
        <v/>
      </c>
      <c r="C294" s="71"/>
      <c r="D294" s="129"/>
      <c r="E294" s="70"/>
      <c r="F294" s="24"/>
      <c r="G294" s="25"/>
      <c r="H294" s="25"/>
      <c r="I294" s="25"/>
      <c r="J294" s="25"/>
      <c r="K294" s="25"/>
      <c r="L294" s="27"/>
      <c r="M294" s="24"/>
      <c r="N294" s="24"/>
      <c r="O294" s="24"/>
      <c r="P294" s="28"/>
      <c r="Q294" s="28"/>
      <c r="R294" s="28"/>
      <c r="S294" s="28"/>
      <c r="T294" s="28"/>
      <c r="U294" s="25"/>
      <c r="V294" s="25"/>
      <c r="W294" s="28"/>
      <c r="X294" s="25"/>
      <c r="Y294" s="24"/>
      <c r="Z294" s="24"/>
      <c r="AA294" s="30"/>
      <c r="AB294" s="28"/>
      <c r="AC294" s="31" t="str">
        <f t="shared" si="10"/>
        <v/>
      </c>
      <c r="AD294" s="28"/>
    </row>
    <row r="295" spans="1:30" ht="15" x14ac:dyDescent="0.2">
      <c r="A295" s="69"/>
      <c r="B295" s="23" t="str">
        <f>IF('PCA 2022 Licit, Dispensa, Inexi'!$A295="","",VLOOKUP(A295,dados!$A$1:$B$23,2,FALSE))</f>
        <v/>
      </c>
      <c r="C295" s="70"/>
      <c r="D295" s="128"/>
      <c r="E295" s="70"/>
      <c r="F295" s="24"/>
      <c r="G295" s="25"/>
      <c r="H295" s="25"/>
      <c r="I295" s="25"/>
      <c r="J295" s="25"/>
      <c r="K295" s="25"/>
      <c r="L295" s="27"/>
      <c r="M295" s="24"/>
      <c r="N295" s="24"/>
      <c r="O295" s="24"/>
      <c r="P295" s="28"/>
      <c r="Q295" s="28"/>
      <c r="R295" s="28"/>
      <c r="S295" s="28"/>
      <c r="T295" s="28"/>
      <c r="U295" s="25"/>
      <c r="V295" s="25"/>
      <c r="W295" s="28"/>
      <c r="X295" s="25"/>
      <c r="Y295" s="24"/>
      <c r="Z295" s="24"/>
      <c r="AA295" s="30"/>
      <c r="AB295" s="28"/>
      <c r="AC295" s="31" t="str">
        <f t="shared" si="10"/>
        <v/>
      </c>
      <c r="AD295" s="28"/>
    </row>
    <row r="296" spans="1:30" ht="15" x14ac:dyDescent="0.2">
      <c r="A296" s="68"/>
      <c r="B296" s="23" t="str">
        <f>IF('PCA 2022 Licit, Dispensa, Inexi'!$A296="","",VLOOKUP(A296,dados!$A$1:$B$23,2,FALSE))</f>
        <v/>
      </c>
      <c r="C296" s="71"/>
      <c r="D296" s="129"/>
      <c r="E296" s="70"/>
      <c r="F296" s="24"/>
      <c r="G296" s="25"/>
      <c r="H296" s="25"/>
      <c r="I296" s="25"/>
      <c r="J296" s="25"/>
      <c r="K296" s="25"/>
      <c r="L296" s="27"/>
      <c r="M296" s="24"/>
      <c r="N296" s="24"/>
      <c r="O296" s="24"/>
      <c r="P296" s="28"/>
      <c r="Q296" s="28"/>
      <c r="R296" s="28"/>
      <c r="S296" s="28"/>
      <c r="T296" s="28"/>
      <c r="U296" s="25"/>
      <c r="V296" s="25"/>
      <c r="W296" s="28"/>
      <c r="X296" s="25"/>
      <c r="Y296" s="24"/>
      <c r="Z296" s="24"/>
      <c r="AA296" s="30"/>
      <c r="AB296" s="28"/>
      <c r="AC296" s="31" t="str">
        <f t="shared" si="10"/>
        <v/>
      </c>
      <c r="AD296" s="28"/>
    </row>
    <row r="297" spans="1:30" ht="15" x14ac:dyDescent="0.2">
      <c r="A297" s="69"/>
      <c r="B297" s="23" t="str">
        <f>IF('PCA 2022 Licit, Dispensa, Inexi'!$A297="","",VLOOKUP(A297,dados!$A$1:$B$23,2,FALSE))</f>
        <v/>
      </c>
      <c r="C297" s="70"/>
      <c r="D297" s="128"/>
      <c r="E297" s="70"/>
      <c r="F297" s="24"/>
      <c r="G297" s="25"/>
      <c r="H297" s="25"/>
      <c r="I297" s="25"/>
      <c r="J297" s="25"/>
      <c r="K297" s="25"/>
      <c r="L297" s="27"/>
      <c r="M297" s="24"/>
      <c r="N297" s="24"/>
      <c r="O297" s="24"/>
      <c r="P297" s="28"/>
      <c r="Q297" s="28"/>
      <c r="R297" s="28"/>
      <c r="S297" s="28"/>
      <c r="T297" s="28"/>
      <c r="U297" s="25"/>
      <c r="V297" s="25"/>
      <c r="W297" s="28"/>
      <c r="X297" s="25"/>
      <c r="Y297" s="24"/>
      <c r="Z297" s="24"/>
      <c r="AA297" s="30"/>
      <c r="AB297" s="28"/>
      <c r="AC297" s="31" t="str">
        <f t="shared" si="10"/>
        <v/>
      </c>
      <c r="AD297" s="28"/>
    </row>
    <row r="298" spans="1:30" ht="15" x14ac:dyDescent="0.2">
      <c r="A298" s="68"/>
      <c r="B298" s="23" t="str">
        <f>IF('PCA 2022 Licit, Dispensa, Inexi'!$A298="","",VLOOKUP(A298,dados!$A$1:$B$23,2,FALSE))</f>
        <v/>
      </c>
      <c r="C298" s="71"/>
      <c r="D298" s="129"/>
      <c r="E298" s="70"/>
      <c r="F298" s="24"/>
      <c r="G298" s="25"/>
      <c r="H298" s="25"/>
      <c r="I298" s="25"/>
      <c r="J298" s="25"/>
      <c r="K298" s="25"/>
      <c r="L298" s="27"/>
      <c r="M298" s="24"/>
      <c r="N298" s="24"/>
      <c r="O298" s="24"/>
      <c r="P298" s="28"/>
      <c r="Q298" s="28"/>
      <c r="R298" s="28"/>
      <c r="S298" s="28"/>
      <c r="T298" s="28"/>
      <c r="U298" s="25"/>
      <c r="V298" s="25"/>
      <c r="W298" s="28"/>
      <c r="X298" s="25"/>
      <c r="Y298" s="24"/>
      <c r="Z298" s="24"/>
      <c r="AA298" s="30"/>
      <c r="AB298" s="28"/>
      <c r="AC298" s="31" t="str">
        <f t="shared" si="10"/>
        <v/>
      </c>
      <c r="AD298" s="28"/>
    </row>
    <row r="299" spans="1:30" ht="15" x14ac:dyDescent="0.2">
      <c r="A299" s="69"/>
      <c r="B299" s="23" t="str">
        <f>IF('PCA 2022 Licit, Dispensa, Inexi'!$A299="","",VLOOKUP(A299,dados!$A$1:$B$23,2,FALSE))</f>
        <v/>
      </c>
      <c r="C299" s="70"/>
      <c r="D299" s="128"/>
      <c r="E299" s="70"/>
      <c r="F299" s="24"/>
      <c r="G299" s="25"/>
      <c r="H299" s="25"/>
      <c r="I299" s="25"/>
      <c r="J299" s="25"/>
      <c r="K299" s="25"/>
      <c r="L299" s="27"/>
      <c r="M299" s="24"/>
      <c r="N299" s="24"/>
      <c r="O299" s="24"/>
      <c r="P299" s="28"/>
      <c r="Q299" s="28"/>
      <c r="R299" s="28"/>
      <c r="S299" s="28"/>
      <c r="T299" s="28"/>
      <c r="U299" s="25"/>
      <c r="V299" s="25"/>
      <c r="W299" s="28"/>
      <c r="X299" s="25"/>
      <c r="Y299" s="24"/>
      <c r="Z299" s="24"/>
      <c r="AA299" s="30"/>
      <c r="AB299" s="28"/>
      <c r="AC299" s="31" t="str">
        <f t="shared" si="10"/>
        <v/>
      </c>
      <c r="AD299" s="28"/>
    </row>
    <row r="300" spans="1:30" ht="15" x14ac:dyDescent="0.2">
      <c r="A300" s="68"/>
      <c r="B300" s="23" t="str">
        <f>IF('PCA 2022 Licit, Dispensa, Inexi'!$A300="","",VLOOKUP(A300,dados!$A$1:$B$23,2,FALSE))</f>
        <v/>
      </c>
      <c r="C300" s="71"/>
      <c r="D300" s="129"/>
      <c r="E300" s="70"/>
      <c r="F300" s="24"/>
      <c r="G300" s="25"/>
      <c r="H300" s="25"/>
      <c r="I300" s="25"/>
      <c r="J300" s="25"/>
      <c r="K300" s="25"/>
      <c r="L300" s="27"/>
      <c r="M300" s="24"/>
      <c r="N300" s="24"/>
      <c r="O300" s="24"/>
      <c r="P300" s="28"/>
      <c r="Q300" s="28"/>
      <c r="R300" s="28"/>
      <c r="S300" s="28"/>
      <c r="T300" s="28"/>
      <c r="U300" s="25"/>
      <c r="V300" s="25"/>
      <c r="W300" s="28"/>
      <c r="X300" s="25"/>
      <c r="Y300" s="24"/>
      <c r="Z300" s="24"/>
      <c r="AA300" s="30"/>
      <c r="AB300" s="28"/>
      <c r="AC300" s="31" t="str">
        <f t="shared" si="10"/>
        <v/>
      </c>
      <c r="AD300" s="28"/>
    </row>
    <row r="301" spans="1:30" ht="15" x14ac:dyDescent="0.2">
      <c r="A301" s="69"/>
      <c r="B301" s="23" t="str">
        <f>IF('PCA 2022 Licit, Dispensa, Inexi'!$A301="","",VLOOKUP(A301,dados!$A$1:$B$23,2,FALSE))</f>
        <v/>
      </c>
      <c r="C301" s="70"/>
      <c r="D301" s="128"/>
      <c r="E301" s="70"/>
      <c r="F301" s="24"/>
      <c r="G301" s="25"/>
      <c r="H301" s="25"/>
      <c r="I301" s="25"/>
      <c r="J301" s="25"/>
      <c r="K301" s="25"/>
      <c r="L301" s="27"/>
      <c r="M301" s="24"/>
      <c r="N301" s="24"/>
      <c r="O301" s="24"/>
      <c r="P301" s="28"/>
      <c r="Q301" s="28"/>
      <c r="R301" s="28"/>
      <c r="S301" s="28"/>
      <c r="T301" s="28"/>
      <c r="U301" s="25"/>
      <c r="V301" s="25"/>
      <c r="W301" s="28"/>
      <c r="X301" s="25"/>
      <c r="Y301" s="24"/>
      <c r="Z301" s="24"/>
      <c r="AA301" s="30"/>
      <c r="AB301" s="28"/>
      <c r="AC301" s="31" t="str">
        <f t="shared" ref="AC301:AC364" si="11">IF(AB301="","",DATEDIF(W301,AB301,"d"))</f>
        <v/>
      </c>
      <c r="AD301" s="28"/>
    </row>
    <row r="302" spans="1:30" ht="15" x14ac:dyDescent="0.2">
      <c r="A302" s="68"/>
      <c r="B302" s="23" t="str">
        <f>IF('PCA 2022 Licit, Dispensa, Inexi'!$A302="","",VLOOKUP(A302,dados!$A$1:$B$23,2,FALSE))</f>
        <v/>
      </c>
      <c r="C302" s="71"/>
      <c r="D302" s="129"/>
      <c r="E302" s="70"/>
      <c r="F302" s="24"/>
      <c r="G302" s="25"/>
      <c r="H302" s="25"/>
      <c r="I302" s="25"/>
      <c r="J302" s="25"/>
      <c r="K302" s="25"/>
      <c r="L302" s="27"/>
      <c r="M302" s="24"/>
      <c r="N302" s="24"/>
      <c r="O302" s="24"/>
      <c r="P302" s="28"/>
      <c r="Q302" s="28"/>
      <c r="R302" s="28"/>
      <c r="S302" s="28"/>
      <c r="T302" s="28"/>
      <c r="U302" s="25"/>
      <c r="V302" s="25"/>
      <c r="W302" s="28"/>
      <c r="X302" s="25"/>
      <c r="Y302" s="24"/>
      <c r="Z302" s="24"/>
      <c r="AA302" s="30"/>
      <c r="AB302" s="28"/>
      <c r="AC302" s="31" t="str">
        <f t="shared" si="11"/>
        <v/>
      </c>
      <c r="AD302" s="28"/>
    </row>
    <row r="303" spans="1:30" ht="15" x14ac:dyDescent="0.2">
      <c r="A303" s="69"/>
      <c r="B303" s="23" t="str">
        <f>IF('PCA 2022 Licit, Dispensa, Inexi'!$A303="","",VLOOKUP(A303,dados!$A$1:$B$23,2,FALSE))</f>
        <v/>
      </c>
      <c r="C303" s="70"/>
      <c r="D303" s="128"/>
      <c r="E303" s="70"/>
      <c r="F303" s="24"/>
      <c r="G303" s="25"/>
      <c r="H303" s="25"/>
      <c r="I303" s="25"/>
      <c r="J303" s="25"/>
      <c r="K303" s="25"/>
      <c r="L303" s="27"/>
      <c r="M303" s="24"/>
      <c r="N303" s="24"/>
      <c r="O303" s="24"/>
      <c r="P303" s="28"/>
      <c r="Q303" s="28"/>
      <c r="R303" s="28"/>
      <c r="S303" s="28"/>
      <c r="T303" s="28"/>
      <c r="U303" s="25"/>
      <c r="V303" s="25"/>
      <c r="W303" s="28"/>
      <c r="X303" s="25"/>
      <c r="Y303" s="24"/>
      <c r="Z303" s="24"/>
      <c r="AA303" s="30"/>
      <c r="AB303" s="28"/>
      <c r="AC303" s="31" t="str">
        <f t="shared" si="11"/>
        <v/>
      </c>
      <c r="AD303" s="28"/>
    </row>
    <row r="304" spans="1:30" ht="15" x14ac:dyDescent="0.2">
      <c r="A304" s="68"/>
      <c r="B304" s="23" t="str">
        <f>IF('PCA 2022 Licit, Dispensa, Inexi'!$A304="","",VLOOKUP(A304,dados!$A$1:$B$23,2,FALSE))</f>
        <v/>
      </c>
      <c r="C304" s="71"/>
      <c r="D304" s="129"/>
      <c r="E304" s="70"/>
      <c r="F304" s="24"/>
      <c r="G304" s="25"/>
      <c r="H304" s="25"/>
      <c r="I304" s="25"/>
      <c r="J304" s="25"/>
      <c r="K304" s="25"/>
      <c r="L304" s="27"/>
      <c r="M304" s="24"/>
      <c r="N304" s="24"/>
      <c r="O304" s="24"/>
      <c r="P304" s="28"/>
      <c r="Q304" s="28"/>
      <c r="R304" s="28"/>
      <c r="S304" s="28"/>
      <c r="T304" s="28"/>
      <c r="U304" s="25"/>
      <c r="V304" s="25"/>
      <c r="W304" s="28"/>
      <c r="X304" s="25"/>
      <c r="Y304" s="24"/>
      <c r="Z304" s="24"/>
      <c r="AA304" s="30"/>
      <c r="AB304" s="28"/>
      <c r="AC304" s="31" t="str">
        <f t="shared" si="11"/>
        <v/>
      </c>
      <c r="AD304" s="28"/>
    </row>
    <row r="305" spans="1:30" ht="15" x14ac:dyDescent="0.2">
      <c r="A305" s="69"/>
      <c r="B305" s="23" t="str">
        <f>IF('PCA 2022 Licit, Dispensa, Inexi'!$A305="","",VLOOKUP(A305,dados!$A$1:$B$23,2,FALSE))</f>
        <v/>
      </c>
      <c r="C305" s="70"/>
      <c r="D305" s="128"/>
      <c r="E305" s="70"/>
      <c r="F305" s="24"/>
      <c r="G305" s="25"/>
      <c r="H305" s="25"/>
      <c r="I305" s="25"/>
      <c r="J305" s="25"/>
      <c r="K305" s="25"/>
      <c r="L305" s="27"/>
      <c r="M305" s="24"/>
      <c r="N305" s="24"/>
      <c r="O305" s="24"/>
      <c r="P305" s="28"/>
      <c r="Q305" s="28"/>
      <c r="R305" s="28"/>
      <c r="S305" s="28"/>
      <c r="T305" s="28"/>
      <c r="U305" s="25"/>
      <c r="V305" s="25"/>
      <c r="W305" s="28"/>
      <c r="X305" s="25"/>
      <c r="Y305" s="24"/>
      <c r="Z305" s="24"/>
      <c r="AA305" s="30"/>
      <c r="AB305" s="28"/>
      <c r="AC305" s="31" t="str">
        <f t="shared" si="11"/>
        <v/>
      </c>
      <c r="AD305" s="28"/>
    </row>
    <row r="306" spans="1:30" ht="15" x14ac:dyDescent="0.2">
      <c r="A306" s="68"/>
      <c r="B306" s="23" t="str">
        <f>IF('PCA 2022 Licit, Dispensa, Inexi'!$A306="","",VLOOKUP(A306,dados!$A$1:$B$23,2,FALSE))</f>
        <v/>
      </c>
      <c r="C306" s="71"/>
      <c r="D306" s="129"/>
      <c r="E306" s="70"/>
      <c r="F306" s="24"/>
      <c r="G306" s="25"/>
      <c r="H306" s="25"/>
      <c r="I306" s="25"/>
      <c r="J306" s="25"/>
      <c r="K306" s="25"/>
      <c r="L306" s="27"/>
      <c r="M306" s="24"/>
      <c r="N306" s="24"/>
      <c r="O306" s="24"/>
      <c r="P306" s="28"/>
      <c r="Q306" s="28"/>
      <c r="R306" s="28"/>
      <c r="S306" s="28"/>
      <c r="T306" s="28"/>
      <c r="U306" s="25"/>
      <c r="V306" s="25"/>
      <c r="W306" s="28"/>
      <c r="X306" s="25"/>
      <c r="Y306" s="24"/>
      <c r="Z306" s="24"/>
      <c r="AA306" s="30"/>
      <c r="AB306" s="28"/>
      <c r="AC306" s="31" t="str">
        <f t="shared" si="11"/>
        <v/>
      </c>
      <c r="AD306" s="28"/>
    </row>
    <row r="307" spans="1:30" ht="15" x14ac:dyDescent="0.2">
      <c r="A307" s="69"/>
      <c r="B307" s="23" t="str">
        <f>IF('PCA 2022 Licit, Dispensa, Inexi'!$A307="","",VLOOKUP(A307,dados!$A$1:$B$23,2,FALSE))</f>
        <v/>
      </c>
      <c r="C307" s="70"/>
      <c r="D307" s="128"/>
      <c r="E307" s="70"/>
      <c r="F307" s="24"/>
      <c r="G307" s="25"/>
      <c r="H307" s="25"/>
      <c r="I307" s="25"/>
      <c r="J307" s="25"/>
      <c r="K307" s="25"/>
      <c r="L307" s="27"/>
      <c r="M307" s="24"/>
      <c r="N307" s="24"/>
      <c r="O307" s="24"/>
      <c r="P307" s="28"/>
      <c r="Q307" s="28"/>
      <c r="R307" s="28"/>
      <c r="S307" s="28"/>
      <c r="T307" s="28"/>
      <c r="U307" s="25"/>
      <c r="V307" s="25"/>
      <c r="W307" s="28"/>
      <c r="X307" s="25"/>
      <c r="Y307" s="24"/>
      <c r="Z307" s="24"/>
      <c r="AA307" s="30"/>
      <c r="AB307" s="28"/>
      <c r="AC307" s="31" t="str">
        <f t="shared" si="11"/>
        <v/>
      </c>
      <c r="AD307" s="28"/>
    </row>
    <row r="308" spans="1:30" ht="15" x14ac:dyDescent="0.2">
      <c r="A308" s="68"/>
      <c r="B308" s="23" t="str">
        <f>IF('PCA 2022 Licit, Dispensa, Inexi'!$A308="","",VLOOKUP(A308,dados!$A$1:$B$23,2,FALSE))</f>
        <v/>
      </c>
      <c r="C308" s="71"/>
      <c r="D308" s="129"/>
      <c r="E308" s="70"/>
      <c r="F308" s="24"/>
      <c r="G308" s="25"/>
      <c r="H308" s="25"/>
      <c r="I308" s="25"/>
      <c r="J308" s="25"/>
      <c r="K308" s="25"/>
      <c r="L308" s="27"/>
      <c r="M308" s="24"/>
      <c r="N308" s="24"/>
      <c r="O308" s="24"/>
      <c r="P308" s="28"/>
      <c r="Q308" s="28"/>
      <c r="R308" s="28"/>
      <c r="S308" s="28"/>
      <c r="T308" s="28"/>
      <c r="U308" s="25"/>
      <c r="V308" s="25"/>
      <c r="W308" s="28"/>
      <c r="X308" s="25"/>
      <c r="Y308" s="24"/>
      <c r="Z308" s="24"/>
      <c r="AA308" s="30"/>
      <c r="AB308" s="28"/>
      <c r="AC308" s="31" t="str">
        <f t="shared" si="11"/>
        <v/>
      </c>
      <c r="AD308" s="28"/>
    </row>
    <row r="309" spans="1:30" ht="15" x14ac:dyDescent="0.2">
      <c r="A309" s="69"/>
      <c r="B309" s="23" t="str">
        <f>IF('PCA 2022 Licit, Dispensa, Inexi'!$A309="","",VLOOKUP(A309,dados!$A$1:$B$23,2,FALSE))</f>
        <v/>
      </c>
      <c r="C309" s="70"/>
      <c r="D309" s="128"/>
      <c r="E309" s="70"/>
      <c r="F309" s="24"/>
      <c r="G309" s="25"/>
      <c r="H309" s="25"/>
      <c r="I309" s="25"/>
      <c r="J309" s="25"/>
      <c r="K309" s="25"/>
      <c r="L309" s="27"/>
      <c r="M309" s="24"/>
      <c r="N309" s="24"/>
      <c r="O309" s="24"/>
      <c r="P309" s="28"/>
      <c r="Q309" s="28"/>
      <c r="R309" s="28"/>
      <c r="S309" s="28"/>
      <c r="T309" s="28"/>
      <c r="U309" s="25"/>
      <c r="V309" s="25"/>
      <c r="W309" s="28"/>
      <c r="X309" s="25"/>
      <c r="Y309" s="24"/>
      <c r="Z309" s="24"/>
      <c r="AA309" s="30"/>
      <c r="AB309" s="28"/>
      <c r="AC309" s="31" t="str">
        <f t="shared" si="11"/>
        <v/>
      </c>
      <c r="AD309" s="28"/>
    </row>
    <row r="310" spans="1:30" ht="15" x14ac:dyDescent="0.2">
      <c r="A310" s="68"/>
      <c r="B310" s="23" t="str">
        <f>IF('PCA 2022 Licit, Dispensa, Inexi'!$A310="","",VLOOKUP(A310,dados!$A$1:$B$23,2,FALSE))</f>
        <v/>
      </c>
      <c r="C310" s="71"/>
      <c r="D310" s="129"/>
      <c r="E310" s="70"/>
      <c r="F310" s="24"/>
      <c r="G310" s="25"/>
      <c r="H310" s="25"/>
      <c r="I310" s="25"/>
      <c r="J310" s="25"/>
      <c r="K310" s="25"/>
      <c r="L310" s="27"/>
      <c r="M310" s="24"/>
      <c r="N310" s="24"/>
      <c r="O310" s="24"/>
      <c r="P310" s="28"/>
      <c r="Q310" s="28"/>
      <c r="R310" s="28"/>
      <c r="S310" s="28"/>
      <c r="T310" s="28"/>
      <c r="U310" s="25"/>
      <c r="V310" s="25"/>
      <c r="W310" s="28"/>
      <c r="X310" s="25"/>
      <c r="Y310" s="24"/>
      <c r="Z310" s="24"/>
      <c r="AA310" s="30"/>
      <c r="AB310" s="28"/>
      <c r="AC310" s="31" t="str">
        <f t="shared" si="11"/>
        <v/>
      </c>
      <c r="AD310" s="28"/>
    </row>
    <row r="311" spans="1:30" ht="15" x14ac:dyDescent="0.2">
      <c r="A311" s="69"/>
      <c r="B311" s="23" t="str">
        <f>IF('PCA 2022 Licit, Dispensa, Inexi'!$A311="","",VLOOKUP(A311,dados!$A$1:$B$23,2,FALSE))</f>
        <v/>
      </c>
      <c r="C311" s="70"/>
      <c r="D311" s="128"/>
      <c r="E311" s="70"/>
      <c r="F311" s="24"/>
      <c r="G311" s="25"/>
      <c r="H311" s="25"/>
      <c r="I311" s="25"/>
      <c r="J311" s="25"/>
      <c r="K311" s="25"/>
      <c r="L311" s="27"/>
      <c r="M311" s="24"/>
      <c r="N311" s="24"/>
      <c r="O311" s="24"/>
      <c r="P311" s="28"/>
      <c r="Q311" s="28"/>
      <c r="R311" s="28"/>
      <c r="S311" s="28"/>
      <c r="T311" s="28"/>
      <c r="U311" s="25"/>
      <c r="V311" s="25"/>
      <c r="W311" s="28"/>
      <c r="X311" s="25"/>
      <c r="Y311" s="24"/>
      <c r="Z311" s="24"/>
      <c r="AA311" s="30"/>
      <c r="AB311" s="28"/>
      <c r="AC311" s="31" t="str">
        <f t="shared" si="11"/>
        <v/>
      </c>
      <c r="AD311" s="28"/>
    </row>
    <row r="312" spans="1:30" ht="15" x14ac:dyDescent="0.2">
      <c r="A312" s="68"/>
      <c r="B312" s="23" t="str">
        <f>IF('PCA 2022 Licit, Dispensa, Inexi'!$A312="","",VLOOKUP(A312,dados!$A$1:$B$23,2,FALSE))</f>
        <v/>
      </c>
      <c r="C312" s="71"/>
      <c r="D312" s="129"/>
      <c r="E312" s="70"/>
      <c r="F312" s="24"/>
      <c r="G312" s="25"/>
      <c r="H312" s="25"/>
      <c r="I312" s="25"/>
      <c r="J312" s="25"/>
      <c r="K312" s="25"/>
      <c r="L312" s="27"/>
      <c r="M312" s="24"/>
      <c r="N312" s="24"/>
      <c r="O312" s="24"/>
      <c r="P312" s="28"/>
      <c r="Q312" s="28"/>
      <c r="R312" s="28"/>
      <c r="S312" s="28"/>
      <c r="T312" s="28"/>
      <c r="U312" s="25"/>
      <c r="V312" s="25"/>
      <c r="W312" s="28"/>
      <c r="X312" s="25"/>
      <c r="Y312" s="24"/>
      <c r="Z312" s="24"/>
      <c r="AA312" s="30"/>
      <c r="AB312" s="28"/>
      <c r="AC312" s="31" t="str">
        <f t="shared" si="11"/>
        <v/>
      </c>
      <c r="AD312" s="28"/>
    </row>
    <row r="313" spans="1:30" ht="15" x14ac:dyDescent="0.2">
      <c r="A313" s="69"/>
      <c r="B313" s="23" t="str">
        <f>IF('PCA 2022 Licit, Dispensa, Inexi'!$A313="","",VLOOKUP(A313,dados!$A$1:$B$23,2,FALSE))</f>
        <v/>
      </c>
      <c r="C313" s="70"/>
      <c r="D313" s="128"/>
      <c r="E313" s="70"/>
      <c r="F313" s="24"/>
      <c r="G313" s="25"/>
      <c r="H313" s="25"/>
      <c r="I313" s="25"/>
      <c r="J313" s="25"/>
      <c r="K313" s="25"/>
      <c r="L313" s="27"/>
      <c r="M313" s="24"/>
      <c r="N313" s="24"/>
      <c r="O313" s="24"/>
      <c r="P313" s="28"/>
      <c r="Q313" s="28"/>
      <c r="R313" s="28"/>
      <c r="S313" s="28"/>
      <c r="T313" s="28"/>
      <c r="U313" s="25"/>
      <c r="V313" s="25"/>
      <c r="W313" s="28"/>
      <c r="X313" s="25"/>
      <c r="Y313" s="24"/>
      <c r="Z313" s="24"/>
      <c r="AA313" s="30"/>
      <c r="AB313" s="28"/>
      <c r="AC313" s="31" t="str">
        <f t="shared" si="11"/>
        <v/>
      </c>
      <c r="AD313" s="28"/>
    </row>
    <row r="314" spans="1:30" ht="15" x14ac:dyDescent="0.2">
      <c r="A314" s="68"/>
      <c r="B314" s="23" t="str">
        <f>IF('PCA 2022 Licit, Dispensa, Inexi'!$A314="","",VLOOKUP(A314,dados!$A$1:$B$23,2,FALSE))</f>
        <v/>
      </c>
      <c r="C314" s="71"/>
      <c r="D314" s="129"/>
      <c r="E314" s="70"/>
      <c r="F314" s="24"/>
      <c r="G314" s="25"/>
      <c r="H314" s="25"/>
      <c r="I314" s="25"/>
      <c r="J314" s="25"/>
      <c r="K314" s="25"/>
      <c r="L314" s="27"/>
      <c r="M314" s="24"/>
      <c r="N314" s="24"/>
      <c r="O314" s="24"/>
      <c r="P314" s="28"/>
      <c r="Q314" s="28"/>
      <c r="R314" s="28"/>
      <c r="S314" s="28"/>
      <c r="T314" s="28"/>
      <c r="U314" s="25"/>
      <c r="V314" s="25"/>
      <c r="W314" s="28"/>
      <c r="X314" s="25"/>
      <c r="Y314" s="24"/>
      <c r="Z314" s="24"/>
      <c r="AA314" s="30"/>
      <c r="AB314" s="28"/>
      <c r="AC314" s="31" t="str">
        <f t="shared" si="11"/>
        <v/>
      </c>
      <c r="AD314" s="28"/>
    </row>
    <row r="315" spans="1:30" ht="15" x14ac:dyDescent="0.2">
      <c r="A315" s="69"/>
      <c r="B315" s="23" t="str">
        <f>IF('PCA 2022 Licit, Dispensa, Inexi'!$A315="","",VLOOKUP(A315,dados!$A$1:$B$23,2,FALSE))</f>
        <v/>
      </c>
      <c r="C315" s="70"/>
      <c r="D315" s="128"/>
      <c r="E315" s="70"/>
      <c r="F315" s="24"/>
      <c r="G315" s="25"/>
      <c r="H315" s="25"/>
      <c r="I315" s="25"/>
      <c r="J315" s="25"/>
      <c r="K315" s="25"/>
      <c r="L315" s="27"/>
      <c r="M315" s="24"/>
      <c r="N315" s="24"/>
      <c r="O315" s="24"/>
      <c r="P315" s="28"/>
      <c r="Q315" s="28"/>
      <c r="R315" s="28"/>
      <c r="S315" s="28"/>
      <c r="T315" s="28"/>
      <c r="U315" s="25"/>
      <c r="V315" s="25"/>
      <c r="W315" s="28"/>
      <c r="X315" s="25"/>
      <c r="Y315" s="24"/>
      <c r="Z315" s="24"/>
      <c r="AA315" s="30"/>
      <c r="AB315" s="28"/>
      <c r="AC315" s="31" t="str">
        <f t="shared" si="11"/>
        <v/>
      </c>
      <c r="AD315" s="28"/>
    </row>
    <row r="316" spans="1:30" ht="15" x14ac:dyDescent="0.2">
      <c r="A316" s="68"/>
      <c r="B316" s="23" t="str">
        <f>IF('PCA 2022 Licit, Dispensa, Inexi'!$A316="","",VLOOKUP(A316,dados!$A$1:$B$23,2,FALSE))</f>
        <v/>
      </c>
      <c r="C316" s="71"/>
      <c r="D316" s="129"/>
      <c r="E316" s="70"/>
      <c r="F316" s="24"/>
      <c r="G316" s="25"/>
      <c r="H316" s="25"/>
      <c r="I316" s="25"/>
      <c r="J316" s="25"/>
      <c r="K316" s="25"/>
      <c r="L316" s="27"/>
      <c r="M316" s="24"/>
      <c r="N316" s="24"/>
      <c r="O316" s="24"/>
      <c r="P316" s="28"/>
      <c r="Q316" s="28"/>
      <c r="R316" s="28"/>
      <c r="S316" s="28"/>
      <c r="T316" s="28"/>
      <c r="U316" s="25"/>
      <c r="V316" s="25"/>
      <c r="W316" s="28"/>
      <c r="X316" s="25"/>
      <c r="Y316" s="24"/>
      <c r="Z316" s="24"/>
      <c r="AA316" s="30"/>
      <c r="AB316" s="28"/>
      <c r="AC316" s="31" t="str">
        <f t="shared" si="11"/>
        <v/>
      </c>
      <c r="AD316" s="28"/>
    </row>
    <row r="317" spans="1:30" ht="15" x14ac:dyDescent="0.2">
      <c r="A317" s="69"/>
      <c r="B317" s="23" t="str">
        <f>IF('PCA 2022 Licit, Dispensa, Inexi'!$A317="","",VLOOKUP(A317,dados!$A$1:$B$23,2,FALSE))</f>
        <v/>
      </c>
      <c r="C317" s="70"/>
      <c r="D317" s="128"/>
      <c r="E317" s="70"/>
      <c r="F317" s="24"/>
      <c r="G317" s="25"/>
      <c r="H317" s="25"/>
      <c r="I317" s="25"/>
      <c r="J317" s="25"/>
      <c r="K317" s="25"/>
      <c r="L317" s="27"/>
      <c r="M317" s="24"/>
      <c r="N317" s="24"/>
      <c r="O317" s="24"/>
      <c r="P317" s="28"/>
      <c r="Q317" s="28"/>
      <c r="R317" s="28"/>
      <c r="S317" s="28"/>
      <c r="T317" s="28"/>
      <c r="U317" s="25"/>
      <c r="V317" s="25"/>
      <c r="W317" s="28"/>
      <c r="X317" s="25"/>
      <c r="Y317" s="24"/>
      <c r="Z317" s="24"/>
      <c r="AA317" s="30"/>
      <c r="AB317" s="28"/>
      <c r="AC317" s="31" t="str">
        <f t="shared" si="11"/>
        <v/>
      </c>
      <c r="AD317" s="28"/>
    </row>
    <row r="318" spans="1:30" ht="15" x14ac:dyDescent="0.2">
      <c r="A318" s="68"/>
      <c r="B318" s="23" t="str">
        <f>IF('PCA 2022 Licit, Dispensa, Inexi'!$A318="","",VLOOKUP(A318,dados!$A$1:$B$23,2,FALSE))</f>
        <v/>
      </c>
      <c r="C318" s="71"/>
      <c r="D318" s="129"/>
      <c r="E318" s="70"/>
      <c r="F318" s="24"/>
      <c r="G318" s="25"/>
      <c r="H318" s="25"/>
      <c r="I318" s="25"/>
      <c r="J318" s="25"/>
      <c r="K318" s="25"/>
      <c r="L318" s="27"/>
      <c r="M318" s="24"/>
      <c r="N318" s="24"/>
      <c r="O318" s="24"/>
      <c r="P318" s="28"/>
      <c r="Q318" s="28"/>
      <c r="R318" s="28"/>
      <c r="S318" s="28"/>
      <c r="T318" s="28"/>
      <c r="U318" s="25"/>
      <c r="V318" s="25"/>
      <c r="W318" s="28"/>
      <c r="X318" s="25"/>
      <c r="Y318" s="24"/>
      <c r="Z318" s="24"/>
      <c r="AA318" s="30"/>
      <c r="AB318" s="28"/>
      <c r="AC318" s="31" t="str">
        <f t="shared" si="11"/>
        <v/>
      </c>
      <c r="AD318" s="28"/>
    </row>
    <row r="319" spans="1:30" ht="15" x14ac:dyDescent="0.2">
      <c r="A319" s="69"/>
      <c r="B319" s="23" t="str">
        <f>IF('PCA 2022 Licit, Dispensa, Inexi'!$A319="","",VLOOKUP(A319,dados!$A$1:$B$23,2,FALSE))</f>
        <v/>
      </c>
      <c r="C319" s="70"/>
      <c r="D319" s="128"/>
      <c r="E319" s="70"/>
      <c r="F319" s="24"/>
      <c r="G319" s="25"/>
      <c r="H319" s="25"/>
      <c r="I319" s="25"/>
      <c r="J319" s="25"/>
      <c r="K319" s="25"/>
      <c r="L319" s="27"/>
      <c r="M319" s="24"/>
      <c r="N319" s="24"/>
      <c r="O319" s="24"/>
      <c r="P319" s="28"/>
      <c r="Q319" s="28"/>
      <c r="R319" s="28"/>
      <c r="S319" s="28"/>
      <c r="T319" s="28"/>
      <c r="U319" s="25"/>
      <c r="V319" s="25"/>
      <c r="W319" s="28"/>
      <c r="X319" s="25"/>
      <c r="Y319" s="24"/>
      <c r="Z319" s="24"/>
      <c r="AA319" s="30"/>
      <c r="AB319" s="28"/>
      <c r="AC319" s="31" t="str">
        <f t="shared" si="11"/>
        <v/>
      </c>
      <c r="AD319" s="28"/>
    </row>
    <row r="320" spans="1:30" ht="15" x14ac:dyDescent="0.2">
      <c r="A320" s="68"/>
      <c r="B320" s="23" t="str">
        <f>IF('PCA 2022 Licit, Dispensa, Inexi'!$A320="","",VLOOKUP(A320,dados!$A$1:$B$23,2,FALSE))</f>
        <v/>
      </c>
      <c r="C320" s="71"/>
      <c r="D320" s="129"/>
      <c r="E320" s="70"/>
      <c r="F320" s="24"/>
      <c r="G320" s="25"/>
      <c r="H320" s="25"/>
      <c r="I320" s="25"/>
      <c r="J320" s="25"/>
      <c r="K320" s="25"/>
      <c r="L320" s="27"/>
      <c r="M320" s="24"/>
      <c r="N320" s="24"/>
      <c r="O320" s="24"/>
      <c r="P320" s="28"/>
      <c r="Q320" s="28"/>
      <c r="R320" s="28"/>
      <c r="S320" s="28"/>
      <c r="T320" s="28"/>
      <c r="U320" s="25"/>
      <c r="V320" s="25"/>
      <c r="W320" s="28"/>
      <c r="X320" s="25"/>
      <c r="Y320" s="24"/>
      <c r="Z320" s="24"/>
      <c r="AA320" s="30"/>
      <c r="AB320" s="28"/>
      <c r="AC320" s="31" t="str">
        <f t="shared" si="11"/>
        <v/>
      </c>
      <c r="AD320" s="28"/>
    </row>
    <row r="321" spans="1:30" ht="15" x14ac:dyDescent="0.2">
      <c r="A321" s="69"/>
      <c r="B321" s="23" t="str">
        <f>IF('PCA 2022 Licit, Dispensa, Inexi'!$A321="","",VLOOKUP(A321,dados!$A$1:$B$23,2,FALSE))</f>
        <v/>
      </c>
      <c r="C321" s="70"/>
      <c r="D321" s="128"/>
      <c r="E321" s="70"/>
      <c r="F321" s="24"/>
      <c r="G321" s="25"/>
      <c r="H321" s="25"/>
      <c r="I321" s="25"/>
      <c r="J321" s="25"/>
      <c r="K321" s="25"/>
      <c r="L321" s="27"/>
      <c r="M321" s="24"/>
      <c r="N321" s="24"/>
      <c r="O321" s="24"/>
      <c r="P321" s="28"/>
      <c r="Q321" s="28"/>
      <c r="R321" s="28"/>
      <c r="S321" s="28"/>
      <c r="T321" s="28"/>
      <c r="U321" s="25"/>
      <c r="V321" s="25"/>
      <c r="W321" s="28"/>
      <c r="X321" s="25"/>
      <c r="Y321" s="24"/>
      <c r="Z321" s="24"/>
      <c r="AA321" s="30"/>
      <c r="AB321" s="28"/>
      <c r="AC321" s="31" t="str">
        <f t="shared" si="11"/>
        <v/>
      </c>
      <c r="AD321" s="28"/>
    </row>
    <row r="322" spans="1:30" ht="15" x14ac:dyDescent="0.2">
      <c r="A322" s="68"/>
      <c r="B322" s="23" t="str">
        <f>IF('PCA 2022 Licit, Dispensa, Inexi'!$A322="","",VLOOKUP(A322,dados!$A$1:$B$23,2,FALSE))</f>
        <v/>
      </c>
      <c r="C322" s="71"/>
      <c r="D322" s="129"/>
      <c r="E322" s="70"/>
      <c r="F322" s="24"/>
      <c r="G322" s="25"/>
      <c r="H322" s="25"/>
      <c r="I322" s="25"/>
      <c r="J322" s="25"/>
      <c r="K322" s="25"/>
      <c r="L322" s="27"/>
      <c r="M322" s="24"/>
      <c r="N322" s="24"/>
      <c r="O322" s="24"/>
      <c r="P322" s="28"/>
      <c r="Q322" s="28"/>
      <c r="R322" s="28"/>
      <c r="S322" s="28"/>
      <c r="T322" s="28"/>
      <c r="U322" s="25"/>
      <c r="V322" s="25"/>
      <c r="W322" s="28"/>
      <c r="X322" s="25"/>
      <c r="Y322" s="24"/>
      <c r="Z322" s="24"/>
      <c r="AA322" s="30"/>
      <c r="AB322" s="28"/>
      <c r="AC322" s="31" t="str">
        <f t="shared" si="11"/>
        <v/>
      </c>
      <c r="AD322" s="28"/>
    </row>
    <row r="323" spans="1:30" ht="15" x14ac:dyDescent="0.2">
      <c r="A323" s="69"/>
      <c r="B323" s="23" t="str">
        <f>IF('PCA 2022 Licit, Dispensa, Inexi'!$A323="","",VLOOKUP(A323,dados!$A$1:$B$23,2,FALSE))</f>
        <v/>
      </c>
      <c r="C323" s="70"/>
      <c r="D323" s="128"/>
      <c r="E323" s="70"/>
      <c r="F323" s="24"/>
      <c r="G323" s="25"/>
      <c r="H323" s="25"/>
      <c r="I323" s="25"/>
      <c r="J323" s="25"/>
      <c r="K323" s="25"/>
      <c r="L323" s="27"/>
      <c r="M323" s="24"/>
      <c r="N323" s="24"/>
      <c r="O323" s="24"/>
      <c r="P323" s="28"/>
      <c r="Q323" s="28"/>
      <c r="R323" s="28"/>
      <c r="S323" s="28"/>
      <c r="T323" s="28"/>
      <c r="U323" s="25"/>
      <c r="V323" s="25"/>
      <c r="W323" s="28"/>
      <c r="X323" s="25"/>
      <c r="Y323" s="24"/>
      <c r="Z323" s="24"/>
      <c r="AA323" s="30"/>
      <c r="AB323" s="28"/>
      <c r="AC323" s="31" t="str">
        <f t="shared" si="11"/>
        <v/>
      </c>
      <c r="AD323" s="28"/>
    </row>
    <row r="324" spans="1:30" ht="15" x14ac:dyDescent="0.2">
      <c r="A324" s="68"/>
      <c r="B324" s="23" t="str">
        <f>IF('PCA 2022 Licit, Dispensa, Inexi'!$A324="","",VLOOKUP(A324,dados!$A$1:$B$23,2,FALSE))</f>
        <v/>
      </c>
      <c r="C324" s="71"/>
      <c r="D324" s="129"/>
      <c r="E324" s="70"/>
      <c r="F324" s="24"/>
      <c r="G324" s="25"/>
      <c r="H324" s="25"/>
      <c r="I324" s="25"/>
      <c r="J324" s="25"/>
      <c r="K324" s="25"/>
      <c r="L324" s="27"/>
      <c r="M324" s="24"/>
      <c r="N324" s="24"/>
      <c r="O324" s="24"/>
      <c r="P324" s="28"/>
      <c r="Q324" s="28"/>
      <c r="R324" s="28"/>
      <c r="S324" s="28"/>
      <c r="T324" s="28"/>
      <c r="U324" s="25"/>
      <c r="V324" s="25"/>
      <c r="W324" s="28"/>
      <c r="X324" s="25"/>
      <c r="Y324" s="24"/>
      <c r="Z324" s="24"/>
      <c r="AA324" s="30"/>
      <c r="AB324" s="28"/>
      <c r="AC324" s="31" t="str">
        <f t="shared" si="11"/>
        <v/>
      </c>
      <c r="AD324" s="28"/>
    </row>
    <row r="325" spans="1:30" ht="15" x14ac:dyDescent="0.2">
      <c r="A325" s="69"/>
      <c r="B325" s="23" t="str">
        <f>IF('PCA 2022 Licit, Dispensa, Inexi'!$A325="","",VLOOKUP(A325,dados!$A$1:$B$23,2,FALSE))</f>
        <v/>
      </c>
      <c r="C325" s="70"/>
      <c r="D325" s="128"/>
      <c r="E325" s="70"/>
      <c r="F325" s="24"/>
      <c r="G325" s="25"/>
      <c r="H325" s="25"/>
      <c r="I325" s="25"/>
      <c r="J325" s="25"/>
      <c r="K325" s="25"/>
      <c r="L325" s="27"/>
      <c r="M325" s="24"/>
      <c r="N325" s="24"/>
      <c r="O325" s="24"/>
      <c r="P325" s="28"/>
      <c r="Q325" s="28"/>
      <c r="R325" s="28"/>
      <c r="S325" s="28"/>
      <c r="T325" s="28"/>
      <c r="U325" s="25"/>
      <c r="V325" s="25"/>
      <c r="W325" s="28"/>
      <c r="X325" s="25"/>
      <c r="Y325" s="24"/>
      <c r="Z325" s="24"/>
      <c r="AA325" s="30"/>
      <c r="AB325" s="28"/>
      <c r="AC325" s="31" t="str">
        <f t="shared" si="11"/>
        <v/>
      </c>
      <c r="AD325" s="28"/>
    </row>
    <row r="326" spans="1:30" ht="15" x14ac:dyDescent="0.2">
      <c r="A326" s="68"/>
      <c r="B326" s="23" t="str">
        <f>IF('PCA 2022 Licit, Dispensa, Inexi'!$A326="","",VLOOKUP(A326,dados!$A$1:$B$23,2,FALSE))</f>
        <v/>
      </c>
      <c r="C326" s="71"/>
      <c r="D326" s="129"/>
      <c r="E326" s="70"/>
      <c r="F326" s="24"/>
      <c r="G326" s="25"/>
      <c r="H326" s="25"/>
      <c r="I326" s="25"/>
      <c r="J326" s="25"/>
      <c r="K326" s="25"/>
      <c r="L326" s="27"/>
      <c r="M326" s="24"/>
      <c r="N326" s="24"/>
      <c r="O326" s="24"/>
      <c r="P326" s="28"/>
      <c r="Q326" s="28"/>
      <c r="R326" s="28"/>
      <c r="S326" s="28"/>
      <c r="T326" s="28"/>
      <c r="U326" s="25"/>
      <c r="V326" s="25"/>
      <c r="W326" s="28"/>
      <c r="X326" s="25"/>
      <c r="Y326" s="24"/>
      <c r="Z326" s="24"/>
      <c r="AA326" s="30"/>
      <c r="AB326" s="28"/>
      <c r="AC326" s="31" t="str">
        <f t="shared" si="11"/>
        <v/>
      </c>
      <c r="AD326" s="28"/>
    </row>
    <row r="327" spans="1:30" ht="15" x14ac:dyDescent="0.2">
      <c r="A327" s="69"/>
      <c r="B327" s="23" t="str">
        <f>IF('PCA 2022 Licit, Dispensa, Inexi'!$A327="","",VLOOKUP(A327,dados!$A$1:$B$23,2,FALSE))</f>
        <v/>
      </c>
      <c r="C327" s="70"/>
      <c r="D327" s="128"/>
      <c r="E327" s="70"/>
      <c r="F327" s="24"/>
      <c r="G327" s="25"/>
      <c r="H327" s="25"/>
      <c r="I327" s="25"/>
      <c r="J327" s="25"/>
      <c r="K327" s="25"/>
      <c r="L327" s="27"/>
      <c r="M327" s="24"/>
      <c r="N327" s="24"/>
      <c r="O327" s="24"/>
      <c r="P327" s="28"/>
      <c r="Q327" s="28"/>
      <c r="R327" s="28"/>
      <c r="S327" s="28"/>
      <c r="T327" s="28"/>
      <c r="U327" s="25"/>
      <c r="V327" s="25"/>
      <c r="W327" s="28"/>
      <c r="X327" s="25"/>
      <c r="Y327" s="24"/>
      <c r="Z327" s="24"/>
      <c r="AA327" s="30"/>
      <c r="AB327" s="28"/>
      <c r="AC327" s="31" t="str">
        <f t="shared" si="11"/>
        <v/>
      </c>
      <c r="AD327" s="28"/>
    </row>
    <row r="328" spans="1:30" ht="15" x14ac:dyDescent="0.2">
      <c r="A328" s="68"/>
      <c r="B328" s="23" t="str">
        <f>IF('PCA 2022 Licit, Dispensa, Inexi'!$A328="","",VLOOKUP(A328,dados!$A$1:$B$23,2,FALSE))</f>
        <v/>
      </c>
      <c r="C328" s="71"/>
      <c r="D328" s="129"/>
      <c r="E328" s="70"/>
      <c r="F328" s="24"/>
      <c r="G328" s="25"/>
      <c r="H328" s="25"/>
      <c r="I328" s="25"/>
      <c r="J328" s="25"/>
      <c r="K328" s="25"/>
      <c r="L328" s="27"/>
      <c r="M328" s="24"/>
      <c r="N328" s="24"/>
      <c r="O328" s="24"/>
      <c r="P328" s="28"/>
      <c r="Q328" s="28"/>
      <c r="R328" s="28"/>
      <c r="S328" s="28"/>
      <c r="T328" s="28"/>
      <c r="U328" s="25"/>
      <c r="V328" s="25"/>
      <c r="W328" s="28"/>
      <c r="X328" s="25"/>
      <c r="Y328" s="24"/>
      <c r="Z328" s="24"/>
      <c r="AA328" s="30"/>
      <c r="AB328" s="28"/>
      <c r="AC328" s="31" t="str">
        <f t="shared" si="11"/>
        <v/>
      </c>
      <c r="AD328" s="28"/>
    </row>
    <row r="329" spans="1:30" ht="15" x14ac:dyDescent="0.2">
      <c r="A329" s="69"/>
      <c r="B329" s="23" t="str">
        <f>IF('PCA 2022 Licit, Dispensa, Inexi'!$A329="","",VLOOKUP(A329,dados!$A$1:$B$23,2,FALSE))</f>
        <v/>
      </c>
      <c r="C329" s="70"/>
      <c r="D329" s="128"/>
      <c r="E329" s="70"/>
      <c r="F329" s="24"/>
      <c r="G329" s="25"/>
      <c r="H329" s="25"/>
      <c r="I329" s="25"/>
      <c r="J329" s="25"/>
      <c r="K329" s="25"/>
      <c r="L329" s="27"/>
      <c r="M329" s="24"/>
      <c r="N329" s="24"/>
      <c r="O329" s="24"/>
      <c r="P329" s="28"/>
      <c r="Q329" s="28"/>
      <c r="R329" s="28"/>
      <c r="S329" s="28"/>
      <c r="T329" s="28"/>
      <c r="U329" s="25"/>
      <c r="V329" s="25"/>
      <c r="W329" s="28"/>
      <c r="X329" s="25"/>
      <c r="Y329" s="24"/>
      <c r="Z329" s="24"/>
      <c r="AA329" s="30"/>
      <c r="AB329" s="28"/>
      <c r="AC329" s="31" t="str">
        <f t="shared" si="11"/>
        <v/>
      </c>
      <c r="AD329" s="28"/>
    </row>
    <row r="330" spans="1:30" ht="15" x14ac:dyDescent="0.2">
      <c r="A330" s="68"/>
      <c r="B330" s="23" t="str">
        <f>IF('PCA 2022 Licit, Dispensa, Inexi'!$A330="","",VLOOKUP(A330,dados!$A$1:$B$23,2,FALSE))</f>
        <v/>
      </c>
      <c r="C330" s="71"/>
      <c r="D330" s="129"/>
      <c r="E330" s="70"/>
      <c r="F330" s="24"/>
      <c r="G330" s="25"/>
      <c r="H330" s="25"/>
      <c r="I330" s="25"/>
      <c r="J330" s="25"/>
      <c r="K330" s="25"/>
      <c r="L330" s="27"/>
      <c r="M330" s="24"/>
      <c r="N330" s="24"/>
      <c r="O330" s="24"/>
      <c r="P330" s="28"/>
      <c r="Q330" s="28"/>
      <c r="R330" s="28"/>
      <c r="S330" s="28"/>
      <c r="T330" s="28"/>
      <c r="U330" s="25"/>
      <c r="V330" s="25"/>
      <c r="W330" s="28"/>
      <c r="X330" s="25"/>
      <c r="Y330" s="24"/>
      <c r="Z330" s="24"/>
      <c r="AA330" s="30"/>
      <c r="AB330" s="28"/>
      <c r="AC330" s="31" t="str">
        <f t="shared" si="11"/>
        <v/>
      </c>
      <c r="AD330" s="28"/>
    </row>
    <row r="331" spans="1:30" ht="15" x14ac:dyDescent="0.2">
      <c r="A331" s="69"/>
      <c r="B331" s="23" t="str">
        <f>IF('PCA 2022 Licit, Dispensa, Inexi'!$A331="","",VLOOKUP(A331,dados!$A$1:$B$23,2,FALSE))</f>
        <v/>
      </c>
      <c r="C331" s="70"/>
      <c r="D331" s="128"/>
      <c r="E331" s="70"/>
      <c r="F331" s="24"/>
      <c r="G331" s="25"/>
      <c r="H331" s="25"/>
      <c r="I331" s="25"/>
      <c r="J331" s="25"/>
      <c r="K331" s="25"/>
      <c r="L331" s="27"/>
      <c r="M331" s="24"/>
      <c r="N331" s="24"/>
      <c r="O331" s="24"/>
      <c r="P331" s="28"/>
      <c r="Q331" s="28"/>
      <c r="R331" s="28"/>
      <c r="S331" s="28"/>
      <c r="T331" s="28"/>
      <c r="U331" s="25"/>
      <c r="V331" s="25"/>
      <c r="W331" s="28"/>
      <c r="X331" s="25"/>
      <c r="Y331" s="24"/>
      <c r="Z331" s="24"/>
      <c r="AA331" s="30"/>
      <c r="AB331" s="28"/>
      <c r="AC331" s="31" t="str">
        <f t="shared" si="11"/>
        <v/>
      </c>
      <c r="AD331" s="28"/>
    </row>
    <row r="332" spans="1:30" ht="15" x14ac:dyDescent="0.2">
      <c r="A332" s="68"/>
      <c r="B332" s="23" t="str">
        <f>IF('PCA 2022 Licit, Dispensa, Inexi'!$A332="","",VLOOKUP(A332,dados!$A$1:$B$23,2,FALSE))</f>
        <v/>
      </c>
      <c r="C332" s="71"/>
      <c r="D332" s="129"/>
      <c r="E332" s="70"/>
      <c r="F332" s="24"/>
      <c r="G332" s="25"/>
      <c r="H332" s="25"/>
      <c r="I332" s="25"/>
      <c r="J332" s="25"/>
      <c r="K332" s="25"/>
      <c r="L332" s="27"/>
      <c r="M332" s="24"/>
      <c r="N332" s="24"/>
      <c r="O332" s="24"/>
      <c r="P332" s="28"/>
      <c r="Q332" s="28"/>
      <c r="R332" s="28"/>
      <c r="S332" s="28"/>
      <c r="T332" s="28"/>
      <c r="U332" s="25"/>
      <c r="V332" s="25"/>
      <c r="W332" s="28"/>
      <c r="X332" s="25"/>
      <c r="Y332" s="24"/>
      <c r="Z332" s="24"/>
      <c r="AA332" s="30"/>
      <c r="AB332" s="28"/>
      <c r="AC332" s="31" t="str">
        <f t="shared" si="11"/>
        <v/>
      </c>
      <c r="AD332" s="28"/>
    </row>
    <row r="333" spans="1:30" ht="15" x14ac:dyDescent="0.2">
      <c r="A333" s="69"/>
      <c r="B333" s="23" t="str">
        <f>IF('PCA 2022 Licit, Dispensa, Inexi'!$A333="","",VLOOKUP(A333,dados!$A$1:$B$23,2,FALSE))</f>
        <v/>
      </c>
      <c r="C333" s="70"/>
      <c r="D333" s="128"/>
      <c r="E333" s="70"/>
      <c r="F333" s="24"/>
      <c r="G333" s="25"/>
      <c r="H333" s="25"/>
      <c r="I333" s="25"/>
      <c r="J333" s="25"/>
      <c r="K333" s="25"/>
      <c r="L333" s="27"/>
      <c r="M333" s="24"/>
      <c r="N333" s="24"/>
      <c r="O333" s="24"/>
      <c r="P333" s="28"/>
      <c r="Q333" s="28"/>
      <c r="R333" s="28"/>
      <c r="S333" s="28"/>
      <c r="T333" s="28"/>
      <c r="U333" s="25"/>
      <c r="V333" s="25"/>
      <c r="W333" s="28"/>
      <c r="X333" s="25"/>
      <c r="Y333" s="24"/>
      <c r="Z333" s="24"/>
      <c r="AA333" s="30"/>
      <c r="AB333" s="28"/>
      <c r="AC333" s="31" t="str">
        <f t="shared" si="11"/>
        <v/>
      </c>
      <c r="AD333" s="28"/>
    </row>
    <row r="334" spans="1:30" ht="15" x14ac:dyDescent="0.2">
      <c r="A334" s="68"/>
      <c r="B334" s="23" t="str">
        <f>IF('PCA 2022 Licit, Dispensa, Inexi'!$A334="","",VLOOKUP(A334,dados!$A$1:$B$23,2,FALSE))</f>
        <v/>
      </c>
      <c r="C334" s="71"/>
      <c r="D334" s="129"/>
      <c r="E334" s="70"/>
      <c r="F334" s="24"/>
      <c r="G334" s="25"/>
      <c r="H334" s="25"/>
      <c r="I334" s="25"/>
      <c r="J334" s="25"/>
      <c r="K334" s="25"/>
      <c r="L334" s="27"/>
      <c r="M334" s="24"/>
      <c r="N334" s="24"/>
      <c r="O334" s="24"/>
      <c r="P334" s="28"/>
      <c r="Q334" s="28"/>
      <c r="R334" s="28"/>
      <c r="S334" s="28"/>
      <c r="T334" s="28"/>
      <c r="U334" s="25"/>
      <c r="V334" s="25"/>
      <c r="W334" s="28"/>
      <c r="X334" s="25"/>
      <c r="Y334" s="24"/>
      <c r="Z334" s="24"/>
      <c r="AA334" s="30"/>
      <c r="AB334" s="28"/>
      <c r="AC334" s="31" t="str">
        <f t="shared" si="11"/>
        <v/>
      </c>
      <c r="AD334" s="28"/>
    </row>
    <row r="335" spans="1:30" ht="15" x14ac:dyDescent="0.2">
      <c r="A335" s="69"/>
      <c r="B335" s="23" t="str">
        <f>IF('PCA 2022 Licit, Dispensa, Inexi'!$A335="","",VLOOKUP(A335,dados!$A$1:$B$23,2,FALSE))</f>
        <v/>
      </c>
      <c r="C335" s="70"/>
      <c r="D335" s="128"/>
      <c r="E335" s="70"/>
      <c r="F335" s="24"/>
      <c r="G335" s="25"/>
      <c r="H335" s="25"/>
      <c r="I335" s="25"/>
      <c r="J335" s="25"/>
      <c r="K335" s="25"/>
      <c r="L335" s="27"/>
      <c r="M335" s="24"/>
      <c r="N335" s="24"/>
      <c r="O335" s="24"/>
      <c r="P335" s="28"/>
      <c r="Q335" s="28"/>
      <c r="R335" s="28"/>
      <c r="S335" s="28"/>
      <c r="T335" s="28"/>
      <c r="U335" s="25"/>
      <c r="V335" s="25"/>
      <c r="W335" s="28"/>
      <c r="X335" s="25"/>
      <c r="Y335" s="24"/>
      <c r="Z335" s="24"/>
      <c r="AA335" s="30"/>
      <c r="AB335" s="28"/>
      <c r="AC335" s="31" t="str">
        <f t="shared" si="11"/>
        <v/>
      </c>
      <c r="AD335" s="28"/>
    </row>
    <row r="336" spans="1:30" ht="15" x14ac:dyDescent="0.2">
      <c r="A336" s="68"/>
      <c r="B336" s="23" t="str">
        <f>IF('PCA 2022 Licit, Dispensa, Inexi'!$A336="","",VLOOKUP(A336,dados!$A$1:$B$23,2,FALSE))</f>
        <v/>
      </c>
      <c r="C336" s="71"/>
      <c r="D336" s="129"/>
      <c r="E336" s="70"/>
      <c r="F336" s="24"/>
      <c r="G336" s="25"/>
      <c r="H336" s="25"/>
      <c r="I336" s="25"/>
      <c r="J336" s="25"/>
      <c r="K336" s="25"/>
      <c r="L336" s="27"/>
      <c r="M336" s="24"/>
      <c r="N336" s="24"/>
      <c r="O336" s="24"/>
      <c r="P336" s="28"/>
      <c r="Q336" s="28"/>
      <c r="R336" s="28"/>
      <c r="S336" s="28"/>
      <c r="T336" s="28"/>
      <c r="U336" s="25"/>
      <c r="V336" s="25"/>
      <c r="W336" s="28"/>
      <c r="X336" s="25"/>
      <c r="Y336" s="24"/>
      <c r="Z336" s="24"/>
      <c r="AA336" s="30"/>
      <c r="AB336" s="28"/>
      <c r="AC336" s="31" t="str">
        <f t="shared" si="11"/>
        <v/>
      </c>
      <c r="AD336" s="28"/>
    </row>
    <row r="337" spans="1:30" ht="15" x14ac:dyDescent="0.2">
      <c r="A337" s="69"/>
      <c r="B337" s="23" t="str">
        <f>IF('PCA 2022 Licit, Dispensa, Inexi'!$A337="","",VLOOKUP(A337,dados!$A$1:$B$23,2,FALSE))</f>
        <v/>
      </c>
      <c r="C337" s="70"/>
      <c r="D337" s="128"/>
      <c r="E337" s="70"/>
      <c r="F337" s="24"/>
      <c r="G337" s="25"/>
      <c r="H337" s="25"/>
      <c r="I337" s="25"/>
      <c r="J337" s="25"/>
      <c r="K337" s="25"/>
      <c r="L337" s="27"/>
      <c r="M337" s="24"/>
      <c r="N337" s="24"/>
      <c r="O337" s="24"/>
      <c r="P337" s="28"/>
      <c r="Q337" s="28"/>
      <c r="R337" s="28"/>
      <c r="S337" s="28"/>
      <c r="T337" s="28"/>
      <c r="U337" s="25"/>
      <c r="V337" s="25"/>
      <c r="W337" s="28"/>
      <c r="X337" s="25"/>
      <c r="Y337" s="24"/>
      <c r="Z337" s="24"/>
      <c r="AA337" s="30"/>
      <c r="AB337" s="28"/>
      <c r="AC337" s="31" t="str">
        <f t="shared" si="11"/>
        <v/>
      </c>
      <c r="AD337" s="28"/>
    </row>
    <row r="338" spans="1:30" ht="15" x14ac:dyDescent="0.2">
      <c r="A338" s="68"/>
      <c r="B338" s="23" t="str">
        <f>IF('PCA 2022 Licit, Dispensa, Inexi'!$A338="","",VLOOKUP(A338,dados!$A$1:$B$23,2,FALSE))</f>
        <v/>
      </c>
      <c r="C338" s="71"/>
      <c r="D338" s="129"/>
      <c r="E338" s="70"/>
      <c r="F338" s="24"/>
      <c r="G338" s="25"/>
      <c r="H338" s="25"/>
      <c r="I338" s="25"/>
      <c r="J338" s="25"/>
      <c r="K338" s="25"/>
      <c r="L338" s="27"/>
      <c r="M338" s="24"/>
      <c r="N338" s="24"/>
      <c r="O338" s="24"/>
      <c r="P338" s="28"/>
      <c r="Q338" s="28"/>
      <c r="R338" s="28"/>
      <c r="S338" s="28"/>
      <c r="T338" s="28"/>
      <c r="U338" s="25"/>
      <c r="V338" s="25"/>
      <c r="W338" s="28"/>
      <c r="X338" s="25"/>
      <c r="Y338" s="24"/>
      <c r="Z338" s="24"/>
      <c r="AA338" s="30"/>
      <c r="AB338" s="28"/>
      <c r="AC338" s="31" t="str">
        <f t="shared" si="11"/>
        <v/>
      </c>
      <c r="AD338" s="28"/>
    </row>
    <row r="339" spans="1:30" ht="15" x14ac:dyDescent="0.2">
      <c r="A339" s="69"/>
      <c r="B339" s="23" t="str">
        <f>IF('PCA 2022 Licit, Dispensa, Inexi'!$A339="","",VLOOKUP(A339,dados!$A$1:$B$23,2,FALSE))</f>
        <v/>
      </c>
      <c r="C339" s="70"/>
      <c r="D339" s="128"/>
      <c r="E339" s="70"/>
      <c r="F339" s="24"/>
      <c r="G339" s="25"/>
      <c r="H339" s="25"/>
      <c r="I339" s="25"/>
      <c r="J339" s="25"/>
      <c r="K339" s="25"/>
      <c r="L339" s="27"/>
      <c r="M339" s="24"/>
      <c r="N339" s="24"/>
      <c r="O339" s="24"/>
      <c r="P339" s="28"/>
      <c r="Q339" s="28"/>
      <c r="R339" s="28"/>
      <c r="S339" s="28"/>
      <c r="T339" s="28"/>
      <c r="U339" s="25"/>
      <c r="V339" s="25"/>
      <c r="W339" s="28"/>
      <c r="X339" s="25"/>
      <c r="Y339" s="24"/>
      <c r="Z339" s="24"/>
      <c r="AA339" s="30"/>
      <c r="AB339" s="28"/>
      <c r="AC339" s="31" t="str">
        <f t="shared" si="11"/>
        <v/>
      </c>
      <c r="AD339" s="28"/>
    </row>
    <row r="340" spans="1:30" ht="15" x14ac:dyDescent="0.2">
      <c r="A340" s="68"/>
      <c r="B340" s="23" t="str">
        <f>IF('PCA 2022 Licit, Dispensa, Inexi'!$A340="","",VLOOKUP(A340,dados!$A$1:$B$23,2,FALSE))</f>
        <v/>
      </c>
      <c r="C340" s="71"/>
      <c r="D340" s="129"/>
      <c r="E340" s="70"/>
      <c r="F340" s="24"/>
      <c r="G340" s="25"/>
      <c r="H340" s="25"/>
      <c r="I340" s="25"/>
      <c r="J340" s="25"/>
      <c r="K340" s="25"/>
      <c r="L340" s="27"/>
      <c r="M340" s="24"/>
      <c r="N340" s="24"/>
      <c r="O340" s="24"/>
      <c r="P340" s="28"/>
      <c r="Q340" s="28"/>
      <c r="R340" s="28"/>
      <c r="S340" s="28"/>
      <c r="T340" s="28"/>
      <c r="U340" s="25"/>
      <c r="V340" s="25"/>
      <c r="W340" s="28"/>
      <c r="X340" s="25"/>
      <c r="Y340" s="24"/>
      <c r="Z340" s="24"/>
      <c r="AA340" s="30"/>
      <c r="AB340" s="28"/>
      <c r="AC340" s="31" t="str">
        <f t="shared" si="11"/>
        <v/>
      </c>
      <c r="AD340" s="28"/>
    </row>
    <row r="341" spans="1:30" ht="15" x14ac:dyDescent="0.2">
      <c r="A341" s="69"/>
      <c r="B341" s="23" t="str">
        <f>IF('PCA 2022 Licit, Dispensa, Inexi'!$A341="","",VLOOKUP(A341,dados!$A$1:$B$23,2,FALSE))</f>
        <v/>
      </c>
      <c r="C341" s="70"/>
      <c r="D341" s="128"/>
      <c r="E341" s="70"/>
      <c r="F341" s="24"/>
      <c r="G341" s="25"/>
      <c r="H341" s="25"/>
      <c r="I341" s="25"/>
      <c r="J341" s="25"/>
      <c r="K341" s="25"/>
      <c r="L341" s="27"/>
      <c r="M341" s="24"/>
      <c r="N341" s="24"/>
      <c r="O341" s="24"/>
      <c r="P341" s="28"/>
      <c r="Q341" s="28"/>
      <c r="R341" s="28"/>
      <c r="S341" s="28"/>
      <c r="T341" s="28"/>
      <c r="U341" s="25"/>
      <c r="V341" s="25"/>
      <c r="W341" s="28"/>
      <c r="X341" s="25"/>
      <c r="Y341" s="24"/>
      <c r="Z341" s="24"/>
      <c r="AA341" s="30"/>
      <c r="AB341" s="28"/>
      <c r="AC341" s="31" t="str">
        <f t="shared" si="11"/>
        <v/>
      </c>
      <c r="AD341" s="28"/>
    </row>
    <row r="342" spans="1:30" ht="15" x14ac:dyDescent="0.2">
      <c r="A342" s="68"/>
      <c r="B342" s="23" t="str">
        <f>IF('PCA 2022 Licit, Dispensa, Inexi'!$A342="","",VLOOKUP(A342,dados!$A$1:$B$23,2,FALSE))</f>
        <v/>
      </c>
      <c r="C342" s="71"/>
      <c r="D342" s="129"/>
      <c r="E342" s="70"/>
      <c r="F342" s="24"/>
      <c r="G342" s="25"/>
      <c r="H342" s="25"/>
      <c r="I342" s="25"/>
      <c r="J342" s="25"/>
      <c r="K342" s="25"/>
      <c r="L342" s="27"/>
      <c r="M342" s="24"/>
      <c r="N342" s="24"/>
      <c r="O342" s="24"/>
      <c r="P342" s="28"/>
      <c r="Q342" s="28"/>
      <c r="R342" s="28"/>
      <c r="S342" s="28"/>
      <c r="T342" s="28"/>
      <c r="U342" s="25"/>
      <c r="V342" s="25"/>
      <c r="W342" s="28"/>
      <c r="X342" s="25"/>
      <c r="Y342" s="24"/>
      <c r="Z342" s="24"/>
      <c r="AA342" s="30"/>
      <c r="AB342" s="28"/>
      <c r="AC342" s="31" t="str">
        <f t="shared" si="11"/>
        <v/>
      </c>
      <c r="AD342" s="28"/>
    </row>
    <row r="343" spans="1:30" ht="15" x14ac:dyDescent="0.2">
      <c r="A343" s="69"/>
      <c r="B343" s="23" t="str">
        <f>IF('PCA 2022 Licit, Dispensa, Inexi'!$A343="","",VLOOKUP(A343,dados!$A$1:$B$23,2,FALSE))</f>
        <v/>
      </c>
      <c r="C343" s="70"/>
      <c r="D343" s="128"/>
      <c r="E343" s="70"/>
      <c r="F343" s="24"/>
      <c r="G343" s="25"/>
      <c r="H343" s="25"/>
      <c r="I343" s="25"/>
      <c r="J343" s="25"/>
      <c r="K343" s="25"/>
      <c r="L343" s="27"/>
      <c r="M343" s="24"/>
      <c r="N343" s="24"/>
      <c r="O343" s="24"/>
      <c r="P343" s="28"/>
      <c r="Q343" s="28"/>
      <c r="R343" s="28"/>
      <c r="S343" s="28"/>
      <c r="T343" s="28"/>
      <c r="U343" s="25"/>
      <c r="V343" s="25"/>
      <c r="W343" s="28"/>
      <c r="X343" s="25"/>
      <c r="Y343" s="24"/>
      <c r="Z343" s="24"/>
      <c r="AA343" s="30"/>
      <c r="AB343" s="28"/>
      <c r="AC343" s="31" t="str">
        <f t="shared" si="11"/>
        <v/>
      </c>
      <c r="AD343" s="28"/>
    </row>
    <row r="344" spans="1:30" ht="15" x14ac:dyDescent="0.2">
      <c r="A344" s="68"/>
      <c r="B344" s="23" t="str">
        <f>IF('PCA 2022 Licit, Dispensa, Inexi'!$A344="","",VLOOKUP(A344,dados!$A$1:$B$23,2,FALSE))</f>
        <v/>
      </c>
      <c r="C344" s="71"/>
      <c r="D344" s="129"/>
      <c r="E344" s="70"/>
      <c r="F344" s="24"/>
      <c r="G344" s="25"/>
      <c r="H344" s="25"/>
      <c r="I344" s="25"/>
      <c r="J344" s="25"/>
      <c r="K344" s="25"/>
      <c r="L344" s="27"/>
      <c r="M344" s="24"/>
      <c r="N344" s="24"/>
      <c r="O344" s="24"/>
      <c r="P344" s="28"/>
      <c r="Q344" s="28"/>
      <c r="R344" s="28"/>
      <c r="S344" s="28"/>
      <c r="T344" s="28"/>
      <c r="U344" s="25"/>
      <c r="V344" s="25"/>
      <c r="W344" s="28"/>
      <c r="X344" s="25"/>
      <c r="Y344" s="24"/>
      <c r="Z344" s="24"/>
      <c r="AA344" s="30"/>
      <c r="AB344" s="28"/>
      <c r="AC344" s="31" t="str">
        <f t="shared" si="11"/>
        <v/>
      </c>
      <c r="AD344" s="28"/>
    </row>
    <row r="345" spans="1:30" ht="15" x14ac:dyDescent="0.2">
      <c r="A345" s="69"/>
      <c r="B345" s="23" t="str">
        <f>IF('PCA 2022 Licit, Dispensa, Inexi'!$A345="","",VLOOKUP(A345,dados!$A$1:$B$23,2,FALSE))</f>
        <v/>
      </c>
      <c r="C345" s="70"/>
      <c r="D345" s="128"/>
      <c r="E345" s="70"/>
      <c r="F345" s="24"/>
      <c r="G345" s="25"/>
      <c r="H345" s="25"/>
      <c r="I345" s="25"/>
      <c r="J345" s="25"/>
      <c r="K345" s="25"/>
      <c r="L345" s="27"/>
      <c r="M345" s="24"/>
      <c r="N345" s="24"/>
      <c r="O345" s="24"/>
      <c r="P345" s="28"/>
      <c r="Q345" s="28"/>
      <c r="R345" s="28"/>
      <c r="S345" s="28"/>
      <c r="T345" s="28"/>
      <c r="U345" s="25"/>
      <c r="V345" s="25"/>
      <c r="W345" s="28"/>
      <c r="X345" s="25"/>
      <c r="Y345" s="24"/>
      <c r="Z345" s="24"/>
      <c r="AA345" s="30"/>
      <c r="AB345" s="28"/>
      <c r="AC345" s="31" t="str">
        <f t="shared" si="11"/>
        <v/>
      </c>
      <c r="AD345" s="28"/>
    </row>
    <row r="346" spans="1:30" ht="15" x14ac:dyDescent="0.2">
      <c r="A346" s="68"/>
      <c r="B346" s="23" t="str">
        <f>IF('PCA 2022 Licit, Dispensa, Inexi'!$A346="","",VLOOKUP(A346,dados!$A$1:$B$23,2,FALSE))</f>
        <v/>
      </c>
      <c r="C346" s="71"/>
      <c r="D346" s="129"/>
      <c r="E346" s="70"/>
      <c r="F346" s="24"/>
      <c r="G346" s="25"/>
      <c r="H346" s="25"/>
      <c r="I346" s="25"/>
      <c r="J346" s="25"/>
      <c r="K346" s="25"/>
      <c r="L346" s="27"/>
      <c r="M346" s="24"/>
      <c r="N346" s="24"/>
      <c r="O346" s="24"/>
      <c r="P346" s="28"/>
      <c r="Q346" s="28"/>
      <c r="R346" s="28"/>
      <c r="S346" s="28"/>
      <c r="T346" s="28"/>
      <c r="U346" s="25"/>
      <c r="V346" s="25"/>
      <c r="W346" s="28"/>
      <c r="X346" s="25"/>
      <c r="Y346" s="24"/>
      <c r="Z346" s="24"/>
      <c r="AA346" s="30"/>
      <c r="AB346" s="28"/>
      <c r="AC346" s="31" t="str">
        <f t="shared" si="11"/>
        <v/>
      </c>
      <c r="AD346" s="28"/>
    </row>
    <row r="347" spans="1:30" ht="15" x14ac:dyDescent="0.2">
      <c r="A347" s="69"/>
      <c r="B347" s="23" t="str">
        <f>IF('PCA 2022 Licit, Dispensa, Inexi'!$A347="","",VLOOKUP(A347,dados!$A$1:$B$23,2,FALSE))</f>
        <v/>
      </c>
      <c r="C347" s="70"/>
      <c r="D347" s="128"/>
      <c r="E347" s="70"/>
      <c r="F347" s="24"/>
      <c r="G347" s="25"/>
      <c r="H347" s="25"/>
      <c r="I347" s="25"/>
      <c r="J347" s="25"/>
      <c r="K347" s="25"/>
      <c r="L347" s="27"/>
      <c r="M347" s="24"/>
      <c r="N347" s="24"/>
      <c r="O347" s="24"/>
      <c r="P347" s="28"/>
      <c r="Q347" s="28"/>
      <c r="R347" s="28"/>
      <c r="S347" s="28"/>
      <c r="T347" s="28"/>
      <c r="U347" s="25"/>
      <c r="V347" s="25"/>
      <c r="W347" s="28"/>
      <c r="X347" s="25"/>
      <c r="Y347" s="24"/>
      <c r="Z347" s="24"/>
      <c r="AA347" s="30"/>
      <c r="AB347" s="28"/>
      <c r="AC347" s="31" t="str">
        <f t="shared" si="11"/>
        <v/>
      </c>
      <c r="AD347" s="28"/>
    </row>
    <row r="348" spans="1:30" ht="15" x14ac:dyDescent="0.2">
      <c r="A348" s="68"/>
      <c r="B348" s="23" t="str">
        <f>IF('PCA 2022 Licit, Dispensa, Inexi'!$A348="","",VLOOKUP(A348,dados!$A$1:$B$23,2,FALSE))</f>
        <v/>
      </c>
      <c r="C348" s="71"/>
      <c r="D348" s="129"/>
      <c r="E348" s="70"/>
      <c r="F348" s="24"/>
      <c r="G348" s="25"/>
      <c r="H348" s="25"/>
      <c r="I348" s="25"/>
      <c r="J348" s="25"/>
      <c r="K348" s="25"/>
      <c r="L348" s="27"/>
      <c r="M348" s="24"/>
      <c r="N348" s="24"/>
      <c r="O348" s="24"/>
      <c r="P348" s="28"/>
      <c r="Q348" s="28"/>
      <c r="R348" s="28"/>
      <c r="S348" s="28"/>
      <c r="T348" s="28"/>
      <c r="U348" s="25"/>
      <c r="V348" s="25"/>
      <c r="W348" s="28"/>
      <c r="X348" s="25"/>
      <c r="Y348" s="24"/>
      <c r="Z348" s="24"/>
      <c r="AA348" s="30"/>
      <c r="AB348" s="28"/>
      <c r="AC348" s="31" t="str">
        <f t="shared" si="11"/>
        <v/>
      </c>
      <c r="AD348" s="28"/>
    </row>
    <row r="349" spans="1:30" ht="15" x14ac:dyDescent="0.2">
      <c r="A349" s="69"/>
      <c r="B349" s="23" t="str">
        <f>IF('PCA 2022 Licit, Dispensa, Inexi'!$A349="","",VLOOKUP(A349,dados!$A$1:$B$23,2,FALSE))</f>
        <v/>
      </c>
      <c r="C349" s="70"/>
      <c r="D349" s="128"/>
      <c r="E349" s="70"/>
      <c r="F349" s="24"/>
      <c r="G349" s="25"/>
      <c r="H349" s="25"/>
      <c r="I349" s="25"/>
      <c r="J349" s="25"/>
      <c r="K349" s="25"/>
      <c r="L349" s="27"/>
      <c r="M349" s="24"/>
      <c r="N349" s="24"/>
      <c r="O349" s="24"/>
      <c r="P349" s="28"/>
      <c r="Q349" s="28"/>
      <c r="R349" s="28"/>
      <c r="S349" s="28"/>
      <c r="T349" s="28"/>
      <c r="U349" s="25"/>
      <c r="V349" s="25"/>
      <c r="W349" s="28"/>
      <c r="X349" s="25"/>
      <c r="Y349" s="24"/>
      <c r="Z349" s="24"/>
      <c r="AA349" s="30"/>
      <c r="AB349" s="28"/>
      <c r="AC349" s="31" t="str">
        <f t="shared" si="11"/>
        <v/>
      </c>
      <c r="AD349" s="28"/>
    </row>
    <row r="350" spans="1:30" ht="15" x14ac:dyDescent="0.2">
      <c r="A350" s="68"/>
      <c r="B350" s="23" t="str">
        <f>IF('PCA 2022 Licit, Dispensa, Inexi'!$A350="","",VLOOKUP(A350,dados!$A$1:$B$23,2,FALSE))</f>
        <v/>
      </c>
      <c r="C350" s="71"/>
      <c r="D350" s="129"/>
      <c r="E350" s="70"/>
      <c r="F350" s="24"/>
      <c r="G350" s="25"/>
      <c r="H350" s="25"/>
      <c r="I350" s="25"/>
      <c r="J350" s="25"/>
      <c r="K350" s="25"/>
      <c r="L350" s="27"/>
      <c r="M350" s="24"/>
      <c r="N350" s="24"/>
      <c r="O350" s="24"/>
      <c r="P350" s="28"/>
      <c r="Q350" s="28"/>
      <c r="R350" s="28"/>
      <c r="S350" s="28"/>
      <c r="T350" s="28"/>
      <c r="U350" s="25"/>
      <c r="V350" s="25"/>
      <c r="W350" s="28"/>
      <c r="X350" s="25"/>
      <c r="Y350" s="24"/>
      <c r="Z350" s="24"/>
      <c r="AA350" s="30"/>
      <c r="AB350" s="28"/>
      <c r="AC350" s="31" t="str">
        <f t="shared" si="11"/>
        <v/>
      </c>
      <c r="AD350" s="28"/>
    </row>
    <row r="351" spans="1:30" ht="15" x14ac:dyDescent="0.2">
      <c r="A351" s="69"/>
      <c r="B351" s="23" t="str">
        <f>IF('PCA 2022 Licit, Dispensa, Inexi'!$A351="","",VLOOKUP(A351,dados!$A$1:$B$23,2,FALSE))</f>
        <v/>
      </c>
      <c r="C351" s="70"/>
      <c r="D351" s="128"/>
      <c r="E351" s="70"/>
      <c r="F351" s="24"/>
      <c r="G351" s="25"/>
      <c r="H351" s="25"/>
      <c r="I351" s="25"/>
      <c r="J351" s="25"/>
      <c r="K351" s="25"/>
      <c r="L351" s="27"/>
      <c r="M351" s="24"/>
      <c r="N351" s="24"/>
      <c r="O351" s="24"/>
      <c r="P351" s="28"/>
      <c r="Q351" s="28"/>
      <c r="R351" s="28"/>
      <c r="S351" s="28"/>
      <c r="T351" s="28"/>
      <c r="U351" s="25"/>
      <c r="V351" s="25"/>
      <c r="W351" s="28"/>
      <c r="X351" s="25"/>
      <c r="Y351" s="24"/>
      <c r="Z351" s="24"/>
      <c r="AA351" s="30"/>
      <c r="AB351" s="28"/>
      <c r="AC351" s="31" t="str">
        <f t="shared" si="11"/>
        <v/>
      </c>
      <c r="AD351" s="28"/>
    </row>
    <row r="352" spans="1:30" ht="15" x14ac:dyDescent="0.2">
      <c r="A352" s="68"/>
      <c r="B352" s="23" t="str">
        <f>IF('PCA 2022 Licit, Dispensa, Inexi'!$A352="","",VLOOKUP(A352,dados!$A$1:$B$23,2,FALSE))</f>
        <v/>
      </c>
      <c r="C352" s="71"/>
      <c r="D352" s="129"/>
      <c r="E352" s="70"/>
      <c r="F352" s="24"/>
      <c r="G352" s="25"/>
      <c r="H352" s="25"/>
      <c r="I352" s="25"/>
      <c r="J352" s="25"/>
      <c r="K352" s="25"/>
      <c r="L352" s="27"/>
      <c r="M352" s="24"/>
      <c r="N352" s="24"/>
      <c r="O352" s="24"/>
      <c r="P352" s="28"/>
      <c r="Q352" s="28"/>
      <c r="R352" s="28"/>
      <c r="S352" s="28"/>
      <c r="T352" s="28"/>
      <c r="U352" s="25"/>
      <c r="V352" s="25"/>
      <c r="W352" s="28"/>
      <c r="X352" s="25"/>
      <c r="Y352" s="24"/>
      <c r="Z352" s="24"/>
      <c r="AA352" s="30"/>
      <c r="AB352" s="28"/>
      <c r="AC352" s="31" t="str">
        <f t="shared" si="11"/>
        <v/>
      </c>
      <c r="AD352" s="28"/>
    </row>
    <row r="353" spans="1:30" ht="15" x14ac:dyDescent="0.2">
      <c r="A353" s="69"/>
      <c r="B353" s="23" t="str">
        <f>IF('PCA 2022 Licit, Dispensa, Inexi'!$A353="","",VLOOKUP(A353,dados!$A$1:$B$23,2,FALSE))</f>
        <v/>
      </c>
      <c r="C353" s="70"/>
      <c r="D353" s="128"/>
      <c r="E353" s="70"/>
      <c r="F353" s="24"/>
      <c r="G353" s="25"/>
      <c r="H353" s="25"/>
      <c r="I353" s="25"/>
      <c r="J353" s="25"/>
      <c r="K353" s="25"/>
      <c r="L353" s="27"/>
      <c r="M353" s="24"/>
      <c r="N353" s="24"/>
      <c r="O353" s="24"/>
      <c r="P353" s="28"/>
      <c r="Q353" s="28"/>
      <c r="R353" s="28"/>
      <c r="S353" s="28"/>
      <c r="T353" s="28"/>
      <c r="U353" s="25"/>
      <c r="V353" s="25"/>
      <c r="W353" s="28"/>
      <c r="X353" s="25"/>
      <c r="Y353" s="24"/>
      <c r="Z353" s="24"/>
      <c r="AA353" s="30"/>
      <c r="AB353" s="28"/>
      <c r="AC353" s="31" t="str">
        <f t="shared" si="11"/>
        <v/>
      </c>
      <c r="AD353" s="28"/>
    </row>
    <row r="354" spans="1:30" ht="15" x14ac:dyDescent="0.2">
      <c r="A354" s="68"/>
      <c r="B354" s="23" t="str">
        <f>IF('PCA 2022 Licit, Dispensa, Inexi'!$A354="","",VLOOKUP(A354,dados!$A$1:$B$23,2,FALSE))</f>
        <v/>
      </c>
      <c r="C354" s="71"/>
      <c r="D354" s="129"/>
      <c r="E354" s="70"/>
      <c r="F354" s="24"/>
      <c r="G354" s="25"/>
      <c r="H354" s="25"/>
      <c r="I354" s="25"/>
      <c r="J354" s="25"/>
      <c r="K354" s="25"/>
      <c r="L354" s="27"/>
      <c r="M354" s="24"/>
      <c r="N354" s="24"/>
      <c r="O354" s="24"/>
      <c r="P354" s="28"/>
      <c r="Q354" s="28"/>
      <c r="R354" s="28"/>
      <c r="S354" s="28"/>
      <c r="T354" s="28"/>
      <c r="U354" s="25"/>
      <c r="V354" s="25"/>
      <c r="W354" s="28"/>
      <c r="X354" s="25"/>
      <c r="Y354" s="24"/>
      <c r="Z354" s="24"/>
      <c r="AA354" s="30"/>
      <c r="AB354" s="28"/>
      <c r="AC354" s="31" t="str">
        <f t="shared" si="11"/>
        <v/>
      </c>
      <c r="AD354" s="28"/>
    </row>
    <row r="355" spans="1:30" ht="15" x14ac:dyDescent="0.2">
      <c r="A355" s="69"/>
      <c r="B355" s="23" t="str">
        <f>IF('PCA 2022 Licit, Dispensa, Inexi'!$A355="","",VLOOKUP(A355,dados!$A$1:$B$23,2,FALSE))</f>
        <v/>
      </c>
      <c r="C355" s="70"/>
      <c r="D355" s="128"/>
      <c r="E355" s="70"/>
      <c r="F355" s="24"/>
      <c r="G355" s="25"/>
      <c r="H355" s="25"/>
      <c r="I355" s="25"/>
      <c r="J355" s="25"/>
      <c r="K355" s="25"/>
      <c r="L355" s="27"/>
      <c r="M355" s="24"/>
      <c r="N355" s="24"/>
      <c r="O355" s="24"/>
      <c r="P355" s="28"/>
      <c r="Q355" s="28"/>
      <c r="R355" s="28"/>
      <c r="S355" s="28"/>
      <c r="T355" s="28"/>
      <c r="U355" s="25"/>
      <c r="V355" s="25"/>
      <c r="W355" s="28"/>
      <c r="X355" s="25"/>
      <c r="Y355" s="24"/>
      <c r="Z355" s="24"/>
      <c r="AA355" s="30"/>
      <c r="AB355" s="28"/>
      <c r="AC355" s="31" t="str">
        <f t="shared" si="11"/>
        <v/>
      </c>
      <c r="AD355" s="28"/>
    </row>
    <row r="356" spans="1:30" ht="15" x14ac:dyDescent="0.2">
      <c r="A356" s="68"/>
      <c r="B356" s="23" t="str">
        <f>IF('PCA 2022 Licit, Dispensa, Inexi'!$A356="","",VLOOKUP(A356,dados!$A$1:$B$23,2,FALSE))</f>
        <v/>
      </c>
      <c r="C356" s="71"/>
      <c r="D356" s="129"/>
      <c r="E356" s="70"/>
      <c r="F356" s="24"/>
      <c r="G356" s="25"/>
      <c r="H356" s="25"/>
      <c r="I356" s="25"/>
      <c r="J356" s="25"/>
      <c r="K356" s="25"/>
      <c r="L356" s="27"/>
      <c r="M356" s="24"/>
      <c r="N356" s="24"/>
      <c r="O356" s="24"/>
      <c r="P356" s="28"/>
      <c r="Q356" s="28"/>
      <c r="R356" s="28"/>
      <c r="S356" s="28"/>
      <c r="T356" s="28"/>
      <c r="U356" s="25"/>
      <c r="V356" s="25"/>
      <c r="W356" s="28"/>
      <c r="X356" s="25"/>
      <c r="Y356" s="24"/>
      <c r="Z356" s="24"/>
      <c r="AA356" s="30"/>
      <c r="AB356" s="28"/>
      <c r="AC356" s="31" t="str">
        <f t="shared" si="11"/>
        <v/>
      </c>
      <c r="AD356" s="28"/>
    </row>
    <row r="357" spans="1:30" ht="15" x14ac:dyDescent="0.2">
      <c r="A357" s="69"/>
      <c r="B357" s="23" t="str">
        <f>IF('PCA 2022 Licit, Dispensa, Inexi'!$A357="","",VLOOKUP(A357,dados!$A$1:$B$23,2,FALSE))</f>
        <v/>
      </c>
      <c r="C357" s="70"/>
      <c r="D357" s="128"/>
      <c r="E357" s="70"/>
      <c r="F357" s="24"/>
      <c r="G357" s="25"/>
      <c r="H357" s="25"/>
      <c r="I357" s="25"/>
      <c r="J357" s="25"/>
      <c r="K357" s="25"/>
      <c r="L357" s="27"/>
      <c r="M357" s="24"/>
      <c r="N357" s="24"/>
      <c r="O357" s="24"/>
      <c r="P357" s="28"/>
      <c r="Q357" s="28"/>
      <c r="R357" s="28"/>
      <c r="S357" s="28"/>
      <c r="T357" s="28"/>
      <c r="U357" s="25"/>
      <c r="V357" s="25"/>
      <c r="W357" s="28"/>
      <c r="X357" s="25"/>
      <c r="Y357" s="24"/>
      <c r="Z357" s="24"/>
      <c r="AA357" s="30"/>
      <c r="AB357" s="28"/>
      <c r="AC357" s="31" t="str">
        <f t="shared" si="11"/>
        <v/>
      </c>
      <c r="AD357" s="28"/>
    </row>
    <row r="358" spans="1:30" ht="15" x14ac:dyDescent="0.2">
      <c r="A358" s="68"/>
      <c r="B358" s="23" t="str">
        <f>IF('PCA 2022 Licit, Dispensa, Inexi'!$A358="","",VLOOKUP(A358,dados!$A$1:$B$23,2,FALSE))</f>
        <v/>
      </c>
      <c r="C358" s="71"/>
      <c r="D358" s="129"/>
      <c r="E358" s="70"/>
      <c r="F358" s="24"/>
      <c r="G358" s="25"/>
      <c r="H358" s="25"/>
      <c r="I358" s="25"/>
      <c r="J358" s="25"/>
      <c r="K358" s="25"/>
      <c r="L358" s="27"/>
      <c r="M358" s="24"/>
      <c r="N358" s="24"/>
      <c r="O358" s="24"/>
      <c r="P358" s="28"/>
      <c r="Q358" s="28"/>
      <c r="R358" s="28"/>
      <c r="S358" s="28"/>
      <c r="T358" s="28"/>
      <c r="U358" s="25"/>
      <c r="V358" s="25"/>
      <c r="W358" s="28"/>
      <c r="X358" s="25"/>
      <c r="Y358" s="24"/>
      <c r="Z358" s="24"/>
      <c r="AA358" s="30"/>
      <c r="AB358" s="28"/>
      <c r="AC358" s="31" t="str">
        <f t="shared" si="11"/>
        <v/>
      </c>
      <c r="AD358" s="28"/>
    </row>
    <row r="359" spans="1:30" ht="15" x14ac:dyDescent="0.2">
      <c r="A359" s="69"/>
      <c r="B359" s="23" t="str">
        <f>IF('PCA 2022 Licit, Dispensa, Inexi'!$A359="","",VLOOKUP(A359,dados!$A$1:$B$23,2,FALSE))</f>
        <v/>
      </c>
      <c r="C359" s="70"/>
      <c r="D359" s="128"/>
      <c r="E359" s="70"/>
      <c r="F359" s="24"/>
      <c r="G359" s="25"/>
      <c r="H359" s="25"/>
      <c r="I359" s="25"/>
      <c r="J359" s="25"/>
      <c r="K359" s="25"/>
      <c r="L359" s="27"/>
      <c r="M359" s="24"/>
      <c r="N359" s="24"/>
      <c r="O359" s="24"/>
      <c r="P359" s="28"/>
      <c r="Q359" s="28"/>
      <c r="R359" s="28"/>
      <c r="S359" s="28"/>
      <c r="T359" s="28"/>
      <c r="U359" s="25"/>
      <c r="V359" s="25"/>
      <c r="W359" s="28"/>
      <c r="X359" s="25"/>
      <c r="Y359" s="24"/>
      <c r="Z359" s="24"/>
      <c r="AA359" s="30"/>
      <c r="AB359" s="28"/>
      <c r="AC359" s="31" t="str">
        <f t="shared" si="11"/>
        <v/>
      </c>
      <c r="AD359" s="28"/>
    </row>
    <row r="360" spans="1:30" ht="15" x14ac:dyDescent="0.2">
      <c r="A360" s="68"/>
      <c r="B360" s="23" t="str">
        <f>IF('PCA 2022 Licit, Dispensa, Inexi'!$A360="","",VLOOKUP(A360,dados!$A$1:$B$23,2,FALSE))</f>
        <v/>
      </c>
      <c r="C360" s="71"/>
      <c r="D360" s="129"/>
      <c r="E360" s="70"/>
      <c r="F360" s="24"/>
      <c r="G360" s="25"/>
      <c r="H360" s="25"/>
      <c r="I360" s="25"/>
      <c r="J360" s="25"/>
      <c r="K360" s="25"/>
      <c r="L360" s="27"/>
      <c r="M360" s="24"/>
      <c r="N360" s="24"/>
      <c r="O360" s="24"/>
      <c r="P360" s="28"/>
      <c r="Q360" s="28"/>
      <c r="R360" s="28"/>
      <c r="S360" s="28"/>
      <c r="T360" s="28"/>
      <c r="U360" s="25"/>
      <c r="V360" s="25"/>
      <c r="W360" s="28"/>
      <c r="X360" s="25"/>
      <c r="Y360" s="24"/>
      <c r="Z360" s="24"/>
      <c r="AA360" s="30"/>
      <c r="AB360" s="28"/>
      <c r="AC360" s="31" t="str">
        <f t="shared" si="11"/>
        <v/>
      </c>
      <c r="AD360" s="28"/>
    </row>
    <row r="361" spans="1:30" ht="15" x14ac:dyDescent="0.2">
      <c r="A361" s="69"/>
      <c r="B361" s="23" t="str">
        <f>IF('PCA 2022 Licit, Dispensa, Inexi'!$A361="","",VLOOKUP(A361,dados!$A$1:$B$23,2,FALSE))</f>
        <v/>
      </c>
      <c r="C361" s="70"/>
      <c r="D361" s="128"/>
      <c r="E361" s="70"/>
      <c r="F361" s="24"/>
      <c r="G361" s="25"/>
      <c r="H361" s="25"/>
      <c r="I361" s="25"/>
      <c r="J361" s="25"/>
      <c r="K361" s="25"/>
      <c r="L361" s="27"/>
      <c r="M361" s="24"/>
      <c r="N361" s="24"/>
      <c r="O361" s="24"/>
      <c r="P361" s="28"/>
      <c r="Q361" s="28"/>
      <c r="R361" s="28"/>
      <c r="S361" s="28"/>
      <c r="T361" s="28"/>
      <c r="U361" s="25"/>
      <c r="V361" s="25"/>
      <c r="W361" s="28"/>
      <c r="X361" s="25"/>
      <c r="Y361" s="24"/>
      <c r="Z361" s="24"/>
      <c r="AA361" s="30"/>
      <c r="AB361" s="28"/>
      <c r="AC361" s="31" t="str">
        <f t="shared" si="11"/>
        <v/>
      </c>
      <c r="AD361" s="28"/>
    </row>
    <row r="362" spans="1:30" ht="15" x14ac:dyDescent="0.2">
      <c r="A362" s="68"/>
      <c r="B362" s="23" t="str">
        <f>IF('PCA 2022 Licit, Dispensa, Inexi'!$A362="","",VLOOKUP(A362,dados!$A$1:$B$23,2,FALSE))</f>
        <v/>
      </c>
      <c r="C362" s="71"/>
      <c r="D362" s="129"/>
      <c r="E362" s="70"/>
      <c r="F362" s="24"/>
      <c r="G362" s="25"/>
      <c r="H362" s="25"/>
      <c r="I362" s="25"/>
      <c r="J362" s="25"/>
      <c r="K362" s="25"/>
      <c r="L362" s="27"/>
      <c r="M362" s="24"/>
      <c r="N362" s="24"/>
      <c r="O362" s="24"/>
      <c r="P362" s="28"/>
      <c r="Q362" s="28"/>
      <c r="R362" s="28"/>
      <c r="S362" s="28"/>
      <c r="T362" s="28"/>
      <c r="U362" s="25"/>
      <c r="V362" s="25"/>
      <c r="W362" s="28"/>
      <c r="X362" s="25"/>
      <c r="Y362" s="24"/>
      <c r="Z362" s="24"/>
      <c r="AA362" s="30"/>
      <c r="AB362" s="28"/>
      <c r="AC362" s="31" t="str">
        <f t="shared" si="11"/>
        <v/>
      </c>
      <c r="AD362" s="28"/>
    </row>
    <row r="363" spans="1:30" ht="15" x14ac:dyDescent="0.2">
      <c r="A363" s="69"/>
      <c r="B363" s="23" t="str">
        <f>IF('PCA 2022 Licit, Dispensa, Inexi'!$A363="","",VLOOKUP(A363,dados!$A$1:$B$23,2,FALSE))</f>
        <v/>
      </c>
      <c r="C363" s="70"/>
      <c r="D363" s="128"/>
      <c r="E363" s="70"/>
      <c r="F363" s="24"/>
      <c r="G363" s="25"/>
      <c r="H363" s="25"/>
      <c r="I363" s="25"/>
      <c r="J363" s="25"/>
      <c r="K363" s="25"/>
      <c r="L363" s="27"/>
      <c r="M363" s="24"/>
      <c r="N363" s="24"/>
      <c r="O363" s="24"/>
      <c r="P363" s="28"/>
      <c r="Q363" s="28"/>
      <c r="R363" s="28"/>
      <c r="S363" s="28"/>
      <c r="T363" s="28"/>
      <c r="U363" s="25"/>
      <c r="V363" s="25"/>
      <c r="W363" s="28"/>
      <c r="X363" s="25"/>
      <c r="Y363" s="24"/>
      <c r="Z363" s="24"/>
      <c r="AA363" s="30"/>
      <c r="AB363" s="28"/>
      <c r="AC363" s="31" t="str">
        <f t="shared" si="11"/>
        <v/>
      </c>
      <c r="AD363" s="28"/>
    </row>
    <row r="364" spans="1:30" ht="15" x14ac:dyDescent="0.2">
      <c r="A364" s="68"/>
      <c r="B364" s="23" t="str">
        <f>IF('PCA 2022 Licit, Dispensa, Inexi'!$A364="","",VLOOKUP(A364,dados!$A$1:$B$23,2,FALSE))</f>
        <v/>
      </c>
      <c r="C364" s="71"/>
      <c r="D364" s="129"/>
      <c r="E364" s="70"/>
      <c r="F364" s="24"/>
      <c r="G364" s="25"/>
      <c r="H364" s="25"/>
      <c r="I364" s="25"/>
      <c r="J364" s="25"/>
      <c r="K364" s="25"/>
      <c r="L364" s="27"/>
      <c r="M364" s="24"/>
      <c r="N364" s="24"/>
      <c r="O364" s="24"/>
      <c r="P364" s="28"/>
      <c r="Q364" s="28"/>
      <c r="R364" s="28"/>
      <c r="S364" s="28"/>
      <c r="T364" s="28"/>
      <c r="U364" s="25"/>
      <c r="V364" s="25"/>
      <c r="W364" s="28"/>
      <c r="X364" s="25"/>
      <c r="Y364" s="24"/>
      <c r="Z364" s="24"/>
      <c r="AA364" s="30"/>
      <c r="AB364" s="28"/>
      <c r="AC364" s="31" t="str">
        <f t="shared" si="11"/>
        <v/>
      </c>
      <c r="AD364" s="28"/>
    </row>
    <row r="365" spans="1:30" ht="15" x14ac:dyDescent="0.2">
      <c r="A365" s="69"/>
      <c r="B365" s="23" t="str">
        <f>IF('PCA 2022 Licit, Dispensa, Inexi'!$A365="","",VLOOKUP(A365,dados!$A$1:$B$23,2,FALSE))</f>
        <v/>
      </c>
      <c r="C365" s="70"/>
      <c r="D365" s="128"/>
      <c r="E365" s="70"/>
      <c r="F365" s="24"/>
      <c r="G365" s="25"/>
      <c r="H365" s="25"/>
      <c r="I365" s="25"/>
      <c r="J365" s="25"/>
      <c r="K365" s="25"/>
      <c r="L365" s="27"/>
      <c r="M365" s="24"/>
      <c r="N365" s="24"/>
      <c r="O365" s="24"/>
      <c r="P365" s="28"/>
      <c r="Q365" s="28"/>
      <c r="R365" s="28"/>
      <c r="S365" s="28"/>
      <c r="T365" s="28"/>
      <c r="U365" s="25"/>
      <c r="V365" s="25"/>
      <c r="W365" s="28"/>
      <c r="X365" s="25"/>
      <c r="Y365" s="24"/>
      <c r="Z365" s="24"/>
      <c r="AA365" s="30"/>
      <c r="AB365" s="28"/>
      <c r="AC365" s="31" t="str">
        <f t="shared" ref="AC365:AC428" si="12">IF(AB365="","",DATEDIF(W365,AB365,"d"))</f>
        <v/>
      </c>
      <c r="AD365" s="28"/>
    </row>
    <row r="366" spans="1:30" ht="15" x14ac:dyDescent="0.2">
      <c r="A366" s="68"/>
      <c r="B366" s="23" t="str">
        <f>IF('PCA 2022 Licit, Dispensa, Inexi'!$A366="","",VLOOKUP(A366,dados!$A$1:$B$23,2,FALSE))</f>
        <v/>
      </c>
      <c r="C366" s="71"/>
      <c r="D366" s="129"/>
      <c r="E366" s="70"/>
      <c r="F366" s="24"/>
      <c r="G366" s="25"/>
      <c r="H366" s="25"/>
      <c r="I366" s="25"/>
      <c r="J366" s="25"/>
      <c r="K366" s="25"/>
      <c r="L366" s="27"/>
      <c r="M366" s="24"/>
      <c r="N366" s="24"/>
      <c r="O366" s="24"/>
      <c r="P366" s="28"/>
      <c r="Q366" s="28"/>
      <c r="R366" s="28"/>
      <c r="S366" s="28"/>
      <c r="T366" s="28"/>
      <c r="U366" s="25"/>
      <c r="V366" s="25"/>
      <c r="W366" s="28"/>
      <c r="X366" s="25"/>
      <c r="Y366" s="24"/>
      <c r="Z366" s="24"/>
      <c r="AA366" s="30"/>
      <c r="AB366" s="28"/>
      <c r="AC366" s="31" t="str">
        <f t="shared" si="12"/>
        <v/>
      </c>
      <c r="AD366" s="28"/>
    </row>
    <row r="367" spans="1:30" ht="15" x14ac:dyDescent="0.2">
      <c r="A367" s="69"/>
      <c r="B367" s="23" t="str">
        <f>IF('PCA 2022 Licit, Dispensa, Inexi'!$A367="","",VLOOKUP(A367,dados!$A$1:$B$23,2,FALSE))</f>
        <v/>
      </c>
      <c r="C367" s="70"/>
      <c r="D367" s="128"/>
      <c r="E367" s="70"/>
      <c r="F367" s="24"/>
      <c r="G367" s="25"/>
      <c r="H367" s="25"/>
      <c r="I367" s="25"/>
      <c r="J367" s="25"/>
      <c r="K367" s="25"/>
      <c r="L367" s="27"/>
      <c r="M367" s="24"/>
      <c r="N367" s="24"/>
      <c r="O367" s="24"/>
      <c r="P367" s="28"/>
      <c r="Q367" s="28"/>
      <c r="R367" s="28"/>
      <c r="S367" s="28"/>
      <c r="T367" s="28"/>
      <c r="U367" s="25"/>
      <c r="V367" s="25"/>
      <c r="W367" s="28"/>
      <c r="X367" s="25"/>
      <c r="Y367" s="24"/>
      <c r="Z367" s="24"/>
      <c r="AA367" s="30"/>
      <c r="AB367" s="28"/>
      <c r="AC367" s="31" t="str">
        <f t="shared" si="12"/>
        <v/>
      </c>
      <c r="AD367" s="28"/>
    </row>
    <row r="368" spans="1:30" ht="15" x14ac:dyDescent="0.2">
      <c r="A368" s="68"/>
      <c r="B368" s="23" t="str">
        <f>IF('PCA 2022 Licit, Dispensa, Inexi'!$A368="","",VLOOKUP(A368,dados!$A$1:$B$23,2,FALSE))</f>
        <v/>
      </c>
      <c r="C368" s="71"/>
      <c r="D368" s="129"/>
      <c r="E368" s="70"/>
      <c r="F368" s="24"/>
      <c r="G368" s="25"/>
      <c r="H368" s="25"/>
      <c r="I368" s="25"/>
      <c r="J368" s="25"/>
      <c r="K368" s="25"/>
      <c r="L368" s="27"/>
      <c r="M368" s="24"/>
      <c r="N368" s="24"/>
      <c r="O368" s="24"/>
      <c r="P368" s="28"/>
      <c r="Q368" s="28"/>
      <c r="R368" s="28"/>
      <c r="S368" s="28"/>
      <c r="T368" s="28"/>
      <c r="U368" s="25"/>
      <c r="V368" s="25"/>
      <c r="W368" s="28"/>
      <c r="X368" s="25"/>
      <c r="Y368" s="24"/>
      <c r="Z368" s="24"/>
      <c r="AA368" s="30"/>
      <c r="AB368" s="28"/>
      <c r="AC368" s="31" t="str">
        <f t="shared" si="12"/>
        <v/>
      </c>
      <c r="AD368" s="28"/>
    </row>
    <row r="369" spans="1:30" ht="15" x14ac:dyDescent="0.2">
      <c r="A369" s="69"/>
      <c r="B369" s="23" t="str">
        <f>IF('PCA 2022 Licit, Dispensa, Inexi'!$A369="","",VLOOKUP(A369,dados!$A$1:$B$23,2,FALSE))</f>
        <v/>
      </c>
      <c r="C369" s="70"/>
      <c r="D369" s="128"/>
      <c r="E369" s="70"/>
      <c r="F369" s="24"/>
      <c r="G369" s="25"/>
      <c r="H369" s="25"/>
      <c r="I369" s="25"/>
      <c r="J369" s="25"/>
      <c r="K369" s="25"/>
      <c r="L369" s="27"/>
      <c r="M369" s="24"/>
      <c r="N369" s="24"/>
      <c r="O369" s="24"/>
      <c r="P369" s="28"/>
      <c r="Q369" s="28"/>
      <c r="R369" s="28"/>
      <c r="S369" s="28"/>
      <c r="T369" s="28"/>
      <c r="U369" s="25"/>
      <c r="V369" s="25"/>
      <c r="W369" s="28"/>
      <c r="X369" s="25"/>
      <c r="Y369" s="24"/>
      <c r="Z369" s="24"/>
      <c r="AA369" s="30"/>
      <c r="AB369" s="28"/>
      <c r="AC369" s="31" t="str">
        <f t="shared" si="12"/>
        <v/>
      </c>
      <c r="AD369" s="28"/>
    </row>
    <row r="370" spans="1:30" ht="15" x14ac:dyDescent="0.2">
      <c r="A370" s="68"/>
      <c r="B370" s="23" t="str">
        <f>IF('PCA 2022 Licit, Dispensa, Inexi'!$A370="","",VLOOKUP(A370,dados!$A$1:$B$23,2,FALSE))</f>
        <v/>
      </c>
      <c r="C370" s="71"/>
      <c r="D370" s="129"/>
      <c r="E370" s="70"/>
      <c r="F370" s="24"/>
      <c r="G370" s="25"/>
      <c r="H370" s="25"/>
      <c r="I370" s="25"/>
      <c r="J370" s="25"/>
      <c r="K370" s="25"/>
      <c r="L370" s="27"/>
      <c r="M370" s="24"/>
      <c r="N370" s="24"/>
      <c r="O370" s="24"/>
      <c r="P370" s="28"/>
      <c r="Q370" s="28"/>
      <c r="R370" s="28"/>
      <c r="S370" s="28"/>
      <c r="T370" s="28"/>
      <c r="U370" s="25"/>
      <c r="V370" s="25"/>
      <c r="W370" s="28"/>
      <c r="X370" s="25"/>
      <c r="Y370" s="24"/>
      <c r="Z370" s="24"/>
      <c r="AA370" s="30"/>
      <c r="AB370" s="28"/>
      <c r="AC370" s="31" t="str">
        <f t="shared" si="12"/>
        <v/>
      </c>
      <c r="AD370" s="28"/>
    </row>
    <row r="371" spans="1:30" ht="15" x14ac:dyDescent="0.2">
      <c r="A371" s="69"/>
      <c r="B371" s="23" t="str">
        <f>IF('PCA 2022 Licit, Dispensa, Inexi'!$A371="","",VLOOKUP(A371,dados!$A$1:$B$23,2,FALSE))</f>
        <v/>
      </c>
      <c r="C371" s="70"/>
      <c r="D371" s="128"/>
      <c r="E371" s="70"/>
      <c r="F371" s="24"/>
      <c r="G371" s="25"/>
      <c r="H371" s="25"/>
      <c r="I371" s="25"/>
      <c r="J371" s="25"/>
      <c r="K371" s="25"/>
      <c r="L371" s="27"/>
      <c r="M371" s="24"/>
      <c r="N371" s="24"/>
      <c r="O371" s="24"/>
      <c r="P371" s="28"/>
      <c r="Q371" s="28"/>
      <c r="R371" s="28"/>
      <c r="S371" s="28"/>
      <c r="T371" s="28"/>
      <c r="U371" s="25"/>
      <c r="V371" s="25"/>
      <c r="W371" s="28"/>
      <c r="X371" s="25"/>
      <c r="Y371" s="24"/>
      <c r="Z371" s="24"/>
      <c r="AA371" s="30"/>
      <c r="AB371" s="28"/>
      <c r="AC371" s="31" t="str">
        <f t="shared" si="12"/>
        <v/>
      </c>
      <c r="AD371" s="28"/>
    </row>
    <row r="372" spans="1:30" ht="15" x14ac:dyDescent="0.2">
      <c r="A372" s="68"/>
      <c r="B372" s="23" t="str">
        <f>IF('PCA 2022 Licit, Dispensa, Inexi'!$A372="","",VLOOKUP(A372,dados!$A$1:$B$23,2,FALSE))</f>
        <v/>
      </c>
      <c r="C372" s="71"/>
      <c r="D372" s="129"/>
      <c r="E372" s="70"/>
      <c r="F372" s="24"/>
      <c r="G372" s="25"/>
      <c r="H372" s="25"/>
      <c r="I372" s="25"/>
      <c r="J372" s="25"/>
      <c r="K372" s="25"/>
      <c r="L372" s="27"/>
      <c r="M372" s="24"/>
      <c r="N372" s="24"/>
      <c r="O372" s="24"/>
      <c r="P372" s="28"/>
      <c r="Q372" s="28"/>
      <c r="R372" s="28"/>
      <c r="S372" s="28"/>
      <c r="T372" s="28"/>
      <c r="U372" s="25"/>
      <c r="V372" s="25"/>
      <c r="W372" s="28"/>
      <c r="X372" s="25"/>
      <c r="Y372" s="24"/>
      <c r="Z372" s="24"/>
      <c r="AA372" s="30"/>
      <c r="AB372" s="28"/>
      <c r="AC372" s="31" t="str">
        <f t="shared" si="12"/>
        <v/>
      </c>
      <c r="AD372" s="28"/>
    </row>
    <row r="373" spans="1:30" ht="15" x14ac:dyDescent="0.2">
      <c r="A373" s="69"/>
      <c r="B373" s="23" t="str">
        <f>IF('PCA 2022 Licit, Dispensa, Inexi'!$A373="","",VLOOKUP(A373,dados!$A$1:$B$23,2,FALSE))</f>
        <v/>
      </c>
      <c r="C373" s="70"/>
      <c r="D373" s="128"/>
      <c r="E373" s="70"/>
      <c r="F373" s="24"/>
      <c r="G373" s="25"/>
      <c r="H373" s="25"/>
      <c r="I373" s="25"/>
      <c r="J373" s="25"/>
      <c r="K373" s="25"/>
      <c r="L373" s="27"/>
      <c r="M373" s="24"/>
      <c r="N373" s="24"/>
      <c r="O373" s="24"/>
      <c r="P373" s="28"/>
      <c r="Q373" s="28"/>
      <c r="R373" s="28"/>
      <c r="S373" s="28"/>
      <c r="T373" s="28"/>
      <c r="U373" s="25"/>
      <c r="V373" s="25"/>
      <c r="W373" s="28"/>
      <c r="X373" s="25"/>
      <c r="Y373" s="24"/>
      <c r="Z373" s="24"/>
      <c r="AA373" s="30"/>
      <c r="AB373" s="28"/>
      <c r="AC373" s="31" t="str">
        <f t="shared" si="12"/>
        <v/>
      </c>
      <c r="AD373" s="28"/>
    </row>
    <row r="374" spans="1:30" ht="15" x14ac:dyDescent="0.2">
      <c r="A374" s="68"/>
      <c r="B374" s="23" t="str">
        <f>IF('PCA 2022 Licit, Dispensa, Inexi'!$A374="","",VLOOKUP(A374,dados!$A$1:$B$23,2,FALSE))</f>
        <v/>
      </c>
      <c r="C374" s="71"/>
      <c r="D374" s="129"/>
      <c r="E374" s="70"/>
      <c r="F374" s="24"/>
      <c r="G374" s="25"/>
      <c r="H374" s="25"/>
      <c r="I374" s="25"/>
      <c r="J374" s="25"/>
      <c r="K374" s="25"/>
      <c r="L374" s="27"/>
      <c r="M374" s="24"/>
      <c r="N374" s="24"/>
      <c r="O374" s="24"/>
      <c r="P374" s="28"/>
      <c r="Q374" s="28"/>
      <c r="R374" s="28"/>
      <c r="S374" s="28"/>
      <c r="T374" s="28"/>
      <c r="U374" s="25"/>
      <c r="V374" s="25"/>
      <c r="W374" s="28"/>
      <c r="X374" s="25"/>
      <c r="Y374" s="24"/>
      <c r="Z374" s="24"/>
      <c r="AA374" s="30"/>
      <c r="AB374" s="28"/>
      <c r="AC374" s="31" t="str">
        <f t="shared" si="12"/>
        <v/>
      </c>
      <c r="AD374" s="28"/>
    </row>
    <row r="375" spans="1:30" ht="15" x14ac:dyDescent="0.2">
      <c r="A375" s="69"/>
      <c r="B375" s="23" t="str">
        <f>IF('PCA 2022 Licit, Dispensa, Inexi'!$A375="","",VLOOKUP(A375,dados!$A$1:$B$23,2,FALSE))</f>
        <v/>
      </c>
      <c r="C375" s="70"/>
      <c r="D375" s="128"/>
      <c r="E375" s="70"/>
      <c r="F375" s="24"/>
      <c r="G375" s="25"/>
      <c r="H375" s="25"/>
      <c r="I375" s="25"/>
      <c r="J375" s="25"/>
      <c r="K375" s="25"/>
      <c r="L375" s="27"/>
      <c r="M375" s="24"/>
      <c r="N375" s="24"/>
      <c r="O375" s="24"/>
      <c r="P375" s="28"/>
      <c r="Q375" s="28"/>
      <c r="R375" s="28"/>
      <c r="S375" s="28"/>
      <c r="T375" s="28"/>
      <c r="U375" s="25"/>
      <c r="V375" s="25"/>
      <c r="W375" s="28"/>
      <c r="X375" s="25"/>
      <c r="Y375" s="24"/>
      <c r="Z375" s="24"/>
      <c r="AA375" s="30"/>
      <c r="AB375" s="28"/>
      <c r="AC375" s="31" t="str">
        <f t="shared" si="12"/>
        <v/>
      </c>
      <c r="AD375" s="28"/>
    </row>
    <row r="376" spans="1:30" ht="15" x14ac:dyDescent="0.2">
      <c r="A376" s="68"/>
      <c r="B376" s="23" t="str">
        <f>IF('PCA 2022 Licit, Dispensa, Inexi'!$A376="","",VLOOKUP(A376,dados!$A$1:$B$23,2,FALSE))</f>
        <v/>
      </c>
      <c r="C376" s="71"/>
      <c r="D376" s="129"/>
      <c r="E376" s="70"/>
      <c r="F376" s="24"/>
      <c r="G376" s="25"/>
      <c r="H376" s="25"/>
      <c r="I376" s="25"/>
      <c r="J376" s="25"/>
      <c r="K376" s="25"/>
      <c r="L376" s="27"/>
      <c r="M376" s="24"/>
      <c r="N376" s="24"/>
      <c r="O376" s="24"/>
      <c r="P376" s="28"/>
      <c r="Q376" s="28"/>
      <c r="R376" s="28"/>
      <c r="S376" s="28"/>
      <c r="T376" s="28"/>
      <c r="U376" s="25"/>
      <c r="V376" s="25"/>
      <c r="W376" s="28"/>
      <c r="X376" s="25"/>
      <c r="Y376" s="24"/>
      <c r="Z376" s="24"/>
      <c r="AA376" s="30"/>
      <c r="AB376" s="28"/>
      <c r="AC376" s="31" t="str">
        <f t="shared" si="12"/>
        <v/>
      </c>
      <c r="AD376" s="28"/>
    </row>
    <row r="377" spans="1:30" ht="15" x14ac:dyDescent="0.2">
      <c r="A377" s="69"/>
      <c r="B377" s="23" t="str">
        <f>IF('PCA 2022 Licit, Dispensa, Inexi'!$A377="","",VLOOKUP(A377,dados!$A$1:$B$23,2,FALSE))</f>
        <v/>
      </c>
      <c r="C377" s="70"/>
      <c r="D377" s="128"/>
      <c r="E377" s="70"/>
      <c r="F377" s="24"/>
      <c r="G377" s="25"/>
      <c r="H377" s="25"/>
      <c r="I377" s="25"/>
      <c r="J377" s="25"/>
      <c r="K377" s="25"/>
      <c r="L377" s="27"/>
      <c r="M377" s="24"/>
      <c r="N377" s="24"/>
      <c r="O377" s="24"/>
      <c r="P377" s="28"/>
      <c r="Q377" s="28"/>
      <c r="R377" s="28"/>
      <c r="S377" s="28"/>
      <c r="T377" s="28"/>
      <c r="U377" s="25"/>
      <c r="V377" s="25"/>
      <c r="W377" s="28"/>
      <c r="X377" s="25"/>
      <c r="Y377" s="24"/>
      <c r="Z377" s="24"/>
      <c r="AA377" s="30"/>
      <c r="AB377" s="28"/>
      <c r="AC377" s="31" t="str">
        <f t="shared" si="12"/>
        <v/>
      </c>
      <c r="AD377" s="28"/>
    </row>
    <row r="378" spans="1:30" ht="15" x14ac:dyDescent="0.2">
      <c r="A378" s="68"/>
      <c r="B378" s="23" t="str">
        <f>IF('PCA 2022 Licit, Dispensa, Inexi'!$A378="","",VLOOKUP(A378,dados!$A$1:$B$23,2,FALSE))</f>
        <v/>
      </c>
      <c r="C378" s="71"/>
      <c r="D378" s="129"/>
      <c r="E378" s="70"/>
      <c r="F378" s="24"/>
      <c r="G378" s="25"/>
      <c r="H378" s="25"/>
      <c r="I378" s="25"/>
      <c r="J378" s="25"/>
      <c r="K378" s="25"/>
      <c r="L378" s="27"/>
      <c r="M378" s="24"/>
      <c r="N378" s="24"/>
      <c r="O378" s="24"/>
      <c r="P378" s="28"/>
      <c r="Q378" s="28"/>
      <c r="R378" s="28"/>
      <c r="S378" s="28"/>
      <c r="T378" s="28"/>
      <c r="U378" s="25"/>
      <c r="V378" s="25"/>
      <c r="W378" s="28"/>
      <c r="X378" s="25"/>
      <c r="Y378" s="24"/>
      <c r="Z378" s="24"/>
      <c r="AA378" s="30"/>
      <c r="AB378" s="28"/>
      <c r="AC378" s="31" t="str">
        <f t="shared" si="12"/>
        <v/>
      </c>
      <c r="AD378" s="28"/>
    </row>
    <row r="379" spans="1:30" ht="15" x14ac:dyDescent="0.2">
      <c r="A379" s="69"/>
      <c r="B379" s="23" t="str">
        <f>IF('PCA 2022 Licit, Dispensa, Inexi'!$A379="","",VLOOKUP(A379,dados!$A$1:$B$23,2,FALSE))</f>
        <v/>
      </c>
      <c r="C379" s="70"/>
      <c r="D379" s="128"/>
      <c r="E379" s="70"/>
      <c r="F379" s="24"/>
      <c r="G379" s="25"/>
      <c r="H379" s="25"/>
      <c r="I379" s="25"/>
      <c r="J379" s="25"/>
      <c r="K379" s="25"/>
      <c r="L379" s="27"/>
      <c r="M379" s="24"/>
      <c r="N379" s="24"/>
      <c r="O379" s="24"/>
      <c r="P379" s="28"/>
      <c r="Q379" s="28"/>
      <c r="R379" s="28"/>
      <c r="S379" s="28"/>
      <c r="T379" s="28"/>
      <c r="U379" s="25"/>
      <c r="V379" s="25"/>
      <c r="W379" s="28"/>
      <c r="X379" s="25"/>
      <c r="Y379" s="24"/>
      <c r="Z379" s="24"/>
      <c r="AA379" s="30"/>
      <c r="AB379" s="28"/>
      <c r="AC379" s="31" t="str">
        <f t="shared" si="12"/>
        <v/>
      </c>
      <c r="AD379" s="28"/>
    </row>
    <row r="380" spans="1:30" ht="15" x14ac:dyDescent="0.2">
      <c r="A380" s="68"/>
      <c r="B380" s="23" t="str">
        <f>IF('PCA 2022 Licit, Dispensa, Inexi'!$A380="","",VLOOKUP(A380,dados!$A$1:$B$23,2,FALSE))</f>
        <v/>
      </c>
      <c r="C380" s="71"/>
      <c r="D380" s="129"/>
      <c r="E380" s="70"/>
      <c r="F380" s="24"/>
      <c r="G380" s="25"/>
      <c r="H380" s="25"/>
      <c r="I380" s="25"/>
      <c r="J380" s="25"/>
      <c r="K380" s="25"/>
      <c r="L380" s="27"/>
      <c r="M380" s="24"/>
      <c r="N380" s="24"/>
      <c r="O380" s="24"/>
      <c r="P380" s="28"/>
      <c r="Q380" s="28"/>
      <c r="R380" s="28"/>
      <c r="S380" s="28"/>
      <c r="T380" s="28"/>
      <c r="U380" s="25"/>
      <c r="V380" s="25"/>
      <c r="W380" s="28"/>
      <c r="X380" s="25"/>
      <c r="Y380" s="24"/>
      <c r="Z380" s="24"/>
      <c r="AA380" s="30"/>
      <c r="AB380" s="28"/>
      <c r="AC380" s="31" t="str">
        <f t="shared" si="12"/>
        <v/>
      </c>
      <c r="AD380" s="28"/>
    </row>
    <row r="381" spans="1:30" ht="15" x14ac:dyDescent="0.2">
      <c r="A381" s="69"/>
      <c r="B381" s="23" t="str">
        <f>IF('PCA 2022 Licit, Dispensa, Inexi'!$A381="","",VLOOKUP(A381,dados!$A$1:$B$23,2,FALSE))</f>
        <v/>
      </c>
      <c r="C381" s="70"/>
      <c r="D381" s="128"/>
      <c r="E381" s="70"/>
      <c r="F381" s="24"/>
      <c r="G381" s="25"/>
      <c r="H381" s="25"/>
      <c r="I381" s="25"/>
      <c r="J381" s="25"/>
      <c r="K381" s="25"/>
      <c r="L381" s="27"/>
      <c r="M381" s="24"/>
      <c r="N381" s="24"/>
      <c r="O381" s="24"/>
      <c r="P381" s="28"/>
      <c r="Q381" s="28"/>
      <c r="R381" s="28"/>
      <c r="S381" s="28"/>
      <c r="T381" s="28"/>
      <c r="U381" s="25"/>
      <c r="V381" s="25"/>
      <c r="W381" s="28"/>
      <c r="X381" s="25"/>
      <c r="Y381" s="24"/>
      <c r="Z381" s="24"/>
      <c r="AA381" s="30"/>
      <c r="AB381" s="28"/>
      <c r="AC381" s="31" t="str">
        <f t="shared" si="12"/>
        <v/>
      </c>
      <c r="AD381" s="28"/>
    </row>
    <row r="382" spans="1:30" ht="15" x14ac:dyDescent="0.2">
      <c r="A382" s="68"/>
      <c r="B382" s="23" t="str">
        <f>IF('PCA 2022 Licit, Dispensa, Inexi'!$A382="","",VLOOKUP(A382,dados!$A$1:$B$23,2,FALSE))</f>
        <v/>
      </c>
      <c r="C382" s="71"/>
      <c r="D382" s="129"/>
      <c r="E382" s="70"/>
      <c r="F382" s="24"/>
      <c r="G382" s="25"/>
      <c r="H382" s="25"/>
      <c r="I382" s="25"/>
      <c r="J382" s="25"/>
      <c r="K382" s="25"/>
      <c r="L382" s="27"/>
      <c r="M382" s="24"/>
      <c r="N382" s="24"/>
      <c r="O382" s="24"/>
      <c r="P382" s="28"/>
      <c r="Q382" s="28"/>
      <c r="R382" s="28"/>
      <c r="S382" s="28"/>
      <c r="T382" s="28"/>
      <c r="U382" s="25"/>
      <c r="V382" s="25"/>
      <c r="W382" s="28"/>
      <c r="X382" s="25"/>
      <c r="Y382" s="24"/>
      <c r="Z382" s="24"/>
      <c r="AA382" s="30"/>
      <c r="AB382" s="28"/>
      <c r="AC382" s="31" t="str">
        <f t="shared" si="12"/>
        <v/>
      </c>
      <c r="AD382" s="28"/>
    </row>
    <row r="383" spans="1:30" ht="15" x14ac:dyDescent="0.2">
      <c r="A383" s="69"/>
      <c r="B383" s="23" t="str">
        <f>IF('PCA 2022 Licit, Dispensa, Inexi'!$A383="","",VLOOKUP(A383,dados!$A$1:$B$23,2,FALSE))</f>
        <v/>
      </c>
      <c r="C383" s="70"/>
      <c r="D383" s="128"/>
      <c r="E383" s="70"/>
      <c r="F383" s="24"/>
      <c r="G383" s="25"/>
      <c r="H383" s="25"/>
      <c r="I383" s="25"/>
      <c r="J383" s="25"/>
      <c r="K383" s="25"/>
      <c r="L383" s="27"/>
      <c r="M383" s="24"/>
      <c r="N383" s="24"/>
      <c r="O383" s="24"/>
      <c r="P383" s="28"/>
      <c r="Q383" s="28"/>
      <c r="R383" s="28"/>
      <c r="S383" s="28"/>
      <c r="T383" s="28"/>
      <c r="U383" s="25"/>
      <c r="V383" s="25"/>
      <c r="W383" s="28"/>
      <c r="X383" s="25"/>
      <c r="Y383" s="24"/>
      <c r="Z383" s="24"/>
      <c r="AA383" s="30"/>
      <c r="AB383" s="28"/>
      <c r="AC383" s="31" t="str">
        <f t="shared" si="12"/>
        <v/>
      </c>
      <c r="AD383" s="28"/>
    </row>
    <row r="384" spans="1:30" ht="15" x14ac:dyDescent="0.2">
      <c r="A384" s="68"/>
      <c r="B384" s="23" t="str">
        <f>IF('PCA 2022 Licit, Dispensa, Inexi'!$A384="","",VLOOKUP(A384,dados!$A$1:$B$23,2,FALSE))</f>
        <v/>
      </c>
      <c r="C384" s="71"/>
      <c r="D384" s="129"/>
      <c r="E384" s="70"/>
      <c r="F384" s="24"/>
      <c r="G384" s="25"/>
      <c r="H384" s="25"/>
      <c r="I384" s="25"/>
      <c r="J384" s="25"/>
      <c r="K384" s="25"/>
      <c r="L384" s="27"/>
      <c r="M384" s="24"/>
      <c r="N384" s="24"/>
      <c r="O384" s="24"/>
      <c r="P384" s="28"/>
      <c r="Q384" s="28"/>
      <c r="R384" s="28"/>
      <c r="S384" s="28"/>
      <c r="T384" s="28"/>
      <c r="U384" s="25"/>
      <c r="V384" s="25"/>
      <c r="W384" s="28"/>
      <c r="X384" s="25"/>
      <c r="Y384" s="24"/>
      <c r="Z384" s="24"/>
      <c r="AA384" s="30"/>
      <c r="AB384" s="28"/>
      <c r="AC384" s="31" t="str">
        <f t="shared" si="12"/>
        <v/>
      </c>
      <c r="AD384" s="28"/>
    </row>
    <row r="385" spans="1:30" ht="15" x14ac:dyDescent="0.2">
      <c r="A385" s="69"/>
      <c r="B385" s="23" t="str">
        <f>IF('PCA 2022 Licit, Dispensa, Inexi'!$A385="","",VLOOKUP(A385,dados!$A$1:$B$23,2,FALSE))</f>
        <v/>
      </c>
      <c r="C385" s="70"/>
      <c r="D385" s="128"/>
      <c r="E385" s="70"/>
      <c r="F385" s="24"/>
      <c r="G385" s="25"/>
      <c r="H385" s="25"/>
      <c r="I385" s="25"/>
      <c r="J385" s="25"/>
      <c r="K385" s="25"/>
      <c r="L385" s="27"/>
      <c r="M385" s="24"/>
      <c r="N385" s="24"/>
      <c r="O385" s="24"/>
      <c r="P385" s="28"/>
      <c r="Q385" s="28"/>
      <c r="R385" s="28"/>
      <c r="S385" s="28"/>
      <c r="T385" s="28"/>
      <c r="U385" s="25"/>
      <c r="V385" s="25"/>
      <c r="W385" s="28"/>
      <c r="X385" s="25"/>
      <c r="Y385" s="24"/>
      <c r="Z385" s="24"/>
      <c r="AA385" s="30"/>
      <c r="AB385" s="28"/>
      <c r="AC385" s="31" t="str">
        <f t="shared" si="12"/>
        <v/>
      </c>
      <c r="AD385" s="28"/>
    </row>
    <row r="386" spans="1:30" ht="15" x14ac:dyDescent="0.2">
      <c r="A386" s="68"/>
      <c r="B386" s="23" t="str">
        <f>IF('PCA 2022 Licit, Dispensa, Inexi'!$A386="","",VLOOKUP(A386,dados!$A$1:$B$23,2,FALSE))</f>
        <v/>
      </c>
      <c r="C386" s="71"/>
      <c r="D386" s="129"/>
      <c r="E386" s="70"/>
      <c r="F386" s="24"/>
      <c r="G386" s="25"/>
      <c r="H386" s="25"/>
      <c r="I386" s="25"/>
      <c r="J386" s="25"/>
      <c r="K386" s="25"/>
      <c r="L386" s="27"/>
      <c r="M386" s="24"/>
      <c r="N386" s="24"/>
      <c r="O386" s="24"/>
      <c r="P386" s="28"/>
      <c r="Q386" s="28"/>
      <c r="R386" s="28"/>
      <c r="S386" s="28"/>
      <c r="T386" s="28"/>
      <c r="U386" s="25"/>
      <c r="V386" s="25"/>
      <c r="W386" s="28"/>
      <c r="X386" s="25"/>
      <c r="Y386" s="24"/>
      <c r="Z386" s="24"/>
      <c r="AA386" s="30"/>
      <c r="AB386" s="28"/>
      <c r="AC386" s="31" t="str">
        <f t="shared" si="12"/>
        <v/>
      </c>
      <c r="AD386" s="28"/>
    </row>
    <row r="387" spans="1:30" ht="15" x14ac:dyDescent="0.2">
      <c r="A387" s="69"/>
      <c r="B387" s="23" t="str">
        <f>IF('PCA 2022 Licit, Dispensa, Inexi'!$A387="","",VLOOKUP(A387,dados!$A$1:$B$23,2,FALSE))</f>
        <v/>
      </c>
      <c r="C387" s="70"/>
      <c r="D387" s="128"/>
      <c r="E387" s="70"/>
      <c r="F387" s="24"/>
      <c r="G387" s="25"/>
      <c r="H387" s="25"/>
      <c r="I387" s="25"/>
      <c r="J387" s="25"/>
      <c r="K387" s="25"/>
      <c r="L387" s="27"/>
      <c r="M387" s="24"/>
      <c r="N387" s="24"/>
      <c r="O387" s="24"/>
      <c r="P387" s="28"/>
      <c r="Q387" s="28"/>
      <c r="R387" s="28"/>
      <c r="S387" s="28"/>
      <c r="T387" s="28"/>
      <c r="U387" s="25"/>
      <c r="V387" s="25"/>
      <c r="W387" s="28"/>
      <c r="X387" s="25"/>
      <c r="Y387" s="24"/>
      <c r="Z387" s="24"/>
      <c r="AA387" s="30"/>
      <c r="AB387" s="28"/>
      <c r="AC387" s="31" t="str">
        <f t="shared" si="12"/>
        <v/>
      </c>
      <c r="AD387" s="28"/>
    </row>
    <row r="388" spans="1:30" ht="15" x14ac:dyDescent="0.2">
      <c r="A388" s="68"/>
      <c r="B388" s="23" t="str">
        <f>IF('PCA 2022 Licit, Dispensa, Inexi'!$A388="","",VLOOKUP(A388,dados!$A$1:$B$23,2,FALSE))</f>
        <v/>
      </c>
      <c r="C388" s="71"/>
      <c r="D388" s="129"/>
      <c r="E388" s="70"/>
      <c r="F388" s="24"/>
      <c r="G388" s="25"/>
      <c r="H388" s="25"/>
      <c r="I388" s="25"/>
      <c r="J388" s="25"/>
      <c r="K388" s="25"/>
      <c r="L388" s="27"/>
      <c r="M388" s="24"/>
      <c r="N388" s="24"/>
      <c r="O388" s="24"/>
      <c r="P388" s="28"/>
      <c r="Q388" s="28"/>
      <c r="R388" s="28"/>
      <c r="S388" s="28"/>
      <c r="T388" s="28"/>
      <c r="U388" s="25"/>
      <c r="V388" s="25"/>
      <c r="W388" s="28"/>
      <c r="X388" s="25"/>
      <c r="Y388" s="24"/>
      <c r="Z388" s="24"/>
      <c r="AA388" s="30"/>
      <c r="AB388" s="28"/>
      <c r="AC388" s="31" t="str">
        <f t="shared" si="12"/>
        <v/>
      </c>
      <c r="AD388" s="28"/>
    </row>
    <row r="389" spans="1:30" ht="15" x14ac:dyDescent="0.2">
      <c r="A389" s="69"/>
      <c r="B389" s="23" t="str">
        <f>IF('PCA 2022 Licit, Dispensa, Inexi'!$A389="","",VLOOKUP(A389,dados!$A$1:$B$23,2,FALSE))</f>
        <v/>
      </c>
      <c r="C389" s="70"/>
      <c r="D389" s="128"/>
      <c r="E389" s="70"/>
      <c r="F389" s="24"/>
      <c r="G389" s="25"/>
      <c r="H389" s="25"/>
      <c r="I389" s="25"/>
      <c r="J389" s="25"/>
      <c r="K389" s="25"/>
      <c r="L389" s="27"/>
      <c r="M389" s="24"/>
      <c r="N389" s="24"/>
      <c r="O389" s="24"/>
      <c r="P389" s="28"/>
      <c r="Q389" s="28"/>
      <c r="R389" s="28"/>
      <c r="S389" s="28"/>
      <c r="T389" s="28"/>
      <c r="U389" s="25"/>
      <c r="V389" s="25"/>
      <c r="W389" s="28"/>
      <c r="X389" s="25"/>
      <c r="Y389" s="24"/>
      <c r="Z389" s="24"/>
      <c r="AA389" s="30"/>
      <c r="AB389" s="28"/>
      <c r="AC389" s="31" t="str">
        <f t="shared" si="12"/>
        <v/>
      </c>
      <c r="AD389" s="28"/>
    </row>
    <row r="390" spans="1:30" ht="15" x14ac:dyDescent="0.2">
      <c r="A390" s="68"/>
      <c r="B390" s="23" t="str">
        <f>IF('PCA 2022 Licit, Dispensa, Inexi'!$A390="","",VLOOKUP(A390,dados!$A$1:$B$23,2,FALSE))</f>
        <v/>
      </c>
      <c r="C390" s="71"/>
      <c r="D390" s="129"/>
      <c r="E390" s="70"/>
      <c r="F390" s="24"/>
      <c r="G390" s="25"/>
      <c r="H390" s="25"/>
      <c r="I390" s="25"/>
      <c r="J390" s="25"/>
      <c r="K390" s="25"/>
      <c r="L390" s="27"/>
      <c r="M390" s="24"/>
      <c r="N390" s="24"/>
      <c r="O390" s="24"/>
      <c r="P390" s="28"/>
      <c r="Q390" s="28"/>
      <c r="R390" s="28"/>
      <c r="S390" s="28"/>
      <c r="T390" s="28"/>
      <c r="U390" s="25"/>
      <c r="V390" s="25"/>
      <c r="W390" s="28"/>
      <c r="X390" s="25"/>
      <c r="Y390" s="24"/>
      <c r="Z390" s="24"/>
      <c r="AA390" s="30"/>
      <c r="AB390" s="28"/>
      <c r="AC390" s="31" t="str">
        <f t="shared" si="12"/>
        <v/>
      </c>
      <c r="AD390" s="28"/>
    </row>
    <row r="391" spans="1:30" ht="15" x14ac:dyDescent="0.2">
      <c r="A391" s="69"/>
      <c r="B391" s="23" t="str">
        <f>IF('PCA 2022 Licit, Dispensa, Inexi'!$A391="","",VLOOKUP(A391,dados!$A$1:$B$23,2,FALSE))</f>
        <v/>
      </c>
      <c r="C391" s="70"/>
      <c r="D391" s="128"/>
      <c r="E391" s="70"/>
      <c r="F391" s="24"/>
      <c r="G391" s="25"/>
      <c r="H391" s="25"/>
      <c r="I391" s="25"/>
      <c r="J391" s="25"/>
      <c r="K391" s="25"/>
      <c r="L391" s="27"/>
      <c r="M391" s="24"/>
      <c r="N391" s="24"/>
      <c r="O391" s="24"/>
      <c r="P391" s="28"/>
      <c r="Q391" s="28"/>
      <c r="R391" s="28"/>
      <c r="S391" s="28"/>
      <c r="T391" s="28"/>
      <c r="U391" s="25"/>
      <c r="V391" s="25"/>
      <c r="W391" s="28"/>
      <c r="X391" s="25"/>
      <c r="Y391" s="24"/>
      <c r="Z391" s="24"/>
      <c r="AA391" s="30"/>
      <c r="AB391" s="28"/>
      <c r="AC391" s="31" t="str">
        <f t="shared" si="12"/>
        <v/>
      </c>
      <c r="AD391" s="28"/>
    </row>
    <row r="392" spans="1:30" ht="15" x14ac:dyDescent="0.2">
      <c r="A392" s="68"/>
      <c r="B392" s="23" t="str">
        <f>IF('PCA 2022 Licit, Dispensa, Inexi'!$A392="","",VLOOKUP(A392,dados!$A$1:$B$23,2,FALSE))</f>
        <v/>
      </c>
      <c r="C392" s="71"/>
      <c r="D392" s="129"/>
      <c r="E392" s="70"/>
      <c r="F392" s="24"/>
      <c r="G392" s="25"/>
      <c r="H392" s="25"/>
      <c r="I392" s="25"/>
      <c r="J392" s="25"/>
      <c r="K392" s="25"/>
      <c r="L392" s="27"/>
      <c r="M392" s="24"/>
      <c r="N392" s="24"/>
      <c r="O392" s="24"/>
      <c r="P392" s="28"/>
      <c r="Q392" s="28"/>
      <c r="R392" s="28"/>
      <c r="S392" s="28"/>
      <c r="T392" s="28"/>
      <c r="U392" s="25"/>
      <c r="V392" s="25"/>
      <c r="W392" s="28"/>
      <c r="X392" s="25"/>
      <c r="Y392" s="24"/>
      <c r="Z392" s="24"/>
      <c r="AA392" s="30"/>
      <c r="AB392" s="28"/>
      <c r="AC392" s="31" t="str">
        <f t="shared" si="12"/>
        <v/>
      </c>
      <c r="AD392" s="28"/>
    </row>
    <row r="393" spans="1:30" ht="15" x14ac:dyDescent="0.2">
      <c r="A393" s="69"/>
      <c r="B393" s="23" t="str">
        <f>IF('PCA 2022 Licit, Dispensa, Inexi'!$A393="","",VLOOKUP(A393,dados!$A$1:$B$23,2,FALSE))</f>
        <v/>
      </c>
      <c r="C393" s="70"/>
      <c r="D393" s="128"/>
      <c r="E393" s="70"/>
      <c r="F393" s="24"/>
      <c r="G393" s="25"/>
      <c r="H393" s="25"/>
      <c r="I393" s="25"/>
      <c r="J393" s="25"/>
      <c r="K393" s="25"/>
      <c r="L393" s="27"/>
      <c r="M393" s="24"/>
      <c r="N393" s="24"/>
      <c r="O393" s="24"/>
      <c r="P393" s="28"/>
      <c r="Q393" s="28"/>
      <c r="R393" s="28"/>
      <c r="S393" s="28"/>
      <c r="T393" s="28"/>
      <c r="U393" s="25"/>
      <c r="V393" s="25"/>
      <c r="W393" s="28"/>
      <c r="X393" s="25"/>
      <c r="Y393" s="24"/>
      <c r="Z393" s="24"/>
      <c r="AA393" s="30"/>
      <c r="AB393" s="28"/>
      <c r="AC393" s="31" t="str">
        <f t="shared" si="12"/>
        <v/>
      </c>
      <c r="AD393" s="28"/>
    </row>
    <row r="394" spans="1:30" ht="15" x14ac:dyDescent="0.2">
      <c r="A394" s="68"/>
      <c r="B394" s="23" t="str">
        <f>IF('PCA 2022 Licit, Dispensa, Inexi'!$A394="","",VLOOKUP(A394,dados!$A$1:$B$23,2,FALSE))</f>
        <v/>
      </c>
      <c r="C394" s="71"/>
      <c r="D394" s="129"/>
      <c r="E394" s="70"/>
      <c r="F394" s="24"/>
      <c r="G394" s="25"/>
      <c r="H394" s="25"/>
      <c r="I394" s="25"/>
      <c r="J394" s="25"/>
      <c r="K394" s="25"/>
      <c r="L394" s="27"/>
      <c r="M394" s="24"/>
      <c r="N394" s="24"/>
      <c r="O394" s="24"/>
      <c r="P394" s="28"/>
      <c r="Q394" s="28"/>
      <c r="R394" s="28"/>
      <c r="S394" s="28"/>
      <c r="T394" s="28"/>
      <c r="U394" s="25"/>
      <c r="V394" s="25"/>
      <c r="W394" s="28"/>
      <c r="X394" s="25"/>
      <c r="Y394" s="24"/>
      <c r="Z394" s="24"/>
      <c r="AA394" s="30"/>
      <c r="AB394" s="28"/>
      <c r="AC394" s="31" t="str">
        <f t="shared" si="12"/>
        <v/>
      </c>
      <c r="AD394" s="28"/>
    </row>
    <row r="395" spans="1:30" ht="15" x14ac:dyDescent="0.2">
      <c r="A395" s="69"/>
      <c r="B395" s="23" t="str">
        <f>IF('PCA 2022 Licit, Dispensa, Inexi'!$A395="","",VLOOKUP(A395,dados!$A$1:$B$23,2,FALSE))</f>
        <v/>
      </c>
      <c r="C395" s="70"/>
      <c r="D395" s="128"/>
      <c r="E395" s="70"/>
      <c r="F395" s="24"/>
      <c r="G395" s="25"/>
      <c r="H395" s="25"/>
      <c r="I395" s="25"/>
      <c r="J395" s="25"/>
      <c r="K395" s="25"/>
      <c r="L395" s="27"/>
      <c r="M395" s="24"/>
      <c r="N395" s="24"/>
      <c r="O395" s="24"/>
      <c r="P395" s="28"/>
      <c r="Q395" s="28"/>
      <c r="R395" s="28"/>
      <c r="S395" s="28"/>
      <c r="T395" s="28"/>
      <c r="U395" s="25"/>
      <c r="V395" s="25"/>
      <c r="W395" s="28"/>
      <c r="X395" s="25"/>
      <c r="Y395" s="24"/>
      <c r="Z395" s="24"/>
      <c r="AA395" s="30"/>
      <c r="AB395" s="28"/>
      <c r="AC395" s="31" t="str">
        <f t="shared" si="12"/>
        <v/>
      </c>
      <c r="AD395" s="28"/>
    </row>
    <row r="396" spans="1:30" ht="15" x14ac:dyDescent="0.2">
      <c r="A396" s="68"/>
      <c r="B396" s="23" t="str">
        <f>IF('PCA 2022 Licit, Dispensa, Inexi'!$A396="","",VLOOKUP(A396,dados!$A$1:$B$23,2,FALSE))</f>
        <v/>
      </c>
      <c r="C396" s="71"/>
      <c r="D396" s="129"/>
      <c r="E396" s="70"/>
      <c r="F396" s="24"/>
      <c r="G396" s="25"/>
      <c r="H396" s="25"/>
      <c r="I396" s="25"/>
      <c r="J396" s="25"/>
      <c r="K396" s="25"/>
      <c r="L396" s="27"/>
      <c r="M396" s="24"/>
      <c r="N396" s="24"/>
      <c r="O396" s="24"/>
      <c r="P396" s="28"/>
      <c r="Q396" s="28"/>
      <c r="R396" s="28"/>
      <c r="S396" s="28"/>
      <c r="T396" s="28"/>
      <c r="U396" s="25"/>
      <c r="V396" s="25"/>
      <c r="W396" s="28"/>
      <c r="X396" s="25"/>
      <c r="Y396" s="24"/>
      <c r="Z396" s="24"/>
      <c r="AA396" s="30"/>
      <c r="AB396" s="28"/>
      <c r="AC396" s="31" t="str">
        <f t="shared" si="12"/>
        <v/>
      </c>
      <c r="AD396" s="28"/>
    </row>
    <row r="397" spans="1:30" ht="15" x14ac:dyDescent="0.2">
      <c r="A397" s="69"/>
      <c r="B397" s="23" t="str">
        <f>IF('PCA 2022 Licit, Dispensa, Inexi'!$A397="","",VLOOKUP(A397,dados!$A$1:$B$23,2,FALSE))</f>
        <v/>
      </c>
      <c r="C397" s="70"/>
      <c r="D397" s="128"/>
      <c r="E397" s="70"/>
      <c r="F397" s="24"/>
      <c r="G397" s="25"/>
      <c r="H397" s="25"/>
      <c r="I397" s="25"/>
      <c r="J397" s="25"/>
      <c r="K397" s="25"/>
      <c r="L397" s="27"/>
      <c r="M397" s="24"/>
      <c r="N397" s="24"/>
      <c r="O397" s="24"/>
      <c r="P397" s="28"/>
      <c r="Q397" s="28"/>
      <c r="R397" s="28"/>
      <c r="S397" s="28"/>
      <c r="T397" s="28"/>
      <c r="U397" s="25"/>
      <c r="V397" s="25"/>
      <c r="W397" s="28"/>
      <c r="X397" s="25"/>
      <c r="Y397" s="24"/>
      <c r="Z397" s="24"/>
      <c r="AA397" s="30"/>
      <c r="AB397" s="28"/>
      <c r="AC397" s="31" t="str">
        <f t="shared" si="12"/>
        <v/>
      </c>
      <c r="AD397" s="28"/>
    </row>
    <row r="398" spans="1:30" ht="15" x14ac:dyDescent="0.2">
      <c r="A398" s="68"/>
      <c r="B398" s="23" t="str">
        <f>IF('PCA 2022 Licit, Dispensa, Inexi'!$A398="","",VLOOKUP(A398,dados!$A$1:$B$23,2,FALSE))</f>
        <v/>
      </c>
      <c r="C398" s="71"/>
      <c r="D398" s="129"/>
      <c r="E398" s="70"/>
      <c r="F398" s="24"/>
      <c r="G398" s="25"/>
      <c r="H398" s="25"/>
      <c r="I398" s="25"/>
      <c r="J398" s="25"/>
      <c r="K398" s="25"/>
      <c r="L398" s="27"/>
      <c r="M398" s="24"/>
      <c r="N398" s="24"/>
      <c r="O398" s="24"/>
      <c r="P398" s="28"/>
      <c r="Q398" s="28"/>
      <c r="R398" s="28"/>
      <c r="S398" s="28"/>
      <c r="T398" s="28"/>
      <c r="U398" s="25"/>
      <c r="V398" s="25"/>
      <c r="W398" s="28"/>
      <c r="X398" s="25"/>
      <c r="Y398" s="24"/>
      <c r="Z398" s="24"/>
      <c r="AA398" s="30"/>
      <c r="AB398" s="28"/>
      <c r="AC398" s="31" t="str">
        <f t="shared" si="12"/>
        <v/>
      </c>
      <c r="AD398" s="28"/>
    </row>
    <row r="399" spans="1:30" ht="15" x14ac:dyDescent="0.2">
      <c r="A399" s="69"/>
      <c r="B399" s="23" t="str">
        <f>IF('PCA 2022 Licit, Dispensa, Inexi'!$A399="","",VLOOKUP(A399,dados!$A$1:$B$23,2,FALSE))</f>
        <v/>
      </c>
      <c r="C399" s="70"/>
      <c r="D399" s="128"/>
      <c r="E399" s="70"/>
      <c r="F399" s="24"/>
      <c r="G399" s="25"/>
      <c r="H399" s="25"/>
      <c r="I399" s="25"/>
      <c r="J399" s="25"/>
      <c r="K399" s="25"/>
      <c r="L399" s="27"/>
      <c r="M399" s="24"/>
      <c r="N399" s="24"/>
      <c r="O399" s="24"/>
      <c r="P399" s="28"/>
      <c r="Q399" s="28"/>
      <c r="R399" s="28"/>
      <c r="S399" s="28"/>
      <c r="T399" s="28"/>
      <c r="U399" s="25"/>
      <c r="V399" s="25"/>
      <c r="W399" s="28"/>
      <c r="X399" s="25"/>
      <c r="Y399" s="24"/>
      <c r="Z399" s="24"/>
      <c r="AA399" s="30"/>
      <c r="AB399" s="28"/>
      <c r="AC399" s="31" t="str">
        <f t="shared" si="12"/>
        <v/>
      </c>
      <c r="AD399" s="28"/>
    </row>
    <row r="400" spans="1:30" ht="15" x14ac:dyDescent="0.2">
      <c r="A400" s="68"/>
      <c r="B400" s="23" t="str">
        <f>IF('PCA 2022 Licit, Dispensa, Inexi'!$A400="","",VLOOKUP(A400,dados!$A$1:$B$23,2,FALSE))</f>
        <v/>
      </c>
      <c r="C400" s="71"/>
      <c r="D400" s="129"/>
      <c r="E400" s="70"/>
      <c r="F400" s="24"/>
      <c r="G400" s="25"/>
      <c r="H400" s="25"/>
      <c r="I400" s="25"/>
      <c r="J400" s="25"/>
      <c r="K400" s="25"/>
      <c r="L400" s="27"/>
      <c r="M400" s="24"/>
      <c r="N400" s="24"/>
      <c r="O400" s="24"/>
      <c r="P400" s="28"/>
      <c r="Q400" s="28"/>
      <c r="R400" s="28"/>
      <c r="S400" s="28"/>
      <c r="T400" s="28"/>
      <c r="U400" s="25"/>
      <c r="V400" s="25"/>
      <c r="W400" s="28"/>
      <c r="X400" s="25"/>
      <c r="Y400" s="24"/>
      <c r="Z400" s="24"/>
      <c r="AA400" s="30"/>
      <c r="AB400" s="28"/>
      <c r="AC400" s="31" t="str">
        <f t="shared" si="12"/>
        <v/>
      </c>
      <c r="AD400" s="28"/>
    </row>
    <row r="401" spans="1:30" ht="15" x14ac:dyDescent="0.2">
      <c r="A401" s="69"/>
      <c r="B401" s="23" t="str">
        <f>IF('PCA 2022 Licit, Dispensa, Inexi'!$A401="","",VLOOKUP(A401,dados!$A$1:$B$23,2,FALSE))</f>
        <v/>
      </c>
      <c r="C401" s="70"/>
      <c r="D401" s="128"/>
      <c r="E401" s="70"/>
      <c r="F401" s="24"/>
      <c r="G401" s="25"/>
      <c r="H401" s="25"/>
      <c r="I401" s="25"/>
      <c r="J401" s="25"/>
      <c r="K401" s="25"/>
      <c r="L401" s="27"/>
      <c r="M401" s="24"/>
      <c r="N401" s="24"/>
      <c r="O401" s="24"/>
      <c r="P401" s="28"/>
      <c r="Q401" s="28"/>
      <c r="R401" s="28"/>
      <c r="S401" s="28"/>
      <c r="T401" s="28"/>
      <c r="U401" s="25"/>
      <c r="V401" s="25"/>
      <c r="W401" s="28"/>
      <c r="X401" s="25"/>
      <c r="Y401" s="24"/>
      <c r="Z401" s="24"/>
      <c r="AA401" s="30"/>
      <c r="AB401" s="28"/>
      <c r="AC401" s="31" t="str">
        <f t="shared" si="12"/>
        <v/>
      </c>
      <c r="AD401" s="28"/>
    </row>
    <row r="402" spans="1:30" ht="15" x14ac:dyDescent="0.2">
      <c r="A402" s="68"/>
      <c r="B402" s="23" t="str">
        <f>IF('PCA 2022 Licit, Dispensa, Inexi'!$A402="","",VLOOKUP(A402,dados!$A$1:$B$23,2,FALSE))</f>
        <v/>
      </c>
      <c r="C402" s="71"/>
      <c r="D402" s="129"/>
      <c r="E402" s="70"/>
      <c r="F402" s="24"/>
      <c r="G402" s="25"/>
      <c r="H402" s="25"/>
      <c r="I402" s="25"/>
      <c r="J402" s="25"/>
      <c r="K402" s="25"/>
      <c r="L402" s="27"/>
      <c r="M402" s="24"/>
      <c r="N402" s="24"/>
      <c r="O402" s="24"/>
      <c r="P402" s="28"/>
      <c r="Q402" s="28"/>
      <c r="R402" s="28"/>
      <c r="S402" s="28"/>
      <c r="T402" s="28"/>
      <c r="U402" s="25"/>
      <c r="V402" s="25"/>
      <c r="W402" s="28"/>
      <c r="X402" s="25"/>
      <c r="Y402" s="24"/>
      <c r="Z402" s="24"/>
      <c r="AA402" s="30"/>
      <c r="AB402" s="28"/>
      <c r="AC402" s="31" t="str">
        <f t="shared" si="12"/>
        <v/>
      </c>
      <c r="AD402" s="28"/>
    </row>
    <row r="403" spans="1:30" ht="15" x14ac:dyDescent="0.2">
      <c r="A403" s="69"/>
      <c r="B403" s="23" t="str">
        <f>IF('PCA 2022 Licit, Dispensa, Inexi'!$A403="","",VLOOKUP(A403,dados!$A$1:$B$23,2,FALSE))</f>
        <v/>
      </c>
      <c r="C403" s="70"/>
      <c r="D403" s="128"/>
      <c r="E403" s="70"/>
      <c r="F403" s="24"/>
      <c r="G403" s="25"/>
      <c r="H403" s="25"/>
      <c r="I403" s="25"/>
      <c r="J403" s="25"/>
      <c r="K403" s="25"/>
      <c r="L403" s="27"/>
      <c r="M403" s="24"/>
      <c r="N403" s="24"/>
      <c r="O403" s="24"/>
      <c r="P403" s="28"/>
      <c r="Q403" s="28"/>
      <c r="R403" s="28"/>
      <c r="S403" s="28"/>
      <c r="T403" s="28"/>
      <c r="U403" s="25"/>
      <c r="V403" s="25"/>
      <c r="W403" s="28"/>
      <c r="X403" s="25"/>
      <c r="Y403" s="24"/>
      <c r="Z403" s="24"/>
      <c r="AA403" s="30"/>
      <c r="AB403" s="28"/>
      <c r="AC403" s="31" t="str">
        <f t="shared" si="12"/>
        <v/>
      </c>
      <c r="AD403" s="28"/>
    </row>
    <row r="404" spans="1:30" ht="15" x14ac:dyDescent="0.2">
      <c r="A404" s="68"/>
      <c r="B404" s="23" t="str">
        <f>IF('PCA 2022 Licit, Dispensa, Inexi'!$A404="","",VLOOKUP(A404,dados!$A$1:$B$23,2,FALSE))</f>
        <v/>
      </c>
      <c r="C404" s="71"/>
      <c r="D404" s="129"/>
      <c r="E404" s="70"/>
      <c r="F404" s="24"/>
      <c r="G404" s="25"/>
      <c r="H404" s="25"/>
      <c r="I404" s="25"/>
      <c r="J404" s="25"/>
      <c r="K404" s="25"/>
      <c r="L404" s="27"/>
      <c r="M404" s="24"/>
      <c r="N404" s="24"/>
      <c r="O404" s="24"/>
      <c r="P404" s="28"/>
      <c r="Q404" s="28"/>
      <c r="R404" s="28"/>
      <c r="S404" s="28"/>
      <c r="T404" s="28"/>
      <c r="U404" s="25"/>
      <c r="V404" s="25"/>
      <c r="W404" s="28"/>
      <c r="X404" s="25"/>
      <c r="Y404" s="24"/>
      <c r="Z404" s="24"/>
      <c r="AA404" s="30"/>
      <c r="AB404" s="28"/>
      <c r="AC404" s="31" t="str">
        <f t="shared" si="12"/>
        <v/>
      </c>
      <c r="AD404" s="28"/>
    </row>
    <row r="405" spans="1:30" ht="15" x14ac:dyDescent="0.2">
      <c r="A405" s="69"/>
      <c r="B405" s="23" t="str">
        <f>IF('PCA 2022 Licit, Dispensa, Inexi'!$A405="","",VLOOKUP(A405,dados!$A$1:$B$23,2,FALSE))</f>
        <v/>
      </c>
      <c r="C405" s="70"/>
      <c r="D405" s="128"/>
      <c r="E405" s="70"/>
      <c r="F405" s="24"/>
      <c r="G405" s="25"/>
      <c r="H405" s="25"/>
      <c r="I405" s="25"/>
      <c r="J405" s="25"/>
      <c r="K405" s="25"/>
      <c r="L405" s="27"/>
      <c r="M405" s="24"/>
      <c r="N405" s="24"/>
      <c r="O405" s="24"/>
      <c r="P405" s="28"/>
      <c r="Q405" s="28"/>
      <c r="R405" s="28"/>
      <c r="S405" s="28"/>
      <c r="T405" s="28"/>
      <c r="U405" s="25"/>
      <c r="V405" s="25"/>
      <c r="W405" s="28"/>
      <c r="X405" s="25"/>
      <c r="Y405" s="24"/>
      <c r="Z405" s="24"/>
      <c r="AA405" s="30"/>
      <c r="AB405" s="28"/>
      <c r="AC405" s="31" t="str">
        <f t="shared" si="12"/>
        <v/>
      </c>
      <c r="AD405" s="28"/>
    </row>
    <row r="406" spans="1:30" ht="15" x14ac:dyDescent="0.2">
      <c r="A406" s="68"/>
      <c r="B406" s="23" t="str">
        <f>IF('PCA 2022 Licit, Dispensa, Inexi'!$A406="","",VLOOKUP(A406,dados!$A$1:$B$23,2,FALSE))</f>
        <v/>
      </c>
      <c r="C406" s="71"/>
      <c r="D406" s="129"/>
      <c r="E406" s="70"/>
      <c r="F406" s="24"/>
      <c r="G406" s="25"/>
      <c r="H406" s="25"/>
      <c r="I406" s="25"/>
      <c r="J406" s="25"/>
      <c r="K406" s="25"/>
      <c r="L406" s="27"/>
      <c r="M406" s="24"/>
      <c r="N406" s="24"/>
      <c r="O406" s="24"/>
      <c r="P406" s="28"/>
      <c r="Q406" s="28"/>
      <c r="R406" s="28"/>
      <c r="S406" s="28"/>
      <c r="T406" s="28"/>
      <c r="U406" s="25"/>
      <c r="V406" s="25"/>
      <c r="W406" s="28"/>
      <c r="X406" s="25"/>
      <c r="Y406" s="24"/>
      <c r="Z406" s="24"/>
      <c r="AA406" s="30"/>
      <c r="AB406" s="28"/>
      <c r="AC406" s="31" t="str">
        <f t="shared" si="12"/>
        <v/>
      </c>
      <c r="AD406" s="28"/>
    </row>
    <row r="407" spans="1:30" ht="15" x14ac:dyDescent="0.2">
      <c r="A407" s="69"/>
      <c r="B407" s="23" t="str">
        <f>IF('PCA 2022 Licit, Dispensa, Inexi'!$A407="","",VLOOKUP(A407,dados!$A$1:$B$23,2,FALSE))</f>
        <v/>
      </c>
      <c r="C407" s="70"/>
      <c r="D407" s="128"/>
      <c r="E407" s="70"/>
      <c r="F407" s="24"/>
      <c r="G407" s="25"/>
      <c r="H407" s="25"/>
      <c r="I407" s="25"/>
      <c r="J407" s="25"/>
      <c r="K407" s="25"/>
      <c r="L407" s="27"/>
      <c r="M407" s="24"/>
      <c r="N407" s="24"/>
      <c r="O407" s="24"/>
      <c r="P407" s="28"/>
      <c r="Q407" s="28"/>
      <c r="R407" s="28"/>
      <c r="S407" s="28"/>
      <c r="T407" s="28"/>
      <c r="U407" s="25"/>
      <c r="V407" s="25"/>
      <c r="W407" s="28"/>
      <c r="X407" s="25"/>
      <c r="Y407" s="24"/>
      <c r="Z407" s="24"/>
      <c r="AA407" s="30"/>
      <c r="AB407" s="28"/>
      <c r="AC407" s="31" t="str">
        <f t="shared" si="12"/>
        <v/>
      </c>
      <c r="AD407" s="28"/>
    </row>
    <row r="408" spans="1:30" ht="15" x14ac:dyDescent="0.2">
      <c r="A408" s="68"/>
      <c r="B408" s="23" t="str">
        <f>IF('PCA 2022 Licit, Dispensa, Inexi'!$A408="","",VLOOKUP(A408,dados!$A$1:$B$23,2,FALSE))</f>
        <v/>
      </c>
      <c r="C408" s="71"/>
      <c r="D408" s="129"/>
      <c r="E408" s="70"/>
      <c r="F408" s="24"/>
      <c r="G408" s="25"/>
      <c r="H408" s="25"/>
      <c r="I408" s="25"/>
      <c r="J408" s="25"/>
      <c r="K408" s="25"/>
      <c r="L408" s="27"/>
      <c r="M408" s="24"/>
      <c r="N408" s="24"/>
      <c r="O408" s="24"/>
      <c r="P408" s="28"/>
      <c r="Q408" s="28"/>
      <c r="R408" s="28"/>
      <c r="S408" s="28"/>
      <c r="T408" s="28"/>
      <c r="U408" s="25"/>
      <c r="V408" s="25"/>
      <c r="W408" s="28"/>
      <c r="X408" s="25"/>
      <c r="Y408" s="24"/>
      <c r="Z408" s="24"/>
      <c r="AA408" s="30"/>
      <c r="AB408" s="28"/>
      <c r="AC408" s="31" t="str">
        <f t="shared" si="12"/>
        <v/>
      </c>
      <c r="AD408" s="28"/>
    </row>
    <row r="409" spans="1:30" ht="15" x14ac:dyDescent="0.2">
      <c r="A409" s="69"/>
      <c r="B409" s="23" t="str">
        <f>IF('PCA 2022 Licit, Dispensa, Inexi'!$A409="","",VLOOKUP(A409,dados!$A$1:$B$23,2,FALSE))</f>
        <v/>
      </c>
      <c r="C409" s="70"/>
      <c r="D409" s="128"/>
      <c r="E409" s="70"/>
      <c r="F409" s="24"/>
      <c r="G409" s="25"/>
      <c r="H409" s="25"/>
      <c r="I409" s="25"/>
      <c r="J409" s="25"/>
      <c r="K409" s="25"/>
      <c r="L409" s="27"/>
      <c r="M409" s="24"/>
      <c r="N409" s="24"/>
      <c r="O409" s="24"/>
      <c r="P409" s="28"/>
      <c r="Q409" s="28"/>
      <c r="R409" s="28"/>
      <c r="S409" s="28"/>
      <c r="T409" s="28"/>
      <c r="U409" s="25"/>
      <c r="V409" s="25"/>
      <c r="W409" s="28"/>
      <c r="X409" s="25"/>
      <c r="Y409" s="24"/>
      <c r="Z409" s="24"/>
      <c r="AA409" s="30"/>
      <c r="AB409" s="28"/>
      <c r="AC409" s="31" t="str">
        <f t="shared" si="12"/>
        <v/>
      </c>
      <c r="AD409" s="28"/>
    </row>
    <row r="410" spans="1:30" ht="15" x14ac:dyDescent="0.2">
      <c r="A410" s="68"/>
      <c r="B410" s="23" t="str">
        <f>IF('PCA 2022 Licit, Dispensa, Inexi'!$A410="","",VLOOKUP(A410,dados!$A$1:$B$23,2,FALSE))</f>
        <v/>
      </c>
      <c r="C410" s="71"/>
      <c r="D410" s="129"/>
      <c r="E410" s="70"/>
      <c r="F410" s="24"/>
      <c r="G410" s="25"/>
      <c r="H410" s="25"/>
      <c r="I410" s="25"/>
      <c r="J410" s="25"/>
      <c r="K410" s="25"/>
      <c r="L410" s="27"/>
      <c r="M410" s="24"/>
      <c r="N410" s="24"/>
      <c r="O410" s="24"/>
      <c r="P410" s="28"/>
      <c r="Q410" s="28"/>
      <c r="R410" s="28"/>
      <c r="S410" s="28"/>
      <c r="T410" s="28"/>
      <c r="U410" s="25"/>
      <c r="V410" s="25"/>
      <c r="W410" s="28"/>
      <c r="X410" s="25"/>
      <c r="Y410" s="24"/>
      <c r="Z410" s="24"/>
      <c r="AA410" s="30"/>
      <c r="AB410" s="28"/>
      <c r="AC410" s="31" t="str">
        <f t="shared" si="12"/>
        <v/>
      </c>
      <c r="AD410" s="28"/>
    </row>
    <row r="411" spans="1:30" ht="15" x14ac:dyDescent="0.2">
      <c r="A411" s="69"/>
      <c r="B411" s="23" t="str">
        <f>IF('PCA 2022 Licit, Dispensa, Inexi'!$A411="","",VLOOKUP(A411,dados!$A$1:$B$23,2,FALSE))</f>
        <v/>
      </c>
      <c r="C411" s="70"/>
      <c r="D411" s="128"/>
      <c r="E411" s="70"/>
      <c r="F411" s="24"/>
      <c r="G411" s="25"/>
      <c r="H411" s="25"/>
      <c r="I411" s="25"/>
      <c r="J411" s="25"/>
      <c r="K411" s="25"/>
      <c r="L411" s="27"/>
      <c r="M411" s="24"/>
      <c r="N411" s="24"/>
      <c r="O411" s="24"/>
      <c r="P411" s="28"/>
      <c r="Q411" s="28"/>
      <c r="R411" s="28"/>
      <c r="S411" s="28"/>
      <c r="T411" s="28"/>
      <c r="U411" s="25"/>
      <c r="V411" s="25"/>
      <c r="W411" s="28"/>
      <c r="X411" s="25"/>
      <c r="Y411" s="24"/>
      <c r="Z411" s="24"/>
      <c r="AA411" s="30"/>
      <c r="AB411" s="28"/>
      <c r="AC411" s="31" t="str">
        <f t="shared" si="12"/>
        <v/>
      </c>
      <c r="AD411" s="28"/>
    </row>
    <row r="412" spans="1:30" ht="15" x14ac:dyDescent="0.2">
      <c r="A412" s="68"/>
      <c r="B412" s="23" t="str">
        <f>IF('PCA 2022 Licit, Dispensa, Inexi'!$A412="","",VLOOKUP(A412,dados!$A$1:$B$23,2,FALSE))</f>
        <v/>
      </c>
      <c r="C412" s="71"/>
      <c r="D412" s="129"/>
      <c r="E412" s="70"/>
      <c r="F412" s="24"/>
      <c r="G412" s="25"/>
      <c r="H412" s="25"/>
      <c r="I412" s="25"/>
      <c r="J412" s="25"/>
      <c r="K412" s="25"/>
      <c r="L412" s="27"/>
      <c r="M412" s="24"/>
      <c r="N412" s="24"/>
      <c r="O412" s="24"/>
      <c r="P412" s="28"/>
      <c r="Q412" s="28"/>
      <c r="R412" s="28"/>
      <c r="S412" s="28"/>
      <c r="T412" s="28"/>
      <c r="U412" s="25"/>
      <c r="V412" s="25"/>
      <c r="W412" s="28"/>
      <c r="X412" s="25"/>
      <c r="Y412" s="24"/>
      <c r="Z412" s="24"/>
      <c r="AA412" s="30"/>
      <c r="AB412" s="28"/>
      <c r="AC412" s="31" t="str">
        <f t="shared" si="12"/>
        <v/>
      </c>
      <c r="AD412" s="28"/>
    </row>
    <row r="413" spans="1:30" ht="15" x14ac:dyDescent="0.2">
      <c r="A413" s="69"/>
      <c r="B413" s="23" t="str">
        <f>IF('PCA 2022 Licit, Dispensa, Inexi'!$A413="","",VLOOKUP(A413,dados!$A$1:$B$23,2,FALSE))</f>
        <v/>
      </c>
      <c r="C413" s="70"/>
      <c r="D413" s="128"/>
      <c r="E413" s="70"/>
      <c r="F413" s="24"/>
      <c r="G413" s="25"/>
      <c r="H413" s="25"/>
      <c r="I413" s="25"/>
      <c r="J413" s="25"/>
      <c r="K413" s="25"/>
      <c r="L413" s="27"/>
      <c r="M413" s="24"/>
      <c r="N413" s="24"/>
      <c r="O413" s="24"/>
      <c r="P413" s="28"/>
      <c r="Q413" s="28"/>
      <c r="R413" s="28"/>
      <c r="S413" s="28"/>
      <c r="T413" s="28"/>
      <c r="U413" s="25"/>
      <c r="V413" s="25"/>
      <c r="W413" s="28"/>
      <c r="X413" s="25"/>
      <c r="Y413" s="24"/>
      <c r="Z413" s="24"/>
      <c r="AA413" s="30"/>
      <c r="AB413" s="28"/>
      <c r="AC413" s="31" t="str">
        <f t="shared" si="12"/>
        <v/>
      </c>
      <c r="AD413" s="28"/>
    </row>
    <row r="414" spans="1:30" ht="15" x14ac:dyDescent="0.2">
      <c r="A414" s="68"/>
      <c r="B414" s="23" t="str">
        <f>IF('PCA 2022 Licit, Dispensa, Inexi'!$A414="","",VLOOKUP(A414,dados!$A$1:$B$23,2,FALSE))</f>
        <v/>
      </c>
      <c r="C414" s="71"/>
      <c r="D414" s="129"/>
      <c r="E414" s="70"/>
      <c r="F414" s="24"/>
      <c r="G414" s="25"/>
      <c r="H414" s="25"/>
      <c r="I414" s="25"/>
      <c r="J414" s="25"/>
      <c r="K414" s="25"/>
      <c r="L414" s="27"/>
      <c r="M414" s="24"/>
      <c r="N414" s="24"/>
      <c r="O414" s="24"/>
      <c r="P414" s="28"/>
      <c r="Q414" s="28"/>
      <c r="R414" s="28"/>
      <c r="S414" s="28"/>
      <c r="T414" s="28"/>
      <c r="U414" s="25"/>
      <c r="V414" s="25"/>
      <c r="W414" s="28"/>
      <c r="X414" s="25"/>
      <c r="Y414" s="24"/>
      <c r="Z414" s="24"/>
      <c r="AA414" s="30"/>
      <c r="AB414" s="28"/>
      <c r="AC414" s="31" t="str">
        <f t="shared" si="12"/>
        <v/>
      </c>
      <c r="AD414" s="28"/>
    </row>
    <row r="415" spans="1:30" ht="15" x14ac:dyDescent="0.2">
      <c r="A415" s="69"/>
      <c r="B415" s="23" t="str">
        <f>IF('PCA 2022 Licit, Dispensa, Inexi'!$A415="","",VLOOKUP(A415,dados!$A$1:$B$23,2,FALSE))</f>
        <v/>
      </c>
      <c r="C415" s="70"/>
      <c r="D415" s="128"/>
      <c r="E415" s="70"/>
      <c r="F415" s="24"/>
      <c r="G415" s="25"/>
      <c r="H415" s="25"/>
      <c r="I415" s="25"/>
      <c r="J415" s="25"/>
      <c r="K415" s="25"/>
      <c r="L415" s="27"/>
      <c r="M415" s="24"/>
      <c r="N415" s="24"/>
      <c r="O415" s="24"/>
      <c r="P415" s="28"/>
      <c r="Q415" s="28"/>
      <c r="R415" s="28"/>
      <c r="S415" s="28"/>
      <c r="T415" s="28"/>
      <c r="U415" s="25"/>
      <c r="V415" s="25"/>
      <c r="W415" s="28"/>
      <c r="X415" s="25"/>
      <c r="Y415" s="24"/>
      <c r="Z415" s="24"/>
      <c r="AA415" s="30"/>
      <c r="AB415" s="28"/>
      <c r="AC415" s="31" t="str">
        <f t="shared" si="12"/>
        <v/>
      </c>
      <c r="AD415" s="28"/>
    </row>
    <row r="416" spans="1:30" ht="15" x14ac:dyDescent="0.2">
      <c r="A416" s="68"/>
      <c r="B416" s="23" t="str">
        <f>IF('PCA 2022 Licit, Dispensa, Inexi'!$A416="","",VLOOKUP(A416,dados!$A$1:$B$23,2,FALSE))</f>
        <v/>
      </c>
      <c r="C416" s="71"/>
      <c r="D416" s="129"/>
      <c r="E416" s="70"/>
      <c r="F416" s="24"/>
      <c r="G416" s="25"/>
      <c r="H416" s="25"/>
      <c r="I416" s="25"/>
      <c r="J416" s="25"/>
      <c r="K416" s="25"/>
      <c r="L416" s="27"/>
      <c r="M416" s="24"/>
      <c r="N416" s="24"/>
      <c r="O416" s="24"/>
      <c r="P416" s="28"/>
      <c r="Q416" s="28"/>
      <c r="R416" s="28"/>
      <c r="S416" s="28"/>
      <c r="T416" s="28"/>
      <c r="U416" s="25"/>
      <c r="V416" s="25"/>
      <c r="W416" s="28"/>
      <c r="X416" s="25"/>
      <c r="Y416" s="24"/>
      <c r="Z416" s="24"/>
      <c r="AA416" s="30"/>
      <c r="AB416" s="28"/>
      <c r="AC416" s="31" t="str">
        <f t="shared" si="12"/>
        <v/>
      </c>
      <c r="AD416" s="28"/>
    </row>
    <row r="417" spans="1:30" ht="15" x14ac:dyDescent="0.2">
      <c r="A417" s="69"/>
      <c r="B417" s="23" t="str">
        <f>IF('PCA 2022 Licit, Dispensa, Inexi'!$A417="","",VLOOKUP(A417,dados!$A$1:$B$23,2,FALSE))</f>
        <v/>
      </c>
      <c r="C417" s="70"/>
      <c r="D417" s="128"/>
      <c r="E417" s="70"/>
      <c r="F417" s="24"/>
      <c r="G417" s="25"/>
      <c r="H417" s="25"/>
      <c r="I417" s="25"/>
      <c r="J417" s="25"/>
      <c r="K417" s="25"/>
      <c r="L417" s="27"/>
      <c r="M417" s="24"/>
      <c r="N417" s="24"/>
      <c r="O417" s="24"/>
      <c r="P417" s="28"/>
      <c r="Q417" s="28"/>
      <c r="R417" s="28"/>
      <c r="S417" s="28"/>
      <c r="T417" s="28"/>
      <c r="U417" s="25"/>
      <c r="V417" s="25"/>
      <c r="W417" s="28"/>
      <c r="X417" s="25"/>
      <c r="Y417" s="24"/>
      <c r="Z417" s="24"/>
      <c r="AA417" s="30"/>
      <c r="AB417" s="28"/>
      <c r="AC417" s="31" t="str">
        <f t="shared" si="12"/>
        <v/>
      </c>
      <c r="AD417" s="28"/>
    </row>
    <row r="418" spans="1:30" ht="15" x14ac:dyDescent="0.2">
      <c r="A418" s="68"/>
      <c r="B418" s="23" t="str">
        <f>IF('PCA 2022 Licit, Dispensa, Inexi'!$A418="","",VLOOKUP(A418,dados!$A$1:$B$23,2,FALSE))</f>
        <v/>
      </c>
      <c r="C418" s="71"/>
      <c r="D418" s="129"/>
      <c r="E418" s="70"/>
      <c r="F418" s="24"/>
      <c r="G418" s="25"/>
      <c r="H418" s="25"/>
      <c r="I418" s="25"/>
      <c r="J418" s="25"/>
      <c r="K418" s="25"/>
      <c r="L418" s="27"/>
      <c r="M418" s="24"/>
      <c r="N418" s="24"/>
      <c r="O418" s="24"/>
      <c r="P418" s="28"/>
      <c r="Q418" s="28"/>
      <c r="R418" s="28"/>
      <c r="S418" s="28"/>
      <c r="T418" s="28"/>
      <c r="U418" s="25"/>
      <c r="V418" s="25"/>
      <c r="W418" s="28"/>
      <c r="X418" s="25"/>
      <c r="Y418" s="24"/>
      <c r="Z418" s="24"/>
      <c r="AA418" s="30"/>
      <c r="AB418" s="28"/>
      <c r="AC418" s="31" t="str">
        <f t="shared" si="12"/>
        <v/>
      </c>
      <c r="AD418" s="28"/>
    </row>
    <row r="419" spans="1:30" ht="15" x14ac:dyDescent="0.2">
      <c r="A419" s="69"/>
      <c r="B419" s="23" t="str">
        <f>IF('PCA 2022 Licit, Dispensa, Inexi'!$A419="","",VLOOKUP(A419,dados!$A$1:$B$23,2,FALSE))</f>
        <v/>
      </c>
      <c r="C419" s="70"/>
      <c r="D419" s="128"/>
      <c r="E419" s="70"/>
      <c r="F419" s="24"/>
      <c r="G419" s="25"/>
      <c r="H419" s="25"/>
      <c r="I419" s="25"/>
      <c r="J419" s="25"/>
      <c r="K419" s="25"/>
      <c r="L419" s="27"/>
      <c r="M419" s="24"/>
      <c r="N419" s="24"/>
      <c r="O419" s="24"/>
      <c r="P419" s="28"/>
      <c r="Q419" s="28"/>
      <c r="R419" s="28"/>
      <c r="S419" s="28"/>
      <c r="T419" s="28"/>
      <c r="U419" s="25"/>
      <c r="V419" s="25"/>
      <c r="W419" s="28"/>
      <c r="X419" s="25"/>
      <c r="Y419" s="24"/>
      <c r="Z419" s="24"/>
      <c r="AA419" s="30"/>
      <c r="AB419" s="28"/>
      <c r="AC419" s="31" t="str">
        <f t="shared" si="12"/>
        <v/>
      </c>
      <c r="AD419" s="28"/>
    </row>
    <row r="420" spans="1:30" ht="15" x14ac:dyDescent="0.2">
      <c r="A420" s="68"/>
      <c r="B420" s="23" t="str">
        <f>IF('PCA 2022 Licit, Dispensa, Inexi'!$A420="","",VLOOKUP(A420,dados!$A$1:$B$23,2,FALSE))</f>
        <v/>
      </c>
      <c r="C420" s="71"/>
      <c r="D420" s="129"/>
      <c r="E420" s="70"/>
      <c r="F420" s="24"/>
      <c r="G420" s="25"/>
      <c r="H420" s="25"/>
      <c r="I420" s="25"/>
      <c r="J420" s="25"/>
      <c r="K420" s="25"/>
      <c r="L420" s="27"/>
      <c r="M420" s="24"/>
      <c r="N420" s="24"/>
      <c r="O420" s="24"/>
      <c r="P420" s="28"/>
      <c r="Q420" s="28"/>
      <c r="R420" s="28"/>
      <c r="S420" s="28"/>
      <c r="T420" s="28"/>
      <c r="U420" s="25"/>
      <c r="V420" s="25"/>
      <c r="W420" s="28"/>
      <c r="X420" s="25"/>
      <c r="Y420" s="24"/>
      <c r="Z420" s="24"/>
      <c r="AA420" s="30"/>
      <c r="AB420" s="28"/>
      <c r="AC420" s="31" t="str">
        <f t="shared" si="12"/>
        <v/>
      </c>
      <c r="AD420" s="28"/>
    </row>
    <row r="421" spans="1:30" ht="15" x14ac:dyDescent="0.2">
      <c r="A421" s="69"/>
      <c r="B421" s="23" t="str">
        <f>IF('PCA 2022 Licit, Dispensa, Inexi'!$A421="","",VLOOKUP(A421,dados!$A$1:$B$23,2,FALSE))</f>
        <v/>
      </c>
      <c r="C421" s="70"/>
      <c r="D421" s="128"/>
      <c r="E421" s="70"/>
      <c r="F421" s="24"/>
      <c r="G421" s="25"/>
      <c r="H421" s="25"/>
      <c r="I421" s="25"/>
      <c r="J421" s="25"/>
      <c r="K421" s="25"/>
      <c r="L421" s="27"/>
      <c r="M421" s="24"/>
      <c r="N421" s="24"/>
      <c r="O421" s="24"/>
      <c r="P421" s="28"/>
      <c r="Q421" s="28"/>
      <c r="R421" s="28"/>
      <c r="S421" s="28"/>
      <c r="T421" s="28"/>
      <c r="U421" s="25"/>
      <c r="V421" s="25"/>
      <c r="W421" s="28"/>
      <c r="X421" s="25"/>
      <c r="Y421" s="24"/>
      <c r="Z421" s="24"/>
      <c r="AA421" s="30"/>
      <c r="AB421" s="28"/>
      <c r="AC421" s="31" t="str">
        <f t="shared" si="12"/>
        <v/>
      </c>
      <c r="AD421" s="28"/>
    </row>
    <row r="422" spans="1:30" ht="15" x14ac:dyDescent="0.2">
      <c r="A422" s="68"/>
      <c r="B422" s="23" t="str">
        <f>IF('PCA 2022 Licit, Dispensa, Inexi'!$A422="","",VLOOKUP(A422,dados!$A$1:$B$23,2,FALSE))</f>
        <v/>
      </c>
      <c r="C422" s="71"/>
      <c r="D422" s="129"/>
      <c r="E422" s="70"/>
      <c r="F422" s="24"/>
      <c r="G422" s="25"/>
      <c r="H422" s="25"/>
      <c r="I422" s="25"/>
      <c r="J422" s="25"/>
      <c r="K422" s="25"/>
      <c r="L422" s="27"/>
      <c r="M422" s="24"/>
      <c r="N422" s="24"/>
      <c r="O422" s="24"/>
      <c r="P422" s="28"/>
      <c r="Q422" s="28"/>
      <c r="R422" s="28"/>
      <c r="S422" s="28"/>
      <c r="T422" s="28"/>
      <c r="U422" s="25"/>
      <c r="V422" s="25"/>
      <c r="W422" s="28"/>
      <c r="X422" s="25"/>
      <c r="Y422" s="24"/>
      <c r="Z422" s="24"/>
      <c r="AA422" s="30"/>
      <c r="AB422" s="28"/>
      <c r="AC422" s="31" t="str">
        <f t="shared" si="12"/>
        <v/>
      </c>
      <c r="AD422" s="28"/>
    </row>
    <row r="423" spans="1:30" ht="15" x14ac:dyDescent="0.2">
      <c r="A423" s="69"/>
      <c r="B423" s="23" t="str">
        <f>IF('PCA 2022 Licit, Dispensa, Inexi'!$A423="","",VLOOKUP(A423,dados!$A$1:$B$23,2,FALSE))</f>
        <v/>
      </c>
      <c r="C423" s="70"/>
      <c r="D423" s="128"/>
      <c r="E423" s="70"/>
      <c r="F423" s="24"/>
      <c r="G423" s="25"/>
      <c r="H423" s="25"/>
      <c r="I423" s="25"/>
      <c r="J423" s="25"/>
      <c r="K423" s="25"/>
      <c r="L423" s="27"/>
      <c r="M423" s="24"/>
      <c r="N423" s="24"/>
      <c r="O423" s="24"/>
      <c r="P423" s="28"/>
      <c r="Q423" s="28"/>
      <c r="R423" s="28"/>
      <c r="S423" s="28"/>
      <c r="T423" s="28"/>
      <c r="U423" s="25"/>
      <c r="V423" s="25"/>
      <c r="W423" s="28"/>
      <c r="X423" s="25"/>
      <c r="Y423" s="24"/>
      <c r="Z423" s="24"/>
      <c r="AA423" s="30"/>
      <c r="AB423" s="28"/>
      <c r="AC423" s="31" t="str">
        <f t="shared" si="12"/>
        <v/>
      </c>
      <c r="AD423" s="28"/>
    </row>
    <row r="424" spans="1:30" ht="15" x14ac:dyDescent="0.2">
      <c r="A424" s="68"/>
      <c r="B424" s="23" t="str">
        <f>IF('PCA 2022 Licit, Dispensa, Inexi'!$A424="","",VLOOKUP(A424,dados!$A$1:$B$23,2,FALSE))</f>
        <v/>
      </c>
      <c r="C424" s="71"/>
      <c r="D424" s="129"/>
      <c r="E424" s="70"/>
      <c r="F424" s="24"/>
      <c r="G424" s="25"/>
      <c r="H424" s="25"/>
      <c r="I424" s="25"/>
      <c r="J424" s="25"/>
      <c r="K424" s="25"/>
      <c r="L424" s="27"/>
      <c r="M424" s="24"/>
      <c r="N424" s="24"/>
      <c r="O424" s="24"/>
      <c r="P424" s="28"/>
      <c r="Q424" s="28"/>
      <c r="R424" s="28"/>
      <c r="S424" s="28"/>
      <c r="T424" s="28"/>
      <c r="U424" s="25"/>
      <c r="V424" s="25"/>
      <c r="W424" s="28"/>
      <c r="X424" s="25"/>
      <c r="Y424" s="24"/>
      <c r="Z424" s="24"/>
      <c r="AA424" s="30"/>
      <c r="AB424" s="28"/>
      <c r="AC424" s="31" t="str">
        <f t="shared" si="12"/>
        <v/>
      </c>
      <c r="AD424" s="28"/>
    </row>
    <row r="425" spans="1:30" ht="15" x14ac:dyDescent="0.2">
      <c r="A425" s="69"/>
      <c r="B425" s="23" t="str">
        <f>IF('PCA 2022 Licit, Dispensa, Inexi'!$A425="","",VLOOKUP(A425,dados!$A$1:$B$23,2,FALSE))</f>
        <v/>
      </c>
      <c r="C425" s="70"/>
      <c r="D425" s="128"/>
      <c r="E425" s="70"/>
      <c r="F425" s="24"/>
      <c r="G425" s="25"/>
      <c r="H425" s="25"/>
      <c r="I425" s="25"/>
      <c r="J425" s="25"/>
      <c r="K425" s="25"/>
      <c r="L425" s="27"/>
      <c r="M425" s="24"/>
      <c r="N425" s="24"/>
      <c r="O425" s="24"/>
      <c r="P425" s="28"/>
      <c r="Q425" s="28"/>
      <c r="R425" s="28"/>
      <c r="S425" s="28"/>
      <c r="T425" s="28"/>
      <c r="U425" s="25"/>
      <c r="V425" s="25"/>
      <c r="W425" s="28"/>
      <c r="X425" s="25"/>
      <c r="Y425" s="24"/>
      <c r="Z425" s="24"/>
      <c r="AA425" s="30"/>
      <c r="AB425" s="28"/>
      <c r="AC425" s="31" t="str">
        <f t="shared" si="12"/>
        <v/>
      </c>
      <c r="AD425" s="28"/>
    </row>
    <row r="426" spans="1:30" ht="15" x14ac:dyDescent="0.2">
      <c r="A426" s="68"/>
      <c r="B426" s="23" t="str">
        <f>IF('PCA 2022 Licit, Dispensa, Inexi'!$A426="","",VLOOKUP(A426,dados!$A$1:$B$23,2,FALSE))</f>
        <v/>
      </c>
      <c r="C426" s="71"/>
      <c r="D426" s="129"/>
      <c r="E426" s="70"/>
      <c r="F426" s="24"/>
      <c r="G426" s="25"/>
      <c r="H426" s="25"/>
      <c r="I426" s="25"/>
      <c r="J426" s="25"/>
      <c r="K426" s="25"/>
      <c r="L426" s="27"/>
      <c r="M426" s="24"/>
      <c r="N426" s="24"/>
      <c r="O426" s="24"/>
      <c r="P426" s="28"/>
      <c r="Q426" s="28"/>
      <c r="R426" s="28"/>
      <c r="S426" s="28"/>
      <c r="T426" s="28"/>
      <c r="U426" s="25"/>
      <c r="V426" s="25"/>
      <c r="W426" s="28"/>
      <c r="X426" s="25"/>
      <c r="Y426" s="24"/>
      <c r="Z426" s="24"/>
      <c r="AA426" s="30"/>
      <c r="AB426" s="28"/>
      <c r="AC426" s="31" t="str">
        <f t="shared" si="12"/>
        <v/>
      </c>
      <c r="AD426" s="28"/>
    </row>
    <row r="427" spans="1:30" ht="15" x14ac:dyDescent="0.2">
      <c r="A427" s="69"/>
      <c r="B427" s="23" t="str">
        <f>IF('PCA 2022 Licit, Dispensa, Inexi'!$A427="","",VLOOKUP(A427,dados!$A$1:$B$23,2,FALSE))</f>
        <v/>
      </c>
      <c r="C427" s="70"/>
      <c r="D427" s="128"/>
      <c r="E427" s="70"/>
      <c r="F427" s="24"/>
      <c r="G427" s="25"/>
      <c r="H427" s="25"/>
      <c r="I427" s="25"/>
      <c r="J427" s="25"/>
      <c r="K427" s="25"/>
      <c r="L427" s="27"/>
      <c r="M427" s="24"/>
      <c r="N427" s="24"/>
      <c r="O427" s="24"/>
      <c r="P427" s="28"/>
      <c r="Q427" s="28"/>
      <c r="R427" s="28"/>
      <c r="S427" s="28"/>
      <c r="T427" s="28"/>
      <c r="U427" s="25"/>
      <c r="V427" s="25"/>
      <c r="W427" s="28"/>
      <c r="X427" s="25"/>
      <c r="Y427" s="24"/>
      <c r="Z427" s="24"/>
      <c r="AA427" s="30"/>
      <c r="AB427" s="28"/>
      <c r="AC427" s="31" t="str">
        <f t="shared" si="12"/>
        <v/>
      </c>
      <c r="AD427" s="28"/>
    </row>
    <row r="428" spans="1:30" ht="15" x14ac:dyDescent="0.2">
      <c r="A428" s="68"/>
      <c r="B428" s="23" t="str">
        <f>IF('PCA 2022 Licit, Dispensa, Inexi'!$A428="","",VLOOKUP(A428,dados!$A$1:$B$23,2,FALSE))</f>
        <v/>
      </c>
      <c r="C428" s="71"/>
      <c r="D428" s="129"/>
      <c r="E428" s="70"/>
      <c r="F428" s="24"/>
      <c r="G428" s="25"/>
      <c r="H428" s="25"/>
      <c r="I428" s="25"/>
      <c r="J428" s="25"/>
      <c r="K428" s="25"/>
      <c r="L428" s="27"/>
      <c r="M428" s="24"/>
      <c r="N428" s="24"/>
      <c r="O428" s="24"/>
      <c r="P428" s="28"/>
      <c r="Q428" s="28"/>
      <c r="R428" s="28"/>
      <c r="S428" s="28"/>
      <c r="T428" s="28"/>
      <c r="U428" s="25"/>
      <c r="V428" s="25"/>
      <c r="W428" s="28"/>
      <c r="X428" s="25"/>
      <c r="Y428" s="24"/>
      <c r="Z428" s="24"/>
      <c r="AA428" s="30"/>
      <c r="AB428" s="28"/>
      <c r="AC428" s="31" t="str">
        <f t="shared" si="12"/>
        <v/>
      </c>
      <c r="AD428" s="28"/>
    </row>
    <row r="429" spans="1:30" ht="15" x14ac:dyDescent="0.2">
      <c r="A429" s="69"/>
      <c r="B429" s="23" t="str">
        <f>IF('PCA 2022 Licit, Dispensa, Inexi'!$A429="","",VLOOKUP(A429,dados!$A$1:$B$23,2,FALSE))</f>
        <v/>
      </c>
      <c r="C429" s="70"/>
      <c r="D429" s="128"/>
      <c r="E429" s="70"/>
      <c r="F429" s="24"/>
      <c r="G429" s="25"/>
      <c r="H429" s="25"/>
      <c r="I429" s="25"/>
      <c r="J429" s="25"/>
      <c r="K429" s="25"/>
      <c r="L429" s="27"/>
      <c r="M429" s="24"/>
      <c r="N429" s="24"/>
      <c r="O429" s="24"/>
      <c r="P429" s="28"/>
      <c r="Q429" s="28"/>
      <c r="R429" s="28"/>
      <c r="S429" s="28"/>
      <c r="T429" s="28"/>
      <c r="U429" s="25"/>
      <c r="V429" s="25"/>
      <c r="W429" s="28"/>
      <c r="X429" s="25"/>
      <c r="Y429" s="24"/>
      <c r="Z429" s="24"/>
      <c r="AA429" s="30"/>
      <c r="AB429" s="28"/>
      <c r="AC429" s="31" t="str">
        <f t="shared" ref="AC429:AC492" si="13">IF(AB429="","",DATEDIF(W429,AB429,"d"))</f>
        <v/>
      </c>
      <c r="AD429" s="28"/>
    </row>
    <row r="430" spans="1:30" ht="15" x14ac:dyDescent="0.2">
      <c r="A430" s="68"/>
      <c r="B430" s="23" t="str">
        <f>IF('PCA 2022 Licit, Dispensa, Inexi'!$A430="","",VLOOKUP(A430,dados!$A$1:$B$23,2,FALSE))</f>
        <v/>
      </c>
      <c r="C430" s="71"/>
      <c r="D430" s="129"/>
      <c r="E430" s="70"/>
      <c r="F430" s="24"/>
      <c r="G430" s="25"/>
      <c r="H430" s="25"/>
      <c r="I430" s="25"/>
      <c r="J430" s="25"/>
      <c r="K430" s="25"/>
      <c r="L430" s="27"/>
      <c r="M430" s="24"/>
      <c r="N430" s="24"/>
      <c r="O430" s="24"/>
      <c r="P430" s="28"/>
      <c r="Q430" s="28"/>
      <c r="R430" s="28"/>
      <c r="S430" s="28"/>
      <c r="T430" s="28"/>
      <c r="U430" s="25"/>
      <c r="V430" s="25"/>
      <c r="W430" s="28"/>
      <c r="X430" s="25"/>
      <c r="Y430" s="24"/>
      <c r="Z430" s="24"/>
      <c r="AA430" s="30"/>
      <c r="AB430" s="28"/>
      <c r="AC430" s="31" t="str">
        <f t="shared" si="13"/>
        <v/>
      </c>
      <c r="AD430" s="28"/>
    </row>
    <row r="431" spans="1:30" ht="15" x14ac:dyDescent="0.2">
      <c r="A431" s="69"/>
      <c r="B431" s="23" t="str">
        <f>IF('PCA 2022 Licit, Dispensa, Inexi'!$A431="","",VLOOKUP(A431,dados!$A$1:$B$23,2,FALSE))</f>
        <v/>
      </c>
      <c r="C431" s="70"/>
      <c r="D431" s="128"/>
      <c r="E431" s="70"/>
      <c r="F431" s="24"/>
      <c r="G431" s="25"/>
      <c r="H431" s="25"/>
      <c r="I431" s="25"/>
      <c r="J431" s="25"/>
      <c r="K431" s="25"/>
      <c r="L431" s="27"/>
      <c r="M431" s="24"/>
      <c r="N431" s="24"/>
      <c r="O431" s="24"/>
      <c r="P431" s="28"/>
      <c r="Q431" s="28"/>
      <c r="R431" s="28"/>
      <c r="S431" s="28"/>
      <c r="T431" s="28"/>
      <c r="U431" s="25"/>
      <c r="V431" s="25"/>
      <c r="W431" s="28"/>
      <c r="X431" s="25"/>
      <c r="Y431" s="24"/>
      <c r="Z431" s="24"/>
      <c r="AA431" s="30"/>
      <c r="AB431" s="28"/>
      <c r="AC431" s="31" t="str">
        <f t="shared" si="13"/>
        <v/>
      </c>
      <c r="AD431" s="28"/>
    </row>
    <row r="432" spans="1:30" ht="15" x14ac:dyDescent="0.2">
      <c r="A432" s="68"/>
      <c r="B432" s="23" t="str">
        <f>IF('PCA 2022 Licit, Dispensa, Inexi'!$A432="","",VLOOKUP(A432,dados!$A$1:$B$23,2,FALSE))</f>
        <v/>
      </c>
      <c r="C432" s="71"/>
      <c r="D432" s="129"/>
      <c r="E432" s="70"/>
      <c r="F432" s="24"/>
      <c r="G432" s="25"/>
      <c r="H432" s="25"/>
      <c r="I432" s="25"/>
      <c r="J432" s="25"/>
      <c r="K432" s="25"/>
      <c r="L432" s="27"/>
      <c r="M432" s="24"/>
      <c r="N432" s="24"/>
      <c r="O432" s="24"/>
      <c r="P432" s="28"/>
      <c r="Q432" s="28"/>
      <c r="R432" s="28"/>
      <c r="S432" s="28"/>
      <c r="T432" s="28"/>
      <c r="U432" s="25"/>
      <c r="V432" s="25"/>
      <c r="W432" s="28"/>
      <c r="X432" s="25"/>
      <c r="Y432" s="24"/>
      <c r="Z432" s="24"/>
      <c r="AA432" s="30"/>
      <c r="AB432" s="28"/>
      <c r="AC432" s="31" t="str">
        <f t="shared" si="13"/>
        <v/>
      </c>
      <c r="AD432" s="28"/>
    </row>
    <row r="433" spans="1:30" ht="15" x14ac:dyDescent="0.2">
      <c r="A433" s="69"/>
      <c r="B433" s="23" t="str">
        <f>IF('PCA 2022 Licit, Dispensa, Inexi'!$A433="","",VLOOKUP(A433,dados!$A$1:$B$23,2,FALSE))</f>
        <v/>
      </c>
      <c r="C433" s="70"/>
      <c r="D433" s="128"/>
      <c r="E433" s="70"/>
      <c r="F433" s="24"/>
      <c r="G433" s="25"/>
      <c r="H433" s="25"/>
      <c r="I433" s="25"/>
      <c r="J433" s="25"/>
      <c r="K433" s="25"/>
      <c r="L433" s="27"/>
      <c r="M433" s="24"/>
      <c r="N433" s="24"/>
      <c r="O433" s="24"/>
      <c r="P433" s="28"/>
      <c r="Q433" s="28"/>
      <c r="R433" s="28"/>
      <c r="S433" s="28"/>
      <c r="T433" s="28"/>
      <c r="U433" s="25"/>
      <c r="V433" s="25"/>
      <c r="W433" s="28"/>
      <c r="X433" s="25"/>
      <c r="Y433" s="24"/>
      <c r="Z433" s="24"/>
      <c r="AA433" s="30"/>
      <c r="AB433" s="28"/>
      <c r="AC433" s="31" t="str">
        <f t="shared" si="13"/>
        <v/>
      </c>
      <c r="AD433" s="28"/>
    </row>
    <row r="434" spans="1:30" ht="15" x14ac:dyDescent="0.2">
      <c r="A434" s="68"/>
      <c r="B434" s="23" t="str">
        <f>IF('PCA 2022 Licit, Dispensa, Inexi'!$A434="","",VLOOKUP(A434,dados!$A$1:$B$23,2,FALSE))</f>
        <v/>
      </c>
      <c r="C434" s="71"/>
      <c r="D434" s="129"/>
      <c r="E434" s="70"/>
      <c r="F434" s="24"/>
      <c r="G434" s="25"/>
      <c r="H434" s="25"/>
      <c r="I434" s="25"/>
      <c r="J434" s="25"/>
      <c r="K434" s="25"/>
      <c r="L434" s="27"/>
      <c r="M434" s="24"/>
      <c r="N434" s="24"/>
      <c r="O434" s="24"/>
      <c r="P434" s="28"/>
      <c r="Q434" s="28"/>
      <c r="R434" s="28"/>
      <c r="S434" s="28"/>
      <c r="T434" s="28"/>
      <c r="U434" s="25"/>
      <c r="V434" s="25"/>
      <c r="W434" s="28"/>
      <c r="X434" s="25"/>
      <c r="Y434" s="24"/>
      <c r="Z434" s="24"/>
      <c r="AA434" s="30"/>
      <c r="AB434" s="28"/>
      <c r="AC434" s="31" t="str">
        <f t="shared" si="13"/>
        <v/>
      </c>
      <c r="AD434" s="28"/>
    </row>
    <row r="435" spans="1:30" ht="15" x14ac:dyDescent="0.2">
      <c r="A435" s="69"/>
      <c r="B435" s="23" t="str">
        <f>IF('PCA 2022 Licit, Dispensa, Inexi'!$A435="","",VLOOKUP(A435,dados!$A$1:$B$23,2,FALSE))</f>
        <v/>
      </c>
      <c r="C435" s="70"/>
      <c r="D435" s="128"/>
      <c r="E435" s="70"/>
      <c r="F435" s="24"/>
      <c r="G435" s="25"/>
      <c r="H435" s="25"/>
      <c r="I435" s="25"/>
      <c r="J435" s="25"/>
      <c r="K435" s="25"/>
      <c r="L435" s="27"/>
      <c r="M435" s="24"/>
      <c r="N435" s="24"/>
      <c r="O435" s="24"/>
      <c r="P435" s="28"/>
      <c r="Q435" s="28"/>
      <c r="R435" s="28"/>
      <c r="S435" s="28"/>
      <c r="T435" s="28"/>
      <c r="U435" s="25"/>
      <c r="V435" s="25"/>
      <c r="W435" s="28"/>
      <c r="X435" s="25"/>
      <c r="Y435" s="24"/>
      <c r="Z435" s="24"/>
      <c r="AA435" s="30"/>
      <c r="AB435" s="28"/>
      <c r="AC435" s="31" t="str">
        <f t="shared" si="13"/>
        <v/>
      </c>
      <c r="AD435" s="28"/>
    </row>
    <row r="436" spans="1:30" ht="15" x14ac:dyDescent="0.2">
      <c r="A436" s="68"/>
      <c r="B436" s="23" t="str">
        <f>IF('PCA 2022 Licit, Dispensa, Inexi'!$A436="","",VLOOKUP(A436,dados!$A$1:$B$23,2,FALSE))</f>
        <v/>
      </c>
      <c r="C436" s="71"/>
      <c r="D436" s="129"/>
      <c r="E436" s="70"/>
      <c r="F436" s="24"/>
      <c r="G436" s="25"/>
      <c r="H436" s="25"/>
      <c r="I436" s="25"/>
      <c r="J436" s="25"/>
      <c r="K436" s="25"/>
      <c r="L436" s="27"/>
      <c r="M436" s="24"/>
      <c r="N436" s="24"/>
      <c r="O436" s="24"/>
      <c r="P436" s="28"/>
      <c r="Q436" s="28"/>
      <c r="R436" s="28"/>
      <c r="S436" s="28"/>
      <c r="T436" s="28"/>
      <c r="U436" s="25"/>
      <c r="V436" s="25"/>
      <c r="W436" s="28"/>
      <c r="X436" s="25"/>
      <c r="Y436" s="24"/>
      <c r="Z436" s="24"/>
      <c r="AA436" s="30"/>
      <c r="AB436" s="28"/>
      <c r="AC436" s="31" t="str">
        <f t="shared" si="13"/>
        <v/>
      </c>
      <c r="AD436" s="28"/>
    </row>
    <row r="437" spans="1:30" ht="15" x14ac:dyDescent="0.2">
      <c r="A437" s="69"/>
      <c r="B437" s="23" t="str">
        <f>IF('PCA 2022 Licit, Dispensa, Inexi'!$A437="","",VLOOKUP(A437,dados!$A$1:$B$23,2,FALSE))</f>
        <v/>
      </c>
      <c r="C437" s="70"/>
      <c r="D437" s="128"/>
      <c r="E437" s="70"/>
      <c r="F437" s="24"/>
      <c r="G437" s="25"/>
      <c r="H437" s="25"/>
      <c r="I437" s="25"/>
      <c r="J437" s="25"/>
      <c r="K437" s="25"/>
      <c r="L437" s="27"/>
      <c r="M437" s="24"/>
      <c r="N437" s="24"/>
      <c r="O437" s="24"/>
      <c r="P437" s="28"/>
      <c r="Q437" s="28"/>
      <c r="R437" s="28"/>
      <c r="S437" s="28"/>
      <c r="T437" s="28"/>
      <c r="U437" s="25"/>
      <c r="V437" s="25"/>
      <c r="W437" s="28"/>
      <c r="X437" s="25"/>
      <c r="Y437" s="24"/>
      <c r="Z437" s="24"/>
      <c r="AA437" s="30"/>
      <c r="AB437" s="28"/>
      <c r="AC437" s="31" t="str">
        <f t="shared" si="13"/>
        <v/>
      </c>
      <c r="AD437" s="28"/>
    </row>
    <row r="438" spans="1:30" ht="15" x14ac:dyDescent="0.2">
      <c r="A438" s="68"/>
      <c r="B438" s="23" t="str">
        <f>IF('PCA 2022 Licit, Dispensa, Inexi'!$A438="","",VLOOKUP(A438,dados!$A$1:$B$23,2,FALSE))</f>
        <v/>
      </c>
      <c r="C438" s="71"/>
      <c r="D438" s="129"/>
      <c r="E438" s="70"/>
      <c r="F438" s="24"/>
      <c r="G438" s="25"/>
      <c r="H438" s="25"/>
      <c r="I438" s="25"/>
      <c r="J438" s="25"/>
      <c r="K438" s="25"/>
      <c r="L438" s="27"/>
      <c r="M438" s="24"/>
      <c r="N438" s="24"/>
      <c r="O438" s="24"/>
      <c r="P438" s="28"/>
      <c r="Q438" s="28"/>
      <c r="R438" s="28"/>
      <c r="S438" s="28"/>
      <c r="T438" s="28"/>
      <c r="U438" s="25"/>
      <c r="V438" s="25"/>
      <c r="W438" s="28"/>
      <c r="X438" s="25"/>
      <c r="Y438" s="24"/>
      <c r="Z438" s="24"/>
      <c r="AA438" s="30"/>
      <c r="AB438" s="28"/>
      <c r="AC438" s="31" t="str">
        <f t="shared" si="13"/>
        <v/>
      </c>
      <c r="AD438" s="28"/>
    </row>
    <row r="439" spans="1:30" ht="15" x14ac:dyDescent="0.2">
      <c r="A439" s="69"/>
      <c r="B439" s="23" t="str">
        <f>IF('PCA 2022 Licit, Dispensa, Inexi'!$A439="","",VLOOKUP(A439,dados!$A$1:$B$23,2,FALSE))</f>
        <v/>
      </c>
      <c r="C439" s="70"/>
      <c r="D439" s="128"/>
      <c r="E439" s="70"/>
      <c r="F439" s="24"/>
      <c r="G439" s="25"/>
      <c r="H439" s="25"/>
      <c r="I439" s="25"/>
      <c r="J439" s="25"/>
      <c r="K439" s="25"/>
      <c r="L439" s="27"/>
      <c r="M439" s="24"/>
      <c r="N439" s="24"/>
      <c r="O439" s="24"/>
      <c r="P439" s="28"/>
      <c r="Q439" s="28"/>
      <c r="R439" s="28"/>
      <c r="S439" s="28"/>
      <c r="T439" s="28"/>
      <c r="U439" s="25"/>
      <c r="V439" s="25"/>
      <c r="W439" s="28"/>
      <c r="X439" s="25"/>
      <c r="Y439" s="24"/>
      <c r="Z439" s="24"/>
      <c r="AA439" s="30"/>
      <c r="AB439" s="28"/>
      <c r="AC439" s="31" t="str">
        <f t="shared" si="13"/>
        <v/>
      </c>
      <c r="AD439" s="28"/>
    </row>
    <row r="440" spans="1:30" ht="15" x14ac:dyDescent="0.2">
      <c r="A440" s="68"/>
      <c r="B440" s="23" t="str">
        <f>IF('PCA 2022 Licit, Dispensa, Inexi'!$A440="","",VLOOKUP(A440,dados!$A$1:$B$23,2,FALSE))</f>
        <v/>
      </c>
      <c r="C440" s="71"/>
      <c r="D440" s="129"/>
      <c r="E440" s="70"/>
      <c r="F440" s="24"/>
      <c r="G440" s="25"/>
      <c r="H440" s="25"/>
      <c r="I440" s="25"/>
      <c r="J440" s="25"/>
      <c r="K440" s="25"/>
      <c r="L440" s="27"/>
      <c r="M440" s="24"/>
      <c r="N440" s="24"/>
      <c r="O440" s="24"/>
      <c r="P440" s="28"/>
      <c r="Q440" s="28"/>
      <c r="R440" s="28"/>
      <c r="S440" s="28"/>
      <c r="T440" s="28"/>
      <c r="U440" s="25"/>
      <c r="V440" s="25"/>
      <c r="W440" s="28"/>
      <c r="X440" s="25"/>
      <c r="Y440" s="24"/>
      <c r="Z440" s="24"/>
      <c r="AA440" s="30"/>
      <c r="AB440" s="28"/>
      <c r="AC440" s="31" t="str">
        <f t="shared" si="13"/>
        <v/>
      </c>
      <c r="AD440" s="28"/>
    </row>
    <row r="441" spans="1:30" ht="15" x14ac:dyDescent="0.2">
      <c r="A441" s="69"/>
      <c r="B441" s="23" t="str">
        <f>IF('PCA 2022 Licit, Dispensa, Inexi'!$A441="","",VLOOKUP(A441,dados!$A$1:$B$23,2,FALSE))</f>
        <v/>
      </c>
      <c r="C441" s="70"/>
      <c r="D441" s="128"/>
      <c r="E441" s="70"/>
      <c r="F441" s="24"/>
      <c r="G441" s="25"/>
      <c r="H441" s="25"/>
      <c r="I441" s="25"/>
      <c r="J441" s="25"/>
      <c r="K441" s="25"/>
      <c r="L441" s="27"/>
      <c r="M441" s="24"/>
      <c r="N441" s="24"/>
      <c r="O441" s="24"/>
      <c r="P441" s="28"/>
      <c r="Q441" s="28"/>
      <c r="R441" s="28"/>
      <c r="S441" s="28"/>
      <c r="T441" s="28"/>
      <c r="U441" s="25"/>
      <c r="V441" s="25"/>
      <c r="W441" s="28"/>
      <c r="X441" s="25"/>
      <c r="Y441" s="24"/>
      <c r="Z441" s="24"/>
      <c r="AA441" s="30"/>
      <c r="AB441" s="28"/>
      <c r="AC441" s="31" t="str">
        <f t="shared" si="13"/>
        <v/>
      </c>
      <c r="AD441" s="28"/>
    </row>
    <row r="442" spans="1:30" ht="15" x14ac:dyDescent="0.2">
      <c r="A442" s="68"/>
      <c r="B442" s="23" t="str">
        <f>IF('PCA 2022 Licit, Dispensa, Inexi'!$A442="","",VLOOKUP(A442,dados!$A$1:$B$23,2,FALSE))</f>
        <v/>
      </c>
      <c r="C442" s="71"/>
      <c r="D442" s="129"/>
      <c r="E442" s="70"/>
      <c r="F442" s="24"/>
      <c r="G442" s="25"/>
      <c r="H442" s="25"/>
      <c r="I442" s="25"/>
      <c r="J442" s="25"/>
      <c r="K442" s="25"/>
      <c r="L442" s="27"/>
      <c r="M442" s="24"/>
      <c r="N442" s="24"/>
      <c r="O442" s="24"/>
      <c r="P442" s="28"/>
      <c r="Q442" s="28"/>
      <c r="R442" s="28"/>
      <c r="S442" s="28"/>
      <c r="T442" s="28"/>
      <c r="U442" s="25"/>
      <c r="V442" s="25"/>
      <c r="W442" s="28"/>
      <c r="X442" s="25"/>
      <c r="Y442" s="24"/>
      <c r="Z442" s="24"/>
      <c r="AA442" s="30"/>
      <c r="AB442" s="28"/>
      <c r="AC442" s="31" t="str">
        <f t="shared" si="13"/>
        <v/>
      </c>
      <c r="AD442" s="28"/>
    </row>
    <row r="443" spans="1:30" ht="15" x14ac:dyDescent="0.2">
      <c r="A443" s="69"/>
      <c r="B443" s="23" t="str">
        <f>IF('PCA 2022 Licit, Dispensa, Inexi'!$A443="","",VLOOKUP(A443,dados!$A$1:$B$23,2,FALSE))</f>
        <v/>
      </c>
      <c r="C443" s="70"/>
      <c r="D443" s="128"/>
      <c r="E443" s="70"/>
      <c r="F443" s="24"/>
      <c r="G443" s="25"/>
      <c r="H443" s="25"/>
      <c r="I443" s="25"/>
      <c r="J443" s="25"/>
      <c r="K443" s="25"/>
      <c r="L443" s="27"/>
      <c r="M443" s="24"/>
      <c r="N443" s="24"/>
      <c r="O443" s="24"/>
      <c r="P443" s="28"/>
      <c r="Q443" s="28"/>
      <c r="R443" s="28"/>
      <c r="S443" s="28"/>
      <c r="T443" s="28"/>
      <c r="U443" s="25"/>
      <c r="V443" s="25"/>
      <c r="W443" s="28"/>
      <c r="X443" s="25"/>
      <c r="Y443" s="24"/>
      <c r="Z443" s="24"/>
      <c r="AA443" s="30"/>
      <c r="AB443" s="28"/>
      <c r="AC443" s="31" t="str">
        <f t="shared" si="13"/>
        <v/>
      </c>
      <c r="AD443" s="28"/>
    </row>
    <row r="444" spans="1:30" ht="15" x14ac:dyDescent="0.2">
      <c r="A444" s="68"/>
      <c r="B444" s="23" t="str">
        <f>IF('PCA 2022 Licit, Dispensa, Inexi'!$A444="","",VLOOKUP(A444,dados!$A$1:$B$23,2,FALSE))</f>
        <v/>
      </c>
      <c r="C444" s="71"/>
      <c r="D444" s="129"/>
      <c r="E444" s="70"/>
      <c r="F444" s="24"/>
      <c r="G444" s="25"/>
      <c r="H444" s="25"/>
      <c r="I444" s="25"/>
      <c r="J444" s="25"/>
      <c r="K444" s="25"/>
      <c r="L444" s="27"/>
      <c r="M444" s="24"/>
      <c r="N444" s="24"/>
      <c r="O444" s="24"/>
      <c r="P444" s="28"/>
      <c r="Q444" s="28"/>
      <c r="R444" s="28"/>
      <c r="S444" s="28"/>
      <c r="T444" s="28"/>
      <c r="U444" s="25"/>
      <c r="V444" s="25"/>
      <c r="W444" s="28"/>
      <c r="X444" s="25"/>
      <c r="Y444" s="24"/>
      <c r="Z444" s="24"/>
      <c r="AA444" s="30"/>
      <c r="AB444" s="28"/>
      <c r="AC444" s="31" t="str">
        <f t="shared" si="13"/>
        <v/>
      </c>
      <c r="AD444" s="28"/>
    </row>
    <row r="445" spans="1:30" ht="15" x14ac:dyDescent="0.2">
      <c r="A445" s="69"/>
      <c r="B445" s="23" t="str">
        <f>IF('PCA 2022 Licit, Dispensa, Inexi'!$A445="","",VLOOKUP(A445,dados!$A$1:$B$23,2,FALSE))</f>
        <v/>
      </c>
      <c r="C445" s="70"/>
      <c r="D445" s="128"/>
      <c r="E445" s="70"/>
      <c r="F445" s="24"/>
      <c r="G445" s="25"/>
      <c r="H445" s="25"/>
      <c r="I445" s="25"/>
      <c r="J445" s="25"/>
      <c r="K445" s="25"/>
      <c r="L445" s="27"/>
      <c r="M445" s="24"/>
      <c r="N445" s="24"/>
      <c r="O445" s="24"/>
      <c r="P445" s="28"/>
      <c r="Q445" s="28"/>
      <c r="R445" s="28"/>
      <c r="S445" s="28"/>
      <c r="T445" s="28"/>
      <c r="U445" s="25"/>
      <c r="V445" s="25"/>
      <c r="W445" s="28"/>
      <c r="X445" s="25"/>
      <c r="Y445" s="24"/>
      <c r="Z445" s="24"/>
      <c r="AA445" s="30"/>
      <c r="AB445" s="28"/>
      <c r="AC445" s="31" t="str">
        <f t="shared" si="13"/>
        <v/>
      </c>
      <c r="AD445" s="28"/>
    </row>
    <row r="446" spans="1:30" ht="15" x14ac:dyDescent="0.2">
      <c r="A446" s="68"/>
      <c r="B446" s="23" t="str">
        <f>IF('PCA 2022 Licit, Dispensa, Inexi'!$A446="","",VLOOKUP(A446,dados!$A$1:$B$23,2,FALSE))</f>
        <v/>
      </c>
      <c r="C446" s="71"/>
      <c r="D446" s="129"/>
      <c r="E446" s="70"/>
      <c r="F446" s="24"/>
      <c r="G446" s="25"/>
      <c r="H446" s="25"/>
      <c r="I446" s="25"/>
      <c r="J446" s="25"/>
      <c r="K446" s="25"/>
      <c r="L446" s="27"/>
      <c r="M446" s="24"/>
      <c r="N446" s="24"/>
      <c r="O446" s="24"/>
      <c r="P446" s="28"/>
      <c r="Q446" s="28"/>
      <c r="R446" s="28"/>
      <c r="S446" s="28"/>
      <c r="T446" s="28"/>
      <c r="U446" s="25"/>
      <c r="V446" s="25"/>
      <c r="W446" s="28"/>
      <c r="X446" s="25"/>
      <c r="Y446" s="24"/>
      <c r="Z446" s="24"/>
      <c r="AA446" s="30"/>
      <c r="AB446" s="28"/>
      <c r="AC446" s="31" t="str">
        <f t="shared" si="13"/>
        <v/>
      </c>
      <c r="AD446" s="28"/>
    </row>
    <row r="447" spans="1:30" ht="15" x14ac:dyDescent="0.2">
      <c r="A447" s="69"/>
      <c r="B447" s="23" t="str">
        <f>IF('PCA 2022 Licit, Dispensa, Inexi'!$A447="","",VLOOKUP(A447,dados!$A$1:$B$23,2,FALSE))</f>
        <v/>
      </c>
      <c r="C447" s="70"/>
      <c r="D447" s="128"/>
      <c r="E447" s="70"/>
      <c r="F447" s="24"/>
      <c r="G447" s="25"/>
      <c r="H447" s="25"/>
      <c r="I447" s="25"/>
      <c r="J447" s="25"/>
      <c r="K447" s="25"/>
      <c r="L447" s="27"/>
      <c r="M447" s="24"/>
      <c r="N447" s="24"/>
      <c r="O447" s="24"/>
      <c r="P447" s="28"/>
      <c r="Q447" s="28"/>
      <c r="R447" s="28"/>
      <c r="S447" s="28"/>
      <c r="T447" s="28"/>
      <c r="U447" s="25"/>
      <c r="V447" s="25"/>
      <c r="W447" s="28"/>
      <c r="X447" s="25"/>
      <c r="Y447" s="24"/>
      <c r="Z447" s="24"/>
      <c r="AA447" s="30"/>
      <c r="AB447" s="28"/>
      <c r="AC447" s="31" t="str">
        <f t="shared" si="13"/>
        <v/>
      </c>
      <c r="AD447" s="28"/>
    </row>
    <row r="448" spans="1:30" ht="15" x14ac:dyDescent="0.2">
      <c r="A448" s="68"/>
      <c r="B448" s="23" t="str">
        <f>IF('PCA 2022 Licit, Dispensa, Inexi'!$A448="","",VLOOKUP(A448,dados!$A$1:$B$23,2,FALSE))</f>
        <v/>
      </c>
      <c r="C448" s="71"/>
      <c r="D448" s="129"/>
      <c r="E448" s="70"/>
      <c r="F448" s="24"/>
      <c r="G448" s="25"/>
      <c r="H448" s="25"/>
      <c r="I448" s="25"/>
      <c r="J448" s="25"/>
      <c r="K448" s="25"/>
      <c r="L448" s="27"/>
      <c r="M448" s="24"/>
      <c r="N448" s="24"/>
      <c r="O448" s="24"/>
      <c r="P448" s="28"/>
      <c r="Q448" s="28"/>
      <c r="R448" s="28"/>
      <c r="S448" s="28"/>
      <c r="T448" s="28"/>
      <c r="U448" s="25"/>
      <c r="V448" s="25"/>
      <c r="W448" s="28"/>
      <c r="X448" s="25"/>
      <c r="Y448" s="24"/>
      <c r="Z448" s="24"/>
      <c r="AA448" s="30"/>
      <c r="AB448" s="28"/>
      <c r="AC448" s="31" t="str">
        <f t="shared" si="13"/>
        <v/>
      </c>
      <c r="AD448" s="28"/>
    </row>
    <row r="449" spans="1:30" ht="15" x14ac:dyDescent="0.2">
      <c r="A449" s="69"/>
      <c r="B449" s="23" t="str">
        <f>IF('PCA 2022 Licit, Dispensa, Inexi'!$A449="","",VLOOKUP(A449,dados!$A$1:$B$23,2,FALSE))</f>
        <v/>
      </c>
      <c r="C449" s="70"/>
      <c r="D449" s="128"/>
      <c r="E449" s="70"/>
      <c r="F449" s="24"/>
      <c r="G449" s="25"/>
      <c r="H449" s="25"/>
      <c r="I449" s="25"/>
      <c r="J449" s="25"/>
      <c r="K449" s="25"/>
      <c r="L449" s="27"/>
      <c r="M449" s="24"/>
      <c r="N449" s="24"/>
      <c r="O449" s="24"/>
      <c r="P449" s="28"/>
      <c r="Q449" s="28"/>
      <c r="R449" s="28"/>
      <c r="S449" s="28"/>
      <c r="T449" s="28"/>
      <c r="U449" s="25"/>
      <c r="V449" s="25"/>
      <c r="W449" s="28"/>
      <c r="X449" s="25"/>
      <c r="Y449" s="24"/>
      <c r="Z449" s="24"/>
      <c r="AA449" s="30"/>
      <c r="AB449" s="28"/>
      <c r="AC449" s="31" t="str">
        <f t="shared" si="13"/>
        <v/>
      </c>
      <c r="AD449" s="28"/>
    </row>
    <row r="450" spans="1:30" ht="15" x14ac:dyDescent="0.2">
      <c r="A450" s="68"/>
      <c r="B450" s="23" t="str">
        <f>IF('PCA 2022 Licit, Dispensa, Inexi'!$A450="","",VLOOKUP(A450,dados!$A$1:$B$23,2,FALSE))</f>
        <v/>
      </c>
      <c r="C450" s="71"/>
      <c r="D450" s="129"/>
      <c r="E450" s="70"/>
      <c r="F450" s="24"/>
      <c r="G450" s="25"/>
      <c r="H450" s="25"/>
      <c r="I450" s="25"/>
      <c r="J450" s="25"/>
      <c r="K450" s="25"/>
      <c r="L450" s="27"/>
      <c r="M450" s="24"/>
      <c r="N450" s="24"/>
      <c r="O450" s="24"/>
      <c r="P450" s="28"/>
      <c r="Q450" s="28"/>
      <c r="R450" s="28"/>
      <c r="S450" s="28"/>
      <c r="T450" s="28"/>
      <c r="U450" s="25"/>
      <c r="V450" s="25"/>
      <c r="W450" s="28"/>
      <c r="X450" s="25"/>
      <c r="Y450" s="24"/>
      <c r="Z450" s="24"/>
      <c r="AA450" s="30"/>
      <c r="AB450" s="28"/>
      <c r="AC450" s="31" t="str">
        <f t="shared" si="13"/>
        <v/>
      </c>
      <c r="AD450" s="28"/>
    </row>
    <row r="451" spans="1:30" ht="15" x14ac:dyDescent="0.2">
      <c r="A451" s="69"/>
      <c r="B451" s="23" t="str">
        <f>IF('PCA 2022 Licit, Dispensa, Inexi'!$A451="","",VLOOKUP(A451,dados!$A$1:$B$23,2,FALSE))</f>
        <v/>
      </c>
      <c r="C451" s="70"/>
      <c r="D451" s="128"/>
      <c r="E451" s="70"/>
      <c r="F451" s="24"/>
      <c r="G451" s="25"/>
      <c r="H451" s="25"/>
      <c r="I451" s="25"/>
      <c r="J451" s="25"/>
      <c r="K451" s="25"/>
      <c r="L451" s="27"/>
      <c r="M451" s="24"/>
      <c r="N451" s="24"/>
      <c r="O451" s="24"/>
      <c r="P451" s="28"/>
      <c r="Q451" s="28"/>
      <c r="R451" s="28"/>
      <c r="S451" s="28"/>
      <c r="T451" s="28"/>
      <c r="U451" s="25"/>
      <c r="V451" s="25"/>
      <c r="W451" s="28"/>
      <c r="X451" s="25"/>
      <c r="Y451" s="24"/>
      <c r="Z451" s="24"/>
      <c r="AA451" s="30"/>
      <c r="AB451" s="28"/>
      <c r="AC451" s="31" t="str">
        <f t="shared" si="13"/>
        <v/>
      </c>
      <c r="AD451" s="28"/>
    </row>
    <row r="452" spans="1:30" ht="15" x14ac:dyDescent="0.2">
      <c r="A452" s="68"/>
      <c r="B452" s="23" t="str">
        <f>IF('PCA 2022 Licit, Dispensa, Inexi'!$A452="","",VLOOKUP(A452,dados!$A$1:$B$23,2,FALSE))</f>
        <v/>
      </c>
      <c r="C452" s="71"/>
      <c r="D452" s="129"/>
      <c r="E452" s="70"/>
      <c r="F452" s="24"/>
      <c r="G452" s="25"/>
      <c r="H452" s="25"/>
      <c r="I452" s="25"/>
      <c r="J452" s="25"/>
      <c r="K452" s="25"/>
      <c r="L452" s="27"/>
      <c r="M452" s="24"/>
      <c r="N452" s="24"/>
      <c r="O452" s="24"/>
      <c r="P452" s="28"/>
      <c r="Q452" s="28"/>
      <c r="R452" s="28"/>
      <c r="S452" s="28"/>
      <c r="T452" s="28"/>
      <c r="U452" s="25"/>
      <c r="V452" s="25"/>
      <c r="W452" s="28"/>
      <c r="X452" s="25"/>
      <c r="Y452" s="24"/>
      <c r="Z452" s="24"/>
      <c r="AA452" s="30"/>
      <c r="AB452" s="28"/>
      <c r="AC452" s="31" t="str">
        <f t="shared" si="13"/>
        <v/>
      </c>
      <c r="AD452" s="28"/>
    </row>
    <row r="453" spans="1:30" ht="15" x14ac:dyDescent="0.2">
      <c r="A453" s="69"/>
      <c r="B453" s="23" t="str">
        <f>IF('PCA 2022 Licit, Dispensa, Inexi'!$A453="","",VLOOKUP(A453,dados!$A$1:$B$23,2,FALSE))</f>
        <v/>
      </c>
      <c r="C453" s="70"/>
      <c r="D453" s="128"/>
      <c r="E453" s="70"/>
      <c r="F453" s="24"/>
      <c r="G453" s="25"/>
      <c r="H453" s="25"/>
      <c r="I453" s="25"/>
      <c r="J453" s="25"/>
      <c r="K453" s="25"/>
      <c r="L453" s="27"/>
      <c r="M453" s="24"/>
      <c r="N453" s="24"/>
      <c r="O453" s="24"/>
      <c r="P453" s="28"/>
      <c r="Q453" s="28"/>
      <c r="R453" s="28"/>
      <c r="S453" s="28"/>
      <c r="T453" s="28"/>
      <c r="U453" s="25"/>
      <c r="V453" s="25"/>
      <c r="W453" s="28"/>
      <c r="X453" s="25"/>
      <c r="Y453" s="24"/>
      <c r="Z453" s="24"/>
      <c r="AA453" s="30"/>
      <c r="AB453" s="28"/>
      <c r="AC453" s="31" t="str">
        <f t="shared" si="13"/>
        <v/>
      </c>
      <c r="AD453" s="28"/>
    </row>
    <row r="454" spans="1:30" ht="15" x14ac:dyDescent="0.2">
      <c r="A454" s="68"/>
      <c r="B454" s="23" t="str">
        <f>IF('PCA 2022 Licit, Dispensa, Inexi'!$A454="","",VLOOKUP(A454,dados!$A$1:$B$23,2,FALSE))</f>
        <v/>
      </c>
      <c r="C454" s="71"/>
      <c r="D454" s="129"/>
      <c r="E454" s="70"/>
      <c r="F454" s="24"/>
      <c r="G454" s="25"/>
      <c r="H454" s="25"/>
      <c r="I454" s="25"/>
      <c r="J454" s="25"/>
      <c r="K454" s="25"/>
      <c r="L454" s="27"/>
      <c r="M454" s="24"/>
      <c r="N454" s="24"/>
      <c r="O454" s="24"/>
      <c r="P454" s="28"/>
      <c r="Q454" s="28"/>
      <c r="R454" s="28"/>
      <c r="S454" s="28"/>
      <c r="T454" s="28"/>
      <c r="U454" s="25"/>
      <c r="V454" s="25"/>
      <c r="W454" s="28"/>
      <c r="X454" s="25"/>
      <c r="Y454" s="24"/>
      <c r="Z454" s="24"/>
      <c r="AA454" s="30"/>
      <c r="AB454" s="28"/>
      <c r="AC454" s="31" t="str">
        <f t="shared" si="13"/>
        <v/>
      </c>
      <c r="AD454" s="28"/>
    </row>
    <row r="455" spans="1:30" ht="15" x14ac:dyDescent="0.2">
      <c r="A455" s="69"/>
      <c r="B455" s="23" t="str">
        <f>IF('PCA 2022 Licit, Dispensa, Inexi'!$A455="","",VLOOKUP(A455,dados!$A$1:$B$23,2,FALSE))</f>
        <v/>
      </c>
      <c r="C455" s="70"/>
      <c r="D455" s="128"/>
      <c r="E455" s="70"/>
      <c r="F455" s="24"/>
      <c r="G455" s="25"/>
      <c r="H455" s="25"/>
      <c r="I455" s="25"/>
      <c r="J455" s="25"/>
      <c r="K455" s="25"/>
      <c r="L455" s="27"/>
      <c r="M455" s="24"/>
      <c r="N455" s="24"/>
      <c r="O455" s="24"/>
      <c r="P455" s="28"/>
      <c r="Q455" s="28"/>
      <c r="R455" s="28"/>
      <c r="S455" s="28"/>
      <c r="T455" s="28"/>
      <c r="U455" s="25"/>
      <c r="V455" s="25"/>
      <c r="W455" s="28"/>
      <c r="X455" s="25"/>
      <c r="Y455" s="24"/>
      <c r="Z455" s="24"/>
      <c r="AA455" s="30"/>
      <c r="AB455" s="28"/>
      <c r="AC455" s="31" t="str">
        <f t="shared" si="13"/>
        <v/>
      </c>
      <c r="AD455" s="28"/>
    </row>
    <row r="456" spans="1:30" ht="15" x14ac:dyDescent="0.2">
      <c r="A456" s="68"/>
      <c r="B456" s="23" t="str">
        <f>IF('PCA 2022 Licit, Dispensa, Inexi'!$A456="","",VLOOKUP(A456,dados!$A$1:$B$23,2,FALSE))</f>
        <v/>
      </c>
      <c r="C456" s="71"/>
      <c r="D456" s="129"/>
      <c r="E456" s="70"/>
      <c r="F456" s="24"/>
      <c r="G456" s="25"/>
      <c r="H456" s="25"/>
      <c r="I456" s="25"/>
      <c r="J456" s="25"/>
      <c r="K456" s="25"/>
      <c r="L456" s="27"/>
      <c r="M456" s="24"/>
      <c r="N456" s="24"/>
      <c r="O456" s="24"/>
      <c r="P456" s="28"/>
      <c r="Q456" s="28"/>
      <c r="R456" s="28"/>
      <c r="S456" s="28"/>
      <c r="T456" s="28"/>
      <c r="U456" s="25"/>
      <c r="V456" s="25"/>
      <c r="W456" s="28"/>
      <c r="X456" s="25"/>
      <c r="Y456" s="24"/>
      <c r="Z456" s="24"/>
      <c r="AA456" s="30"/>
      <c r="AB456" s="28"/>
      <c r="AC456" s="31" t="str">
        <f t="shared" si="13"/>
        <v/>
      </c>
      <c r="AD456" s="28"/>
    </row>
    <row r="457" spans="1:30" ht="15" x14ac:dyDescent="0.2">
      <c r="A457" s="69"/>
      <c r="B457" s="23" t="str">
        <f>IF('PCA 2022 Licit, Dispensa, Inexi'!$A457="","",VLOOKUP(A457,dados!$A$1:$B$23,2,FALSE))</f>
        <v/>
      </c>
      <c r="C457" s="70"/>
      <c r="D457" s="128"/>
      <c r="E457" s="70"/>
      <c r="F457" s="24"/>
      <c r="G457" s="25"/>
      <c r="H457" s="25"/>
      <c r="I457" s="25"/>
      <c r="J457" s="25"/>
      <c r="K457" s="25"/>
      <c r="L457" s="27"/>
      <c r="M457" s="24"/>
      <c r="N457" s="24"/>
      <c r="O457" s="24"/>
      <c r="P457" s="28"/>
      <c r="Q457" s="28"/>
      <c r="R457" s="28"/>
      <c r="S457" s="28"/>
      <c r="T457" s="28"/>
      <c r="U457" s="25"/>
      <c r="V457" s="25"/>
      <c r="W457" s="28"/>
      <c r="X457" s="25"/>
      <c r="Y457" s="24"/>
      <c r="Z457" s="24"/>
      <c r="AA457" s="30"/>
      <c r="AB457" s="28"/>
      <c r="AC457" s="31" t="str">
        <f t="shared" si="13"/>
        <v/>
      </c>
      <c r="AD457" s="28"/>
    </row>
    <row r="458" spans="1:30" ht="15" x14ac:dyDescent="0.2">
      <c r="A458" s="68"/>
      <c r="B458" s="23" t="str">
        <f>IF('PCA 2022 Licit, Dispensa, Inexi'!$A458="","",VLOOKUP(A458,dados!$A$1:$B$23,2,FALSE))</f>
        <v/>
      </c>
      <c r="C458" s="71"/>
      <c r="D458" s="129"/>
      <c r="E458" s="70"/>
      <c r="F458" s="24"/>
      <c r="G458" s="25"/>
      <c r="H458" s="25"/>
      <c r="I458" s="25"/>
      <c r="J458" s="25"/>
      <c r="K458" s="25"/>
      <c r="L458" s="27"/>
      <c r="M458" s="24"/>
      <c r="N458" s="24"/>
      <c r="O458" s="24"/>
      <c r="P458" s="28"/>
      <c r="Q458" s="28"/>
      <c r="R458" s="28"/>
      <c r="S458" s="28"/>
      <c r="T458" s="28"/>
      <c r="U458" s="25"/>
      <c r="V458" s="25"/>
      <c r="W458" s="28"/>
      <c r="X458" s="25"/>
      <c r="Y458" s="24"/>
      <c r="Z458" s="24"/>
      <c r="AA458" s="30"/>
      <c r="AB458" s="28"/>
      <c r="AC458" s="31" t="str">
        <f t="shared" si="13"/>
        <v/>
      </c>
      <c r="AD458" s="28"/>
    </row>
    <row r="459" spans="1:30" ht="15" x14ac:dyDescent="0.2">
      <c r="A459" s="69"/>
      <c r="B459" s="23" t="str">
        <f>IF('PCA 2022 Licit, Dispensa, Inexi'!$A459="","",VLOOKUP(A459,dados!$A$1:$B$23,2,FALSE))</f>
        <v/>
      </c>
      <c r="C459" s="70"/>
      <c r="D459" s="128"/>
      <c r="E459" s="70"/>
      <c r="F459" s="24"/>
      <c r="G459" s="25"/>
      <c r="H459" s="25"/>
      <c r="I459" s="25"/>
      <c r="J459" s="25"/>
      <c r="K459" s="25"/>
      <c r="L459" s="27"/>
      <c r="M459" s="24"/>
      <c r="N459" s="24"/>
      <c r="O459" s="24"/>
      <c r="P459" s="28"/>
      <c r="Q459" s="28"/>
      <c r="R459" s="28"/>
      <c r="S459" s="28"/>
      <c r="T459" s="28"/>
      <c r="U459" s="25"/>
      <c r="V459" s="25"/>
      <c r="W459" s="28"/>
      <c r="X459" s="25"/>
      <c r="Y459" s="24"/>
      <c r="Z459" s="24"/>
      <c r="AA459" s="30"/>
      <c r="AB459" s="28"/>
      <c r="AC459" s="31" t="str">
        <f t="shared" si="13"/>
        <v/>
      </c>
      <c r="AD459" s="28"/>
    </row>
    <row r="460" spans="1:30" ht="15" x14ac:dyDescent="0.2">
      <c r="A460" s="68"/>
      <c r="B460" s="23" t="str">
        <f>IF('PCA 2022 Licit, Dispensa, Inexi'!$A460="","",VLOOKUP(A460,dados!$A$1:$B$23,2,FALSE))</f>
        <v/>
      </c>
      <c r="C460" s="71"/>
      <c r="D460" s="129"/>
      <c r="E460" s="70"/>
      <c r="F460" s="24"/>
      <c r="G460" s="25"/>
      <c r="H460" s="25"/>
      <c r="I460" s="25"/>
      <c r="J460" s="25"/>
      <c r="K460" s="25"/>
      <c r="L460" s="27"/>
      <c r="M460" s="24"/>
      <c r="N460" s="24"/>
      <c r="O460" s="24"/>
      <c r="P460" s="28"/>
      <c r="Q460" s="28"/>
      <c r="R460" s="28"/>
      <c r="S460" s="28"/>
      <c r="T460" s="28"/>
      <c r="U460" s="25"/>
      <c r="V460" s="25"/>
      <c r="W460" s="28"/>
      <c r="X460" s="25"/>
      <c r="Y460" s="24"/>
      <c r="Z460" s="24"/>
      <c r="AA460" s="30"/>
      <c r="AB460" s="28"/>
      <c r="AC460" s="31" t="str">
        <f t="shared" si="13"/>
        <v/>
      </c>
      <c r="AD460" s="28"/>
    </row>
    <row r="461" spans="1:30" ht="15" x14ac:dyDescent="0.2">
      <c r="A461" s="69"/>
      <c r="B461" s="23" t="str">
        <f>IF('PCA 2022 Licit, Dispensa, Inexi'!$A461="","",VLOOKUP(A461,dados!$A$1:$B$23,2,FALSE))</f>
        <v/>
      </c>
      <c r="C461" s="70"/>
      <c r="D461" s="128"/>
      <c r="E461" s="70"/>
      <c r="F461" s="24"/>
      <c r="G461" s="25"/>
      <c r="H461" s="25"/>
      <c r="I461" s="25"/>
      <c r="J461" s="25"/>
      <c r="K461" s="25"/>
      <c r="L461" s="27"/>
      <c r="M461" s="24"/>
      <c r="N461" s="24"/>
      <c r="O461" s="24"/>
      <c r="P461" s="28"/>
      <c r="Q461" s="28"/>
      <c r="R461" s="28"/>
      <c r="S461" s="28"/>
      <c r="T461" s="28"/>
      <c r="U461" s="25"/>
      <c r="V461" s="25"/>
      <c r="W461" s="28"/>
      <c r="X461" s="25"/>
      <c r="Y461" s="24"/>
      <c r="Z461" s="24"/>
      <c r="AA461" s="30"/>
      <c r="AB461" s="28"/>
      <c r="AC461" s="31" t="str">
        <f t="shared" si="13"/>
        <v/>
      </c>
      <c r="AD461" s="28"/>
    </row>
    <row r="462" spans="1:30" ht="15" x14ac:dyDescent="0.2">
      <c r="A462" s="68"/>
      <c r="B462" s="23" t="str">
        <f>IF('PCA 2022 Licit, Dispensa, Inexi'!$A462="","",VLOOKUP(A462,dados!$A$1:$B$23,2,FALSE))</f>
        <v/>
      </c>
      <c r="C462" s="71"/>
      <c r="D462" s="129"/>
      <c r="E462" s="70"/>
      <c r="F462" s="24"/>
      <c r="G462" s="25"/>
      <c r="H462" s="25"/>
      <c r="I462" s="25"/>
      <c r="J462" s="25"/>
      <c r="K462" s="25"/>
      <c r="L462" s="27"/>
      <c r="M462" s="24"/>
      <c r="N462" s="24"/>
      <c r="O462" s="24"/>
      <c r="P462" s="28"/>
      <c r="Q462" s="28"/>
      <c r="R462" s="28"/>
      <c r="S462" s="28"/>
      <c r="T462" s="28"/>
      <c r="U462" s="25"/>
      <c r="V462" s="25"/>
      <c r="W462" s="28"/>
      <c r="X462" s="25"/>
      <c r="Y462" s="24"/>
      <c r="Z462" s="24"/>
      <c r="AA462" s="30"/>
      <c r="AB462" s="28"/>
      <c r="AC462" s="31" t="str">
        <f t="shared" si="13"/>
        <v/>
      </c>
      <c r="AD462" s="28"/>
    </row>
    <row r="463" spans="1:30" ht="15" x14ac:dyDescent="0.2">
      <c r="A463" s="69"/>
      <c r="B463" s="23" t="str">
        <f>IF('PCA 2022 Licit, Dispensa, Inexi'!$A463="","",VLOOKUP(A463,dados!$A$1:$B$23,2,FALSE))</f>
        <v/>
      </c>
      <c r="C463" s="70"/>
      <c r="D463" s="128"/>
      <c r="E463" s="70"/>
      <c r="F463" s="24"/>
      <c r="G463" s="25"/>
      <c r="H463" s="25"/>
      <c r="I463" s="25"/>
      <c r="J463" s="25"/>
      <c r="K463" s="25"/>
      <c r="L463" s="27"/>
      <c r="M463" s="24"/>
      <c r="N463" s="24"/>
      <c r="O463" s="24"/>
      <c r="P463" s="28"/>
      <c r="Q463" s="28"/>
      <c r="R463" s="28"/>
      <c r="S463" s="28"/>
      <c r="T463" s="28"/>
      <c r="U463" s="25"/>
      <c r="V463" s="25"/>
      <c r="W463" s="28"/>
      <c r="X463" s="25"/>
      <c r="Y463" s="24"/>
      <c r="Z463" s="24"/>
      <c r="AA463" s="30"/>
      <c r="AB463" s="28"/>
      <c r="AC463" s="31" t="str">
        <f t="shared" si="13"/>
        <v/>
      </c>
      <c r="AD463" s="28"/>
    </row>
    <row r="464" spans="1:30" ht="15" x14ac:dyDescent="0.2">
      <c r="A464" s="68"/>
      <c r="B464" s="23" t="str">
        <f>IF('PCA 2022 Licit, Dispensa, Inexi'!$A464="","",VLOOKUP(A464,dados!$A$1:$B$23,2,FALSE))</f>
        <v/>
      </c>
      <c r="C464" s="71"/>
      <c r="D464" s="129"/>
      <c r="E464" s="70"/>
      <c r="F464" s="24"/>
      <c r="G464" s="25"/>
      <c r="H464" s="25"/>
      <c r="I464" s="25"/>
      <c r="J464" s="25"/>
      <c r="K464" s="25"/>
      <c r="L464" s="27"/>
      <c r="M464" s="24"/>
      <c r="N464" s="24"/>
      <c r="O464" s="24"/>
      <c r="P464" s="28"/>
      <c r="Q464" s="28"/>
      <c r="R464" s="28"/>
      <c r="S464" s="28"/>
      <c r="T464" s="28"/>
      <c r="U464" s="25"/>
      <c r="V464" s="25"/>
      <c r="W464" s="28"/>
      <c r="X464" s="25"/>
      <c r="Y464" s="24"/>
      <c r="Z464" s="24"/>
      <c r="AA464" s="30"/>
      <c r="AB464" s="28"/>
      <c r="AC464" s="31" t="str">
        <f t="shared" si="13"/>
        <v/>
      </c>
      <c r="AD464" s="28"/>
    </row>
    <row r="465" spans="1:30" ht="15" x14ac:dyDescent="0.2">
      <c r="A465" s="69"/>
      <c r="B465" s="23" t="str">
        <f>IF('PCA 2022 Licit, Dispensa, Inexi'!$A465="","",VLOOKUP(A465,dados!$A$1:$B$23,2,FALSE))</f>
        <v/>
      </c>
      <c r="C465" s="70"/>
      <c r="D465" s="128"/>
      <c r="E465" s="70"/>
      <c r="F465" s="24"/>
      <c r="G465" s="25"/>
      <c r="H465" s="25"/>
      <c r="I465" s="25"/>
      <c r="J465" s="25"/>
      <c r="K465" s="25"/>
      <c r="L465" s="27"/>
      <c r="M465" s="24"/>
      <c r="N465" s="24"/>
      <c r="O465" s="24"/>
      <c r="P465" s="28"/>
      <c r="Q465" s="28"/>
      <c r="R465" s="28"/>
      <c r="S465" s="28"/>
      <c r="T465" s="28"/>
      <c r="U465" s="25"/>
      <c r="V465" s="25"/>
      <c r="W465" s="28"/>
      <c r="X465" s="25"/>
      <c r="Y465" s="24"/>
      <c r="Z465" s="24"/>
      <c r="AA465" s="30"/>
      <c r="AB465" s="28"/>
      <c r="AC465" s="31" t="str">
        <f t="shared" si="13"/>
        <v/>
      </c>
      <c r="AD465" s="28"/>
    </row>
    <row r="466" spans="1:30" ht="15" x14ac:dyDescent="0.2">
      <c r="A466" s="68"/>
      <c r="B466" s="23" t="str">
        <f>IF('PCA 2022 Licit, Dispensa, Inexi'!$A466="","",VLOOKUP(A466,dados!$A$1:$B$23,2,FALSE))</f>
        <v/>
      </c>
      <c r="C466" s="71"/>
      <c r="D466" s="129"/>
      <c r="E466" s="70"/>
      <c r="F466" s="24"/>
      <c r="G466" s="25"/>
      <c r="H466" s="25"/>
      <c r="I466" s="25"/>
      <c r="J466" s="25"/>
      <c r="K466" s="25"/>
      <c r="L466" s="27"/>
      <c r="M466" s="24"/>
      <c r="N466" s="24"/>
      <c r="O466" s="24"/>
      <c r="P466" s="28"/>
      <c r="Q466" s="28"/>
      <c r="R466" s="28"/>
      <c r="S466" s="28"/>
      <c r="T466" s="28"/>
      <c r="U466" s="25"/>
      <c r="V466" s="25"/>
      <c r="W466" s="28"/>
      <c r="X466" s="25"/>
      <c r="Y466" s="24"/>
      <c r="Z466" s="24"/>
      <c r="AA466" s="30"/>
      <c r="AB466" s="28"/>
      <c r="AC466" s="31" t="str">
        <f t="shared" si="13"/>
        <v/>
      </c>
      <c r="AD466" s="28"/>
    </row>
    <row r="467" spans="1:30" ht="15" x14ac:dyDescent="0.2">
      <c r="A467" s="69"/>
      <c r="B467" s="23" t="str">
        <f>IF('PCA 2022 Licit, Dispensa, Inexi'!$A467="","",VLOOKUP(A467,dados!$A$1:$B$23,2,FALSE))</f>
        <v/>
      </c>
      <c r="C467" s="70"/>
      <c r="D467" s="128"/>
      <c r="E467" s="70"/>
      <c r="F467" s="24"/>
      <c r="G467" s="25"/>
      <c r="H467" s="25"/>
      <c r="I467" s="25"/>
      <c r="J467" s="25"/>
      <c r="K467" s="25"/>
      <c r="L467" s="27"/>
      <c r="M467" s="24"/>
      <c r="N467" s="24"/>
      <c r="O467" s="24"/>
      <c r="P467" s="28"/>
      <c r="Q467" s="28"/>
      <c r="R467" s="28"/>
      <c r="S467" s="28"/>
      <c r="T467" s="28"/>
      <c r="U467" s="25"/>
      <c r="V467" s="25"/>
      <c r="W467" s="28"/>
      <c r="X467" s="25"/>
      <c r="Y467" s="24"/>
      <c r="Z467" s="24"/>
      <c r="AA467" s="30"/>
      <c r="AB467" s="28"/>
      <c r="AC467" s="31" t="str">
        <f t="shared" si="13"/>
        <v/>
      </c>
      <c r="AD467" s="28"/>
    </row>
    <row r="468" spans="1:30" ht="15" x14ac:dyDescent="0.2">
      <c r="A468" s="68"/>
      <c r="B468" s="23" t="str">
        <f>IF('PCA 2022 Licit, Dispensa, Inexi'!$A468="","",VLOOKUP(A468,dados!$A$1:$B$23,2,FALSE))</f>
        <v/>
      </c>
      <c r="C468" s="71"/>
      <c r="D468" s="129"/>
      <c r="E468" s="70"/>
      <c r="F468" s="24"/>
      <c r="G468" s="25"/>
      <c r="H468" s="25"/>
      <c r="I468" s="25"/>
      <c r="J468" s="25"/>
      <c r="K468" s="25"/>
      <c r="L468" s="27"/>
      <c r="M468" s="24"/>
      <c r="N468" s="24"/>
      <c r="O468" s="24"/>
      <c r="P468" s="28"/>
      <c r="Q468" s="28"/>
      <c r="R468" s="28"/>
      <c r="S468" s="28"/>
      <c r="T468" s="28"/>
      <c r="U468" s="25"/>
      <c r="V468" s="25"/>
      <c r="W468" s="28"/>
      <c r="X468" s="25"/>
      <c r="Y468" s="24"/>
      <c r="Z468" s="24"/>
      <c r="AA468" s="30"/>
      <c r="AB468" s="28"/>
      <c r="AC468" s="31" t="str">
        <f t="shared" si="13"/>
        <v/>
      </c>
      <c r="AD468" s="28"/>
    </row>
    <row r="469" spans="1:30" ht="15" x14ac:dyDescent="0.2">
      <c r="A469" s="69"/>
      <c r="B469" s="23" t="str">
        <f>IF('PCA 2022 Licit, Dispensa, Inexi'!$A469="","",VLOOKUP(A469,dados!$A$1:$B$23,2,FALSE))</f>
        <v/>
      </c>
      <c r="C469" s="70"/>
      <c r="D469" s="128"/>
      <c r="E469" s="70"/>
      <c r="F469" s="24"/>
      <c r="G469" s="25"/>
      <c r="H469" s="25"/>
      <c r="I469" s="25"/>
      <c r="J469" s="25"/>
      <c r="K469" s="25"/>
      <c r="L469" s="27"/>
      <c r="M469" s="24"/>
      <c r="N469" s="24"/>
      <c r="O469" s="24"/>
      <c r="P469" s="28"/>
      <c r="Q469" s="28"/>
      <c r="R469" s="28"/>
      <c r="S469" s="28"/>
      <c r="T469" s="28"/>
      <c r="U469" s="25"/>
      <c r="V469" s="25"/>
      <c r="W469" s="28"/>
      <c r="X469" s="25"/>
      <c r="Y469" s="24"/>
      <c r="Z469" s="24"/>
      <c r="AA469" s="30"/>
      <c r="AB469" s="28"/>
      <c r="AC469" s="31" t="str">
        <f t="shared" si="13"/>
        <v/>
      </c>
      <c r="AD469" s="28"/>
    </row>
    <row r="470" spans="1:30" ht="15" x14ac:dyDescent="0.2">
      <c r="A470" s="68"/>
      <c r="B470" s="23" t="str">
        <f>IF('PCA 2022 Licit, Dispensa, Inexi'!$A470="","",VLOOKUP(A470,dados!$A$1:$B$23,2,FALSE))</f>
        <v/>
      </c>
      <c r="C470" s="71"/>
      <c r="D470" s="129"/>
      <c r="E470" s="70"/>
      <c r="F470" s="24"/>
      <c r="G470" s="25"/>
      <c r="H470" s="25"/>
      <c r="I470" s="25"/>
      <c r="J470" s="25"/>
      <c r="K470" s="25"/>
      <c r="L470" s="27"/>
      <c r="M470" s="24"/>
      <c r="N470" s="24"/>
      <c r="O470" s="24"/>
      <c r="P470" s="28"/>
      <c r="Q470" s="28"/>
      <c r="R470" s="28"/>
      <c r="S470" s="28"/>
      <c r="T470" s="28"/>
      <c r="U470" s="25"/>
      <c r="V470" s="25"/>
      <c r="W470" s="28"/>
      <c r="X470" s="25"/>
      <c r="Y470" s="24"/>
      <c r="Z470" s="24"/>
      <c r="AA470" s="30"/>
      <c r="AB470" s="28"/>
      <c r="AC470" s="31" t="str">
        <f t="shared" si="13"/>
        <v/>
      </c>
      <c r="AD470" s="28"/>
    </row>
    <row r="471" spans="1:30" ht="15" x14ac:dyDescent="0.2">
      <c r="A471" s="69"/>
      <c r="B471" s="23" t="str">
        <f>IF('PCA 2022 Licit, Dispensa, Inexi'!$A471="","",VLOOKUP(A471,dados!$A$1:$B$23,2,FALSE))</f>
        <v/>
      </c>
      <c r="C471" s="70"/>
      <c r="D471" s="128"/>
      <c r="E471" s="70"/>
      <c r="F471" s="24"/>
      <c r="G471" s="25"/>
      <c r="H471" s="25"/>
      <c r="I471" s="25"/>
      <c r="J471" s="25"/>
      <c r="K471" s="25"/>
      <c r="L471" s="27"/>
      <c r="M471" s="24"/>
      <c r="N471" s="24"/>
      <c r="O471" s="24"/>
      <c r="P471" s="28"/>
      <c r="Q471" s="28"/>
      <c r="R471" s="28"/>
      <c r="S471" s="28"/>
      <c r="T471" s="28"/>
      <c r="U471" s="25"/>
      <c r="V471" s="25"/>
      <c r="W471" s="28"/>
      <c r="X471" s="25"/>
      <c r="Y471" s="24"/>
      <c r="Z471" s="24"/>
      <c r="AA471" s="30"/>
      <c r="AB471" s="28"/>
      <c r="AC471" s="31" t="str">
        <f t="shared" si="13"/>
        <v/>
      </c>
      <c r="AD471" s="28"/>
    </row>
    <row r="472" spans="1:30" ht="15" x14ac:dyDescent="0.2">
      <c r="A472" s="68"/>
      <c r="B472" s="23" t="str">
        <f>IF('PCA 2022 Licit, Dispensa, Inexi'!$A472="","",VLOOKUP(A472,dados!$A$1:$B$23,2,FALSE))</f>
        <v/>
      </c>
      <c r="C472" s="71"/>
      <c r="D472" s="129"/>
      <c r="E472" s="70"/>
      <c r="F472" s="24"/>
      <c r="G472" s="25"/>
      <c r="H472" s="25"/>
      <c r="I472" s="25"/>
      <c r="J472" s="25"/>
      <c r="K472" s="25"/>
      <c r="L472" s="27"/>
      <c r="M472" s="24"/>
      <c r="N472" s="24"/>
      <c r="O472" s="24"/>
      <c r="P472" s="28"/>
      <c r="Q472" s="28"/>
      <c r="R472" s="28"/>
      <c r="S472" s="28"/>
      <c r="T472" s="28"/>
      <c r="U472" s="25"/>
      <c r="V472" s="25"/>
      <c r="W472" s="28"/>
      <c r="X472" s="25"/>
      <c r="Y472" s="24"/>
      <c r="Z472" s="24"/>
      <c r="AA472" s="30"/>
      <c r="AB472" s="28"/>
      <c r="AC472" s="31" t="str">
        <f t="shared" si="13"/>
        <v/>
      </c>
      <c r="AD472" s="28"/>
    </row>
    <row r="473" spans="1:30" ht="15" x14ac:dyDescent="0.2">
      <c r="A473" s="69"/>
      <c r="B473" s="23" t="str">
        <f>IF('PCA 2022 Licit, Dispensa, Inexi'!$A473="","",VLOOKUP(A473,dados!$A$1:$B$23,2,FALSE))</f>
        <v/>
      </c>
      <c r="C473" s="70"/>
      <c r="D473" s="128"/>
      <c r="E473" s="70"/>
      <c r="F473" s="24"/>
      <c r="G473" s="25"/>
      <c r="H473" s="25"/>
      <c r="I473" s="25"/>
      <c r="J473" s="25"/>
      <c r="K473" s="25"/>
      <c r="L473" s="27"/>
      <c r="M473" s="24"/>
      <c r="N473" s="24"/>
      <c r="O473" s="24"/>
      <c r="P473" s="28"/>
      <c r="Q473" s="28"/>
      <c r="R473" s="28"/>
      <c r="S473" s="28"/>
      <c r="T473" s="28"/>
      <c r="U473" s="25"/>
      <c r="V473" s="25"/>
      <c r="W473" s="28"/>
      <c r="X473" s="25"/>
      <c r="Y473" s="24"/>
      <c r="Z473" s="24"/>
      <c r="AA473" s="30"/>
      <c r="AB473" s="28"/>
      <c r="AC473" s="31" t="str">
        <f t="shared" si="13"/>
        <v/>
      </c>
      <c r="AD473" s="28"/>
    </row>
    <row r="474" spans="1:30" ht="15" x14ac:dyDescent="0.2">
      <c r="A474" s="68"/>
      <c r="B474" s="23" t="str">
        <f>IF('PCA 2022 Licit, Dispensa, Inexi'!$A474="","",VLOOKUP(A474,dados!$A$1:$B$23,2,FALSE))</f>
        <v/>
      </c>
      <c r="C474" s="71"/>
      <c r="D474" s="129"/>
      <c r="E474" s="70"/>
      <c r="F474" s="24"/>
      <c r="G474" s="25"/>
      <c r="H474" s="25"/>
      <c r="I474" s="25"/>
      <c r="J474" s="25"/>
      <c r="K474" s="25"/>
      <c r="L474" s="27"/>
      <c r="M474" s="24"/>
      <c r="N474" s="24"/>
      <c r="O474" s="24"/>
      <c r="P474" s="28"/>
      <c r="Q474" s="28"/>
      <c r="R474" s="28"/>
      <c r="S474" s="28"/>
      <c r="T474" s="28"/>
      <c r="U474" s="25"/>
      <c r="V474" s="25"/>
      <c r="W474" s="28"/>
      <c r="X474" s="25"/>
      <c r="Y474" s="24"/>
      <c r="Z474" s="24"/>
      <c r="AA474" s="30"/>
      <c r="AB474" s="28"/>
      <c r="AC474" s="31" t="str">
        <f t="shared" si="13"/>
        <v/>
      </c>
      <c r="AD474" s="28"/>
    </row>
    <row r="475" spans="1:30" ht="15" x14ac:dyDescent="0.2">
      <c r="A475" s="69"/>
      <c r="B475" s="23" t="str">
        <f>IF('PCA 2022 Licit, Dispensa, Inexi'!$A475="","",VLOOKUP(A475,dados!$A$1:$B$23,2,FALSE))</f>
        <v/>
      </c>
      <c r="C475" s="70"/>
      <c r="D475" s="128"/>
      <c r="E475" s="70"/>
      <c r="F475" s="24"/>
      <c r="G475" s="25"/>
      <c r="H475" s="25"/>
      <c r="I475" s="25"/>
      <c r="J475" s="25"/>
      <c r="K475" s="25"/>
      <c r="L475" s="27"/>
      <c r="M475" s="24"/>
      <c r="N475" s="24"/>
      <c r="O475" s="24"/>
      <c r="P475" s="28"/>
      <c r="Q475" s="28"/>
      <c r="R475" s="28"/>
      <c r="S475" s="28"/>
      <c r="T475" s="28"/>
      <c r="U475" s="25"/>
      <c r="V475" s="25"/>
      <c r="W475" s="28"/>
      <c r="X475" s="25"/>
      <c r="Y475" s="24"/>
      <c r="Z475" s="24"/>
      <c r="AA475" s="30"/>
      <c r="AB475" s="28"/>
      <c r="AC475" s="31" t="str">
        <f t="shared" si="13"/>
        <v/>
      </c>
      <c r="AD475" s="28"/>
    </row>
    <row r="476" spans="1:30" ht="15" x14ac:dyDescent="0.2">
      <c r="A476" s="68"/>
      <c r="B476" s="23" t="str">
        <f>IF('PCA 2022 Licit, Dispensa, Inexi'!$A476="","",VLOOKUP(A476,dados!$A$1:$B$23,2,FALSE))</f>
        <v/>
      </c>
      <c r="C476" s="71"/>
      <c r="D476" s="129"/>
      <c r="E476" s="70"/>
      <c r="F476" s="24"/>
      <c r="G476" s="25"/>
      <c r="H476" s="25"/>
      <c r="I476" s="25"/>
      <c r="J476" s="25"/>
      <c r="K476" s="25"/>
      <c r="L476" s="27"/>
      <c r="M476" s="24"/>
      <c r="N476" s="24"/>
      <c r="O476" s="24"/>
      <c r="P476" s="28"/>
      <c r="Q476" s="28"/>
      <c r="R476" s="28"/>
      <c r="S476" s="28"/>
      <c r="T476" s="28"/>
      <c r="U476" s="25"/>
      <c r="V476" s="25"/>
      <c r="W476" s="28"/>
      <c r="X476" s="25"/>
      <c r="Y476" s="24"/>
      <c r="Z476" s="24"/>
      <c r="AA476" s="30"/>
      <c r="AB476" s="28"/>
      <c r="AC476" s="31" t="str">
        <f t="shared" si="13"/>
        <v/>
      </c>
      <c r="AD476" s="28"/>
    </row>
    <row r="477" spans="1:30" ht="15" x14ac:dyDescent="0.2">
      <c r="A477" s="69"/>
      <c r="B477" s="23" t="str">
        <f>IF('PCA 2022 Licit, Dispensa, Inexi'!$A477="","",VLOOKUP(A477,dados!$A$1:$B$23,2,FALSE))</f>
        <v/>
      </c>
      <c r="C477" s="70"/>
      <c r="D477" s="128"/>
      <c r="E477" s="70"/>
      <c r="F477" s="24"/>
      <c r="G477" s="25"/>
      <c r="H477" s="25"/>
      <c r="I477" s="25"/>
      <c r="J477" s="25"/>
      <c r="K477" s="25"/>
      <c r="L477" s="27"/>
      <c r="M477" s="24"/>
      <c r="N477" s="24"/>
      <c r="O477" s="24"/>
      <c r="P477" s="28"/>
      <c r="Q477" s="28"/>
      <c r="R477" s="28"/>
      <c r="S477" s="28"/>
      <c r="T477" s="28"/>
      <c r="U477" s="25"/>
      <c r="V477" s="25"/>
      <c r="W477" s="28"/>
      <c r="X477" s="25"/>
      <c r="Y477" s="24"/>
      <c r="Z477" s="24"/>
      <c r="AA477" s="30"/>
      <c r="AB477" s="28"/>
      <c r="AC477" s="31" t="str">
        <f t="shared" si="13"/>
        <v/>
      </c>
      <c r="AD477" s="28"/>
    </row>
    <row r="478" spans="1:30" ht="15" x14ac:dyDescent="0.2">
      <c r="A478" s="68"/>
      <c r="B478" s="23" t="str">
        <f>IF('PCA 2022 Licit, Dispensa, Inexi'!$A478="","",VLOOKUP(A478,dados!$A$1:$B$23,2,FALSE))</f>
        <v/>
      </c>
      <c r="C478" s="71"/>
      <c r="D478" s="129"/>
      <c r="E478" s="70"/>
      <c r="F478" s="24"/>
      <c r="G478" s="25"/>
      <c r="H478" s="25"/>
      <c r="I478" s="25"/>
      <c r="J478" s="25"/>
      <c r="K478" s="25"/>
      <c r="L478" s="27"/>
      <c r="M478" s="24"/>
      <c r="N478" s="24"/>
      <c r="O478" s="24"/>
      <c r="P478" s="28"/>
      <c r="Q478" s="28"/>
      <c r="R478" s="28"/>
      <c r="S478" s="28"/>
      <c r="T478" s="28"/>
      <c r="U478" s="25"/>
      <c r="V478" s="25"/>
      <c r="W478" s="28"/>
      <c r="X478" s="25"/>
      <c r="Y478" s="24"/>
      <c r="Z478" s="24"/>
      <c r="AA478" s="30"/>
      <c r="AB478" s="28"/>
      <c r="AC478" s="31" t="str">
        <f t="shared" si="13"/>
        <v/>
      </c>
      <c r="AD478" s="28"/>
    </row>
    <row r="479" spans="1:30" ht="15" x14ac:dyDescent="0.2">
      <c r="A479" s="69"/>
      <c r="B479" s="23" t="str">
        <f>IF('PCA 2022 Licit, Dispensa, Inexi'!$A479="","",VLOOKUP(A479,dados!$A$1:$B$23,2,FALSE))</f>
        <v/>
      </c>
      <c r="C479" s="70"/>
      <c r="D479" s="128"/>
      <c r="E479" s="70"/>
      <c r="F479" s="24"/>
      <c r="G479" s="25"/>
      <c r="H479" s="25"/>
      <c r="I479" s="25"/>
      <c r="J479" s="25"/>
      <c r="K479" s="25"/>
      <c r="L479" s="27"/>
      <c r="M479" s="24"/>
      <c r="N479" s="24"/>
      <c r="O479" s="24"/>
      <c r="P479" s="28"/>
      <c r="Q479" s="28"/>
      <c r="R479" s="28"/>
      <c r="S479" s="28"/>
      <c r="T479" s="28"/>
      <c r="U479" s="25"/>
      <c r="V479" s="25"/>
      <c r="W479" s="28"/>
      <c r="X479" s="25"/>
      <c r="Y479" s="24"/>
      <c r="Z479" s="24"/>
      <c r="AA479" s="30"/>
      <c r="AB479" s="28"/>
      <c r="AC479" s="31" t="str">
        <f t="shared" si="13"/>
        <v/>
      </c>
      <c r="AD479" s="28"/>
    </row>
    <row r="480" spans="1:30" ht="15" x14ac:dyDescent="0.2">
      <c r="A480" s="68"/>
      <c r="B480" s="23" t="str">
        <f>IF('PCA 2022 Licit, Dispensa, Inexi'!$A480="","",VLOOKUP(A480,dados!$A$1:$B$23,2,FALSE))</f>
        <v/>
      </c>
      <c r="C480" s="71"/>
      <c r="D480" s="129"/>
      <c r="E480" s="70"/>
      <c r="F480" s="24"/>
      <c r="G480" s="25"/>
      <c r="H480" s="25"/>
      <c r="I480" s="25"/>
      <c r="J480" s="25"/>
      <c r="K480" s="25"/>
      <c r="L480" s="27"/>
      <c r="M480" s="24"/>
      <c r="N480" s="24"/>
      <c r="O480" s="24"/>
      <c r="P480" s="28"/>
      <c r="Q480" s="28"/>
      <c r="R480" s="28"/>
      <c r="S480" s="28"/>
      <c r="T480" s="28"/>
      <c r="U480" s="25"/>
      <c r="V480" s="25"/>
      <c r="W480" s="28"/>
      <c r="X480" s="25"/>
      <c r="Y480" s="24"/>
      <c r="Z480" s="24"/>
      <c r="AA480" s="30"/>
      <c r="AB480" s="28"/>
      <c r="AC480" s="31" t="str">
        <f t="shared" si="13"/>
        <v/>
      </c>
      <c r="AD480" s="28"/>
    </row>
    <row r="481" spans="1:30" ht="15" x14ac:dyDescent="0.2">
      <c r="A481" s="69"/>
      <c r="B481" s="23" t="str">
        <f>IF('PCA 2022 Licit, Dispensa, Inexi'!$A481="","",VLOOKUP(A481,dados!$A$1:$B$23,2,FALSE))</f>
        <v/>
      </c>
      <c r="C481" s="70"/>
      <c r="D481" s="128"/>
      <c r="E481" s="70"/>
      <c r="F481" s="24"/>
      <c r="G481" s="25"/>
      <c r="H481" s="25"/>
      <c r="I481" s="25"/>
      <c r="J481" s="25"/>
      <c r="K481" s="25"/>
      <c r="L481" s="27"/>
      <c r="M481" s="24"/>
      <c r="N481" s="24"/>
      <c r="O481" s="24"/>
      <c r="P481" s="28"/>
      <c r="Q481" s="28"/>
      <c r="R481" s="28"/>
      <c r="S481" s="28"/>
      <c r="T481" s="28"/>
      <c r="U481" s="25"/>
      <c r="V481" s="25"/>
      <c r="W481" s="28"/>
      <c r="X481" s="25"/>
      <c r="Y481" s="24"/>
      <c r="Z481" s="24"/>
      <c r="AA481" s="30"/>
      <c r="AB481" s="28"/>
      <c r="AC481" s="31" t="str">
        <f t="shared" si="13"/>
        <v/>
      </c>
      <c r="AD481" s="28"/>
    </row>
    <row r="482" spans="1:30" ht="15" x14ac:dyDescent="0.2">
      <c r="A482" s="68"/>
      <c r="B482" s="23" t="str">
        <f>IF('PCA 2022 Licit, Dispensa, Inexi'!$A482="","",VLOOKUP(A482,dados!$A$1:$B$23,2,FALSE))</f>
        <v/>
      </c>
      <c r="C482" s="71"/>
      <c r="D482" s="129"/>
      <c r="E482" s="70"/>
      <c r="F482" s="24"/>
      <c r="G482" s="25"/>
      <c r="H482" s="25"/>
      <c r="I482" s="25"/>
      <c r="J482" s="25"/>
      <c r="K482" s="25"/>
      <c r="L482" s="27"/>
      <c r="M482" s="24"/>
      <c r="N482" s="24"/>
      <c r="O482" s="24"/>
      <c r="P482" s="28"/>
      <c r="Q482" s="28"/>
      <c r="R482" s="28"/>
      <c r="S482" s="28"/>
      <c r="T482" s="28"/>
      <c r="U482" s="25"/>
      <c r="V482" s="25"/>
      <c r="W482" s="28"/>
      <c r="X482" s="25"/>
      <c r="Y482" s="24"/>
      <c r="Z482" s="24"/>
      <c r="AA482" s="30"/>
      <c r="AB482" s="28"/>
      <c r="AC482" s="31" t="str">
        <f t="shared" si="13"/>
        <v/>
      </c>
      <c r="AD482" s="28"/>
    </row>
    <row r="483" spans="1:30" ht="15" x14ac:dyDescent="0.2">
      <c r="A483" s="69"/>
      <c r="B483" s="23" t="str">
        <f>IF('PCA 2022 Licit, Dispensa, Inexi'!$A483="","",VLOOKUP(A483,dados!$A$1:$B$23,2,FALSE))</f>
        <v/>
      </c>
      <c r="C483" s="70"/>
      <c r="D483" s="128"/>
      <c r="E483" s="70"/>
      <c r="F483" s="24"/>
      <c r="G483" s="25"/>
      <c r="H483" s="25"/>
      <c r="I483" s="25"/>
      <c r="J483" s="25"/>
      <c r="K483" s="25"/>
      <c r="L483" s="27"/>
      <c r="M483" s="24"/>
      <c r="N483" s="24"/>
      <c r="O483" s="24"/>
      <c r="P483" s="28"/>
      <c r="Q483" s="28"/>
      <c r="R483" s="28"/>
      <c r="S483" s="28"/>
      <c r="T483" s="28"/>
      <c r="U483" s="25"/>
      <c r="V483" s="25"/>
      <c r="W483" s="28"/>
      <c r="X483" s="25"/>
      <c r="Y483" s="24"/>
      <c r="Z483" s="24"/>
      <c r="AA483" s="30"/>
      <c r="AB483" s="28"/>
      <c r="AC483" s="31" t="str">
        <f t="shared" si="13"/>
        <v/>
      </c>
      <c r="AD483" s="28"/>
    </row>
    <row r="484" spans="1:30" ht="15" x14ac:dyDescent="0.2">
      <c r="A484" s="68"/>
      <c r="B484" s="23" t="str">
        <f>IF('PCA 2022 Licit, Dispensa, Inexi'!$A484="","",VLOOKUP(A484,dados!$A$1:$B$23,2,FALSE))</f>
        <v/>
      </c>
      <c r="C484" s="71"/>
      <c r="D484" s="129"/>
      <c r="E484" s="70"/>
      <c r="F484" s="24"/>
      <c r="G484" s="25"/>
      <c r="H484" s="25"/>
      <c r="I484" s="25"/>
      <c r="J484" s="25"/>
      <c r="K484" s="25"/>
      <c r="L484" s="27"/>
      <c r="M484" s="24"/>
      <c r="N484" s="24"/>
      <c r="O484" s="24"/>
      <c r="P484" s="28"/>
      <c r="Q484" s="28"/>
      <c r="R484" s="28"/>
      <c r="S484" s="28"/>
      <c r="T484" s="28"/>
      <c r="U484" s="25"/>
      <c r="V484" s="25"/>
      <c r="W484" s="28"/>
      <c r="X484" s="25"/>
      <c r="Y484" s="24"/>
      <c r="Z484" s="24"/>
      <c r="AA484" s="30"/>
      <c r="AB484" s="28"/>
      <c r="AC484" s="31" t="str">
        <f t="shared" si="13"/>
        <v/>
      </c>
      <c r="AD484" s="28"/>
    </row>
    <row r="485" spans="1:30" ht="15" x14ac:dyDescent="0.2">
      <c r="A485" s="69"/>
      <c r="B485" s="23" t="str">
        <f>IF('PCA 2022 Licit, Dispensa, Inexi'!$A485="","",VLOOKUP(A485,dados!$A$1:$B$23,2,FALSE))</f>
        <v/>
      </c>
      <c r="C485" s="70"/>
      <c r="D485" s="128"/>
      <c r="E485" s="70"/>
      <c r="F485" s="24"/>
      <c r="G485" s="25"/>
      <c r="H485" s="25"/>
      <c r="I485" s="25"/>
      <c r="J485" s="25"/>
      <c r="K485" s="25"/>
      <c r="L485" s="27"/>
      <c r="M485" s="24"/>
      <c r="N485" s="24"/>
      <c r="O485" s="24"/>
      <c r="P485" s="28"/>
      <c r="Q485" s="28"/>
      <c r="R485" s="28"/>
      <c r="S485" s="28"/>
      <c r="T485" s="28"/>
      <c r="U485" s="25"/>
      <c r="V485" s="25"/>
      <c r="W485" s="28"/>
      <c r="X485" s="25"/>
      <c r="Y485" s="24"/>
      <c r="Z485" s="24"/>
      <c r="AA485" s="30"/>
      <c r="AB485" s="28"/>
      <c r="AC485" s="31" t="str">
        <f t="shared" si="13"/>
        <v/>
      </c>
      <c r="AD485" s="28"/>
    </row>
    <row r="486" spans="1:30" ht="15" x14ac:dyDescent="0.2">
      <c r="A486" s="68"/>
      <c r="B486" s="23" t="str">
        <f>IF('PCA 2022 Licit, Dispensa, Inexi'!$A486="","",VLOOKUP(A486,dados!$A$1:$B$23,2,FALSE))</f>
        <v/>
      </c>
      <c r="C486" s="71"/>
      <c r="D486" s="129"/>
      <c r="E486" s="70"/>
      <c r="F486" s="24"/>
      <c r="G486" s="25"/>
      <c r="H486" s="25"/>
      <c r="I486" s="25"/>
      <c r="J486" s="25"/>
      <c r="K486" s="25"/>
      <c r="L486" s="27"/>
      <c r="M486" s="24"/>
      <c r="N486" s="24"/>
      <c r="O486" s="24"/>
      <c r="P486" s="28"/>
      <c r="Q486" s="28"/>
      <c r="R486" s="28"/>
      <c r="S486" s="28"/>
      <c r="T486" s="28"/>
      <c r="U486" s="25"/>
      <c r="V486" s="25"/>
      <c r="W486" s="28"/>
      <c r="X486" s="25"/>
      <c r="Y486" s="24"/>
      <c r="Z486" s="24"/>
      <c r="AA486" s="30"/>
      <c r="AB486" s="28"/>
      <c r="AC486" s="31" t="str">
        <f t="shared" si="13"/>
        <v/>
      </c>
      <c r="AD486" s="28"/>
    </row>
    <row r="487" spans="1:30" ht="15" x14ac:dyDescent="0.2">
      <c r="A487" s="69"/>
      <c r="B487" s="23" t="str">
        <f>IF('PCA 2022 Licit, Dispensa, Inexi'!$A487="","",VLOOKUP(A487,dados!$A$1:$B$23,2,FALSE))</f>
        <v/>
      </c>
      <c r="C487" s="70"/>
      <c r="D487" s="128"/>
      <c r="E487" s="70"/>
      <c r="F487" s="24"/>
      <c r="G487" s="25"/>
      <c r="H487" s="25"/>
      <c r="I487" s="25"/>
      <c r="J487" s="25"/>
      <c r="K487" s="25"/>
      <c r="L487" s="27"/>
      <c r="M487" s="24"/>
      <c r="N487" s="24"/>
      <c r="O487" s="24"/>
      <c r="P487" s="28"/>
      <c r="Q487" s="28"/>
      <c r="R487" s="28"/>
      <c r="S487" s="28"/>
      <c r="T487" s="28"/>
      <c r="U487" s="25"/>
      <c r="V487" s="25"/>
      <c r="W487" s="28"/>
      <c r="X487" s="25"/>
      <c r="Y487" s="24"/>
      <c r="Z487" s="24"/>
      <c r="AA487" s="30"/>
      <c r="AB487" s="28"/>
      <c r="AC487" s="31" t="str">
        <f t="shared" si="13"/>
        <v/>
      </c>
      <c r="AD487" s="28"/>
    </row>
    <row r="488" spans="1:30" ht="15" x14ac:dyDescent="0.2">
      <c r="A488" s="68"/>
      <c r="B488" s="23" t="str">
        <f>IF('PCA 2022 Licit, Dispensa, Inexi'!$A488="","",VLOOKUP(A488,dados!$A$1:$B$23,2,FALSE))</f>
        <v/>
      </c>
      <c r="C488" s="71"/>
      <c r="D488" s="129"/>
      <c r="E488" s="70"/>
      <c r="F488" s="24"/>
      <c r="G488" s="25"/>
      <c r="H488" s="25"/>
      <c r="I488" s="25"/>
      <c r="J488" s="25"/>
      <c r="K488" s="25"/>
      <c r="L488" s="27"/>
      <c r="M488" s="24"/>
      <c r="N488" s="24"/>
      <c r="O488" s="24"/>
      <c r="P488" s="28"/>
      <c r="Q488" s="28"/>
      <c r="R488" s="28"/>
      <c r="S488" s="28"/>
      <c r="T488" s="28"/>
      <c r="U488" s="25"/>
      <c r="V488" s="25"/>
      <c r="W488" s="28"/>
      <c r="X488" s="25"/>
      <c r="Y488" s="24"/>
      <c r="Z488" s="24"/>
      <c r="AA488" s="30"/>
      <c r="AB488" s="28"/>
      <c r="AC488" s="31" t="str">
        <f t="shared" si="13"/>
        <v/>
      </c>
      <c r="AD488" s="28"/>
    </row>
    <row r="489" spans="1:30" ht="15" x14ac:dyDescent="0.2">
      <c r="A489" s="69"/>
      <c r="B489" s="23" t="str">
        <f>IF('PCA 2022 Licit, Dispensa, Inexi'!$A489="","",VLOOKUP(A489,dados!$A$1:$B$23,2,FALSE))</f>
        <v/>
      </c>
      <c r="C489" s="70"/>
      <c r="D489" s="128"/>
      <c r="E489" s="70"/>
      <c r="F489" s="24"/>
      <c r="G489" s="25"/>
      <c r="H489" s="25"/>
      <c r="I489" s="25"/>
      <c r="J489" s="25"/>
      <c r="K489" s="25"/>
      <c r="L489" s="27"/>
      <c r="M489" s="24"/>
      <c r="N489" s="24"/>
      <c r="O489" s="24"/>
      <c r="P489" s="28"/>
      <c r="Q489" s="28"/>
      <c r="R489" s="28"/>
      <c r="S489" s="28"/>
      <c r="T489" s="28"/>
      <c r="U489" s="25"/>
      <c r="V489" s="25"/>
      <c r="W489" s="28"/>
      <c r="X489" s="25"/>
      <c r="Y489" s="24"/>
      <c r="Z489" s="24"/>
      <c r="AA489" s="30"/>
      <c r="AB489" s="28"/>
      <c r="AC489" s="31" t="str">
        <f t="shared" si="13"/>
        <v/>
      </c>
      <c r="AD489" s="28"/>
    </row>
    <row r="490" spans="1:30" ht="15" x14ac:dyDescent="0.2">
      <c r="A490" s="68"/>
      <c r="B490" s="23" t="str">
        <f>IF('PCA 2022 Licit, Dispensa, Inexi'!$A490="","",VLOOKUP(A490,dados!$A$1:$B$23,2,FALSE))</f>
        <v/>
      </c>
      <c r="C490" s="71"/>
      <c r="D490" s="129"/>
      <c r="E490" s="70"/>
      <c r="F490" s="24"/>
      <c r="G490" s="25"/>
      <c r="H490" s="25"/>
      <c r="I490" s="25"/>
      <c r="J490" s="25"/>
      <c r="K490" s="25"/>
      <c r="L490" s="27"/>
      <c r="M490" s="24"/>
      <c r="N490" s="24"/>
      <c r="O490" s="24"/>
      <c r="P490" s="28"/>
      <c r="Q490" s="28"/>
      <c r="R490" s="28"/>
      <c r="S490" s="28"/>
      <c r="T490" s="28"/>
      <c r="U490" s="25"/>
      <c r="V490" s="25"/>
      <c r="W490" s="28"/>
      <c r="X490" s="25"/>
      <c r="Y490" s="24"/>
      <c r="Z490" s="24"/>
      <c r="AA490" s="30"/>
      <c r="AB490" s="28"/>
      <c r="AC490" s="31" t="str">
        <f t="shared" si="13"/>
        <v/>
      </c>
      <c r="AD490" s="28"/>
    </row>
    <row r="491" spans="1:30" ht="15" x14ac:dyDescent="0.2">
      <c r="A491" s="69"/>
      <c r="B491" s="23" t="str">
        <f>IF('PCA 2022 Licit, Dispensa, Inexi'!$A491="","",VLOOKUP(A491,dados!$A$1:$B$23,2,FALSE))</f>
        <v/>
      </c>
      <c r="C491" s="70"/>
      <c r="D491" s="128"/>
      <c r="E491" s="70"/>
      <c r="F491" s="24"/>
      <c r="G491" s="25"/>
      <c r="H491" s="25"/>
      <c r="I491" s="25"/>
      <c r="J491" s="25"/>
      <c r="K491" s="25"/>
      <c r="L491" s="27"/>
      <c r="M491" s="24"/>
      <c r="N491" s="24"/>
      <c r="O491" s="24"/>
      <c r="P491" s="28"/>
      <c r="Q491" s="28"/>
      <c r="R491" s="28"/>
      <c r="S491" s="28"/>
      <c r="T491" s="28"/>
      <c r="U491" s="25"/>
      <c r="V491" s="25"/>
      <c r="W491" s="28"/>
      <c r="X491" s="25"/>
      <c r="Y491" s="24"/>
      <c r="Z491" s="24"/>
      <c r="AA491" s="30"/>
      <c r="AB491" s="28"/>
      <c r="AC491" s="31" t="str">
        <f t="shared" si="13"/>
        <v/>
      </c>
      <c r="AD491" s="28"/>
    </row>
    <row r="492" spans="1:30" ht="15" x14ac:dyDescent="0.2">
      <c r="A492" s="68"/>
      <c r="B492" s="23" t="str">
        <f>IF('PCA 2022 Licit, Dispensa, Inexi'!$A492="","",VLOOKUP(A492,dados!$A$1:$B$23,2,FALSE))</f>
        <v/>
      </c>
      <c r="C492" s="71"/>
      <c r="D492" s="129"/>
      <c r="E492" s="70"/>
      <c r="F492" s="24"/>
      <c r="G492" s="25"/>
      <c r="H492" s="25"/>
      <c r="I492" s="25"/>
      <c r="J492" s="25"/>
      <c r="K492" s="25"/>
      <c r="L492" s="27"/>
      <c r="M492" s="24"/>
      <c r="N492" s="24"/>
      <c r="O492" s="24"/>
      <c r="P492" s="28"/>
      <c r="Q492" s="28"/>
      <c r="R492" s="28"/>
      <c r="S492" s="28"/>
      <c r="T492" s="28"/>
      <c r="U492" s="25"/>
      <c r="V492" s="25"/>
      <c r="W492" s="28"/>
      <c r="X492" s="25"/>
      <c r="Y492" s="24"/>
      <c r="Z492" s="24"/>
      <c r="AA492" s="30"/>
      <c r="AB492" s="28"/>
      <c r="AC492" s="31" t="str">
        <f t="shared" si="13"/>
        <v/>
      </c>
      <c r="AD492" s="28"/>
    </row>
    <row r="493" spans="1:30" ht="15" x14ac:dyDescent="0.2">
      <c r="A493" s="69"/>
      <c r="B493" s="23" t="str">
        <f>IF('PCA 2022 Licit, Dispensa, Inexi'!$A493="","",VLOOKUP(A493,dados!$A$1:$B$23,2,FALSE))</f>
        <v/>
      </c>
      <c r="C493" s="70"/>
      <c r="D493" s="128"/>
      <c r="E493" s="70"/>
      <c r="F493" s="24"/>
      <c r="G493" s="25"/>
      <c r="H493" s="25"/>
      <c r="I493" s="25"/>
      <c r="J493" s="25"/>
      <c r="K493" s="25"/>
      <c r="L493" s="27"/>
      <c r="M493" s="24"/>
      <c r="N493" s="24"/>
      <c r="O493" s="24"/>
      <c r="P493" s="28"/>
      <c r="Q493" s="28"/>
      <c r="R493" s="28"/>
      <c r="S493" s="28"/>
      <c r="T493" s="28"/>
      <c r="U493" s="25"/>
      <c r="V493" s="25"/>
      <c r="W493" s="28"/>
      <c r="X493" s="25"/>
      <c r="Y493" s="24"/>
      <c r="Z493" s="24"/>
      <c r="AA493" s="30"/>
      <c r="AB493" s="28"/>
      <c r="AC493" s="31" t="str">
        <f t="shared" ref="AC493:AC517" si="14">IF(AB493="","",DATEDIF(W493,AB493,"d"))</f>
        <v/>
      </c>
      <c r="AD493" s="28"/>
    </row>
    <row r="494" spans="1:30" ht="15" x14ac:dyDescent="0.2">
      <c r="A494" s="68"/>
      <c r="B494" s="23" t="str">
        <f>IF('PCA 2022 Licit, Dispensa, Inexi'!$A494="","",VLOOKUP(A494,dados!$A$1:$B$23,2,FALSE))</f>
        <v/>
      </c>
      <c r="C494" s="71"/>
      <c r="D494" s="129"/>
      <c r="E494" s="70"/>
      <c r="F494" s="24"/>
      <c r="G494" s="25"/>
      <c r="H494" s="25"/>
      <c r="I494" s="25"/>
      <c r="J494" s="25"/>
      <c r="K494" s="25"/>
      <c r="L494" s="27"/>
      <c r="M494" s="24"/>
      <c r="N494" s="24"/>
      <c r="O494" s="24"/>
      <c r="P494" s="28"/>
      <c r="Q494" s="28"/>
      <c r="R494" s="28"/>
      <c r="S494" s="28"/>
      <c r="T494" s="28"/>
      <c r="U494" s="25"/>
      <c r="V494" s="25"/>
      <c r="W494" s="28"/>
      <c r="X494" s="25"/>
      <c r="Y494" s="24"/>
      <c r="Z494" s="24"/>
      <c r="AA494" s="30"/>
      <c r="AB494" s="28"/>
      <c r="AC494" s="31" t="str">
        <f t="shared" si="14"/>
        <v/>
      </c>
      <c r="AD494" s="28"/>
    </row>
    <row r="495" spans="1:30" ht="15" x14ac:dyDescent="0.2">
      <c r="A495" s="69"/>
      <c r="B495" s="23" t="str">
        <f>IF('PCA 2022 Licit, Dispensa, Inexi'!$A495="","",VLOOKUP(A495,dados!$A$1:$B$23,2,FALSE))</f>
        <v/>
      </c>
      <c r="C495" s="70"/>
      <c r="D495" s="128"/>
      <c r="E495" s="70"/>
      <c r="F495" s="24"/>
      <c r="G495" s="25"/>
      <c r="H495" s="25"/>
      <c r="I495" s="25"/>
      <c r="J495" s="25"/>
      <c r="K495" s="25"/>
      <c r="L495" s="27"/>
      <c r="M495" s="24"/>
      <c r="N495" s="24"/>
      <c r="O495" s="24"/>
      <c r="P495" s="28"/>
      <c r="Q495" s="28"/>
      <c r="R495" s="28"/>
      <c r="S495" s="28"/>
      <c r="T495" s="28"/>
      <c r="U495" s="25"/>
      <c r="V495" s="25"/>
      <c r="W495" s="28"/>
      <c r="X495" s="25"/>
      <c r="Y495" s="24"/>
      <c r="Z495" s="24"/>
      <c r="AA495" s="30"/>
      <c r="AB495" s="28"/>
      <c r="AC495" s="31" t="str">
        <f t="shared" si="14"/>
        <v/>
      </c>
      <c r="AD495" s="28"/>
    </row>
    <row r="496" spans="1:30" ht="15" x14ac:dyDescent="0.2">
      <c r="A496" s="68"/>
      <c r="B496" s="23" t="str">
        <f>IF('PCA 2022 Licit, Dispensa, Inexi'!$A496="","",VLOOKUP(A496,dados!$A$1:$B$23,2,FALSE))</f>
        <v/>
      </c>
      <c r="C496" s="71"/>
      <c r="D496" s="129"/>
      <c r="E496" s="70"/>
      <c r="F496" s="24"/>
      <c r="G496" s="25"/>
      <c r="H496" s="25"/>
      <c r="I496" s="25"/>
      <c r="J496" s="25"/>
      <c r="K496" s="25"/>
      <c r="L496" s="27"/>
      <c r="M496" s="24"/>
      <c r="N496" s="24"/>
      <c r="O496" s="24"/>
      <c r="P496" s="28"/>
      <c r="Q496" s="28"/>
      <c r="R496" s="28"/>
      <c r="S496" s="28"/>
      <c r="T496" s="28"/>
      <c r="U496" s="25"/>
      <c r="V496" s="25"/>
      <c r="W496" s="28"/>
      <c r="X496" s="25"/>
      <c r="Y496" s="24"/>
      <c r="Z496" s="24"/>
      <c r="AA496" s="30"/>
      <c r="AB496" s="28"/>
      <c r="AC496" s="31" t="str">
        <f t="shared" si="14"/>
        <v/>
      </c>
      <c r="AD496" s="28"/>
    </row>
    <row r="497" spans="1:30" ht="15" x14ac:dyDescent="0.2">
      <c r="A497" s="69"/>
      <c r="B497" s="23" t="str">
        <f>IF('PCA 2022 Licit, Dispensa, Inexi'!$A497="","",VLOOKUP(A497,dados!$A$1:$B$23,2,FALSE))</f>
        <v/>
      </c>
      <c r="C497" s="70"/>
      <c r="D497" s="128"/>
      <c r="E497" s="70"/>
      <c r="F497" s="24"/>
      <c r="G497" s="25"/>
      <c r="H497" s="25"/>
      <c r="I497" s="25"/>
      <c r="J497" s="25"/>
      <c r="K497" s="25"/>
      <c r="L497" s="27"/>
      <c r="M497" s="24"/>
      <c r="N497" s="24"/>
      <c r="O497" s="24"/>
      <c r="P497" s="28"/>
      <c r="Q497" s="28"/>
      <c r="R497" s="28"/>
      <c r="S497" s="28"/>
      <c r="T497" s="28"/>
      <c r="U497" s="25"/>
      <c r="V497" s="25"/>
      <c r="W497" s="28"/>
      <c r="X497" s="25"/>
      <c r="Y497" s="24"/>
      <c r="Z497" s="24"/>
      <c r="AA497" s="30"/>
      <c r="AB497" s="28"/>
      <c r="AC497" s="31" t="str">
        <f t="shared" si="14"/>
        <v/>
      </c>
      <c r="AD497" s="28"/>
    </row>
    <row r="498" spans="1:30" ht="15" x14ac:dyDescent="0.2">
      <c r="A498" s="68"/>
      <c r="B498" s="23" t="str">
        <f>IF('PCA 2022 Licit, Dispensa, Inexi'!$A498="","",VLOOKUP(A498,dados!$A$1:$B$23,2,FALSE))</f>
        <v/>
      </c>
      <c r="C498" s="71"/>
      <c r="D498" s="129"/>
      <c r="E498" s="70"/>
      <c r="F498" s="24"/>
      <c r="G498" s="25"/>
      <c r="H498" s="25"/>
      <c r="I498" s="25"/>
      <c r="J498" s="25"/>
      <c r="K498" s="25"/>
      <c r="L498" s="27"/>
      <c r="M498" s="24"/>
      <c r="N498" s="24"/>
      <c r="O498" s="24"/>
      <c r="P498" s="28"/>
      <c r="Q498" s="28"/>
      <c r="R498" s="28"/>
      <c r="S498" s="28"/>
      <c r="T498" s="28"/>
      <c r="U498" s="25"/>
      <c r="V498" s="25"/>
      <c r="W498" s="28"/>
      <c r="X498" s="25"/>
      <c r="Y498" s="24"/>
      <c r="Z498" s="24"/>
      <c r="AA498" s="30"/>
      <c r="AB498" s="28"/>
      <c r="AC498" s="31" t="str">
        <f t="shared" si="14"/>
        <v/>
      </c>
      <c r="AD498" s="28"/>
    </row>
    <row r="499" spans="1:30" ht="15" x14ac:dyDescent="0.2">
      <c r="A499" s="69"/>
      <c r="B499" s="23" t="str">
        <f>IF('PCA 2022 Licit, Dispensa, Inexi'!$A499="","",VLOOKUP(A499,dados!$A$1:$B$23,2,FALSE))</f>
        <v/>
      </c>
      <c r="C499" s="70"/>
      <c r="D499" s="128"/>
      <c r="E499" s="70"/>
      <c r="F499" s="24"/>
      <c r="G499" s="25"/>
      <c r="H499" s="25"/>
      <c r="I499" s="25"/>
      <c r="J499" s="25"/>
      <c r="K499" s="25"/>
      <c r="L499" s="27"/>
      <c r="M499" s="24"/>
      <c r="N499" s="24"/>
      <c r="O499" s="24"/>
      <c r="P499" s="28"/>
      <c r="Q499" s="28"/>
      <c r="R499" s="28"/>
      <c r="S499" s="28"/>
      <c r="T499" s="28"/>
      <c r="U499" s="25"/>
      <c r="V499" s="25"/>
      <c r="W499" s="28"/>
      <c r="X499" s="25"/>
      <c r="Y499" s="24"/>
      <c r="Z499" s="24"/>
      <c r="AA499" s="30"/>
      <c r="AB499" s="28"/>
      <c r="AC499" s="31" t="str">
        <f t="shared" si="14"/>
        <v/>
      </c>
      <c r="AD499" s="28"/>
    </row>
    <row r="500" spans="1:30" ht="15" x14ac:dyDescent="0.2">
      <c r="A500" s="68"/>
      <c r="B500" s="23" t="str">
        <f>IF('PCA 2022 Licit, Dispensa, Inexi'!$A500="","",VLOOKUP(A500,dados!$A$1:$B$23,2,FALSE))</f>
        <v/>
      </c>
      <c r="C500" s="71"/>
      <c r="D500" s="129"/>
      <c r="E500" s="70"/>
      <c r="F500" s="24"/>
      <c r="G500" s="25"/>
      <c r="H500" s="25"/>
      <c r="I500" s="25"/>
      <c r="J500" s="25"/>
      <c r="K500" s="25"/>
      <c r="L500" s="27"/>
      <c r="M500" s="24"/>
      <c r="N500" s="24"/>
      <c r="O500" s="24"/>
      <c r="P500" s="28"/>
      <c r="Q500" s="28"/>
      <c r="R500" s="28"/>
      <c r="S500" s="28"/>
      <c r="T500" s="28"/>
      <c r="U500" s="25"/>
      <c r="V500" s="25"/>
      <c r="W500" s="28"/>
      <c r="X500" s="25"/>
      <c r="Y500" s="24"/>
      <c r="Z500" s="24"/>
      <c r="AA500" s="30"/>
      <c r="AB500" s="28"/>
      <c r="AC500" s="31" t="str">
        <f t="shared" si="14"/>
        <v/>
      </c>
      <c r="AD500" s="28"/>
    </row>
    <row r="501" spans="1:30" ht="15" x14ac:dyDescent="0.2">
      <c r="A501" s="69"/>
      <c r="B501" s="23" t="str">
        <f>IF('PCA 2022 Licit, Dispensa, Inexi'!$A501="","",VLOOKUP(A501,dados!$A$1:$B$23,2,FALSE))</f>
        <v/>
      </c>
      <c r="C501" s="70"/>
      <c r="D501" s="128"/>
      <c r="E501" s="70"/>
      <c r="F501" s="24"/>
      <c r="G501" s="25"/>
      <c r="H501" s="25"/>
      <c r="I501" s="25"/>
      <c r="J501" s="25"/>
      <c r="K501" s="25"/>
      <c r="L501" s="27"/>
      <c r="M501" s="24"/>
      <c r="N501" s="24"/>
      <c r="O501" s="24"/>
      <c r="P501" s="28"/>
      <c r="Q501" s="28"/>
      <c r="R501" s="28"/>
      <c r="S501" s="28"/>
      <c r="T501" s="28"/>
      <c r="U501" s="25"/>
      <c r="V501" s="25"/>
      <c r="W501" s="28"/>
      <c r="X501" s="25"/>
      <c r="Y501" s="24"/>
      <c r="Z501" s="24"/>
      <c r="AA501" s="30"/>
      <c r="AB501" s="28"/>
      <c r="AC501" s="31" t="str">
        <f t="shared" si="14"/>
        <v/>
      </c>
      <c r="AD501" s="28"/>
    </row>
    <row r="502" spans="1:30" ht="15" x14ac:dyDescent="0.2">
      <c r="A502" s="68"/>
      <c r="B502" s="23" t="str">
        <f>IF('PCA 2022 Licit, Dispensa, Inexi'!$A502="","",VLOOKUP(A502,dados!$A$1:$B$23,2,FALSE))</f>
        <v/>
      </c>
      <c r="C502" s="71"/>
      <c r="D502" s="129"/>
      <c r="E502" s="70"/>
      <c r="F502" s="24"/>
      <c r="G502" s="25"/>
      <c r="H502" s="25"/>
      <c r="I502" s="25"/>
      <c r="J502" s="25"/>
      <c r="K502" s="25"/>
      <c r="L502" s="27"/>
      <c r="M502" s="24"/>
      <c r="N502" s="24"/>
      <c r="O502" s="24"/>
      <c r="P502" s="28"/>
      <c r="Q502" s="28"/>
      <c r="R502" s="28"/>
      <c r="S502" s="28"/>
      <c r="T502" s="28"/>
      <c r="U502" s="25"/>
      <c r="V502" s="25"/>
      <c r="W502" s="28"/>
      <c r="X502" s="25"/>
      <c r="Y502" s="24"/>
      <c r="Z502" s="24"/>
      <c r="AA502" s="30"/>
      <c r="AB502" s="28"/>
      <c r="AC502" s="31" t="str">
        <f t="shared" si="14"/>
        <v/>
      </c>
      <c r="AD502" s="28"/>
    </row>
    <row r="503" spans="1:30" ht="15" x14ac:dyDescent="0.2">
      <c r="A503" s="69"/>
      <c r="B503" s="23" t="str">
        <f>IF('PCA 2022 Licit, Dispensa, Inexi'!$A503="","",VLOOKUP(A503,dados!$A$1:$B$23,2,FALSE))</f>
        <v/>
      </c>
      <c r="C503" s="70"/>
      <c r="D503" s="128"/>
      <c r="E503" s="70"/>
      <c r="F503" s="24"/>
      <c r="G503" s="25"/>
      <c r="H503" s="25"/>
      <c r="I503" s="25"/>
      <c r="J503" s="25"/>
      <c r="K503" s="25"/>
      <c r="L503" s="27"/>
      <c r="M503" s="24"/>
      <c r="N503" s="24"/>
      <c r="O503" s="24"/>
      <c r="P503" s="28"/>
      <c r="Q503" s="28"/>
      <c r="R503" s="28"/>
      <c r="S503" s="28"/>
      <c r="T503" s="28"/>
      <c r="U503" s="25"/>
      <c r="V503" s="25"/>
      <c r="W503" s="28"/>
      <c r="X503" s="25"/>
      <c r="Y503" s="24"/>
      <c r="Z503" s="24"/>
      <c r="AA503" s="30"/>
      <c r="AB503" s="28"/>
      <c r="AC503" s="31" t="str">
        <f t="shared" si="14"/>
        <v/>
      </c>
      <c r="AD503" s="28"/>
    </row>
    <row r="504" spans="1:30" ht="15" x14ac:dyDescent="0.2">
      <c r="A504" s="68"/>
      <c r="B504" s="23" t="str">
        <f>IF('PCA 2022 Licit, Dispensa, Inexi'!$A504="","",VLOOKUP(A504,dados!$A$1:$B$23,2,FALSE))</f>
        <v/>
      </c>
      <c r="C504" s="71"/>
      <c r="D504" s="129"/>
      <c r="E504" s="70"/>
      <c r="F504" s="24"/>
      <c r="G504" s="25"/>
      <c r="H504" s="25"/>
      <c r="I504" s="25"/>
      <c r="J504" s="25"/>
      <c r="K504" s="25"/>
      <c r="L504" s="27"/>
      <c r="M504" s="24"/>
      <c r="N504" s="24"/>
      <c r="O504" s="24"/>
      <c r="P504" s="28"/>
      <c r="Q504" s="28"/>
      <c r="R504" s="28"/>
      <c r="S504" s="28"/>
      <c r="T504" s="28"/>
      <c r="U504" s="25"/>
      <c r="V504" s="25"/>
      <c r="W504" s="28"/>
      <c r="X504" s="25"/>
      <c r="Y504" s="24"/>
      <c r="Z504" s="24"/>
      <c r="AA504" s="30"/>
      <c r="AB504" s="28"/>
      <c r="AC504" s="31" t="str">
        <f t="shared" si="14"/>
        <v/>
      </c>
      <c r="AD504" s="28"/>
    </row>
    <row r="505" spans="1:30" ht="15" x14ac:dyDescent="0.2">
      <c r="A505" s="69"/>
      <c r="B505" s="23" t="str">
        <f>IF('PCA 2022 Licit, Dispensa, Inexi'!$A505="","",VLOOKUP(A505,dados!$A$1:$B$23,2,FALSE))</f>
        <v/>
      </c>
      <c r="C505" s="70"/>
      <c r="D505" s="128"/>
      <c r="E505" s="70"/>
      <c r="F505" s="24"/>
      <c r="G505" s="25"/>
      <c r="H505" s="25"/>
      <c r="I505" s="25"/>
      <c r="J505" s="25"/>
      <c r="K505" s="25"/>
      <c r="L505" s="27"/>
      <c r="M505" s="24"/>
      <c r="N505" s="24"/>
      <c r="O505" s="24"/>
      <c r="P505" s="28"/>
      <c r="Q505" s="28"/>
      <c r="R505" s="28"/>
      <c r="S505" s="28"/>
      <c r="T505" s="28"/>
      <c r="U505" s="25"/>
      <c r="V505" s="25"/>
      <c r="W505" s="28"/>
      <c r="X505" s="25"/>
      <c r="Y505" s="24"/>
      <c r="Z505" s="24"/>
      <c r="AA505" s="30"/>
      <c r="AB505" s="28"/>
      <c r="AC505" s="31" t="str">
        <f t="shared" si="14"/>
        <v/>
      </c>
      <c r="AD505" s="28"/>
    </row>
    <row r="506" spans="1:30" ht="15" x14ac:dyDescent="0.2">
      <c r="A506" s="68"/>
      <c r="B506" s="23" t="str">
        <f>IF('PCA 2022 Licit, Dispensa, Inexi'!$A506="","",VLOOKUP(A506,dados!$A$1:$B$23,2,FALSE))</f>
        <v/>
      </c>
      <c r="C506" s="71"/>
      <c r="D506" s="129"/>
      <c r="E506" s="70"/>
      <c r="F506" s="24"/>
      <c r="G506" s="25"/>
      <c r="H506" s="25"/>
      <c r="I506" s="25"/>
      <c r="J506" s="25"/>
      <c r="K506" s="25"/>
      <c r="L506" s="27"/>
      <c r="M506" s="24"/>
      <c r="N506" s="24"/>
      <c r="O506" s="24"/>
      <c r="P506" s="28"/>
      <c r="Q506" s="28"/>
      <c r="R506" s="28"/>
      <c r="S506" s="28"/>
      <c r="T506" s="28"/>
      <c r="U506" s="25"/>
      <c r="V506" s="25"/>
      <c r="W506" s="28"/>
      <c r="X506" s="25"/>
      <c r="Y506" s="24"/>
      <c r="Z506" s="24"/>
      <c r="AA506" s="30"/>
      <c r="AB506" s="28"/>
      <c r="AC506" s="31" t="str">
        <f t="shared" si="14"/>
        <v/>
      </c>
      <c r="AD506" s="28"/>
    </row>
    <row r="507" spans="1:30" ht="15" x14ac:dyDescent="0.2">
      <c r="A507" s="69"/>
      <c r="B507" s="23" t="str">
        <f>IF('PCA 2022 Licit, Dispensa, Inexi'!$A507="","",VLOOKUP(A507,dados!$A$1:$B$23,2,FALSE))</f>
        <v/>
      </c>
      <c r="C507" s="70"/>
      <c r="D507" s="128"/>
      <c r="E507" s="70"/>
      <c r="F507" s="24"/>
      <c r="G507" s="25"/>
      <c r="H507" s="25"/>
      <c r="I507" s="25"/>
      <c r="J507" s="25"/>
      <c r="K507" s="25"/>
      <c r="L507" s="27"/>
      <c r="M507" s="24"/>
      <c r="N507" s="24"/>
      <c r="O507" s="24"/>
      <c r="P507" s="28"/>
      <c r="Q507" s="28"/>
      <c r="R507" s="28"/>
      <c r="S507" s="28"/>
      <c r="T507" s="28"/>
      <c r="U507" s="25"/>
      <c r="V507" s="25"/>
      <c r="W507" s="28"/>
      <c r="X507" s="25"/>
      <c r="Y507" s="24"/>
      <c r="Z507" s="24"/>
      <c r="AA507" s="30"/>
      <c r="AB507" s="28"/>
      <c r="AC507" s="31" t="str">
        <f t="shared" si="14"/>
        <v/>
      </c>
      <c r="AD507" s="28"/>
    </row>
    <row r="508" spans="1:30" ht="15" x14ac:dyDescent="0.2">
      <c r="A508" s="68"/>
      <c r="B508" s="23" t="str">
        <f>IF('PCA 2022 Licit, Dispensa, Inexi'!$A508="","",VLOOKUP(A508,dados!$A$1:$B$23,2,FALSE))</f>
        <v/>
      </c>
      <c r="C508" s="71"/>
      <c r="D508" s="129"/>
      <c r="E508" s="70"/>
      <c r="F508" s="24"/>
      <c r="G508" s="25"/>
      <c r="H508" s="25"/>
      <c r="I508" s="25"/>
      <c r="J508" s="25"/>
      <c r="K508" s="25"/>
      <c r="L508" s="27"/>
      <c r="M508" s="24"/>
      <c r="N508" s="24"/>
      <c r="O508" s="24"/>
      <c r="P508" s="28"/>
      <c r="Q508" s="28"/>
      <c r="R508" s="28"/>
      <c r="S508" s="28"/>
      <c r="T508" s="28"/>
      <c r="U508" s="25"/>
      <c r="V508" s="25"/>
      <c r="W508" s="28"/>
      <c r="X508" s="25"/>
      <c r="Y508" s="24"/>
      <c r="Z508" s="24"/>
      <c r="AA508" s="30"/>
      <c r="AB508" s="28"/>
      <c r="AC508" s="31" t="str">
        <f t="shared" si="14"/>
        <v/>
      </c>
      <c r="AD508" s="28"/>
    </row>
    <row r="509" spans="1:30" ht="15" x14ac:dyDescent="0.2">
      <c r="A509" s="69"/>
      <c r="B509" s="23" t="str">
        <f>IF('PCA 2022 Licit, Dispensa, Inexi'!$A509="","",VLOOKUP(A509,dados!$A$1:$B$23,2,FALSE))</f>
        <v/>
      </c>
      <c r="C509" s="70"/>
      <c r="D509" s="128"/>
      <c r="E509" s="70"/>
      <c r="F509" s="24"/>
      <c r="G509" s="25"/>
      <c r="H509" s="25"/>
      <c r="I509" s="25"/>
      <c r="J509" s="25"/>
      <c r="K509" s="25"/>
      <c r="L509" s="27"/>
      <c r="M509" s="24"/>
      <c r="N509" s="24"/>
      <c r="O509" s="24"/>
      <c r="P509" s="28"/>
      <c r="Q509" s="28"/>
      <c r="R509" s="28"/>
      <c r="S509" s="28"/>
      <c r="T509" s="28"/>
      <c r="U509" s="25"/>
      <c r="V509" s="25"/>
      <c r="W509" s="28"/>
      <c r="X509" s="25"/>
      <c r="Y509" s="24"/>
      <c r="Z509" s="24"/>
      <c r="AA509" s="30"/>
      <c r="AB509" s="28"/>
      <c r="AC509" s="31" t="str">
        <f t="shared" si="14"/>
        <v/>
      </c>
      <c r="AD509" s="28"/>
    </row>
    <row r="510" spans="1:30" ht="15" x14ac:dyDescent="0.2">
      <c r="A510" s="68"/>
      <c r="B510" s="23" t="str">
        <f>IF('PCA 2022 Licit, Dispensa, Inexi'!$A510="","",VLOOKUP(A510,dados!$A$1:$B$23,2,FALSE))</f>
        <v/>
      </c>
      <c r="C510" s="71"/>
      <c r="D510" s="129"/>
      <c r="E510" s="70"/>
      <c r="F510" s="24"/>
      <c r="G510" s="25"/>
      <c r="H510" s="25"/>
      <c r="I510" s="25"/>
      <c r="J510" s="25"/>
      <c r="K510" s="25"/>
      <c r="L510" s="27"/>
      <c r="M510" s="24"/>
      <c r="N510" s="24"/>
      <c r="O510" s="24"/>
      <c r="P510" s="28"/>
      <c r="Q510" s="28"/>
      <c r="R510" s="28"/>
      <c r="S510" s="28"/>
      <c r="T510" s="28"/>
      <c r="U510" s="25"/>
      <c r="V510" s="25"/>
      <c r="W510" s="28"/>
      <c r="X510" s="25"/>
      <c r="Y510" s="24"/>
      <c r="Z510" s="24"/>
      <c r="AA510" s="30"/>
      <c r="AB510" s="28"/>
      <c r="AC510" s="31" t="str">
        <f t="shared" si="14"/>
        <v/>
      </c>
      <c r="AD510" s="28"/>
    </row>
    <row r="511" spans="1:30" ht="15" x14ac:dyDescent="0.2">
      <c r="A511" s="69"/>
      <c r="B511" s="23" t="str">
        <f>IF('PCA 2022 Licit, Dispensa, Inexi'!$A511="","",VLOOKUP(A511,dados!$A$1:$B$23,2,FALSE))</f>
        <v/>
      </c>
      <c r="C511" s="70"/>
      <c r="D511" s="128"/>
      <c r="E511" s="70"/>
      <c r="F511" s="24"/>
      <c r="G511" s="25"/>
      <c r="H511" s="25"/>
      <c r="I511" s="25"/>
      <c r="J511" s="25"/>
      <c r="K511" s="25"/>
      <c r="L511" s="27"/>
      <c r="M511" s="24"/>
      <c r="N511" s="24"/>
      <c r="O511" s="24"/>
      <c r="P511" s="28"/>
      <c r="Q511" s="28"/>
      <c r="R511" s="28"/>
      <c r="S511" s="28"/>
      <c r="T511" s="28"/>
      <c r="U511" s="25"/>
      <c r="V511" s="25"/>
      <c r="W511" s="28"/>
      <c r="X511" s="25"/>
      <c r="Y511" s="24"/>
      <c r="Z511" s="24"/>
      <c r="AA511" s="30"/>
      <c r="AB511" s="28"/>
      <c r="AC511" s="31" t="str">
        <f t="shared" si="14"/>
        <v/>
      </c>
      <c r="AD511" s="28"/>
    </row>
    <row r="512" spans="1:30" ht="15" x14ac:dyDescent="0.2">
      <c r="A512" s="68"/>
      <c r="B512" s="23" t="str">
        <f>IF('PCA 2022 Licit, Dispensa, Inexi'!$A512="","",VLOOKUP(A512,dados!$A$1:$B$23,2,FALSE))</f>
        <v/>
      </c>
      <c r="C512" s="71"/>
      <c r="D512" s="129"/>
      <c r="E512" s="70"/>
      <c r="F512" s="24"/>
      <c r="G512" s="25"/>
      <c r="H512" s="25"/>
      <c r="I512" s="25"/>
      <c r="J512" s="25"/>
      <c r="K512" s="25"/>
      <c r="L512" s="27"/>
      <c r="M512" s="24"/>
      <c r="N512" s="24"/>
      <c r="O512" s="24"/>
      <c r="P512" s="28"/>
      <c r="Q512" s="28"/>
      <c r="R512" s="28"/>
      <c r="S512" s="28"/>
      <c r="T512" s="28"/>
      <c r="U512" s="25"/>
      <c r="V512" s="25"/>
      <c r="W512" s="28"/>
      <c r="X512" s="25"/>
      <c r="Y512" s="24"/>
      <c r="Z512" s="24"/>
      <c r="AA512" s="30"/>
      <c r="AB512" s="28"/>
      <c r="AC512" s="31" t="str">
        <f t="shared" si="14"/>
        <v/>
      </c>
      <c r="AD512" s="28"/>
    </row>
    <row r="513" spans="1:30" ht="15" x14ac:dyDescent="0.2">
      <c r="A513" s="69"/>
      <c r="B513" s="23" t="str">
        <f>IF('PCA 2022 Licit, Dispensa, Inexi'!$A513="","",VLOOKUP(A513,dados!$A$1:$B$23,2,FALSE))</f>
        <v/>
      </c>
      <c r="C513" s="70"/>
      <c r="D513" s="128"/>
      <c r="E513" s="70"/>
      <c r="F513" s="24"/>
      <c r="G513" s="25"/>
      <c r="H513" s="25"/>
      <c r="I513" s="25"/>
      <c r="J513" s="25"/>
      <c r="K513" s="25"/>
      <c r="L513" s="27"/>
      <c r="M513" s="24"/>
      <c r="N513" s="24"/>
      <c r="O513" s="24"/>
      <c r="P513" s="28"/>
      <c r="Q513" s="28"/>
      <c r="R513" s="28"/>
      <c r="S513" s="28"/>
      <c r="T513" s="28"/>
      <c r="U513" s="25"/>
      <c r="V513" s="25"/>
      <c r="W513" s="28"/>
      <c r="X513" s="25"/>
      <c r="Y513" s="24"/>
      <c r="Z513" s="24"/>
      <c r="AA513" s="30"/>
      <c r="AB513" s="28"/>
      <c r="AC513" s="31" t="str">
        <f t="shared" si="14"/>
        <v/>
      </c>
      <c r="AD513" s="28"/>
    </row>
    <row r="514" spans="1:30" ht="15" x14ac:dyDescent="0.2">
      <c r="A514" s="68"/>
      <c r="B514" s="23" t="str">
        <f>IF('PCA 2022 Licit, Dispensa, Inexi'!$A514="","",VLOOKUP(A514,dados!$A$1:$B$23,2,FALSE))</f>
        <v/>
      </c>
      <c r="C514" s="71"/>
      <c r="D514" s="129"/>
      <c r="E514" s="70"/>
      <c r="F514" s="24"/>
      <c r="G514" s="25"/>
      <c r="H514" s="25"/>
      <c r="I514" s="25"/>
      <c r="J514" s="25"/>
      <c r="K514" s="25"/>
      <c r="L514" s="27"/>
      <c r="M514" s="24"/>
      <c r="N514" s="24"/>
      <c r="O514" s="24"/>
      <c r="P514" s="28"/>
      <c r="Q514" s="28"/>
      <c r="R514" s="28"/>
      <c r="S514" s="28"/>
      <c r="T514" s="28"/>
      <c r="U514" s="25"/>
      <c r="V514" s="25"/>
      <c r="W514" s="28"/>
      <c r="X514" s="25"/>
      <c r="Y514" s="24"/>
      <c r="Z514" s="24"/>
      <c r="AA514" s="30"/>
      <c r="AB514" s="28"/>
      <c r="AC514" s="31" t="str">
        <f t="shared" si="14"/>
        <v/>
      </c>
      <c r="AD514" s="28"/>
    </row>
    <row r="515" spans="1:30" ht="15" x14ac:dyDescent="0.2">
      <c r="A515" s="69"/>
      <c r="B515" s="23" t="str">
        <f>IF('PCA 2022 Licit, Dispensa, Inexi'!$A515="","",VLOOKUP(A515,dados!$A$1:$B$23,2,FALSE))</f>
        <v/>
      </c>
      <c r="C515" s="70"/>
      <c r="D515" s="128"/>
      <c r="E515" s="70"/>
      <c r="F515" s="24"/>
      <c r="G515" s="25"/>
      <c r="H515" s="25"/>
      <c r="I515" s="25"/>
      <c r="J515" s="25"/>
      <c r="K515" s="25"/>
      <c r="L515" s="27"/>
      <c r="M515" s="24"/>
      <c r="N515" s="24"/>
      <c r="O515" s="24"/>
      <c r="P515" s="28"/>
      <c r="Q515" s="28"/>
      <c r="R515" s="28"/>
      <c r="S515" s="28"/>
      <c r="T515" s="28"/>
      <c r="U515" s="25"/>
      <c r="V515" s="25"/>
      <c r="W515" s="28"/>
      <c r="X515" s="25"/>
      <c r="Y515" s="24"/>
      <c r="Z515" s="24"/>
      <c r="AA515" s="30"/>
      <c r="AB515" s="28"/>
      <c r="AC515" s="31" t="str">
        <f t="shared" si="14"/>
        <v/>
      </c>
      <c r="AD515" s="28"/>
    </row>
    <row r="516" spans="1:30" ht="15" x14ac:dyDescent="0.2">
      <c r="A516" s="68"/>
      <c r="B516" s="23" t="str">
        <f>IF('PCA 2022 Licit, Dispensa, Inexi'!$A516="","",VLOOKUP(A516,dados!$A$1:$B$23,2,FALSE))</f>
        <v/>
      </c>
      <c r="C516" s="71"/>
      <c r="D516" s="129"/>
      <c r="E516" s="70"/>
      <c r="F516" s="24"/>
      <c r="G516" s="25"/>
      <c r="H516" s="25"/>
      <c r="I516" s="25"/>
      <c r="J516" s="25"/>
      <c r="K516" s="25"/>
      <c r="L516" s="27"/>
      <c r="M516" s="24"/>
      <c r="N516" s="24"/>
      <c r="O516" s="24"/>
      <c r="P516" s="28"/>
      <c r="Q516" s="28"/>
      <c r="R516" s="28"/>
      <c r="S516" s="28"/>
      <c r="T516" s="28"/>
      <c r="U516" s="25"/>
      <c r="V516" s="25"/>
      <c r="W516" s="28"/>
      <c r="X516" s="25"/>
      <c r="Y516" s="24"/>
      <c r="Z516" s="24"/>
      <c r="AA516" s="30"/>
      <c r="AB516" s="28"/>
      <c r="AC516" s="31" t="str">
        <f t="shared" si="14"/>
        <v/>
      </c>
      <c r="AD516" s="28"/>
    </row>
    <row r="517" spans="1:30" ht="15" x14ac:dyDescent="0.2">
      <c r="A517" s="69"/>
      <c r="B517" s="23" t="str">
        <f>IF('PCA 2022 Licit, Dispensa, Inexi'!$A517="","",VLOOKUP(A517,dados!$A$1:$B$23,2,FALSE))</f>
        <v/>
      </c>
      <c r="C517" s="70"/>
      <c r="D517" s="128"/>
      <c r="E517" s="70"/>
      <c r="F517" s="24"/>
      <c r="G517" s="25"/>
      <c r="H517" s="25"/>
      <c r="I517" s="25"/>
      <c r="J517" s="25"/>
      <c r="K517" s="25"/>
      <c r="L517" s="27"/>
      <c r="M517" s="24"/>
      <c r="N517" s="24"/>
      <c r="O517" s="24"/>
      <c r="P517" s="28"/>
      <c r="Q517" s="28"/>
      <c r="R517" s="28"/>
      <c r="S517" s="28"/>
      <c r="T517" s="28"/>
      <c r="U517" s="25"/>
      <c r="V517" s="25"/>
      <c r="W517" s="28"/>
      <c r="X517" s="25"/>
      <c r="Y517" s="24"/>
      <c r="Z517" s="24"/>
      <c r="AA517" s="30"/>
      <c r="AB517" s="28"/>
      <c r="AC517" s="31" t="str">
        <f t="shared" si="14"/>
        <v/>
      </c>
      <c r="AD517" s="28"/>
    </row>
    <row r="518" spans="1:30" ht="15" x14ac:dyDescent="0.2">
      <c r="A518" s="69"/>
      <c r="B518" s="23" t="str">
        <f>IF('PCA 2022 Licit, Dispensa, Inexi'!$A518="","",VLOOKUP(A518,dados!$A$1:$B$23,2,FALSE))</f>
        <v/>
      </c>
      <c r="C518" s="70"/>
      <c r="D518" s="128"/>
      <c r="E518" s="70"/>
      <c r="F518" s="24"/>
      <c r="G518" s="25"/>
      <c r="H518" s="25"/>
      <c r="I518" s="25"/>
      <c r="J518" s="25"/>
      <c r="K518" s="25"/>
      <c r="L518" s="27"/>
      <c r="M518" s="24"/>
      <c r="N518" s="24"/>
      <c r="O518" s="24"/>
      <c r="P518" s="28"/>
      <c r="Q518" s="28"/>
      <c r="R518" s="28"/>
      <c r="S518" s="28"/>
      <c r="T518" s="28"/>
      <c r="U518" s="25"/>
      <c r="V518" s="25"/>
      <c r="W518" s="28"/>
      <c r="X518" s="25"/>
      <c r="Y518" s="24"/>
      <c r="Z518" s="24"/>
      <c r="AA518" s="30"/>
      <c r="AB518" s="28"/>
      <c r="AC518" s="31"/>
      <c r="AD518" s="28"/>
    </row>
    <row r="519" spans="1:30" ht="15" x14ac:dyDescent="0.2">
      <c r="A519" s="69"/>
      <c r="B519" s="23" t="str">
        <f>IF('PCA 2022 Licit, Dispensa, Inexi'!$A519="","",VLOOKUP(A519,dados!$A$1:$B$23,2,FALSE))</f>
        <v/>
      </c>
      <c r="C519" s="70"/>
      <c r="D519" s="128"/>
      <c r="E519" s="70"/>
      <c r="F519" s="24"/>
      <c r="G519" s="25"/>
      <c r="H519" s="25"/>
      <c r="I519" s="25"/>
      <c r="J519" s="25"/>
      <c r="K519" s="25"/>
      <c r="L519" s="27"/>
      <c r="M519" s="24"/>
      <c r="N519" s="24"/>
      <c r="O519" s="24"/>
      <c r="P519" s="28"/>
      <c r="Q519" s="28"/>
      <c r="R519" s="28"/>
      <c r="S519" s="28"/>
      <c r="T519" s="28"/>
      <c r="U519" s="25"/>
      <c r="V519" s="25"/>
      <c r="W519" s="28"/>
      <c r="X519" s="25"/>
      <c r="Y519" s="24"/>
      <c r="Z519" s="24"/>
      <c r="AA519" s="30"/>
      <c r="AB519" s="28"/>
      <c r="AC519" s="31"/>
      <c r="AD519" s="28"/>
    </row>
    <row r="520" spans="1:30" ht="15" x14ac:dyDescent="0.2">
      <c r="A520" s="69"/>
      <c r="B520" s="23" t="str">
        <f>IF('PCA 2022 Licit, Dispensa, Inexi'!$A520="","",VLOOKUP(A520,dados!$A$1:$B$23,2,FALSE))</f>
        <v/>
      </c>
      <c r="C520" s="70"/>
      <c r="D520" s="128"/>
      <c r="E520" s="70"/>
      <c r="F520" s="24"/>
      <c r="G520" s="25"/>
      <c r="H520" s="25"/>
      <c r="I520" s="25"/>
      <c r="J520" s="25"/>
      <c r="K520" s="25"/>
      <c r="L520" s="27"/>
      <c r="M520" s="24"/>
      <c r="N520" s="24"/>
      <c r="O520" s="24"/>
      <c r="P520" s="28"/>
      <c r="Q520" s="28"/>
      <c r="R520" s="28"/>
      <c r="S520" s="28"/>
      <c r="T520" s="28"/>
      <c r="U520" s="25"/>
      <c r="V520" s="25"/>
      <c r="W520" s="28"/>
      <c r="X520" s="25"/>
      <c r="Y520" s="24"/>
      <c r="Z520" s="24"/>
      <c r="AA520" s="30"/>
      <c r="AB520" s="28"/>
      <c r="AC520" s="31"/>
      <c r="AD520" s="28"/>
    </row>
    <row r="521" spans="1:30" ht="15" x14ac:dyDescent="0.2">
      <c r="A521" s="69"/>
      <c r="B521" s="23" t="str">
        <f>IF('PCA 2022 Licit, Dispensa, Inexi'!$A521="","",VLOOKUP(A521,dados!$A$1:$B$23,2,FALSE))</f>
        <v/>
      </c>
      <c r="C521" s="70"/>
      <c r="D521" s="128"/>
      <c r="E521" s="70"/>
      <c r="F521" s="24"/>
      <c r="G521" s="25"/>
      <c r="H521" s="25"/>
      <c r="I521" s="25"/>
      <c r="J521" s="25"/>
      <c r="K521" s="25"/>
      <c r="L521" s="27"/>
      <c r="M521" s="24"/>
      <c r="N521" s="24"/>
      <c r="O521" s="24"/>
      <c r="P521" s="28"/>
      <c r="Q521" s="28"/>
      <c r="R521" s="28"/>
      <c r="S521" s="28"/>
      <c r="T521" s="28"/>
      <c r="U521" s="25"/>
      <c r="V521" s="25"/>
      <c r="W521" s="28"/>
      <c r="X521" s="25"/>
      <c r="Y521" s="24"/>
      <c r="Z521" s="24"/>
      <c r="AA521" s="30"/>
      <c r="AB521" s="28"/>
      <c r="AC521" s="31"/>
      <c r="AD521" s="28"/>
    </row>
    <row r="522" spans="1:30" ht="15" x14ac:dyDescent="0.2">
      <c r="A522" s="69"/>
      <c r="B522" s="23" t="str">
        <f>IF('PCA 2022 Licit, Dispensa, Inexi'!$A522="","",VLOOKUP(A522,dados!$A$1:$B$23,2,FALSE))</f>
        <v/>
      </c>
      <c r="C522" s="70"/>
      <c r="D522" s="128"/>
      <c r="E522" s="70"/>
      <c r="F522" s="24"/>
      <c r="G522" s="25"/>
      <c r="H522" s="25"/>
      <c r="I522" s="25"/>
      <c r="J522" s="25"/>
      <c r="K522" s="25"/>
      <c r="L522" s="27"/>
      <c r="M522" s="24"/>
      <c r="N522" s="24"/>
      <c r="O522" s="24"/>
      <c r="P522" s="28"/>
      <c r="Q522" s="28"/>
      <c r="R522" s="28"/>
      <c r="S522" s="28"/>
      <c r="T522" s="28"/>
      <c r="U522" s="25"/>
      <c r="V522" s="25"/>
      <c r="W522" s="28"/>
      <c r="X522" s="25"/>
      <c r="Y522" s="24"/>
      <c r="Z522" s="24"/>
      <c r="AA522" s="30"/>
      <c r="AB522" s="28"/>
      <c r="AC522" s="31"/>
      <c r="AD522" s="28"/>
    </row>
    <row r="523" spans="1:30" ht="15" x14ac:dyDescent="0.2">
      <c r="A523" s="69"/>
      <c r="B523" s="23" t="str">
        <f>IF('PCA 2022 Licit, Dispensa, Inexi'!$A523="","",VLOOKUP(A523,dados!$A$1:$B$23,2,FALSE))</f>
        <v/>
      </c>
      <c r="C523" s="70"/>
      <c r="D523" s="128"/>
      <c r="E523" s="70"/>
      <c r="F523" s="24"/>
      <c r="G523" s="25"/>
      <c r="H523" s="25"/>
      <c r="I523" s="25"/>
      <c r="J523" s="25"/>
      <c r="K523" s="25"/>
      <c r="L523" s="27"/>
      <c r="M523" s="24"/>
      <c r="N523" s="24"/>
      <c r="O523" s="24"/>
      <c r="P523" s="28"/>
      <c r="Q523" s="28"/>
      <c r="R523" s="28"/>
      <c r="S523" s="28"/>
      <c r="T523" s="28"/>
      <c r="U523" s="25"/>
      <c r="V523" s="25"/>
      <c r="W523" s="28"/>
      <c r="X523" s="25"/>
      <c r="Y523" s="24"/>
      <c r="Z523" s="24"/>
      <c r="AA523" s="30"/>
      <c r="AB523" s="28"/>
      <c r="AC523" s="31"/>
      <c r="AD523" s="28"/>
    </row>
    <row r="524" spans="1:30" ht="15" x14ac:dyDescent="0.2">
      <c r="A524" s="69"/>
      <c r="B524" s="23" t="str">
        <f>IF('PCA 2022 Licit, Dispensa, Inexi'!$A524="","",VLOOKUP(A524,dados!$A$1:$B$23,2,FALSE))</f>
        <v/>
      </c>
      <c r="C524" s="70"/>
      <c r="D524" s="128"/>
      <c r="E524" s="70"/>
      <c r="F524" s="24"/>
      <c r="G524" s="25"/>
      <c r="H524" s="25"/>
      <c r="I524" s="25"/>
      <c r="J524" s="25"/>
      <c r="K524" s="25"/>
      <c r="L524" s="27"/>
      <c r="M524" s="24"/>
      <c r="N524" s="24"/>
      <c r="O524" s="24"/>
      <c r="P524" s="28"/>
      <c r="Q524" s="28"/>
      <c r="R524" s="28"/>
      <c r="S524" s="28"/>
      <c r="T524" s="28"/>
      <c r="U524" s="25"/>
      <c r="V524" s="25"/>
      <c r="W524" s="28"/>
      <c r="X524" s="25"/>
      <c r="Y524" s="24"/>
      <c r="Z524" s="24"/>
      <c r="AA524" s="30"/>
      <c r="AB524" s="28"/>
      <c r="AC524" s="31"/>
      <c r="AD524" s="28"/>
    </row>
    <row r="525" spans="1:30" ht="15" x14ac:dyDescent="0.2">
      <c r="A525" s="69"/>
      <c r="B525" s="23" t="str">
        <f>IF('PCA 2022 Licit, Dispensa, Inexi'!$A525="","",VLOOKUP(A525,dados!$A$1:$B$23,2,FALSE))</f>
        <v/>
      </c>
      <c r="C525" s="70"/>
      <c r="D525" s="128"/>
      <c r="E525" s="70"/>
      <c r="F525" s="24"/>
      <c r="G525" s="25"/>
      <c r="H525" s="25"/>
      <c r="I525" s="25"/>
      <c r="J525" s="25"/>
      <c r="K525" s="25"/>
      <c r="L525" s="27"/>
      <c r="M525" s="24"/>
      <c r="N525" s="24"/>
      <c r="O525" s="24"/>
      <c r="P525" s="28"/>
      <c r="Q525" s="28"/>
      <c r="R525" s="28"/>
      <c r="S525" s="28"/>
      <c r="T525" s="28"/>
      <c r="U525" s="25"/>
      <c r="V525" s="25"/>
      <c r="W525" s="28"/>
      <c r="X525" s="25"/>
      <c r="Y525" s="24"/>
      <c r="Z525" s="24"/>
      <c r="AA525" s="30"/>
      <c r="AB525" s="28"/>
      <c r="AC525" s="31"/>
      <c r="AD525" s="28"/>
    </row>
    <row r="526" spans="1:30" ht="15" x14ac:dyDescent="0.2">
      <c r="A526" s="69"/>
      <c r="B526" s="23" t="str">
        <f>IF('PCA 2022 Licit, Dispensa, Inexi'!$A526="","",VLOOKUP(A526,dados!$A$1:$B$23,2,FALSE))</f>
        <v/>
      </c>
      <c r="C526" s="70"/>
      <c r="D526" s="128"/>
      <c r="E526" s="70"/>
      <c r="F526" s="24"/>
      <c r="G526" s="25"/>
      <c r="H526" s="25"/>
      <c r="I526" s="25"/>
      <c r="J526" s="25"/>
      <c r="K526" s="25"/>
      <c r="L526" s="27"/>
      <c r="M526" s="24"/>
      <c r="N526" s="24"/>
      <c r="O526" s="24"/>
      <c r="P526" s="28"/>
      <c r="Q526" s="28"/>
      <c r="R526" s="28"/>
      <c r="S526" s="28"/>
      <c r="T526" s="28"/>
      <c r="U526" s="25"/>
      <c r="V526" s="25"/>
      <c r="W526" s="28"/>
      <c r="X526" s="25"/>
      <c r="Y526" s="24"/>
      <c r="Z526" s="24"/>
      <c r="AA526" s="30"/>
      <c r="AB526" s="28"/>
      <c r="AC526" s="31"/>
      <c r="AD526" s="28"/>
    </row>
    <row r="527" spans="1:30" ht="15" x14ac:dyDescent="0.2">
      <c r="A527" s="69"/>
      <c r="B527" s="23" t="str">
        <f>IF('PCA 2022 Licit, Dispensa, Inexi'!$A527="","",VLOOKUP(A527,dados!$A$1:$B$23,2,FALSE))</f>
        <v/>
      </c>
      <c r="C527" s="70"/>
      <c r="D527" s="128"/>
      <c r="E527" s="70"/>
      <c r="F527" s="24"/>
      <c r="G527" s="25"/>
      <c r="H527" s="25"/>
      <c r="I527" s="25"/>
      <c r="J527" s="25"/>
      <c r="K527" s="25"/>
      <c r="L527" s="27"/>
      <c r="M527" s="24"/>
      <c r="N527" s="24"/>
      <c r="O527" s="24"/>
      <c r="P527" s="28"/>
      <c r="Q527" s="28"/>
      <c r="R527" s="28"/>
      <c r="S527" s="28"/>
      <c r="T527" s="28"/>
      <c r="U527" s="25"/>
      <c r="V527" s="25"/>
      <c r="W527" s="28"/>
      <c r="X527" s="25"/>
      <c r="Y527" s="24"/>
      <c r="Z527" s="24"/>
      <c r="AA527" s="30"/>
      <c r="AB527" s="28"/>
      <c r="AC527" s="31"/>
      <c r="AD527" s="28"/>
    </row>
    <row r="528" spans="1:30" ht="15" x14ac:dyDescent="0.2">
      <c r="A528" s="69"/>
      <c r="B528" s="23" t="str">
        <f>IF('PCA 2022 Licit, Dispensa, Inexi'!$A528="","",VLOOKUP(A528,dados!$A$1:$B$23,2,FALSE))</f>
        <v/>
      </c>
      <c r="C528" s="70"/>
      <c r="D528" s="128"/>
      <c r="E528" s="70"/>
      <c r="F528" s="24"/>
      <c r="G528" s="25"/>
      <c r="H528" s="25"/>
      <c r="I528" s="25"/>
      <c r="J528" s="25"/>
      <c r="K528" s="25"/>
      <c r="L528" s="27"/>
      <c r="M528" s="24"/>
      <c r="N528" s="24"/>
      <c r="O528" s="24"/>
      <c r="P528" s="28"/>
      <c r="Q528" s="28"/>
      <c r="R528" s="28"/>
      <c r="S528" s="28"/>
      <c r="T528" s="28"/>
      <c r="U528" s="25"/>
      <c r="V528" s="25"/>
      <c r="W528" s="28"/>
      <c r="X528" s="25"/>
      <c r="Y528" s="24"/>
      <c r="Z528" s="24"/>
      <c r="AA528" s="30"/>
      <c r="AB528" s="28"/>
      <c r="AC528" s="31"/>
      <c r="AD528" s="28"/>
    </row>
    <row r="529" spans="1:30" ht="15" x14ac:dyDescent="0.2">
      <c r="A529" s="69"/>
      <c r="B529" s="23" t="str">
        <f>IF('PCA 2022 Licit, Dispensa, Inexi'!$A529="","",VLOOKUP(A529,dados!$A$1:$B$23,2,FALSE))</f>
        <v/>
      </c>
      <c r="C529" s="70"/>
      <c r="D529" s="128"/>
      <c r="E529" s="70"/>
      <c r="F529" s="24"/>
      <c r="G529" s="25"/>
      <c r="H529" s="25"/>
      <c r="I529" s="25"/>
      <c r="J529" s="25"/>
      <c r="K529" s="25"/>
      <c r="L529" s="27"/>
      <c r="M529" s="24"/>
      <c r="N529" s="24"/>
      <c r="O529" s="24"/>
      <c r="P529" s="28"/>
      <c r="Q529" s="28"/>
      <c r="R529" s="28"/>
      <c r="S529" s="28"/>
      <c r="T529" s="28"/>
      <c r="U529" s="25"/>
      <c r="V529" s="25"/>
      <c r="W529" s="28"/>
      <c r="X529" s="25"/>
      <c r="Y529" s="24"/>
      <c r="Z529" s="24"/>
      <c r="AA529" s="30"/>
      <c r="AB529" s="28"/>
      <c r="AC529" s="31"/>
      <c r="AD529" s="28"/>
    </row>
    <row r="530" spans="1:30" ht="15" x14ac:dyDescent="0.2">
      <c r="A530" s="69"/>
      <c r="B530" s="23" t="str">
        <f>IF('PCA 2022 Licit, Dispensa, Inexi'!$A530="","",VLOOKUP(A530,dados!$A$1:$B$23,2,FALSE))</f>
        <v/>
      </c>
      <c r="C530" s="70"/>
      <c r="D530" s="128"/>
      <c r="E530" s="70"/>
      <c r="F530" s="24"/>
      <c r="G530" s="25"/>
      <c r="H530" s="25"/>
      <c r="I530" s="25"/>
      <c r="J530" s="25"/>
      <c r="K530" s="25"/>
      <c r="L530" s="27"/>
      <c r="M530" s="24"/>
      <c r="N530" s="24"/>
      <c r="O530" s="24"/>
      <c r="P530" s="28"/>
      <c r="Q530" s="28"/>
      <c r="R530" s="28"/>
      <c r="S530" s="28"/>
      <c r="T530" s="28"/>
      <c r="U530" s="25"/>
      <c r="V530" s="25"/>
      <c r="W530" s="28"/>
      <c r="X530" s="25"/>
      <c r="Y530" s="24"/>
      <c r="Z530" s="24"/>
      <c r="AA530" s="30"/>
      <c r="AB530" s="28"/>
      <c r="AC530" s="31"/>
      <c r="AD530" s="28"/>
    </row>
    <row r="531" spans="1:30" ht="15" x14ac:dyDescent="0.2">
      <c r="A531" s="69"/>
      <c r="B531" s="23" t="str">
        <f>IF('PCA 2022 Licit, Dispensa, Inexi'!$A531="","",VLOOKUP(A531,dados!$A$1:$B$23,2,FALSE))</f>
        <v/>
      </c>
      <c r="C531" s="70"/>
      <c r="D531" s="128"/>
      <c r="E531" s="70"/>
      <c r="F531" s="24"/>
      <c r="G531" s="25"/>
      <c r="H531" s="25"/>
      <c r="I531" s="25"/>
      <c r="J531" s="25"/>
      <c r="K531" s="25"/>
      <c r="L531" s="27"/>
      <c r="M531" s="24"/>
      <c r="N531" s="24"/>
      <c r="O531" s="24"/>
      <c r="P531" s="28"/>
      <c r="Q531" s="28"/>
      <c r="R531" s="28"/>
      <c r="S531" s="28"/>
      <c r="T531" s="28"/>
      <c r="U531" s="25"/>
      <c r="V531" s="25"/>
      <c r="W531" s="28"/>
      <c r="X531" s="25"/>
      <c r="Y531" s="24"/>
      <c r="Z531" s="24"/>
      <c r="AA531" s="30"/>
      <c r="AB531" s="28"/>
      <c r="AC531" s="31"/>
      <c r="AD531" s="28"/>
    </row>
    <row r="532" spans="1:30" ht="15" x14ac:dyDescent="0.2">
      <c r="A532" s="69"/>
      <c r="B532" s="23" t="str">
        <f>IF('PCA 2022 Licit, Dispensa, Inexi'!$A532="","",VLOOKUP(A532,dados!$A$1:$B$23,2,FALSE))</f>
        <v/>
      </c>
      <c r="C532" s="70"/>
      <c r="D532" s="128"/>
      <c r="E532" s="70"/>
      <c r="F532" s="24"/>
      <c r="G532" s="25"/>
      <c r="H532" s="25"/>
      <c r="I532" s="25"/>
      <c r="J532" s="25"/>
      <c r="K532" s="25"/>
      <c r="L532" s="27"/>
      <c r="M532" s="24"/>
      <c r="N532" s="24"/>
      <c r="O532" s="24"/>
      <c r="P532" s="28"/>
      <c r="Q532" s="28"/>
      <c r="R532" s="28"/>
      <c r="S532" s="28"/>
      <c r="T532" s="28"/>
      <c r="U532" s="25"/>
      <c r="V532" s="25"/>
      <c r="W532" s="28"/>
      <c r="X532" s="25"/>
      <c r="Y532" s="24"/>
      <c r="Z532" s="24"/>
      <c r="AA532" s="30"/>
      <c r="AB532" s="28"/>
      <c r="AC532" s="31"/>
      <c r="AD532" s="28"/>
    </row>
    <row r="533" spans="1:30" ht="15" x14ac:dyDescent="0.2">
      <c r="A533" s="69"/>
      <c r="B533" s="23" t="str">
        <f>IF('PCA 2022 Licit, Dispensa, Inexi'!$A533="","",VLOOKUP(A533,dados!$A$1:$B$23,2,FALSE))</f>
        <v/>
      </c>
      <c r="C533" s="70"/>
      <c r="D533" s="128"/>
      <c r="E533" s="70"/>
      <c r="F533" s="24"/>
      <c r="G533" s="25"/>
      <c r="H533" s="25"/>
      <c r="I533" s="25"/>
      <c r="J533" s="25"/>
      <c r="K533" s="25"/>
      <c r="L533" s="27"/>
      <c r="M533" s="24"/>
      <c r="N533" s="24"/>
      <c r="O533" s="24"/>
      <c r="P533" s="28"/>
      <c r="Q533" s="28"/>
      <c r="R533" s="28"/>
      <c r="S533" s="28"/>
      <c r="T533" s="28"/>
      <c r="U533" s="25"/>
      <c r="V533" s="25"/>
      <c r="W533" s="28"/>
      <c r="X533" s="25"/>
      <c r="Y533" s="24"/>
      <c r="Z533" s="24"/>
      <c r="AA533" s="30"/>
      <c r="AB533" s="28"/>
      <c r="AC533" s="31"/>
      <c r="AD533" s="28"/>
    </row>
    <row r="534" spans="1:30" ht="15" x14ac:dyDescent="0.2">
      <c r="A534" s="69"/>
      <c r="B534" s="23" t="str">
        <f>IF('PCA 2022 Licit, Dispensa, Inexi'!$A534="","",VLOOKUP(A534,dados!$A$1:$B$23,2,FALSE))</f>
        <v/>
      </c>
      <c r="C534" s="70"/>
      <c r="D534" s="128"/>
      <c r="E534" s="70"/>
      <c r="F534" s="24"/>
      <c r="G534" s="25"/>
      <c r="H534" s="25"/>
      <c r="I534" s="25"/>
      <c r="J534" s="25"/>
      <c r="K534" s="25"/>
      <c r="L534" s="27"/>
      <c r="M534" s="24"/>
      <c r="N534" s="24"/>
      <c r="O534" s="24"/>
      <c r="P534" s="28"/>
      <c r="Q534" s="28"/>
      <c r="R534" s="28"/>
      <c r="S534" s="28"/>
      <c r="T534" s="28"/>
      <c r="U534" s="25"/>
      <c r="V534" s="25"/>
      <c r="W534" s="28"/>
      <c r="X534" s="25"/>
      <c r="Y534" s="24"/>
      <c r="Z534" s="24"/>
      <c r="AA534" s="30"/>
      <c r="AB534" s="28"/>
      <c r="AC534" s="31"/>
      <c r="AD534" s="28"/>
    </row>
    <row r="535" spans="1:30" ht="15" x14ac:dyDescent="0.2">
      <c r="A535" s="69"/>
      <c r="B535" s="23" t="str">
        <f>IF('PCA 2022 Licit, Dispensa, Inexi'!$A535="","",VLOOKUP(A535,dados!$A$1:$B$23,2,FALSE))</f>
        <v/>
      </c>
      <c r="C535" s="70"/>
      <c r="D535" s="128"/>
      <c r="E535" s="70"/>
      <c r="F535" s="24"/>
      <c r="G535" s="25"/>
      <c r="H535" s="25"/>
      <c r="I535" s="25"/>
      <c r="J535" s="25"/>
      <c r="K535" s="25"/>
      <c r="L535" s="27"/>
      <c r="M535" s="24"/>
      <c r="N535" s="24"/>
      <c r="O535" s="24"/>
      <c r="P535" s="28"/>
      <c r="Q535" s="28"/>
      <c r="R535" s="28"/>
      <c r="S535" s="28"/>
      <c r="T535" s="28"/>
      <c r="U535" s="25"/>
      <c r="V535" s="25"/>
      <c r="W535" s="28"/>
      <c r="X535" s="25"/>
      <c r="Y535" s="24"/>
      <c r="Z535" s="24"/>
      <c r="AA535" s="30"/>
      <c r="AB535" s="28"/>
      <c r="AC535" s="31"/>
      <c r="AD535" s="28"/>
    </row>
    <row r="536" spans="1:30" ht="15" x14ac:dyDescent="0.2">
      <c r="A536" s="69"/>
      <c r="B536" s="23" t="str">
        <f>IF('PCA 2022 Licit, Dispensa, Inexi'!$A536="","",VLOOKUP(A536,dados!$A$1:$B$23,2,FALSE))</f>
        <v/>
      </c>
      <c r="C536" s="70"/>
      <c r="D536" s="128"/>
      <c r="E536" s="70"/>
      <c r="F536" s="24"/>
      <c r="G536" s="25"/>
      <c r="H536" s="25"/>
      <c r="I536" s="25"/>
      <c r="J536" s="25"/>
      <c r="K536" s="25"/>
      <c r="L536" s="27"/>
      <c r="M536" s="24"/>
      <c r="N536" s="24"/>
      <c r="O536" s="24"/>
      <c r="P536" s="28"/>
      <c r="Q536" s="28"/>
      <c r="R536" s="28"/>
      <c r="S536" s="28"/>
      <c r="T536" s="28"/>
      <c r="U536" s="25"/>
      <c r="V536" s="25"/>
      <c r="W536" s="28"/>
      <c r="X536" s="25"/>
      <c r="Y536" s="24"/>
      <c r="Z536" s="24"/>
      <c r="AA536" s="30"/>
      <c r="AB536" s="28"/>
      <c r="AC536" s="31"/>
      <c r="AD536" s="28"/>
    </row>
    <row r="537" spans="1:30" ht="15" x14ac:dyDescent="0.2">
      <c r="A537" s="69"/>
      <c r="B537" s="23" t="str">
        <f>IF('PCA 2022 Licit, Dispensa, Inexi'!$A537="","",VLOOKUP(A537,dados!$A$1:$B$23,2,FALSE))</f>
        <v/>
      </c>
      <c r="C537" s="70"/>
      <c r="D537" s="128"/>
      <c r="E537" s="70"/>
      <c r="F537" s="24"/>
      <c r="G537" s="25"/>
      <c r="H537" s="25"/>
      <c r="I537" s="25"/>
      <c r="J537" s="25"/>
      <c r="K537" s="25"/>
      <c r="L537" s="27"/>
      <c r="M537" s="24"/>
      <c r="N537" s="24"/>
      <c r="O537" s="24"/>
      <c r="P537" s="28"/>
      <c r="Q537" s="28"/>
      <c r="R537" s="28"/>
      <c r="S537" s="28"/>
      <c r="T537" s="28"/>
      <c r="U537" s="25"/>
      <c r="V537" s="25"/>
      <c r="W537" s="28"/>
      <c r="X537" s="25"/>
      <c r="Y537" s="24"/>
      <c r="Z537" s="24"/>
      <c r="AA537" s="30"/>
      <c r="AB537" s="28"/>
      <c r="AC537" s="31"/>
      <c r="AD537" s="28"/>
    </row>
    <row r="538" spans="1:30" ht="15" x14ac:dyDescent="0.2">
      <c r="A538" s="69"/>
      <c r="B538" s="23" t="str">
        <f>IF('PCA 2022 Licit, Dispensa, Inexi'!$A538="","",VLOOKUP(A538,dados!$A$1:$B$23,2,FALSE))</f>
        <v/>
      </c>
      <c r="C538" s="70"/>
      <c r="D538" s="128"/>
      <c r="E538" s="70"/>
      <c r="F538" s="24"/>
      <c r="G538" s="25"/>
      <c r="H538" s="25"/>
      <c r="I538" s="25"/>
      <c r="J538" s="25"/>
      <c r="K538" s="25"/>
      <c r="L538" s="27"/>
      <c r="M538" s="24"/>
      <c r="N538" s="24"/>
      <c r="O538" s="24"/>
      <c r="P538" s="28"/>
      <c r="Q538" s="28"/>
      <c r="R538" s="28"/>
      <c r="S538" s="28"/>
      <c r="T538" s="28"/>
      <c r="U538" s="25"/>
      <c r="V538" s="25"/>
      <c r="W538" s="28"/>
      <c r="X538" s="25"/>
      <c r="Y538" s="24"/>
      <c r="Z538" s="24"/>
      <c r="AA538" s="30"/>
      <c r="AB538" s="28"/>
      <c r="AC538" s="31"/>
      <c r="AD538" s="28"/>
    </row>
    <row r="539" spans="1:30" ht="15" x14ac:dyDescent="0.2">
      <c r="A539" s="69"/>
      <c r="B539" s="23" t="str">
        <f>IF('PCA 2022 Licit, Dispensa, Inexi'!$A539="","",VLOOKUP(A539,dados!$A$1:$B$23,2,FALSE))</f>
        <v/>
      </c>
      <c r="C539" s="70"/>
      <c r="D539" s="128"/>
      <c r="E539" s="70"/>
      <c r="F539" s="24"/>
      <c r="G539" s="25"/>
      <c r="H539" s="25"/>
      <c r="I539" s="25"/>
      <c r="J539" s="25"/>
      <c r="K539" s="25"/>
      <c r="L539" s="27"/>
      <c r="M539" s="24"/>
      <c r="N539" s="24"/>
      <c r="O539" s="24"/>
      <c r="P539" s="28"/>
      <c r="Q539" s="28"/>
      <c r="R539" s="28"/>
      <c r="S539" s="28"/>
      <c r="T539" s="28"/>
      <c r="U539" s="25"/>
      <c r="V539" s="25"/>
      <c r="W539" s="28"/>
      <c r="X539" s="25"/>
      <c r="Y539" s="24"/>
      <c r="Z539" s="24"/>
      <c r="AA539" s="30"/>
      <c r="AB539" s="28"/>
      <c r="AC539" s="31"/>
      <c r="AD539" s="28"/>
    </row>
    <row r="540" spans="1:30" ht="15" x14ac:dyDescent="0.2">
      <c r="A540" s="69"/>
      <c r="B540" s="23" t="str">
        <f>IF('PCA 2022 Licit, Dispensa, Inexi'!$A540="","",VLOOKUP(A540,dados!$A$1:$B$23,2,FALSE))</f>
        <v/>
      </c>
      <c r="C540" s="70"/>
      <c r="D540" s="128"/>
      <c r="E540" s="70"/>
      <c r="F540" s="24"/>
      <c r="G540" s="25"/>
      <c r="H540" s="25"/>
      <c r="I540" s="25"/>
      <c r="J540" s="25"/>
      <c r="K540" s="25"/>
      <c r="L540" s="27"/>
      <c r="M540" s="24"/>
      <c r="N540" s="24"/>
      <c r="O540" s="24"/>
      <c r="P540" s="28"/>
      <c r="Q540" s="28"/>
      <c r="R540" s="28"/>
      <c r="S540" s="28"/>
      <c r="T540" s="28"/>
      <c r="U540" s="25"/>
      <c r="V540" s="25"/>
      <c r="W540" s="28"/>
      <c r="X540" s="25"/>
      <c r="Y540" s="24"/>
      <c r="Z540" s="24"/>
      <c r="AA540" s="30"/>
      <c r="AB540" s="28"/>
      <c r="AC540" s="31"/>
      <c r="AD540" s="28"/>
    </row>
    <row r="541" spans="1:30" ht="15" x14ac:dyDescent="0.2">
      <c r="A541" s="69"/>
      <c r="B541" s="23" t="str">
        <f>IF('PCA 2022 Licit, Dispensa, Inexi'!$A541="","",VLOOKUP(A541,dados!$A$1:$B$23,2,FALSE))</f>
        <v/>
      </c>
      <c r="C541" s="70"/>
      <c r="D541" s="128"/>
      <c r="E541" s="70"/>
      <c r="F541" s="24"/>
      <c r="G541" s="25"/>
      <c r="H541" s="25"/>
      <c r="I541" s="25"/>
      <c r="J541" s="25"/>
      <c r="K541" s="25"/>
      <c r="L541" s="27"/>
      <c r="M541" s="24"/>
      <c r="N541" s="24"/>
      <c r="O541" s="24"/>
      <c r="P541" s="28"/>
      <c r="Q541" s="28"/>
      <c r="R541" s="28"/>
      <c r="S541" s="28"/>
      <c r="T541" s="28"/>
      <c r="U541" s="25"/>
      <c r="V541" s="25"/>
      <c r="W541" s="28"/>
      <c r="X541" s="25"/>
      <c r="Y541" s="24"/>
      <c r="Z541" s="24"/>
      <c r="AA541" s="30"/>
      <c r="AB541" s="28"/>
      <c r="AC541" s="31"/>
      <c r="AD541" s="28"/>
    </row>
    <row r="542" spans="1:30" ht="15" x14ac:dyDescent="0.2">
      <c r="A542" s="69"/>
      <c r="B542" s="23" t="str">
        <f>IF('PCA 2022 Licit, Dispensa, Inexi'!$A542="","",VLOOKUP(A542,dados!$A$1:$B$23,2,FALSE))</f>
        <v/>
      </c>
      <c r="C542" s="70"/>
      <c r="D542" s="128"/>
      <c r="E542" s="70"/>
      <c r="F542" s="24"/>
      <c r="G542" s="25"/>
      <c r="H542" s="25"/>
      <c r="I542" s="25"/>
      <c r="J542" s="25"/>
      <c r="K542" s="25"/>
      <c r="L542" s="27"/>
      <c r="M542" s="24"/>
      <c r="N542" s="24"/>
      <c r="O542" s="24"/>
      <c r="P542" s="28"/>
      <c r="Q542" s="28"/>
      <c r="R542" s="28"/>
      <c r="S542" s="28"/>
      <c r="T542" s="28"/>
      <c r="U542" s="25"/>
      <c r="V542" s="25"/>
      <c r="W542" s="28"/>
      <c r="X542" s="25"/>
      <c r="Y542" s="24"/>
      <c r="Z542" s="24"/>
      <c r="AA542" s="30"/>
      <c r="AB542" s="28"/>
      <c r="AC542" s="31"/>
      <c r="AD542" s="28"/>
    </row>
    <row r="543" spans="1:30" ht="15" x14ac:dyDescent="0.2">
      <c r="A543" s="69"/>
      <c r="B543" s="23" t="str">
        <f>IF('PCA 2022 Licit, Dispensa, Inexi'!$A543="","",VLOOKUP(A543,dados!$A$1:$B$23,2,FALSE))</f>
        <v/>
      </c>
      <c r="C543" s="70"/>
      <c r="D543" s="128"/>
      <c r="E543" s="70"/>
      <c r="F543" s="24"/>
      <c r="G543" s="25"/>
      <c r="H543" s="25"/>
      <c r="I543" s="25"/>
      <c r="J543" s="25"/>
      <c r="K543" s="25"/>
      <c r="L543" s="27"/>
      <c r="M543" s="24"/>
      <c r="N543" s="24"/>
      <c r="O543" s="24"/>
      <c r="P543" s="28"/>
      <c r="Q543" s="28"/>
      <c r="R543" s="28"/>
      <c r="S543" s="28"/>
      <c r="T543" s="28"/>
      <c r="U543" s="25"/>
      <c r="V543" s="25"/>
      <c r="W543" s="28"/>
      <c r="X543" s="25"/>
      <c r="Y543" s="24"/>
      <c r="Z543" s="24"/>
      <c r="AA543" s="30"/>
      <c r="AB543" s="28"/>
      <c r="AC543" s="31"/>
      <c r="AD543" s="28"/>
    </row>
    <row r="544" spans="1:30" ht="15" x14ac:dyDescent="0.2">
      <c r="A544" s="69"/>
      <c r="B544" s="23" t="str">
        <f>IF('PCA 2022 Licit, Dispensa, Inexi'!$A544="","",VLOOKUP(A544,dados!$A$1:$B$23,2,FALSE))</f>
        <v/>
      </c>
      <c r="C544" s="70"/>
      <c r="D544" s="128"/>
      <c r="E544" s="70"/>
      <c r="F544" s="24"/>
      <c r="G544" s="25"/>
      <c r="H544" s="25"/>
      <c r="I544" s="25"/>
      <c r="J544" s="25"/>
      <c r="K544" s="25"/>
      <c r="L544" s="27"/>
      <c r="M544" s="24"/>
      <c r="N544" s="24"/>
      <c r="O544" s="24"/>
      <c r="P544" s="28"/>
      <c r="Q544" s="28"/>
      <c r="R544" s="28"/>
      <c r="S544" s="28"/>
      <c r="T544" s="28"/>
      <c r="U544" s="25"/>
      <c r="V544" s="25"/>
      <c r="W544" s="28"/>
      <c r="X544" s="25"/>
      <c r="Y544" s="24"/>
      <c r="Z544" s="24"/>
      <c r="AA544" s="30"/>
      <c r="AB544" s="28"/>
      <c r="AC544" s="31"/>
      <c r="AD544" s="28"/>
    </row>
    <row r="545" spans="1:30" ht="15" x14ac:dyDescent="0.2">
      <c r="A545" s="69"/>
      <c r="B545" s="23" t="str">
        <f>IF('PCA 2022 Licit, Dispensa, Inexi'!$A545="","",VLOOKUP(A545,dados!$A$1:$B$23,2,FALSE))</f>
        <v/>
      </c>
      <c r="C545" s="70"/>
      <c r="D545" s="128"/>
      <c r="E545" s="70"/>
      <c r="F545" s="24"/>
      <c r="G545" s="25"/>
      <c r="H545" s="25"/>
      <c r="I545" s="25"/>
      <c r="J545" s="25"/>
      <c r="K545" s="25"/>
      <c r="L545" s="27"/>
      <c r="M545" s="24"/>
      <c r="N545" s="24"/>
      <c r="O545" s="24"/>
      <c r="P545" s="28"/>
      <c r="Q545" s="28"/>
      <c r="R545" s="28"/>
      <c r="S545" s="28"/>
      <c r="T545" s="28"/>
      <c r="U545" s="25"/>
      <c r="V545" s="25"/>
      <c r="W545" s="28"/>
      <c r="X545" s="25"/>
      <c r="Y545" s="24"/>
      <c r="Z545" s="24"/>
      <c r="AA545" s="30"/>
      <c r="AB545" s="28"/>
      <c r="AC545" s="31"/>
      <c r="AD545" s="28"/>
    </row>
    <row r="546" spans="1:30" ht="15" x14ac:dyDescent="0.2">
      <c r="A546" s="69"/>
      <c r="B546" s="23" t="str">
        <f>IF('PCA 2022 Licit, Dispensa, Inexi'!$A546="","",VLOOKUP(A546,dados!$A$1:$B$23,2,FALSE))</f>
        <v/>
      </c>
      <c r="C546" s="70"/>
      <c r="D546" s="128"/>
      <c r="E546" s="70"/>
      <c r="F546" s="24"/>
      <c r="G546" s="25"/>
      <c r="H546" s="25"/>
      <c r="I546" s="25"/>
      <c r="J546" s="25"/>
      <c r="K546" s="25"/>
      <c r="L546" s="27"/>
      <c r="M546" s="24"/>
      <c r="N546" s="24"/>
      <c r="O546" s="24"/>
      <c r="P546" s="28"/>
      <c r="Q546" s="28"/>
      <c r="R546" s="28"/>
      <c r="S546" s="28"/>
      <c r="T546" s="28"/>
      <c r="U546" s="25"/>
      <c r="V546" s="25"/>
      <c r="W546" s="28"/>
      <c r="X546" s="25"/>
      <c r="Y546" s="24"/>
      <c r="Z546" s="24"/>
      <c r="AA546" s="30"/>
      <c r="AB546" s="28"/>
      <c r="AC546" s="31"/>
      <c r="AD546" s="28"/>
    </row>
    <row r="547" spans="1:30" ht="15" x14ac:dyDescent="0.2">
      <c r="A547" s="69"/>
      <c r="B547" s="23" t="str">
        <f>IF('PCA 2022 Licit, Dispensa, Inexi'!$A547="","",VLOOKUP(A547,dados!$A$1:$B$23,2,FALSE))</f>
        <v/>
      </c>
      <c r="C547" s="70"/>
      <c r="D547" s="128"/>
      <c r="E547" s="70"/>
      <c r="F547" s="24"/>
      <c r="G547" s="25"/>
      <c r="H547" s="25"/>
      <c r="I547" s="25"/>
      <c r="J547" s="25"/>
      <c r="K547" s="25"/>
      <c r="L547" s="27"/>
      <c r="M547" s="24"/>
      <c r="N547" s="24"/>
      <c r="O547" s="24"/>
      <c r="P547" s="28"/>
      <c r="Q547" s="28"/>
      <c r="R547" s="28"/>
      <c r="S547" s="28"/>
      <c r="T547" s="28"/>
      <c r="U547" s="25"/>
      <c r="V547" s="25"/>
      <c r="W547" s="28"/>
      <c r="X547" s="25"/>
      <c r="Y547" s="24"/>
      <c r="Z547" s="24"/>
      <c r="AA547" s="30"/>
      <c r="AB547" s="28"/>
      <c r="AC547" s="31"/>
      <c r="AD547" s="28"/>
    </row>
    <row r="548" spans="1:30" ht="15" x14ac:dyDescent="0.2">
      <c r="A548" s="69"/>
      <c r="B548" s="23" t="str">
        <f>IF('PCA 2022 Licit, Dispensa, Inexi'!$A548="","",VLOOKUP(A548,dados!$A$1:$B$23,2,FALSE))</f>
        <v/>
      </c>
      <c r="C548" s="70"/>
      <c r="D548" s="128"/>
      <c r="E548" s="70"/>
      <c r="F548" s="24"/>
      <c r="G548" s="25"/>
      <c r="H548" s="25"/>
      <c r="I548" s="25"/>
      <c r="J548" s="25"/>
      <c r="K548" s="25"/>
      <c r="L548" s="27"/>
      <c r="M548" s="24"/>
      <c r="N548" s="24"/>
      <c r="O548" s="24"/>
      <c r="P548" s="28"/>
      <c r="Q548" s="28"/>
      <c r="R548" s="28"/>
      <c r="S548" s="28"/>
      <c r="T548" s="28"/>
      <c r="U548" s="25"/>
      <c r="V548" s="25"/>
      <c r="W548" s="28"/>
      <c r="X548" s="25"/>
      <c r="Y548" s="24"/>
      <c r="Z548" s="24"/>
      <c r="AA548" s="30"/>
      <c r="AB548" s="28"/>
      <c r="AC548" s="31"/>
      <c r="AD548" s="28"/>
    </row>
    <row r="549" spans="1:30" ht="15" x14ac:dyDescent="0.2">
      <c r="A549" s="69"/>
      <c r="B549" s="23" t="str">
        <f>IF('PCA 2022 Licit, Dispensa, Inexi'!$A549="","",VLOOKUP(A549,dados!$A$1:$B$23,2,FALSE))</f>
        <v/>
      </c>
      <c r="C549" s="70"/>
      <c r="D549" s="128"/>
      <c r="E549" s="70"/>
      <c r="F549" s="24"/>
      <c r="G549" s="25"/>
      <c r="H549" s="25"/>
      <c r="I549" s="25"/>
      <c r="J549" s="25"/>
      <c r="K549" s="25"/>
      <c r="L549" s="27"/>
      <c r="M549" s="24"/>
      <c r="N549" s="24"/>
      <c r="O549" s="24"/>
      <c r="P549" s="28"/>
      <c r="Q549" s="28"/>
      <c r="R549" s="28"/>
      <c r="S549" s="28"/>
      <c r="T549" s="28"/>
      <c r="U549" s="25"/>
      <c r="V549" s="25"/>
      <c r="W549" s="28"/>
      <c r="X549" s="25"/>
      <c r="Y549" s="24"/>
      <c r="Z549" s="24"/>
      <c r="AA549" s="30"/>
      <c r="AB549" s="28"/>
      <c r="AC549" s="31"/>
      <c r="AD549" s="28"/>
    </row>
    <row r="550" spans="1:30" ht="15" x14ac:dyDescent="0.2">
      <c r="A550" s="69"/>
      <c r="B550" s="23" t="str">
        <f>IF('PCA 2022 Licit, Dispensa, Inexi'!$A550="","",VLOOKUP(A550,dados!$A$1:$B$23,2,FALSE))</f>
        <v/>
      </c>
      <c r="C550" s="70"/>
      <c r="D550" s="128"/>
      <c r="E550" s="70"/>
      <c r="F550" s="24"/>
      <c r="G550" s="25"/>
      <c r="H550" s="25"/>
      <c r="I550" s="25"/>
      <c r="J550" s="25"/>
      <c r="K550" s="25"/>
      <c r="L550" s="27"/>
      <c r="M550" s="24"/>
      <c r="N550" s="24"/>
      <c r="O550" s="24"/>
      <c r="P550" s="28"/>
      <c r="Q550" s="28"/>
      <c r="R550" s="28"/>
      <c r="S550" s="28"/>
      <c r="T550" s="28"/>
      <c r="U550" s="25"/>
      <c r="V550" s="25"/>
      <c r="W550" s="28"/>
      <c r="X550" s="25"/>
      <c r="Y550" s="24"/>
      <c r="Z550" s="24"/>
      <c r="AA550" s="30"/>
      <c r="AB550" s="28"/>
      <c r="AC550" s="31"/>
      <c r="AD550" s="28"/>
    </row>
    <row r="551" spans="1:30" ht="15" x14ac:dyDescent="0.2">
      <c r="A551" s="69"/>
      <c r="B551" s="23" t="str">
        <f>IF('PCA 2022 Licit, Dispensa, Inexi'!$A551="","",VLOOKUP(A551,dados!$A$1:$B$23,2,FALSE))</f>
        <v/>
      </c>
      <c r="C551" s="70"/>
      <c r="D551" s="128"/>
      <c r="E551" s="70"/>
      <c r="F551" s="24"/>
      <c r="G551" s="25"/>
      <c r="H551" s="25"/>
      <c r="I551" s="25"/>
      <c r="J551" s="25"/>
      <c r="K551" s="25"/>
      <c r="L551" s="27"/>
      <c r="M551" s="24"/>
      <c r="N551" s="24"/>
      <c r="O551" s="24"/>
      <c r="P551" s="28"/>
      <c r="Q551" s="28"/>
      <c r="R551" s="28"/>
      <c r="S551" s="28"/>
      <c r="T551" s="28"/>
      <c r="U551" s="25"/>
      <c r="V551" s="25"/>
      <c r="W551" s="28"/>
      <c r="X551" s="25"/>
      <c r="Y551" s="24"/>
      <c r="Z551" s="24"/>
      <c r="AA551" s="30"/>
      <c r="AB551" s="28"/>
      <c r="AC551" s="31"/>
      <c r="AD551" s="28"/>
    </row>
    <row r="552" spans="1:30" ht="15" x14ac:dyDescent="0.2">
      <c r="A552" s="69"/>
      <c r="B552" s="23" t="str">
        <f>IF('PCA 2022 Licit, Dispensa, Inexi'!$A552="","",VLOOKUP(A552,dados!$A$1:$B$23,2,FALSE))</f>
        <v/>
      </c>
      <c r="C552" s="70"/>
      <c r="D552" s="128"/>
      <c r="E552" s="70"/>
      <c r="F552" s="24"/>
      <c r="G552" s="25"/>
      <c r="H552" s="25"/>
      <c r="I552" s="25"/>
      <c r="J552" s="25"/>
      <c r="K552" s="25"/>
      <c r="L552" s="27"/>
      <c r="M552" s="24"/>
      <c r="N552" s="24"/>
      <c r="O552" s="24"/>
      <c r="P552" s="28"/>
      <c r="Q552" s="28"/>
      <c r="R552" s="28"/>
      <c r="S552" s="28"/>
      <c r="T552" s="28"/>
      <c r="U552" s="25"/>
      <c r="V552" s="25"/>
      <c r="W552" s="28"/>
      <c r="X552" s="25"/>
      <c r="Y552" s="24"/>
      <c r="Z552" s="24"/>
      <c r="AA552" s="30"/>
      <c r="AB552" s="28"/>
      <c r="AC552" s="31"/>
      <c r="AD552" s="28"/>
    </row>
    <row r="553" spans="1:30" ht="15" x14ac:dyDescent="0.2">
      <c r="A553" s="69"/>
      <c r="B553" s="23" t="str">
        <f>IF('PCA 2022 Licit, Dispensa, Inexi'!$A553="","",VLOOKUP(A553,dados!$A$1:$B$23,2,FALSE))</f>
        <v/>
      </c>
      <c r="C553" s="70"/>
      <c r="D553" s="128"/>
      <c r="E553" s="70"/>
      <c r="F553" s="24"/>
      <c r="G553" s="25"/>
      <c r="H553" s="25"/>
      <c r="I553" s="25"/>
      <c r="J553" s="25"/>
      <c r="K553" s="25"/>
      <c r="L553" s="27"/>
      <c r="M553" s="24"/>
      <c r="N553" s="24"/>
      <c r="O553" s="24"/>
      <c r="P553" s="28"/>
      <c r="Q553" s="28"/>
      <c r="R553" s="28"/>
      <c r="S553" s="28"/>
      <c r="T553" s="28"/>
      <c r="U553" s="25"/>
      <c r="V553" s="25"/>
      <c r="W553" s="28"/>
      <c r="X553" s="25"/>
      <c r="Y553" s="24"/>
      <c r="Z553" s="24"/>
      <c r="AA553" s="30"/>
      <c r="AB553" s="28"/>
      <c r="AC553" s="31"/>
      <c r="AD553" s="28"/>
    </row>
    <row r="554" spans="1:30" ht="15" x14ac:dyDescent="0.2">
      <c r="A554" s="69"/>
      <c r="B554" s="23" t="str">
        <f>IF('PCA 2022 Licit, Dispensa, Inexi'!$A554="","",VLOOKUP(A554,dados!$A$1:$B$23,2,FALSE))</f>
        <v/>
      </c>
      <c r="C554" s="70"/>
      <c r="D554" s="128"/>
      <c r="E554" s="70"/>
      <c r="F554" s="24"/>
      <c r="G554" s="25"/>
      <c r="H554" s="25"/>
      <c r="I554" s="25"/>
      <c r="J554" s="25"/>
      <c r="K554" s="25"/>
      <c r="L554" s="27"/>
      <c r="M554" s="24"/>
      <c r="N554" s="24"/>
      <c r="O554" s="24"/>
      <c r="P554" s="28"/>
      <c r="Q554" s="28"/>
      <c r="R554" s="28"/>
      <c r="S554" s="28"/>
      <c r="T554" s="28"/>
      <c r="U554" s="25"/>
      <c r="V554" s="25"/>
      <c r="W554" s="28"/>
      <c r="X554" s="25"/>
      <c r="Y554" s="24"/>
      <c r="Z554" s="24"/>
      <c r="AA554" s="30"/>
      <c r="AB554" s="28"/>
      <c r="AC554" s="31"/>
      <c r="AD554" s="28"/>
    </row>
    <row r="555" spans="1:30" ht="15" x14ac:dyDescent="0.2">
      <c r="A555" s="69"/>
      <c r="B555" s="23" t="str">
        <f>IF('PCA 2022 Licit, Dispensa, Inexi'!$A555="","",VLOOKUP(A555,dados!$A$1:$B$23,2,FALSE))</f>
        <v/>
      </c>
      <c r="C555" s="70"/>
      <c r="D555" s="128"/>
      <c r="E555" s="70"/>
      <c r="F555" s="24"/>
      <c r="G555" s="25"/>
      <c r="H555" s="25"/>
      <c r="I555" s="25"/>
      <c r="J555" s="25"/>
      <c r="K555" s="25"/>
      <c r="L555" s="27"/>
      <c r="M555" s="24"/>
      <c r="N555" s="24"/>
      <c r="O555" s="24"/>
      <c r="P555" s="28"/>
      <c r="Q555" s="28"/>
      <c r="R555" s="28"/>
      <c r="S555" s="28"/>
      <c r="T555" s="28"/>
      <c r="U555" s="25"/>
      <c r="V555" s="25"/>
      <c r="W555" s="28"/>
      <c r="X555" s="25"/>
      <c r="Y555" s="24"/>
      <c r="Z555" s="24"/>
      <c r="AA555" s="30"/>
      <c r="AB555" s="28"/>
      <c r="AC555" s="31"/>
      <c r="AD555" s="28"/>
    </row>
    <row r="556" spans="1:30" ht="15" x14ac:dyDescent="0.2">
      <c r="A556" s="69"/>
      <c r="B556" s="23" t="str">
        <f>IF('PCA 2022 Licit, Dispensa, Inexi'!$A556="","",VLOOKUP(A556,dados!$A$1:$B$23,2,FALSE))</f>
        <v/>
      </c>
      <c r="C556" s="70"/>
      <c r="D556" s="128"/>
      <c r="E556" s="70"/>
      <c r="F556" s="24"/>
      <c r="G556" s="25"/>
      <c r="H556" s="25"/>
      <c r="I556" s="25"/>
      <c r="J556" s="25"/>
      <c r="K556" s="25"/>
      <c r="L556" s="27"/>
      <c r="M556" s="24"/>
      <c r="N556" s="24"/>
      <c r="O556" s="24"/>
      <c r="P556" s="28"/>
      <c r="Q556" s="28"/>
      <c r="R556" s="28"/>
      <c r="S556" s="28"/>
      <c r="T556" s="28"/>
      <c r="U556" s="25"/>
      <c r="V556" s="25"/>
      <c r="W556" s="28"/>
      <c r="X556" s="25"/>
      <c r="Y556" s="24"/>
      <c r="Z556" s="24"/>
      <c r="AA556" s="30"/>
      <c r="AB556" s="28"/>
      <c r="AC556" s="31"/>
      <c r="AD556" s="28"/>
    </row>
    <row r="557" spans="1:30" ht="15" x14ac:dyDescent="0.2">
      <c r="A557" s="69"/>
      <c r="B557" s="23" t="str">
        <f>IF('PCA 2022 Licit, Dispensa, Inexi'!$A557="","",VLOOKUP(A557,dados!$A$1:$B$23,2,FALSE))</f>
        <v/>
      </c>
      <c r="C557" s="70"/>
      <c r="D557" s="128"/>
      <c r="E557" s="70"/>
      <c r="F557" s="24"/>
      <c r="G557" s="25"/>
      <c r="H557" s="25"/>
      <c r="I557" s="25"/>
      <c r="J557" s="25"/>
      <c r="K557" s="25"/>
      <c r="L557" s="27"/>
      <c r="M557" s="24"/>
      <c r="N557" s="24"/>
      <c r="O557" s="24"/>
      <c r="P557" s="28"/>
      <c r="Q557" s="28"/>
      <c r="R557" s="28"/>
      <c r="S557" s="28"/>
      <c r="T557" s="28"/>
      <c r="U557" s="25"/>
      <c r="V557" s="25"/>
      <c r="W557" s="28"/>
      <c r="X557" s="25"/>
      <c r="Y557" s="24"/>
      <c r="Z557" s="24"/>
      <c r="AA557" s="30"/>
      <c r="AB557" s="28"/>
      <c r="AC557" s="31"/>
      <c r="AD557" s="28"/>
    </row>
    <row r="558" spans="1:30" ht="15" customHeight="1" x14ac:dyDescent="0.2">
      <c r="A558" s="68"/>
      <c r="E558" s="114"/>
    </row>
    <row r="559" spans="1:30" ht="14.25" customHeight="1" x14ac:dyDescent="0.2">
      <c r="L559" t="s">
        <v>1345</v>
      </c>
    </row>
    <row r="1048575" ht="15" customHeight="1" x14ac:dyDescent="0.2"/>
  </sheetData>
  <autoFilter ref="A1:AD559"/>
  <customSheetViews>
    <customSheetView guid="{EFB6D5DC-B5CD-4D35-B56B-1850FBDDD077}" filter="1" showAutoFilter="1">
      <pageMargins left="0" right="0" top="0" bottom="0" header="0" footer="0"/>
      <autoFilter ref="A1:A1000"/>
    </customSheetView>
  </customSheetView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dados!$Q$2:$Q$3</xm:f>
          </x14:formula1>
          <xm:sqref>F164 F131:F162 O2:O164 F2:F126 F167:F557 O167:O557</xm:sqref>
        </x14:dataValidation>
        <x14:dataValidation type="list" allowBlank="1" showErrorMessage="1">
          <x14:formula1>
            <xm:f>dados!$A$2:$A$23</xm:f>
          </x14:formula1>
          <xm:sqref>A77:A163 A167:A558</xm:sqref>
        </x14:dataValidation>
        <x14:dataValidation type="list" allowBlank="1" showErrorMessage="1">
          <x14:formula1>
            <xm:f>dados!$Q$2:$Q$3</xm:f>
          </x14:formula1>
          <xm:sqref>M164 M2:M162 M167:M557</xm:sqref>
        </x14:dataValidation>
        <x14:dataValidation type="list" allowBlank="1" showErrorMessage="1">
          <x14:formula1>
            <xm:f>dados!$U$2:$U$4</xm:f>
          </x14:formula1>
          <xm:sqref>N2:N162 N167:N557</xm:sqref>
        </x14:dataValidation>
        <x14:dataValidation type="list" allowBlank="1" showInputMessage="1" showErrorMessage="1">
          <x14:formula1>
            <xm:f>dados!$O$2:$O$10</xm:f>
          </x14:formula1>
          <xm:sqref>J2:J188 J190:J557</xm:sqref>
        </x14:dataValidation>
        <x14:dataValidation type="list" allowBlank="1" showErrorMessage="1">
          <x14:formula1>
            <xm:f>dados!$I$2:$I$10</xm:f>
          </x14:formula1>
          <xm:sqref>Z2:Z165 Z167:Z557</xm:sqref>
        </x14:dataValidation>
        <x14:dataValidation type="list" allowBlank="1" showErrorMessage="1">
          <x14:formula1>
            <xm:f>dados!$G$2:$G$13</xm:f>
          </x14:formula1>
          <xm:sqref>Y2:Y557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61"/>
  <sheetViews>
    <sheetView zoomScale="80" zoomScaleNormal="80" workbookViewId="0">
      <pane ySplit="1" topLeftCell="A1054" activePane="bottomLeft" state="frozen"/>
      <selection pane="bottomLeft" activeCell="G1057" sqref="G1057"/>
    </sheetView>
  </sheetViews>
  <sheetFormatPr defaultColWidth="12.625" defaultRowHeight="14.25" x14ac:dyDescent="0.2"/>
  <cols>
    <col min="1" max="1" width="11.5" customWidth="1"/>
    <col min="2" max="2" width="27.375" customWidth="1"/>
    <col min="3" max="3" width="23" customWidth="1"/>
    <col min="4" max="4" width="19.375" style="17" customWidth="1"/>
    <col min="5" max="5" width="9.25" style="18" customWidth="1"/>
    <col min="6" max="6" width="36.375" customWidth="1"/>
    <col min="7" max="7" width="34.5" customWidth="1"/>
    <col min="8" max="8" width="15.625" customWidth="1"/>
    <col min="9" max="9" width="29.875" customWidth="1"/>
    <col min="10" max="10" width="29.875" style="17" customWidth="1"/>
    <col min="11" max="11" width="15.75" style="17" customWidth="1"/>
    <col min="12" max="14" width="17.375" customWidth="1"/>
    <col min="15" max="16" width="19.375" style="17" customWidth="1"/>
  </cols>
  <sheetData>
    <row r="1" spans="1:16" ht="45" x14ac:dyDescent="0.2">
      <c r="A1" s="2" t="s">
        <v>359</v>
      </c>
      <c r="B1" s="3" t="s">
        <v>360</v>
      </c>
      <c r="C1" s="19" t="s">
        <v>361</v>
      </c>
      <c r="D1" s="19" t="s">
        <v>362</v>
      </c>
      <c r="E1" s="4" t="s">
        <v>366</v>
      </c>
      <c r="F1" s="19" t="s">
        <v>392</v>
      </c>
      <c r="G1" s="19" t="s">
        <v>368</v>
      </c>
      <c r="H1" s="4" t="s">
        <v>370</v>
      </c>
      <c r="I1" s="4" t="s">
        <v>1346</v>
      </c>
      <c r="J1" s="4" t="s">
        <v>372</v>
      </c>
      <c r="K1" s="4" t="s">
        <v>378</v>
      </c>
      <c r="L1" s="4" t="s">
        <v>396</v>
      </c>
      <c r="M1" s="4" t="s">
        <v>377</v>
      </c>
      <c r="N1" s="4" t="s">
        <v>383</v>
      </c>
      <c r="O1" s="4" t="s">
        <v>384</v>
      </c>
      <c r="P1" s="4" t="s">
        <v>385</v>
      </c>
    </row>
    <row r="2" spans="1:16" ht="102" customHeight="1" x14ac:dyDescent="0.2">
      <c r="A2" s="33" t="s">
        <v>96</v>
      </c>
      <c r="B2" s="34" t="str">
        <f>IF(A2="","",VLOOKUP(A2,dados!$D$1:$E$130,2,FALSE))</f>
        <v>Comarca de Abelardo Luz</v>
      </c>
      <c r="C2" s="26" t="s">
        <v>1347</v>
      </c>
      <c r="D2" s="25" t="s">
        <v>1348</v>
      </c>
      <c r="E2" s="160" t="s">
        <v>99</v>
      </c>
      <c r="F2" s="25" t="s">
        <v>1349</v>
      </c>
      <c r="G2" s="25" t="s">
        <v>74</v>
      </c>
      <c r="H2" s="36" t="s">
        <v>1350</v>
      </c>
      <c r="I2" s="37">
        <v>2942.8</v>
      </c>
      <c r="J2" s="38" t="s">
        <v>37</v>
      </c>
      <c r="K2" s="38" t="s">
        <v>28</v>
      </c>
      <c r="L2" s="39">
        <v>44681</v>
      </c>
      <c r="M2" s="39"/>
      <c r="N2" s="38" t="s">
        <v>1351</v>
      </c>
      <c r="O2" s="38" t="s">
        <v>43</v>
      </c>
      <c r="P2" s="38" t="s">
        <v>23</v>
      </c>
    </row>
    <row r="3" spans="1:16" ht="45" x14ac:dyDescent="0.2">
      <c r="A3" s="33" t="s">
        <v>101</v>
      </c>
      <c r="B3" s="34" t="str">
        <f>IF(A3="","",VLOOKUP(A3,dados!$D$1:$E$130,2,FALSE))</f>
        <v>Comarca de Anchieta</v>
      </c>
      <c r="C3" s="26" t="s">
        <v>1347</v>
      </c>
      <c r="D3" s="25" t="s">
        <v>1348</v>
      </c>
      <c r="E3" s="160" t="s">
        <v>99</v>
      </c>
      <c r="F3" s="25" t="s">
        <v>1352</v>
      </c>
      <c r="G3" s="25" t="s">
        <v>74</v>
      </c>
      <c r="H3" s="36"/>
      <c r="I3" s="37">
        <v>1562.8</v>
      </c>
      <c r="J3" s="38" t="s">
        <v>37</v>
      </c>
      <c r="K3" s="38" t="s">
        <v>28</v>
      </c>
      <c r="L3" s="39">
        <v>44681</v>
      </c>
      <c r="M3" s="39"/>
      <c r="N3" s="38" t="s">
        <v>1353</v>
      </c>
      <c r="O3" s="38" t="s">
        <v>52</v>
      </c>
      <c r="P3" s="38" t="s">
        <v>23</v>
      </c>
    </row>
    <row r="4" spans="1:16" ht="45" x14ac:dyDescent="0.2">
      <c r="A4" s="33" t="s">
        <v>106</v>
      </c>
      <c r="B4" s="34" t="str">
        <f>IF(A4="","",VLOOKUP(A4,dados!$D$1:$E$130,2,FALSE))</f>
        <v>Comarca de Anita Garibaldi</v>
      </c>
      <c r="C4" s="26" t="s">
        <v>1347</v>
      </c>
      <c r="D4" s="25" t="s">
        <v>1348</v>
      </c>
      <c r="E4" s="160" t="s">
        <v>99</v>
      </c>
      <c r="F4" s="25" t="s">
        <v>1352</v>
      </c>
      <c r="G4" s="25" t="s">
        <v>74</v>
      </c>
      <c r="H4" s="36"/>
      <c r="I4" s="37">
        <v>1133.0999999999999</v>
      </c>
      <c r="J4" s="38" t="s">
        <v>37</v>
      </c>
      <c r="K4" s="38" t="s">
        <v>28</v>
      </c>
      <c r="L4" s="39">
        <v>44681</v>
      </c>
      <c r="M4" s="39"/>
      <c r="N4" s="38" t="s">
        <v>1354</v>
      </c>
      <c r="O4" s="38" t="s">
        <v>43</v>
      </c>
      <c r="P4" s="38" t="s">
        <v>23</v>
      </c>
    </row>
    <row r="5" spans="1:16" ht="45" x14ac:dyDescent="0.2">
      <c r="A5" s="33" t="s">
        <v>152</v>
      </c>
      <c r="B5" s="34" t="str">
        <f>IF(A5="","",VLOOKUP(A5,dados!$D$1:$E$130,2,FALSE))</f>
        <v>Comarca de Bom Retiro</v>
      </c>
      <c r="C5" s="26" t="s">
        <v>1347</v>
      </c>
      <c r="D5" s="25" t="s">
        <v>1348</v>
      </c>
      <c r="E5" s="160" t="s">
        <v>99</v>
      </c>
      <c r="F5" s="25" t="s">
        <v>1355</v>
      </c>
      <c r="G5" s="25" t="s">
        <v>74</v>
      </c>
      <c r="H5" s="36" t="s">
        <v>1356</v>
      </c>
      <c r="I5" s="37">
        <v>1800</v>
      </c>
      <c r="J5" s="38" t="s">
        <v>37</v>
      </c>
      <c r="K5" s="38" t="s">
        <v>28</v>
      </c>
      <c r="L5" s="39">
        <v>44681</v>
      </c>
      <c r="M5" s="39"/>
      <c r="N5" s="38" t="s">
        <v>1357</v>
      </c>
      <c r="O5" s="38" t="s">
        <v>43</v>
      </c>
      <c r="P5" s="38" t="s">
        <v>23</v>
      </c>
    </row>
    <row r="6" spans="1:16" ht="90" x14ac:dyDescent="0.2">
      <c r="A6" s="33" t="s">
        <v>166</v>
      </c>
      <c r="B6" s="34" t="str">
        <f>IF(A6="","",VLOOKUP(A6,dados!$D$1:$E$130,2,FALSE))</f>
        <v>Comarca de Campo Belo do Sul</v>
      </c>
      <c r="C6" s="26" t="s">
        <v>1347</v>
      </c>
      <c r="D6" s="25" t="s">
        <v>1348</v>
      </c>
      <c r="E6" s="160" t="s">
        <v>99</v>
      </c>
      <c r="F6" s="25" t="s">
        <v>1358</v>
      </c>
      <c r="G6" s="25" t="s">
        <v>74</v>
      </c>
      <c r="H6" s="36"/>
      <c r="I6" s="37">
        <v>1148.82</v>
      </c>
      <c r="J6" s="38" t="s">
        <v>37</v>
      </c>
      <c r="K6" s="38" t="s">
        <v>28</v>
      </c>
      <c r="L6" s="39">
        <v>44681</v>
      </c>
      <c r="M6" s="39"/>
      <c r="N6" s="38" t="s">
        <v>1359</v>
      </c>
      <c r="O6" s="38" t="s">
        <v>52</v>
      </c>
      <c r="P6" s="38" t="s">
        <v>23</v>
      </c>
    </row>
    <row r="7" spans="1:16" ht="45" x14ac:dyDescent="0.2">
      <c r="A7" s="33" t="s">
        <v>168</v>
      </c>
      <c r="B7" s="34" t="str">
        <f>IF(A7="","",VLOOKUP(A7,dados!$D$1:$E$130,2,FALSE))</f>
        <v>Comarca de Campo Erê</v>
      </c>
      <c r="C7" s="26" t="s">
        <v>1347</v>
      </c>
      <c r="D7" s="25" t="s">
        <v>1348</v>
      </c>
      <c r="E7" s="160" t="s">
        <v>99</v>
      </c>
      <c r="F7" s="25" t="s">
        <v>1352</v>
      </c>
      <c r="G7" s="25" t="s">
        <v>74</v>
      </c>
      <c r="H7" s="36"/>
      <c r="I7" s="37">
        <v>1597.6</v>
      </c>
      <c r="J7" s="38" t="s">
        <v>37</v>
      </c>
      <c r="K7" s="38" t="s">
        <v>28</v>
      </c>
      <c r="L7" s="39">
        <v>44681</v>
      </c>
      <c r="M7" s="39"/>
      <c r="N7" s="38"/>
      <c r="O7" s="38" t="s">
        <v>79</v>
      </c>
      <c r="P7" s="38" t="s">
        <v>23</v>
      </c>
    </row>
    <row r="8" spans="1:16" ht="45" x14ac:dyDescent="0.2">
      <c r="A8" s="33" t="s">
        <v>184</v>
      </c>
      <c r="B8" s="34" t="str">
        <f>IF(A8="","",VLOOKUP(A8,dados!$D$1:$E$130,2,FALSE))</f>
        <v>Comarca de Coronel Freitas</v>
      </c>
      <c r="C8" s="26" t="s">
        <v>1347</v>
      </c>
      <c r="D8" s="25" t="s">
        <v>1348</v>
      </c>
      <c r="E8" s="160" t="s">
        <v>99</v>
      </c>
      <c r="F8" s="25" t="s">
        <v>1352</v>
      </c>
      <c r="G8" s="25" t="s">
        <v>74</v>
      </c>
      <c r="H8" s="36"/>
      <c r="I8" s="37">
        <v>3466</v>
      </c>
      <c r="J8" s="38" t="s">
        <v>37</v>
      </c>
      <c r="K8" s="38" t="s">
        <v>28</v>
      </c>
      <c r="L8" s="39">
        <v>44681</v>
      </c>
      <c r="M8" s="39"/>
      <c r="N8" s="38"/>
      <c r="O8" s="38" t="s">
        <v>79</v>
      </c>
      <c r="P8" s="38" t="s">
        <v>23</v>
      </c>
    </row>
    <row r="9" spans="1:16" ht="45" x14ac:dyDescent="0.2">
      <c r="A9" s="33" t="s">
        <v>190</v>
      </c>
      <c r="B9" s="34" t="str">
        <f>IF(A9="","",VLOOKUP(A9,dados!$D$1:$E$130,2,FALSE))</f>
        <v xml:space="preserve">Comarca de Cunha Porã </v>
      </c>
      <c r="C9" s="26" t="s">
        <v>1347</v>
      </c>
      <c r="D9" s="25" t="s">
        <v>1348</v>
      </c>
      <c r="E9" s="160" t="s">
        <v>99</v>
      </c>
      <c r="F9" s="25" t="s">
        <v>1352</v>
      </c>
      <c r="G9" s="25" t="s">
        <v>74</v>
      </c>
      <c r="H9" s="36"/>
      <c r="I9" s="37">
        <v>1516</v>
      </c>
      <c r="J9" s="38" t="s">
        <v>37</v>
      </c>
      <c r="K9" s="38" t="s">
        <v>28</v>
      </c>
      <c r="L9" s="39">
        <v>44681</v>
      </c>
      <c r="M9" s="39"/>
      <c r="N9" s="38" t="s">
        <v>1360</v>
      </c>
      <c r="O9" s="38" t="s">
        <v>52</v>
      </c>
      <c r="P9" s="38" t="s">
        <v>23</v>
      </c>
    </row>
    <row r="10" spans="1:16" ht="45" x14ac:dyDescent="0.2">
      <c r="A10" s="33" t="s">
        <v>196</v>
      </c>
      <c r="B10" s="34" t="s">
        <v>197</v>
      </c>
      <c r="C10" s="26" t="s">
        <v>1347</v>
      </c>
      <c r="D10" s="25" t="s">
        <v>1348</v>
      </c>
      <c r="E10" s="160" t="s">
        <v>99</v>
      </c>
      <c r="F10" s="25" t="s">
        <v>1352</v>
      </c>
      <c r="G10" s="25" t="s">
        <v>74</v>
      </c>
      <c r="H10" s="36"/>
      <c r="I10" s="37">
        <v>3240</v>
      </c>
      <c r="J10" s="38" t="s">
        <v>37</v>
      </c>
      <c r="K10" s="38" t="s">
        <v>28</v>
      </c>
      <c r="L10" s="39">
        <v>44681</v>
      </c>
      <c r="M10" s="39"/>
      <c r="N10" s="38"/>
      <c r="O10" s="38" t="s">
        <v>79</v>
      </c>
      <c r="P10" s="38" t="s">
        <v>23</v>
      </c>
    </row>
    <row r="11" spans="1:16" ht="90" x14ac:dyDescent="0.2">
      <c r="A11" s="33" t="s">
        <v>202</v>
      </c>
      <c r="B11" s="34" t="s">
        <v>203</v>
      </c>
      <c r="C11" s="26" t="s">
        <v>1347</v>
      </c>
      <c r="D11" s="25" t="s">
        <v>1348</v>
      </c>
      <c r="E11" s="160" t="s">
        <v>99</v>
      </c>
      <c r="F11" s="25" t="s">
        <v>1358</v>
      </c>
      <c r="G11" s="25" t="s">
        <v>74</v>
      </c>
      <c r="H11" s="36" t="s">
        <v>1361</v>
      </c>
      <c r="I11" s="37">
        <v>3360</v>
      </c>
      <c r="J11" s="38" t="s">
        <v>37</v>
      </c>
      <c r="K11" s="38" t="s">
        <v>28</v>
      </c>
      <c r="L11" s="39">
        <v>44681</v>
      </c>
      <c r="M11" s="39"/>
      <c r="N11" s="38" t="s">
        <v>1362</v>
      </c>
      <c r="O11" s="38" t="s">
        <v>52</v>
      </c>
      <c r="P11" s="38" t="s">
        <v>23</v>
      </c>
    </row>
    <row r="12" spans="1:16" ht="45" x14ac:dyDescent="0.2">
      <c r="A12" s="33" t="s">
        <v>204</v>
      </c>
      <c r="B12" s="34" t="s">
        <v>205</v>
      </c>
      <c r="C12" s="26" t="s">
        <v>1347</v>
      </c>
      <c r="D12" s="25" t="s">
        <v>1348</v>
      </c>
      <c r="E12" s="160" t="s">
        <v>99</v>
      </c>
      <c r="F12" s="25" t="s">
        <v>1352</v>
      </c>
      <c r="G12" s="25" t="s">
        <v>74</v>
      </c>
      <c r="H12" s="36" t="s">
        <v>1363</v>
      </c>
      <c r="I12" s="37">
        <v>1260</v>
      </c>
      <c r="J12" s="38" t="s">
        <v>37</v>
      </c>
      <c r="K12" s="38" t="s">
        <v>28</v>
      </c>
      <c r="L12" s="39">
        <v>44681</v>
      </c>
      <c r="M12" s="39"/>
      <c r="N12" s="38" t="s">
        <v>1364</v>
      </c>
      <c r="O12" s="38" t="s">
        <v>43</v>
      </c>
      <c r="P12" s="38" t="s">
        <v>23</v>
      </c>
    </row>
    <row r="13" spans="1:16" ht="45" x14ac:dyDescent="0.2">
      <c r="A13" s="33" t="s">
        <v>210</v>
      </c>
      <c r="B13" s="34" t="str">
        <f>IF(A13="","",VLOOKUP(A13,dados!$D$1:$E$130,2,FALSE))</f>
        <v>Comarca de Herval D'oeste</v>
      </c>
      <c r="C13" s="26" t="s">
        <v>1347</v>
      </c>
      <c r="D13" s="25" t="s">
        <v>1348</v>
      </c>
      <c r="E13" s="160"/>
      <c r="F13" s="25" t="s">
        <v>1352</v>
      </c>
      <c r="G13" s="25" t="s">
        <v>74</v>
      </c>
      <c r="H13" s="36"/>
      <c r="I13" s="37">
        <v>3717</v>
      </c>
      <c r="J13" s="38" t="s">
        <v>37</v>
      </c>
      <c r="K13" s="38" t="s">
        <v>28</v>
      </c>
      <c r="L13" s="39">
        <v>44681</v>
      </c>
      <c r="M13" s="39"/>
      <c r="N13" s="38" t="s">
        <v>1365</v>
      </c>
      <c r="O13" s="38" t="s">
        <v>52</v>
      </c>
      <c r="P13" s="38" t="s">
        <v>23</v>
      </c>
    </row>
    <row r="14" spans="1:16" ht="135" x14ac:dyDescent="0.2">
      <c r="A14" s="33" t="s">
        <v>212</v>
      </c>
      <c r="B14" s="34" t="s">
        <v>213</v>
      </c>
      <c r="C14" s="26" t="s">
        <v>1347</v>
      </c>
      <c r="D14" s="25" t="s">
        <v>1348</v>
      </c>
      <c r="E14" s="160" t="s">
        <v>99</v>
      </c>
      <c r="F14" s="25" t="s">
        <v>1366</v>
      </c>
      <c r="G14" s="25" t="s">
        <v>74</v>
      </c>
      <c r="H14" s="36" t="s">
        <v>1367</v>
      </c>
      <c r="I14" s="37">
        <v>9703.1</v>
      </c>
      <c r="J14" s="38" t="s">
        <v>37</v>
      </c>
      <c r="K14" s="38" t="s">
        <v>28</v>
      </c>
      <c r="L14" s="39">
        <v>44681</v>
      </c>
      <c r="M14" s="39"/>
      <c r="N14" s="38" t="s">
        <v>1368</v>
      </c>
      <c r="O14" s="38" t="s">
        <v>43</v>
      </c>
      <c r="P14" s="38" t="s">
        <v>23</v>
      </c>
    </row>
    <row r="15" spans="1:16" ht="45" x14ac:dyDescent="0.2">
      <c r="A15" s="33" t="s">
        <v>236</v>
      </c>
      <c r="B15" s="34" t="str">
        <f>IF(A15="","",VLOOKUP(A15,dados!$D$1:$E$130,2,FALSE))</f>
        <v>Comarca de Itapiranga</v>
      </c>
      <c r="C15" s="26" t="s">
        <v>1347</v>
      </c>
      <c r="D15" s="25" t="s">
        <v>1348</v>
      </c>
      <c r="E15" s="160" t="s">
        <v>99</v>
      </c>
      <c r="F15" s="25" t="s">
        <v>1352</v>
      </c>
      <c r="G15" s="25" t="s">
        <v>74</v>
      </c>
      <c r="H15" s="36"/>
      <c r="I15" s="37">
        <v>1560</v>
      </c>
      <c r="J15" s="38" t="s">
        <v>37</v>
      </c>
      <c r="K15" s="38" t="s">
        <v>28</v>
      </c>
      <c r="L15" s="39">
        <v>44681</v>
      </c>
      <c r="M15" s="39"/>
      <c r="N15" s="38" t="s">
        <v>1369</v>
      </c>
      <c r="O15" s="38" t="s">
        <v>52</v>
      </c>
      <c r="P15" s="38" t="s">
        <v>23</v>
      </c>
    </row>
    <row r="16" spans="1:16" ht="45" x14ac:dyDescent="0.2">
      <c r="A16" s="33" t="s">
        <v>226</v>
      </c>
      <c r="B16" s="34" t="str">
        <f>IF(A16="","",VLOOKUP(A16,dados!$D$1:$E$130,2,FALSE))</f>
        <v>Comarca de Itaiópolis</v>
      </c>
      <c r="C16" s="26" t="s">
        <v>1347</v>
      </c>
      <c r="D16" s="25" t="s">
        <v>1348</v>
      </c>
      <c r="E16" s="160" t="s">
        <v>99</v>
      </c>
      <c r="F16" s="25" t="s">
        <v>1352</v>
      </c>
      <c r="G16" s="25" t="s">
        <v>74</v>
      </c>
      <c r="H16" s="36"/>
      <c r="I16" s="37">
        <v>1032</v>
      </c>
      <c r="J16" s="38" t="s">
        <v>37</v>
      </c>
      <c r="K16" s="38" t="s">
        <v>28</v>
      </c>
      <c r="L16" s="39">
        <v>44681</v>
      </c>
      <c r="M16" s="39"/>
      <c r="N16" s="38" t="s">
        <v>1370</v>
      </c>
      <c r="O16" s="38" t="s">
        <v>43</v>
      </c>
      <c r="P16" s="38" t="s">
        <v>23</v>
      </c>
    </row>
    <row r="17" spans="1:16" ht="75" x14ac:dyDescent="0.2">
      <c r="A17" s="33" t="s">
        <v>238</v>
      </c>
      <c r="B17" s="34" t="s">
        <v>239</v>
      </c>
      <c r="C17" s="26" t="s">
        <v>1347</v>
      </c>
      <c r="D17" s="25" t="s">
        <v>1348</v>
      </c>
      <c r="E17" s="160" t="s">
        <v>99</v>
      </c>
      <c r="F17" s="25" t="s">
        <v>1358</v>
      </c>
      <c r="G17" s="25" t="s">
        <v>74</v>
      </c>
      <c r="H17" s="36"/>
      <c r="I17" s="37">
        <v>2866</v>
      </c>
      <c r="J17" s="38" t="s">
        <v>37</v>
      </c>
      <c r="K17" s="38" t="s">
        <v>28</v>
      </c>
      <c r="L17" s="39">
        <v>44681</v>
      </c>
      <c r="M17" s="39"/>
      <c r="N17" s="38" t="s">
        <v>1371</v>
      </c>
      <c r="O17" s="38" t="s">
        <v>43</v>
      </c>
      <c r="P17" s="38" t="s">
        <v>23</v>
      </c>
    </row>
    <row r="18" spans="1:16" ht="165" x14ac:dyDescent="0.2">
      <c r="A18" s="33" t="s">
        <v>258</v>
      </c>
      <c r="B18" s="34" t="s">
        <v>1372</v>
      </c>
      <c r="C18" s="26" t="s">
        <v>1347</v>
      </c>
      <c r="D18" s="25" t="s">
        <v>1348</v>
      </c>
      <c r="E18" s="160" t="s">
        <v>99</v>
      </c>
      <c r="F18" s="25" t="s">
        <v>1358</v>
      </c>
      <c r="G18" s="25" t="s">
        <v>74</v>
      </c>
      <c r="H18" s="36" t="s">
        <v>1373</v>
      </c>
      <c r="I18" s="37">
        <v>1902.8</v>
      </c>
      <c r="J18" s="38" t="s">
        <v>37</v>
      </c>
      <c r="K18" s="38" t="s">
        <v>28</v>
      </c>
      <c r="L18" s="39">
        <v>44681</v>
      </c>
      <c r="M18" s="39"/>
      <c r="N18" s="38" t="s">
        <v>1374</v>
      </c>
      <c r="O18" s="38" t="s">
        <v>52</v>
      </c>
      <c r="P18" s="38" t="s">
        <v>23</v>
      </c>
    </row>
    <row r="19" spans="1:16" ht="75" x14ac:dyDescent="0.2">
      <c r="A19" s="33" t="s">
        <v>262</v>
      </c>
      <c r="B19" s="34" t="s">
        <v>263</v>
      </c>
      <c r="C19" s="26" t="s">
        <v>1347</v>
      </c>
      <c r="D19" s="25" t="s">
        <v>1348</v>
      </c>
      <c r="E19" s="160" t="s">
        <v>99</v>
      </c>
      <c r="F19" s="25" t="s">
        <v>1352</v>
      </c>
      <c r="G19" s="25" t="s">
        <v>74</v>
      </c>
      <c r="H19" s="36"/>
      <c r="I19" s="37">
        <v>5057.5</v>
      </c>
      <c r="J19" s="38" t="s">
        <v>37</v>
      </c>
      <c r="K19" s="38" t="s">
        <v>28</v>
      </c>
      <c r="L19" s="39">
        <v>44681</v>
      </c>
      <c r="M19" s="39"/>
      <c r="N19" s="38" t="s">
        <v>1375</v>
      </c>
      <c r="O19" s="38" t="s">
        <v>52</v>
      </c>
      <c r="P19" s="38" t="s">
        <v>23</v>
      </c>
    </row>
    <row r="20" spans="1:16" ht="60" x14ac:dyDescent="0.2">
      <c r="A20" s="33" t="s">
        <v>266</v>
      </c>
      <c r="B20" s="34" t="str">
        <f>IF(A20="","",VLOOKUP(A20,dados!$D$1:$E$130,2,FALSE))</f>
        <v>Comarca de Modelo</v>
      </c>
      <c r="C20" s="26" t="s">
        <v>1347</v>
      </c>
      <c r="D20" s="25" t="s">
        <v>1348</v>
      </c>
      <c r="E20" s="160" t="s">
        <v>99</v>
      </c>
      <c r="F20" s="25" t="s">
        <v>1352</v>
      </c>
      <c r="G20" s="25" t="s">
        <v>74</v>
      </c>
      <c r="H20" s="36"/>
      <c r="I20" s="37">
        <v>2678.4</v>
      </c>
      <c r="J20" s="38" t="s">
        <v>37</v>
      </c>
      <c r="K20" s="38" t="s">
        <v>28</v>
      </c>
      <c r="L20" s="39">
        <v>44681</v>
      </c>
      <c r="M20" s="39"/>
      <c r="N20" s="38" t="s">
        <v>1376</v>
      </c>
      <c r="O20" s="38" t="s">
        <v>52</v>
      </c>
      <c r="P20" s="38" t="s">
        <v>23</v>
      </c>
    </row>
    <row r="21" spans="1:16" ht="45" x14ac:dyDescent="0.2">
      <c r="A21" s="33" t="s">
        <v>268</v>
      </c>
      <c r="B21" s="34" t="str">
        <f>IF(A21="","",VLOOKUP(A21,dados!$D$1:$E$130,2,FALSE))</f>
        <v>Comarca de Mondaí</v>
      </c>
      <c r="C21" s="26" t="s">
        <v>1347</v>
      </c>
      <c r="D21" s="25" t="s">
        <v>1348</v>
      </c>
      <c r="E21" s="160" t="s">
        <v>99</v>
      </c>
      <c r="F21" s="25" t="s">
        <v>1352</v>
      </c>
      <c r="G21" s="25" t="s">
        <v>74</v>
      </c>
      <c r="H21" s="36"/>
      <c r="I21" s="37">
        <v>1425.6</v>
      </c>
      <c r="J21" s="38" t="s">
        <v>37</v>
      </c>
      <c r="K21" s="38" t="s">
        <v>28</v>
      </c>
      <c r="L21" s="39">
        <v>44681</v>
      </c>
      <c r="M21" s="39"/>
      <c r="N21" s="38" t="s">
        <v>1377</v>
      </c>
      <c r="O21" s="38" t="s">
        <v>52</v>
      </c>
      <c r="P21" s="38" t="s">
        <v>23</v>
      </c>
    </row>
    <row r="22" spans="1:16" ht="45" x14ac:dyDescent="0.2">
      <c r="A22" s="33" t="s">
        <v>274</v>
      </c>
      <c r="B22" s="34" t="s">
        <v>275</v>
      </c>
      <c r="C22" s="26" t="s">
        <v>1347</v>
      </c>
      <c r="D22" s="25" t="s">
        <v>1348</v>
      </c>
      <c r="E22" s="160" t="s">
        <v>99</v>
      </c>
      <c r="F22" s="25" t="s">
        <v>1352</v>
      </c>
      <c r="G22" s="25" t="s">
        <v>74</v>
      </c>
      <c r="H22" s="36"/>
      <c r="I22" s="37">
        <v>1002.88</v>
      </c>
      <c r="J22" s="38" t="s">
        <v>37</v>
      </c>
      <c r="K22" s="38" t="s">
        <v>28</v>
      </c>
      <c r="L22" s="39">
        <v>44681</v>
      </c>
      <c r="M22" s="39"/>
      <c r="N22" s="38" t="s">
        <v>1378</v>
      </c>
      <c r="O22" s="38" t="s">
        <v>52</v>
      </c>
      <c r="P22" s="38" t="s">
        <v>23</v>
      </c>
    </row>
    <row r="23" spans="1:16" ht="45" x14ac:dyDescent="0.2">
      <c r="A23" s="33" t="s">
        <v>278</v>
      </c>
      <c r="B23" s="34" t="str">
        <f>IF(A23="","",VLOOKUP(A23,dados!$D$1:$E$130,2,FALSE))</f>
        <v xml:space="preserve">Comarca de Palmitos </v>
      </c>
      <c r="C23" s="26" t="s">
        <v>1347</v>
      </c>
      <c r="D23" s="25" t="s">
        <v>1348</v>
      </c>
      <c r="E23" s="160" t="s">
        <v>99</v>
      </c>
      <c r="F23" s="25" t="s">
        <v>1352</v>
      </c>
      <c r="G23" s="25" t="s">
        <v>74</v>
      </c>
      <c r="H23" s="36"/>
      <c r="I23" s="37">
        <v>3937</v>
      </c>
      <c r="J23" s="38" t="s">
        <v>37</v>
      </c>
      <c r="K23" s="38" t="s">
        <v>28</v>
      </c>
      <c r="L23" s="39">
        <v>44681</v>
      </c>
      <c r="M23" s="39"/>
      <c r="N23" s="38"/>
      <c r="O23" s="38" t="s">
        <v>79</v>
      </c>
      <c r="P23" s="38" t="s">
        <v>23</v>
      </c>
    </row>
    <row r="24" spans="1:16" ht="75" x14ac:dyDescent="0.2">
      <c r="A24" s="33" t="s">
        <v>280</v>
      </c>
      <c r="B24" s="34" t="str">
        <f>IF(A24="","",VLOOKUP(A24,dados!$D$1:$E$130,2,FALSE))</f>
        <v>Comarca de Papanduva</v>
      </c>
      <c r="C24" s="26" t="s">
        <v>1347</v>
      </c>
      <c r="D24" s="25" t="s">
        <v>1348</v>
      </c>
      <c r="E24" s="160" t="s">
        <v>99</v>
      </c>
      <c r="F24" s="25" t="s">
        <v>1352</v>
      </c>
      <c r="G24" s="25" t="s">
        <v>74</v>
      </c>
      <c r="H24" s="36"/>
      <c r="I24" s="37">
        <v>2225.7600000000002</v>
      </c>
      <c r="J24" s="38" t="s">
        <v>37</v>
      </c>
      <c r="K24" s="38" t="s">
        <v>28</v>
      </c>
      <c r="L24" s="39">
        <v>44681</v>
      </c>
      <c r="M24" s="39"/>
      <c r="N24" s="38" t="s">
        <v>1379</v>
      </c>
      <c r="O24" s="38" t="s">
        <v>52</v>
      </c>
      <c r="P24" s="38" t="s">
        <v>23</v>
      </c>
    </row>
    <row r="25" spans="1:16" ht="90" x14ac:dyDescent="0.2">
      <c r="A25" s="33" t="s">
        <v>294</v>
      </c>
      <c r="B25" s="34" t="str">
        <f>IF(A25="","",VLOOKUP(A25,dados!$D$1:$E$130,2,FALSE))</f>
        <v>Comarca de Quilombo</v>
      </c>
      <c r="C25" s="26" t="s">
        <v>1347</v>
      </c>
      <c r="D25" s="25" t="s">
        <v>1348</v>
      </c>
      <c r="E25" s="160" t="s">
        <v>99</v>
      </c>
      <c r="F25" s="25" t="s">
        <v>1352</v>
      </c>
      <c r="G25" s="25" t="s">
        <v>74</v>
      </c>
      <c r="H25" s="36"/>
      <c r="I25" s="37">
        <v>3002.4</v>
      </c>
      <c r="J25" s="38" t="s">
        <v>37</v>
      </c>
      <c r="K25" s="38" t="s">
        <v>28</v>
      </c>
      <c r="L25" s="39">
        <v>44681</v>
      </c>
      <c r="M25" s="39"/>
      <c r="N25" s="38" t="s">
        <v>1380</v>
      </c>
      <c r="O25" s="38" t="s">
        <v>52</v>
      </c>
      <c r="P25" s="38" t="s">
        <v>23</v>
      </c>
    </row>
    <row r="26" spans="1:16" ht="45" x14ac:dyDescent="0.2">
      <c r="A26" s="33" t="s">
        <v>312</v>
      </c>
      <c r="B26" s="34" t="str">
        <f>IF(A26="","",VLOOKUP(A26,dados!$D$1:$E$130,2,FALSE))</f>
        <v>Comarca de São Carlos</v>
      </c>
      <c r="C26" s="26" t="s">
        <v>1347</v>
      </c>
      <c r="D26" s="25" t="s">
        <v>1348</v>
      </c>
      <c r="E26" s="160" t="s">
        <v>99</v>
      </c>
      <c r="F26" s="25" t="s">
        <v>1381</v>
      </c>
      <c r="G26" s="25" t="s">
        <v>74</v>
      </c>
      <c r="H26" s="36" t="s">
        <v>1382</v>
      </c>
      <c r="I26" s="37">
        <v>4174</v>
      </c>
      <c r="J26" s="38" t="s">
        <v>37</v>
      </c>
      <c r="K26" s="38" t="s">
        <v>28</v>
      </c>
      <c r="L26" s="39">
        <v>44681</v>
      </c>
      <c r="M26" s="39"/>
      <c r="N26" s="38" t="s">
        <v>1383</v>
      </c>
      <c r="O26" s="38" t="s">
        <v>43</v>
      </c>
      <c r="P26" s="38" t="s">
        <v>23</v>
      </c>
    </row>
    <row r="27" spans="1:16" ht="255" x14ac:dyDescent="0.2">
      <c r="A27" s="33" t="s">
        <v>314</v>
      </c>
      <c r="B27" s="34" t="str">
        <f>IF(A27="","",VLOOKUP(A27,dados!$D$1:$E$130,2,FALSE))</f>
        <v>Comarca de São Domingos</v>
      </c>
      <c r="C27" s="26" t="s">
        <v>1347</v>
      </c>
      <c r="D27" s="25" t="s">
        <v>1348</v>
      </c>
      <c r="E27" s="160" t="s">
        <v>99</v>
      </c>
      <c r="F27" s="25" t="s">
        <v>1358</v>
      </c>
      <c r="G27" s="25" t="s">
        <v>74</v>
      </c>
      <c r="H27" s="36" t="s">
        <v>1384</v>
      </c>
      <c r="I27" s="37">
        <v>4761.6000000000004</v>
      </c>
      <c r="J27" s="38" t="s">
        <v>37</v>
      </c>
      <c r="K27" s="38" t="s">
        <v>28</v>
      </c>
      <c r="L27" s="39">
        <v>44681</v>
      </c>
      <c r="M27" s="39"/>
      <c r="N27" s="38" t="s">
        <v>1385</v>
      </c>
      <c r="O27" s="38" t="s">
        <v>52</v>
      </c>
      <c r="P27" s="38" t="s">
        <v>23</v>
      </c>
    </row>
    <row r="28" spans="1:16" ht="75" x14ac:dyDescent="0.2">
      <c r="A28" s="33" t="s">
        <v>320</v>
      </c>
      <c r="B28" s="34" t="str">
        <f>IF(A28="","",VLOOKUP(A28,dados!$D$1:$E$130,2,FALSE))</f>
        <v>Comarca de São Joaquim</v>
      </c>
      <c r="C28" s="26" t="s">
        <v>1347</v>
      </c>
      <c r="D28" s="25" t="s">
        <v>1348</v>
      </c>
      <c r="E28" s="160" t="s">
        <v>99</v>
      </c>
      <c r="F28" s="25" t="s">
        <v>1352</v>
      </c>
      <c r="G28" s="25" t="s">
        <v>74</v>
      </c>
      <c r="H28" s="36"/>
      <c r="I28" s="37">
        <v>5253.2</v>
      </c>
      <c r="J28" s="38" t="s">
        <v>37</v>
      </c>
      <c r="K28" s="38" t="s">
        <v>28</v>
      </c>
      <c r="L28" s="39">
        <v>44681</v>
      </c>
      <c r="M28" s="39"/>
      <c r="N28" s="38" t="s">
        <v>1386</v>
      </c>
      <c r="O28" s="38" t="s">
        <v>52</v>
      </c>
      <c r="P28" s="38" t="s">
        <v>23</v>
      </c>
    </row>
    <row r="29" spans="1:16" ht="45" x14ac:dyDescent="0.2">
      <c r="A29" s="33" t="s">
        <v>324</v>
      </c>
      <c r="B29" s="34" t="str">
        <f>IF(A29="","",VLOOKUP(A29,dados!$D$1:$E$130,2,FALSE))</f>
        <v>Comarca de São José do Cedro</v>
      </c>
      <c r="C29" s="26" t="s">
        <v>1347</v>
      </c>
      <c r="D29" s="25" t="s">
        <v>1348</v>
      </c>
      <c r="E29" s="160" t="s">
        <v>99</v>
      </c>
      <c r="F29" s="25" t="s">
        <v>1387</v>
      </c>
      <c r="G29" s="25" t="s">
        <v>74</v>
      </c>
      <c r="H29" s="36"/>
      <c r="I29" s="37">
        <v>1117.5</v>
      </c>
      <c r="J29" s="38" t="s">
        <v>37</v>
      </c>
      <c r="K29" s="38" t="s">
        <v>28</v>
      </c>
      <c r="L29" s="39">
        <v>44681</v>
      </c>
      <c r="M29" s="39"/>
      <c r="N29" s="38" t="s">
        <v>1388</v>
      </c>
      <c r="O29" s="38" t="s">
        <v>52</v>
      </c>
      <c r="P29" s="38" t="s">
        <v>23</v>
      </c>
    </row>
    <row r="30" spans="1:16" ht="45" x14ac:dyDescent="0.2">
      <c r="A30" s="33" t="s">
        <v>326</v>
      </c>
      <c r="B30" s="34" t="s">
        <v>1389</v>
      </c>
      <c r="C30" s="26" t="s">
        <v>1347</v>
      </c>
      <c r="D30" s="25" t="s">
        <v>1348</v>
      </c>
      <c r="E30" s="160" t="s">
        <v>99</v>
      </c>
      <c r="F30" s="25" t="s">
        <v>1387</v>
      </c>
      <c r="G30" s="25" t="s">
        <v>74</v>
      </c>
      <c r="H30" s="36"/>
      <c r="I30" s="37">
        <v>185.4</v>
      </c>
      <c r="J30" s="38" t="s">
        <v>37</v>
      </c>
      <c r="K30" s="38" t="s">
        <v>28</v>
      </c>
      <c r="L30" s="39">
        <v>44681</v>
      </c>
      <c r="M30" s="39"/>
      <c r="N30" s="38" t="s">
        <v>1390</v>
      </c>
      <c r="O30" s="38" t="s">
        <v>43</v>
      </c>
      <c r="P30" s="38" t="s">
        <v>23</v>
      </c>
    </row>
    <row r="31" spans="1:16" ht="45" x14ac:dyDescent="0.2">
      <c r="A31" s="33" t="s">
        <v>336</v>
      </c>
      <c r="B31" s="34" t="str">
        <f>IF(A31="","",VLOOKUP(A31,dados!$D$1:$E$130,2,FALSE))</f>
        <v>Comarca de Tangará</v>
      </c>
      <c r="C31" s="26" t="s">
        <v>1347</v>
      </c>
      <c r="D31" s="25" t="s">
        <v>1348</v>
      </c>
      <c r="E31" s="160" t="s">
        <v>99</v>
      </c>
      <c r="F31" s="25" t="s">
        <v>1387</v>
      </c>
      <c r="G31" s="25" t="s">
        <v>74</v>
      </c>
      <c r="H31" s="36"/>
      <c r="I31" s="37">
        <v>5230</v>
      </c>
      <c r="J31" s="38" t="s">
        <v>37</v>
      </c>
      <c r="K31" s="38" t="s">
        <v>28</v>
      </c>
      <c r="L31" s="39">
        <v>44681</v>
      </c>
      <c r="M31" s="39"/>
      <c r="N31" s="38"/>
      <c r="O31" s="38" t="s">
        <v>79</v>
      </c>
      <c r="P31" s="38" t="s">
        <v>23</v>
      </c>
    </row>
    <row r="32" spans="1:16" ht="90" x14ac:dyDescent="0.2">
      <c r="A32" s="33" t="s">
        <v>348</v>
      </c>
      <c r="B32" s="34" t="str">
        <f>IF(A32="","",VLOOKUP(A32,dados!$D$1:$E$130,2,FALSE))</f>
        <v>Comarca de Urubici</v>
      </c>
      <c r="C32" s="26" t="s">
        <v>1347</v>
      </c>
      <c r="D32" s="25" t="s">
        <v>1348</v>
      </c>
      <c r="E32" s="160" t="s">
        <v>99</v>
      </c>
      <c r="F32" s="25" t="s">
        <v>1387</v>
      </c>
      <c r="G32" s="25" t="s">
        <v>74</v>
      </c>
      <c r="H32" s="36"/>
      <c r="I32" s="37">
        <v>1411</v>
      </c>
      <c r="J32" s="38" t="s">
        <v>37</v>
      </c>
      <c r="K32" s="38" t="s">
        <v>28</v>
      </c>
      <c r="L32" s="39">
        <v>44681</v>
      </c>
      <c r="M32" s="39"/>
      <c r="N32" s="38" t="s">
        <v>1391</v>
      </c>
      <c r="O32" s="38" t="s">
        <v>52</v>
      </c>
      <c r="P32" s="38" t="s">
        <v>23</v>
      </c>
    </row>
    <row r="33" spans="1:16" ht="45" x14ac:dyDescent="0.2">
      <c r="A33" s="33" t="s">
        <v>350</v>
      </c>
      <c r="B33" s="34" t="s">
        <v>351</v>
      </c>
      <c r="C33" s="26" t="s">
        <v>1347</v>
      </c>
      <c r="D33" s="25" t="s">
        <v>1348</v>
      </c>
      <c r="E33" s="160" t="s">
        <v>99</v>
      </c>
      <c r="F33" s="25" t="s">
        <v>1387</v>
      </c>
      <c r="G33" s="25" t="s">
        <v>74</v>
      </c>
      <c r="H33" s="36"/>
      <c r="I33" s="37">
        <v>2213.12</v>
      </c>
      <c r="J33" s="38" t="s">
        <v>37</v>
      </c>
      <c r="K33" s="38" t="s">
        <v>28</v>
      </c>
      <c r="L33" s="39">
        <v>44681</v>
      </c>
      <c r="M33" s="39"/>
      <c r="N33" s="38" t="s">
        <v>1392</v>
      </c>
      <c r="O33" s="38" t="s">
        <v>52</v>
      </c>
      <c r="P33" s="38" t="s">
        <v>23</v>
      </c>
    </row>
    <row r="34" spans="1:16" ht="45" x14ac:dyDescent="0.2">
      <c r="A34" s="33" t="s">
        <v>352</v>
      </c>
      <c r="B34" s="34" t="str">
        <f>IF(A34="","",VLOOKUP(A34,dados!$D$1:$E$130,2,FALSE))</f>
        <v>Comarca de Videira</v>
      </c>
      <c r="C34" s="26" t="s">
        <v>1347</v>
      </c>
      <c r="D34" s="25" t="s">
        <v>1348</v>
      </c>
      <c r="E34" s="160" t="s">
        <v>99</v>
      </c>
      <c r="F34" s="25" t="s">
        <v>1387</v>
      </c>
      <c r="G34" s="25" t="s">
        <v>74</v>
      </c>
      <c r="H34" s="36"/>
      <c r="I34" s="37">
        <v>7992</v>
      </c>
      <c r="J34" s="38" t="s">
        <v>37</v>
      </c>
      <c r="K34" s="38" t="s">
        <v>28</v>
      </c>
      <c r="L34" s="39">
        <v>44681</v>
      </c>
      <c r="M34" s="39"/>
      <c r="N34" s="38"/>
      <c r="O34" s="38" t="s">
        <v>79</v>
      </c>
      <c r="P34" s="38" t="s">
        <v>23</v>
      </c>
    </row>
    <row r="35" spans="1:16" ht="45" x14ac:dyDescent="0.2">
      <c r="A35" s="33" t="s">
        <v>354</v>
      </c>
      <c r="B35" s="34" t="str">
        <f>IF(A35="","",VLOOKUP(A35,dados!$D$1:$E$130,2,FALSE))</f>
        <v>Comarca de Xanxerê</v>
      </c>
      <c r="C35" s="26" t="s">
        <v>1347</v>
      </c>
      <c r="D35" s="25" t="s">
        <v>1348</v>
      </c>
      <c r="E35" s="160" t="s">
        <v>99</v>
      </c>
      <c r="F35" s="25" t="s">
        <v>1387</v>
      </c>
      <c r="G35" s="25" t="s">
        <v>74</v>
      </c>
      <c r="H35" s="36" t="s">
        <v>1393</v>
      </c>
      <c r="I35" s="37">
        <v>3990</v>
      </c>
      <c r="J35" s="38" t="s">
        <v>37</v>
      </c>
      <c r="K35" s="38" t="s">
        <v>28</v>
      </c>
      <c r="L35" s="39">
        <v>44681</v>
      </c>
      <c r="M35" s="39"/>
      <c r="N35" s="138" t="s">
        <v>1394</v>
      </c>
      <c r="O35" s="38" t="s">
        <v>43</v>
      </c>
      <c r="P35" s="38" t="s">
        <v>23</v>
      </c>
    </row>
    <row r="36" spans="1:16" ht="120" x14ac:dyDescent="0.2">
      <c r="A36" s="33" t="s">
        <v>96</v>
      </c>
      <c r="B36" s="34" t="str">
        <f>IF(A36="","",VLOOKUP(A36,dados!$D$1:$E$130,2,FALSE))</f>
        <v>Comarca de Abelardo Luz</v>
      </c>
      <c r="C36" s="26" t="s">
        <v>1395</v>
      </c>
      <c r="D36" s="25" t="s">
        <v>883</v>
      </c>
      <c r="E36" s="160" t="s">
        <v>99</v>
      </c>
      <c r="F36" s="25" t="s">
        <v>1396</v>
      </c>
      <c r="G36" s="25" t="s">
        <v>81</v>
      </c>
      <c r="H36" s="36"/>
      <c r="I36" s="37">
        <v>20382</v>
      </c>
      <c r="J36" s="38" t="s">
        <v>26</v>
      </c>
      <c r="K36" s="38" t="s">
        <v>28</v>
      </c>
      <c r="L36" s="39">
        <v>44681</v>
      </c>
      <c r="M36" s="39"/>
      <c r="N36" s="38" t="s">
        <v>1397</v>
      </c>
      <c r="O36" s="38" t="s">
        <v>52</v>
      </c>
      <c r="P36" s="38" t="s">
        <v>23</v>
      </c>
    </row>
    <row r="37" spans="1:16" ht="120" x14ac:dyDescent="0.2">
      <c r="A37" s="33" t="s">
        <v>106</v>
      </c>
      <c r="B37" s="34" t="str">
        <f>IF(A37="","",VLOOKUP(A37,dados!$D$1:$E$130,2,FALSE))</f>
        <v>Comarca de Anita Garibaldi</v>
      </c>
      <c r="C37" s="26" t="s">
        <v>1395</v>
      </c>
      <c r="D37" s="25" t="s">
        <v>883</v>
      </c>
      <c r="E37" s="160" t="s">
        <v>99</v>
      </c>
      <c r="F37" s="25" t="s">
        <v>1396</v>
      </c>
      <c r="G37" s="25" t="s">
        <v>81</v>
      </c>
      <c r="H37" s="36"/>
      <c r="I37" s="37">
        <v>4585</v>
      </c>
      <c r="J37" s="38" t="s">
        <v>26</v>
      </c>
      <c r="K37" s="38" t="s">
        <v>28</v>
      </c>
      <c r="L37" s="39">
        <v>44681</v>
      </c>
      <c r="M37" s="39"/>
      <c r="N37" s="38" t="s">
        <v>1398</v>
      </c>
      <c r="O37" s="38" t="s">
        <v>52</v>
      </c>
      <c r="P37" s="38" t="s">
        <v>23</v>
      </c>
    </row>
    <row r="38" spans="1:16" ht="143.25" customHeight="1" x14ac:dyDescent="0.2">
      <c r="A38" s="33" t="s">
        <v>110</v>
      </c>
      <c r="B38" s="34" t="str">
        <f>IF(A38="","",VLOOKUP(A38,dados!$D$1:$E$130,2,FALSE))</f>
        <v>Comarca de Araquari</v>
      </c>
      <c r="C38" s="26" t="s">
        <v>1395</v>
      </c>
      <c r="D38" s="25" t="s">
        <v>883</v>
      </c>
      <c r="E38" s="160" t="s">
        <v>99</v>
      </c>
      <c r="F38" s="25" t="s">
        <v>1396</v>
      </c>
      <c r="G38" s="25" t="s">
        <v>81</v>
      </c>
      <c r="H38" s="36"/>
      <c r="I38" s="37">
        <v>15802</v>
      </c>
      <c r="J38" s="38" t="s">
        <v>26</v>
      </c>
      <c r="K38" s="38" t="s">
        <v>28</v>
      </c>
      <c r="L38" s="39">
        <v>44681</v>
      </c>
      <c r="M38" s="39"/>
      <c r="N38" s="38" t="s">
        <v>1399</v>
      </c>
      <c r="O38" s="38" t="s">
        <v>52</v>
      </c>
      <c r="P38" s="38" t="s">
        <v>23</v>
      </c>
    </row>
    <row r="39" spans="1:16" ht="60" x14ac:dyDescent="0.2">
      <c r="A39" s="33" t="s">
        <v>118</v>
      </c>
      <c r="B39" s="34" t="str">
        <f>IF(A39="","",VLOOKUP(A39,dados!$D$1:$E$130,2,FALSE))</f>
        <v>Comarca de Armazém</v>
      </c>
      <c r="C39" s="26" t="s">
        <v>1395</v>
      </c>
      <c r="D39" s="25" t="s">
        <v>883</v>
      </c>
      <c r="E39" s="160" t="s">
        <v>99</v>
      </c>
      <c r="F39" s="25" t="s">
        <v>1396</v>
      </c>
      <c r="G39" s="25" t="s">
        <v>81</v>
      </c>
      <c r="H39" s="36"/>
      <c r="I39" s="37">
        <v>3300.15</v>
      </c>
      <c r="J39" s="38" t="s">
        <v>26</v>
      </c>
      <c r="K39" s="38" t="s">
        <v>28</v>
      </c>
      <c r="L39" s="39">
        <v>44681</v>
      </c>
      <c r="M39" s="39"/>
      <c r="N39" s="139" t="s">
        <v>1400</v>
      </c>
      <c r="O39" s="38" t="s">
        <v>52</v>
      </c>
      <c r="P39" s="38" t="s">
        <v>23</v>
      </c>
    </row>
    <row r="40" spans="1:16" ht="60" x14ac:dyDescent="0.2">
      <c r="A40" s="33" t="s">
        <v>122</v>
      </c>
      <c r="B40" s="34" t="str">
        <f>IF(A40="","",VLOOKUP(A40,dados!$D$1:$E$130,2,FALSE))</f>
        <v>Comarca de Ascurra</v>
      </c>
      <c r="C40" s="26" t="s">
        <v>1395</v>
      </c>
      <c r="D40" s="25" t="s">
        <v>883</v>
      </c>
      <c r="E40" s="160" t="s">
        <v>99</v>
      </c>
      <c r="F40" s="25" t="s">
        <v>1396</v>
      </c>
      <c r="G40" s="25" t="s">
        <v>81</v>
      </c>
      <c r="H40" s="36"/>
      <c r="I40" s="37">
        <v>1575</v>
      </c>
      <c r="J40" s="38" t="s">
        <v>26</v>
      </c>
      <c r="K40" s="38" t="s">
        <v>28</v>
      </c>
      <c r="L40" s="39">
        <v>44681</v>
      </c>
      <c r="M40" s="39"/>
      <c r="N40" s="38" t="s">
        <v>1401</v>
      </c>
      <c r="O40" s="38" t="s">
        <v>52</v>
      </c>
      <c r="P40" s="38" t="s">
        <v>23</v>
      </c>
    </row>
    <row r="41" spans="1:16" ht="30" x14ac:dyDescent="0.2">
      <c r="A41" s="33" t="s">
        <v>126</v>
      </c>
      <c r="B41" s="34" t="str">
        <f>IF(A41="","",VLOOKUP(A41,dados!$D$1:$E$130,2,FALSE))</f>
        <v>Comarca de Balneário Camboriú</v>
      </c>
      <c r="C41" s="26" t="s">
        <v>1395</v>
      </c>
      <c r="D41" s="25" t="s">
        <v>883</v>
      </c>
      <c r="E41" s="160" t="s">
        <v>99</v>
      </c>
      <c r="F41" s="25" t="s">
        <v>1396</v>
      </c>
      <c r="G41" s="25" t="s">
        <v>81</v>
      </c>
      <c r="H41" s="36"/>
      <c r="I41" s="37">
        <v>4720</v>
      </c>
      <c r="J41" s="38" t="s">
        <v>26</v>
      </c>
      <c r="K41" s="38" t="s">
        <v>28</v>
      </c>
      <c r="L41" s="39">
        <v>44681</v>
      </c>
      <c r="M41" s="39"/>
      <c r="N41" s="38"/>
      <c r="O41" s="38" t="s">
        <v>79</v>
      </c>
      <c r="P41" s="38" t="s">
        <v>23</v>
      </c>
    </row>
    <row r="42" spans="1:16" ht="409.5" x14ac:dyDescent="0.2">
      <c r="A42" s="33" t="s">
        <v>142</v>
      </c>
      <c r="B42" s="34" t="str">
        <f>IF(A42="","",VLOOKUP(A42,dados!$D$1:$E$130,2,FALSE))</f>
        <v>Comarca de Barra Velha</v>
      </c>
      <c r="C42" s="26" t="s">
        <v>1395</v>
      </c>
      <c r="D42" s="25" t="s">
        <v>883</v>
      </c>
      <c r="E42" s="160" t="s">
        <v>99</v>
      </c>
      <c r="F42" s="25" t="s">
        <v>1396</v>
      </c>
      <c r="G42" s="25" t="s">
        <v>81</v>
      </c>
      <c r="H42" s="36"/>
      <c r="I42" s="37">
        <v>24004.7</v>
      </c>
      <c r="J42" s="38" t="s">
        <v>26</v>
      </c>
      <c r="K42" s="38" t="s">
        <v>28</v>
      </c>
      <c r="L42" s="39">
        <v>44681</v>
      </c>
      <c r="M42" s="39"/>
      <c r="N42" s="38" t="s">
        <v>1402</v>
      </c>
      <c r="O42" s="38" t="s">
        <v>52</v>
      </c>
      <c r="P42" s="38" t="s">
        <v>23</v>
      </c>
    </row>
    <row r="43" spans="1:16" ht="123.75" customHeight="1" x14ac:dyDescent="0.2">
      <c r="A43" s="33" t="s">
        <v>144</v>
      </c>
      <c r="B43" s="34" t="str">
        <f>IF(A43="","",VLOOKUP(A43,dados!$D$1:$E$130,2,FALSE))</f>
        <v>Comarca de Biguaçu</v>
      </c>
      <c r="C43" s="26" t="s">
        <v>1395</v>
      </c>
      <c r="D43" s="25" t="s">
        <v>883</v>
      </c>
      <c r="E43" s="160" t="s">
        <v>99</v>
      </c>
      <c r="F43" s="25" t="s">
        <v>1396</v>
      </c>
      <c r="G43" s="25" t="s">
        <v>81</v>
      </c>
      <c r="H43" s="36"/>
      <c r="I43" s="37">
        <v>19525.7</v>
      </c>
      <c r="J43" s="38" t="s">
        <v>26</v>
      </c>
      <c r="K43" s="38" t="s">
        <v>28</v>
      </c>
      <c r="L43" s="39">
        <v>44681</v>
      </c>
      <c r="M43" s="39"/>
      <c r="N43" s="38" t="s">
        <v>1403</v>
      </c>
      <c r="O43" s="38" t="s">
        <v>52</v>
      </c>
      <c r="P43" s="38" t="s">
        <v>23</v>
      </c>
    </row>
    <row r="44" spans="1:16" ht="180" x14ac:dyDescent="0.2">
      <c r="A44" s="33" t="s">
        <v>152</v>
      </c>
      <c r="B44" s="34" t="str">
        <f>IF(A44="","",VLOOKUP(A44,dados!$D$1:$E$130,2,FALSE))</f>
        <v>Comarca de Bom Retiro</v>
      </c>
      <c r="C44" s="26" t="s">
        <v>1395</v>
      </c>
      <c r="D44" s="25" t="s">
        <v>883</v>
      </c>
      <c r="E44" s="160" t="s">
        <v>99</v>
      </c>
      <c r="F44" s="25" t="s">
        <v>1396</v>
      </c>
      <c r="G44" s="25" t="s">
        <v>81</v>
      </c>
      <c r="H44" s="36"/>
      <c r="I44" s="37">
        <v>6212</v>
      </c>
      <c r="J44" s="38" t="s">
        <v>26</v>
      </c>
      <c r="K44" s="38" t="s">
        <v>28</v>
      </c>
      <c r="L44" s="39">
        <v>44681</v>
      </c>
      <c r="M44" s="39"/>
      <c r="N44" s="38" t="s">
        <v>1404</v>
      </c>
      <c r="O44" s="38" t="s">
        <v>52</v>
      </c>
      <c r="P44" s="38" t="s">
        <v>23</v>
      </c>
    </row>
    <row r="45" spans="1:16" ht="330" x14ac:dyDescent="0.2">
      <c r="A45" s="33" t="s">
        <v>154</v>
      </c>
      <c r="B45" s="34" t="str">
        <f>IF(A45="","",VLOOKUP(A45,dados!$D$1:$E$130,2,FALSE))</f>
        <v>Comarca de Braço do Norte</v>
      </c>
      <c r="C45" s="26" t="s">
        <v>1395</v>
      </c>
      <c r="D45" s="25" t="s">
        <v>883</v>
      </c>
      <c r="E45" s="160" t="s">
        <v>99</v>
      </c>
      <c r="F45" s="25" t="s">
        <v>1396</v>
      </c>
      <c r="G45" s="25" t="s">
        <v>81</v>
      </c>
      <c r="H45" s="36"/>
      <c r="I45" s="37">
        <v>21346.799999999999</v>
      </c>
      <c r="J45" s="38" t="s">
        <v>26</v>
      </c>
      <c r="K45" s="38" t="s">
        <v>28</v>
      </c>
      <c r="L45" s="39">
        <v>44681</v>
      </c>
      <c r="M45" s="39"/>
      <c r="N45" s="38" t="s">
        <v>1405</v>
      </c>
      <c r="O45" s="38" t="s">
        <v>52</v>
      </c>
      <c r="P45" s="38" t="s">
        <v>23</v>
      </c>
    </row>
    <row r="46" spans="1:16" ht="180" x14ac:dyDescent="0.2">
      <c r="A46" s="33" t="s">
        <v>156</v>
      </c>
      <c r="B46" s="34" t="str">
        <f>IF(A46="","",VLOOKUP(A46,dados!$D$1:$E$130,2,FALSE))</f>
        <v>Comarca de Brusque</v>
      </c>
      <c r="C46" s="26" t="s">
        <v>1395</v>
      </c>
      <c r="D46" s="25" t="s">
        <v>883</v>
      </c>
      <c r="E46" s="160" t="s">
        <v>99</v>
      </c>
      <c r="F46" s="25" t="s">
        <v>1396</v>
      </c>
      <c r="G46" s="25" t="s">
        <v>81</v>
      </c>
      <c r="H46" s="36"/>
      <c r="I46" s="37">
        <v>13596</v>
      </c>
      <c r="J46" s="38" t="s">
        <v>26</v>
      </c>
      <c r="K46" s="38" t="s">
        <v>28</v>
      </c>
      <c r="L46" s="39">
        <v>44681</v>
      </c>
      <c r="M46" s="39"/>
      <c r="N46" s="38" t="s">
        <v>1406</v>
      </c>
      <c r="O46" s="38" t="s">
        <v>52</v>
      </c>
      <c r="P46" s="38" t="s">
        <v>23</v>
      </c>
    </row>
    <row r="47" spans="1:16" ht="270" x14ac:dyDescent="0.2">
      <c r="A47" s="33" t="s">
        <v>160</v>
      </c>
      <c r="B47" s="34" t="str">
        <f>IF(A47="","",VLOOKUP(A47,dados!$D$1:$E$130,2,FALSE))</f>
        <v>Comarca de Caçador</v>
      </c>
      <c r="C47" s="26" t="s">
        <v>1395</v>
      </c>
      <c r="D47" s="25" t="s">
        <v>883</v>
      </c>
      <c r="E47" s="160" t="s">
        <v>99</v>
      </c>
      <c r="F47" s="25" t="s">
        <v>1396</v>
      </c>
      <c r="G47" s="25" t="s">
        <v>81</v>
      </c>
      <c r="H47" s="36"/>
      <c r="I47" s="37">
        <v>34249.360000000001</v>
      </c>
      <c r="J47" s="38" t="s">
        <v>26</v>
      </c>
      <c r="K47" s="38" t="s">
        <v>28</v>
      </c>
      <c r="L47" s="39">
        <v>44681</v>
      </c>
      <c r="M47" s="39"/>
      <c r="N47" s="38" t="s">
        <v>1407</v>
      </c>
      <c r="O47" s="38" t="s">
        <v>52</v>
      </c>
      <c r="P47" s="38" t="s">
        <v>23</v>
      </c>
    </row>
    <row r="48" spans="1:16" ht="183" customHeight="1" x14ac:dyDescent="0.2">
      <c r="A48" s="33" t="s">
        <v>164</v>
      </c>
      <c r="B48" s="34" t="str">
        <f>IF(A48="","",VLOOKUP(A48,dados!$D$1:$E$130,2,FALSE))</f>
        <v>Comarca de Camboriú</v>
      </c>
      <c r="C48" s="26" t="s">
        <v>1395</v>
      </c>
      <c r="D48" s="25" t="s">
        <v>883</v>
      </c>
      <c r="E48" s="160" t="s">
        <v>99</v>
      </c>
      <c r="F48" s="25" t="s">
        <v>1396</v>
      </c>
      <c r="G48" s="25" t="s">
        <v>81</v>
      </c>
      <c r="H48" s="36"/>
      <c r="I48" s="37">
        <v>30519.1</v>
      </c>
      <c r="J48" s="38" t="s">
        <v>26</v>
      </c>
      <c r="K48" s="38" t="s">
        <v>28</v>
      </c>
      <c r="L48" s="39">
        <v>44681</v>
      </c>
      <c r="M48" s="39"/>
      <c r="N48" s="140" t="s">
        <v>1408</v>
      </c>
      <c r="O48" s="38" t="s">
        <v>52</v>
      </c>
      <c r="P48" s="38" t="s">
        <v>23</v>
      </c>
    </row>
    <row r="49" spans="1:16" ht="120" x14ac:dyDescent="0.2">
      <c r="A49" s="33" t="s">
        <v>166</v>
      </c>
      <c r="B49" s="34" t="str">
        <f>IF(A49="","",VLOOKUP(A49,dados!$D$1:$E$130,2,FALSE))</f>
        <v>Comarca de Campo Belo do Sul</v>
      </c>
      <c r="C49" s="26" t="s">
        <v>1395</v>
      </c>
      <c r="D49" s="25" t="s">
        <v>883</v>
      </c>
      <c r="E49" s="160" t="s">
        <v>99</v>
      </c>
      <c r="F49" s="25" t="s">
        <v>1396</v>
      </c>
      <c r="G49" s="25" t="s">
        <v>81</v>
      </c>
      <c r="H49" s="36"/>
      <c r="I49" s="37">
        <v>7594</v>
      </c>
      <c r="J49" s="38" t="s">
        <v>26</v>
      </c>
      <c r="K49" s="38" t="s">
        <v>28</v>
      </c>
      <c r="L49" s="39">
        <v>44681</v>
      </c>
      <c r="M49" s="39"/>
      <c r="N49" s="38" t="s">
        <v>1409</v>
      </c>
      <c r="O49" s="38" t="s">
        <v>52</v>
      </c>
      <c r="P49" s="38" t="s">
        <v>23</v>
      </c>
    </row>
    <row r="50" spans="1:16" ht="30" x14ac:dyDescent="0.2">
      <c r="A50" s="33" t="s">
        <v>168</v>
      </c>
      <c r="B50" s="34" t="str">
        <f>IF(A50="","",VLOOKUP(A50,dados!$D$1:$E$130,2,FALSE))</f>
        <v>Comarca de Campo Erê</v>
      </c>
      <c r="C50" s="26" t="s">
        <v>1395</v>
      </c>
      <c r="D50" s="25" t="s">
        <v>883</v>
      </c>
      <c r="E50" s="160" t="s">
        <v>99</v>
      </c>
      <c r="F50" s="25" t="s">
        <v>1396</v>
      </c>
      <c r="G50" s="25" t="s">
        <v>81</v>
      </c>
      <c r="H50" s="36"/>
      <c r="I50" s="37">
        <v>1131</v>
      </c>
      <c r="J50" s="38" t="s">
        <v>26</v>
      </c>
      <c r="K50" s="38" t="s">
        <v>28</v>
      </c>
      <c r="L50" s="39">
        <v>44681</v>
      </c>
      <c r="M50" s="39"/>
      <c r="N50" s="38" t="s">
        <v>1410</v>
      </c>
      <c r="O50" s="38" t="s">
        <v>52</v>
      </c>
      <c r="P50" s="38" t="s">
        <v>23</v>
      </c>
    </row>
    <row r="51" spans="1:16" ht="300" x14ac:dyDescent="0.2">
      <c r="A51" s="33" t="s">
        <v>170</v>
      </c>
      <c r="B51" s="34" t="str">
        <f>IF(A51="","",VLOOKUP(A51,dados!$D$1:$E$130,2,FALSE))</f>
        <v>Comarca de Campos Novos</v>
      </c>
      <c r="C51" s="26" t="s">
        <v>1395</v>
      </c>
      <c r="D51" s="25" t="s">
        <v>883</v>
      </c>
      <c r="E51" s="160" t="s">
        <v>99</v>
      </c>
      <c r="F51" s="25" t="s">
        <v>1396</v>
      </c>
      <c r="G51" s="25" t="s">
        <v>81</v>
      </c>
      <c r="H51" s="36"/>
      <c r="I51" s="37">
        <v>12792</v>
      </c>
      <c r="J51" s="38" t="s">
        <v>26</v>
      </c>
      <c r="K51" s="38" t="s">
        <v>28</v>
      </c>
      <c r="L51" s="39">
        <v>44681</v>
      </c>
      <c r="M51" s="39"/>
      <c r="N51" s="38" t="s">
        <v>1411</v>
      </c>
      <c r="O51" s="38" t="s">
        <v>52</v>
      </c>
      <c r="P51" s="38" t="s">
        <v>23</v>
      </c>
    </row>
    <row r="52" spans="1:16" ht="68.25" customHeight="1" x14ac:dyDescent="0.2">
      <c r="A52" s="33" t="s">
        <v>172</v>
      </c>
      <c r="B52" s="34" t="str">
        <f>IF(A52="","",VLOOKUP(A52,dados!$D$1:$E$130,2,FALSE))</f>
        <v>Comarca de Canoinhas</v>
      </c>
      <c r="C52" s="26" t="s">
        <v>1395</v>
      </c>
      <c r="D52" s="25" t="s">
        <v>883</v>
      </c>
      <c r="E52" s="160" t="s">
        <v>99</v>
      </c>
      <c r="F52" s="25" t="s">
        <v>1396</v>
      </c>
      <c r="G52" s="25" t="s">
        <v>81</v>
      </c>
      <c r="H52" s="36"/>
      <c r="I52" s="37">
        <v>29220.74</v>
      </c>
      <c r="J52" s="38" t="s">
        <v>26</v>
      </c>
      <c r="K52" s="38" t="s">
        <v>28</v>
      </c>
      <c r="L52" s="39">
        <v>44681</v>
      </c>
      <c r="M52" s="39"/>
      <c r="N52" s="38" t="s">
        <v>1412</v>
      </c>
      <c r="O52" s="38" t="s">
        <v>52</v>
      </c>
      <c r="P52" s="38" t="s">
        <v>23</v>
      </c>
    </row>
    <row r="53" spans="1:16" ht="129.75" customHeight="1" x14ac:dyDescent="0.2">
      <c r="A53" s="33" t="s">
        <v>174</v>
      </c>
      <c r="B53" s="34" t="str">
        <f>IF(A53="","",VLOOKUP(A53,dados!$D$1:$E$130,2,FALSE))</f>
        <v>Comarca de Capinzal</v>
      </c>
      <c r="C53" s="26" t="s">
        <v>1395</v>
      </c>
      <c r="D53" s="25" t="s">
        <v>883</v>
      </c>
      <c r="E53" s="160" t="s">
        <v>99</v>
      </c>
      <c r="F53" s="25" t="s">
        <v>1396</v>
      </c>
      <c r="G53" s="25" t="s">
        <v>81</v>
      </c>
      <c r="H53" s="36"/>
      <c r="I53" s="37">
        <v>9248.7000000000007</v>
      </c>
      <c r="J53" s="38" t="s">
        <v>26</v>
      </c>
      <c r="K53" s="38" t="s">
        <v>28</v>
      </c>
      <c r="L53" s="39">
        <v>44681</v>
      </c>
      <c r="M53" s="39"/>
      <c r="N53" s="38" t="s">
        <v>1413</v>
      </c>
      <c r="O53" s="38" t="s">
        <v>52</v>
      </c>
      <c r="P53" s="38" t="s">
        <v>23</v>
      </c>
    </row>
    <row r="54" spans="1:16" ht="30" x14ac:dyDescent="0.2">
      <c r="A54" s="33" t="s">
        <v>176</v>
      </c>
      <c r="B54" s="34" t="str">
        <f>IF(A54="","",VLOOKUP(A54,dados!$D$1:$E$130,2,FALSE))</f>
        <v>Comarca de Capivari de Baixo</v>
      </c>
      <c r="C54" s="26" t="s">
        <v>1395</v>
      </c>
      <c r="D54" s="25" t="s">
        <v>883</v>
      </c>
      <c r="E54" s="160" t="s">
        <v>99</v>
      </c>
      <c r="F54" s="25" t="s">
        <v>1396</v>
      </c>
      <c r="G54" s="25" t="s">
        <v>81</v>
      </c>
      <c r="H54" s="36"/>
      <c r="I54" s="37">
        <v>2422.8000000000002</v>
      </c>
      <c r="J54" s="38" t="s">
        <v>26</v>
      </c>
      <c r="K54" s="38" t="s">
        <v>28</v>
      </c>
      <c r="L54" s="39">
        <v>44681</v>
      </c>
      <c r="M54" s="39"/>
      <c r="N54" s="38"/>
      <c r="O54" s="38" t="s">
        <v>79</v>
      </c>
      <c r="P54" s="38" t="s">
        <v>23</v>
      </c>
    </row>
    <row r="55" spans="1:16" ht="180" x14ac:dyDescent="0.2">
      <c r="A55" s="33" t="s">
        <v>178</v>
      </c>
      <c r="B55" s="34" t="str">
        <f>IF(A55="","",VLOOKUP(A55,dados!$D$1:$E$130,2,FALSE))</f>
        <v>Comarca de Catanduvas</v>
      </c>
      <c r="C55" s="25" t="s">
        <v>1395</v>
      </c>
      <c r="D55" s="25" t="s">
        <v>883</v>
      </c>
      <c r="E55" s="160" t="s">
        <v>99</v>
      </c>
      <c r="F55" s="25" t="s">
        <v>1396</v>
      </c>
      <c r="G55" s="25" t="s">
        <v>81</v>
      </c>
      <c r="H55" s="36"/>
      <c r="I55" s="37">
        <v>9178.6</v>
      </c>
      <c r="J55" s="38" t="s">
        <v>26</v>
      </c>
      <c r="K55" s="38" t="s">
        <v>28</v>
      </c>
      <c r="L55" s="39">
        <v>44681</v>
      </c>
      <c r="M55" s="39"/>
      <c r="N55" s="38" t="s">
        <v>1414</v>
      </c>
      <c r="O55" s="38" t="s">
        <v>52</v>
      </c>
      <c r="P55" s="38" t="s">
        <v>23</v>
      </c>
    </row>
    <row r="56" spans="1:16" ht="55.5" customHeight="1" x14ac:dyDescent="0.2">
      <c r="A56" s="33" t="s">
        <v>182</v>
      </c>
      <c r="B56" s="34" t="str">
        <f>IF(A56="","",VLOOKUP(A56,dados!$D$1:$E$130,2,FALSE))</f>
        <v>Comarca de Concórdia</v>
      </c>
      <c r="C56" s="26" t="s">
        <v>1395</v>
      </c>
      <c r="D56" s="25" t="s">
        <v>883</v>
      </c>
      <c r="E56" s="160" t="s">
        <v>99</v>
      </c>
      <c r="F56" s="25" t="s">
        <v>1396</v>
      </c>
      <c r="G56" s="25" t="s">
        <v>81</v>
      </c>
      <c r="H56" s="36"/>
      <c r="I56" s="37">
        <v>23593.4</v>
      </c>
      <c r="J56" s="38" t="s">
        <v>26</v>
      </c>
      <c r="K56" s="38" t="s">
        <v>28</v>
      </c>
      <c r="L56" s="39">
        <v>44681</v>
      </c>
      <c r="M56" s="39"/>
      <c r="N56" s="24" t="s">
        <v>1415</v>
      </c>
      <c r="O56" s="38" t="s">
        <v>52</v>
      </c>
      <c r="P56" s="38" t="s">
        <v>23</v>
      </c>
    </row>
    <row r="57" spans="1:16" ht="270" x14ac:dyDescent="0.2">
      <c r="A57" s="33" t="s">
        <v>186</v>
      </c>
      <c r="B57" s="34" t="str">
        <f>IF(A57="","",VLOOKUP(A57,dados!$D$1:$E$130,2,FALSE))</f>
        <v>Comarca de Correia Pinto</v>
      </c>
      <c r="C57" s="26" t="s">
        <v>1395</v>
      </c>
      <c r="D57" s="25" t="s">
        <v>883</v>
      </c>
      <c r="E57" s="160" t="s">
        <v>99</v>
      </c>
      <c r="F57" s="25" t="s">
        <v>1396</v>
      </c>
      <c r="G57" s="25" t="s">
        <v>81</v>
      </c>
      <c r="H57" s="36"/>
      <c r="I57" s="37">
        <v>18449.5</v>
      </c>
      <c r="J57" s="38" t="s">
        <v>26</v>
      </c>
      <c r="K57" s="38" t="s">
        <v>28</v>
      </c>
      <c r="L57" s="39">
        <v>44681</v>
      </c>
      <c r="M57" s="39"/>
      <c r="N57" s="38" t="s">
        <v>1416</v>
      </c>
      <c r="O57" s="38" t="s">
        <v>52</v>
      </c>
      <c r="P57" s="38" t="s">
        <v>23</v>
      </c>
    </row>
    <row r="58" spans="1:16" ht="180" x14ac:dyDescent="0.2">
      <c r="A58" s="33" t="s">
        <v>192</v>
      </c>
      <c r="B58" s="34" t="str">
        <f>IF(A58="","",VLOOKUP(A58,dados!$D$1:$E$130,2,FALSE))</f>
        <v>Comarca de Curitibanos</v>
      </c>
      <c r="C58" s="26" t="s">
        <v>1395</v>
      </c>
      <c r="D58" s="25" t="s">
        <v>883</v>
      </c>
      <c r="E58" s="160" t="s">
        <v>99</v>
      </c>
      <c r="F58" s="25" t="s">
        <v>1396</v>
      </c>
      <c r="G58" s="25" t="s">
        <v>81</v>
      </c>
      <c r="H58" s="36"/>
      <c r="I58" s="37">
        <v>22519.5</v>
      </c>
      <c r="J58" s="38" t="s">
        <v>26</v>
      </c>
      <c r="K58" s="38" t="s">
        <v>28</v>
      </c>
      <c r="L58" s="39">
        <v>44681</v>
      </c>
      <c r="M58" s="39"/>
      <c r="N58" s="38" t="s">
        <v>1417</v>
      </c>
      <c r="O58" s="38" t="s">
        <v>52</v>
      </c>
      <c r="P58" s="38" t="s">
        <v>23</v>
      </c>
    </row>
    <row r="59" spans="1:16" ht="161.25" customHeight="1" x14ac:dyDescent="0.2">
      <c r="A59" s="33" t="s">
        <v>196</v>
      </c>
      <c r="B59" s="34" t="str">
        <f>IF(A59="","",VLOOKUP(A59,dados!$D$1:$E$130,2,FALSE))</f>
        <v>Comarca de Dionísio Cerqueira</v>
      </c>
      <c r="C59" s="26" t="s">
        <v>1395</v>
      </c>
      <c r="D59" s="25" t="s">
        <v>883</v>
      </c>
      <c r="E59" s="160" t="s">
        <v>99</v>
      </c>
      <c r="F59" s="25" t="s">
        <v>1396</v>
      </c>
      <c r="G59" s="25" t="s">
        <v>81</v>
      </c>
      <c r="H59" s="36"/>
      <c r="I59" s="37">
        <v>5774.2</v>
      </c>
      <c r="J59" s="38" t="s">
        <v>26</v>
      </c>
      <c r="K59" s="38" t="s">
        <v>28</v>
      </c>
      <c r="L59" s="39">
        <v>44681</v>
      </c>
      <c r="M59" s="39"/>
      <c r="N59" s="38" t="s">
        <v>1418</v>
      </c>
      <c r="O59" s="38" t="s">
        <v>52</v>
      </c>
      <c r="P59" s="38" t="s">
        <v>23</v>
      </c>
    </row>
    <row r="60" spans="1:16" ht="120" x14ac:dyDescent="0.2">
      <c r="A60" s="33" t="s">
        <v>198</v>
      </c>
      <c r="B60" s="34" t="str">
        <f>IF(A60="","",VLOOKUP(A60,dados!$D$1:$E$130,2,FALSE))</f>
        <v>Comarca de Forquilhinha</v>
      </c>
      <c r="C60" s="26" t="s">
        <v>1395</v>
      </c>
      <c r="D60" s="25" t="s">
        <v>883</v>
      </c>
      <c r="E60" s="160" t="s">
        <v>99</v>
      </c>
      <c r="F60" s="25" t="s">
        <v>1396</v>
      </c>
      <c r="G60" s="25" t="s">
        <v>81</v>
      </c>
      <c r="H60" s="36"/>
      <c r="I60" s="37">
        <v>7068</v>
      </c>
      <c r="J60" s="38" t="s">
        <v>26</v>
      </c>
      <c r="K60" s="38" t="s">
        <v>28</v>
      </c>
      <c r="L60" s="39">
        <v>44681</v>
      </c>
      <c r="M60" s="39"/>
      <c r="N60" s="38" t="s">
        <v>1419</v>
      </c>
      <c r="O60" s="38" t="s">
        <v>52</v>
      </c>
      <c r="P60" s="38" t="s">
        <v>23</v>
      </c>
    </row>
    <row r="61" spans="1:16" ht="57.75" customHeight="1" x14ac:dyDescent="0.2">
      <c r="A61" s="33" t="s">
        <v>200</v>
      </c>
      <c r="B61" s="34" t="str">
        <f>IF(A61="","",VLOOKUP(A61,dados!$D$1:$E$130,2,FALSE))</f>
        <v>Comarca de Fraiburgo</v>
      </c>
      <c r="C61" s="26" t="s">
        <v>1395</v>
      </c>
      <c r="D61" s="25" t="s">
        <v>883</v>
      </c>
      <c r="E61" s="160" t="s">
        <v>99</v>
      </c>
      <c r="F61" s="25" t="s">
        <v>1396</v>
      </c>
      <c r="G61" s="25" t="s">
        <v>81</v>
      </c>
      <c r="H61" s="36"/>
      <c r="I61" s="37">
        <v>15773.3</v>
      </c>
      <c r="J61" s="38" t="s">
        <v>26</v>
      </c>
      <c r="K61" s="38" t="s">
        <v>28</v>
      </c>
      <c r="L61" s="39">
        <v>44681</v>
      </c>
      <c r="M61" s="39"/>
      <c r="N61" s="38" t="s">
        <v>1420</v>
      </c>
      <c r="O61" s="38" t="s">
        <v>52</v>
      </c>
      <c r="P61" s="38" t="s">
        <v>23</v>
      </c>
    </row>
    <row r="62" spans="1:16" ht="167.25" customHeight="1" x14ac:dyDescent="0.2">
      <c r="A62" s="33" t="s">
        <v>202</v>
      </c>
      <c r="B62" s="34" t="str">
        <f>IF(A62="","",VLOOKUP(A62,dados!$D$1:$E$130,2,FALSE))</f>
        <v>Comarca de Garopaba</v>
      </c>
      <c r="C62" s="26" t="s">
        <v>1395</v>
      </c>
      <c r="D62" s="25" t="s">
        <v>883</v>
      </c>
      <c r="E62" s="160" t="s">
        <v>99</v>
      </c>
      <c r="F62" s="25" t="s">
        <v>1396</v>
      </c>
      <c r="G62" s="25" t="s">
        <v>81</v>
      </c>
      <c r="H62" s="36"/>
      <c r="I62" s="37">
        <v>4676.03</v>
      </c>
      <c r="J62" s="38" t="s">
        <v>26</v>
      </c>
      <c r="K62" s="38" t="s">
        <v>28</v>
      </c>
      <c r="L62" s="39">
        <v>44681</v>
      </c>
      <c r="M62" s="39"/>
      <c r="N62" s="38" t="s">
        <v>1421</v>
      </c>
      <c r="O62" s="38" t="s">
        <v>52</v>
      </c>
      <c r="P62" s="38" t="s">
        <v>23</v>
      </c>
    </row>
    <row r="63" spans="1:16" ht="180" x14ac:dyDescent="0.2">
      <c r="A63" s="33" t="s">
        <v>204</v>
      </c>
      <c r="B63" s="34" t="str">
        <f>IF(A63="","",VLOOKUP(A63,dados!$D$1:$E$130,2,FALSE))</f>
        <v>Comarca de Garuva</v>
      </c>
      <c r="C63" s="26" t="s">
        <v>1395</v>
      </c>
      <c r="D63" s="25" t="s">
        <v>883</v>
      </c>
      <c r="E63" s="160" t="s">
        <v>99</v>
      </c>
      <c r="F63" s="25" t="s">
        <v>1396</v>
      </c>
      <c r="G63" s="25" t="s">
        <v>81</v>
      </c>
      <c r="H63" s="36"/>
      <c r="I63" s="37">
        <v>9282</v>
      </c>
      <c r="J63" s="38" t="s">
        <v>26</v>
      </c>
      <c r="K63" s="38" t="s">
        <v>28</v>
      </c>
      <c r="L63" s="39">
        <v>44681</v>
      </c>
      <c r="M63" s="39"/>
      <c r="N63" s="38" t="s">
        <v>1422</v>
      </c>
      <c r="O63" s="38" t="s">
        <v>52</v>
      </c>
      <c r="P63" s="38" t="s">
        <v>23</v>
      </c>
    </row>
    <row r="64" spans="1:16" ht="120.75" customHeight="1" x14ac:dyDescent="0.2">
      <c r="A64" s="33" t="s">
        <v>206</v>
      </c>
      <c r="B64" s="34" t="str">
        <f>IF(A64="","",VLOOKUP(A64,dados!$D$1:$E$130,2,FALSE))</f>
        <v>Comarca de Gaspar</v>
      </c>
      <c r="C64" s="26" t="s">
        <v>1395</v>
      </c>
      <c r="D64" s="25" t="s">
        <v>883</v>
      </c>
      <c r="E64" s="160" t="s">
        <v>99</v>
      </c>
      <c r="F64" s="25" t="s">
        <v>1396</v>
      </c>
      <c r="G64" s="25" t="s">
        <v>81</v>
      </c>
      <c r="H64" s="36"/>
      <c r="I64" s="37">
        <v>51700</v>
      </c>
      <c r="J64" s="38" t="s">
        <v>26</v>
      </c>
      <c r="K64" s="38" t="s">
        <v>28</v>
      </c>
      <c r="L64" s="39">
        <v>44681</v>
      </c>
      <c r="M64" s="39"/>
      <c r="N64" s="38" t="s">
        <v>1423</v>
      </c>
      <c r="O64" s="38" t="s">
        <v>52</v>
      </c>
      <c r="P64" s="38" t="s">
        <v>23</v>
      </c>
    </row>
    <row r="65" spans="1:16" ht="409.5" x14ac:dyDescent="0.2">
      <c r="A65" s="33" t="s">
        <v>210</v>
      </c>
      <c r="B65" s="34" t="str">
        <f>IF(A65="","",VLOOKUP(A65,dados!$D$1:$E$130,2,FALSE))</f>
        <v>Comarca de Herval D'oeste</v>
      </c>
      <c r="C65" s="26" t="s">
        <v>1395</v>
      </c>
      <c r="D65" s="25" t="s">
        <v>883</v>
      </c>
      <c r="E65" s="160" t="s">
        <v>99</v>
      </c>
      <c r="F65" s="25" t="s">
        <v>1396</v>
      </c>
      <c r="G65" s="25" t="s">
        <v>81</v>
      </c>
      <c r="H65" s="36"/>
      <c r="I65" s="37">
        <v>15140.8</v>
      </c>
      <c r="J65" s="38" t="s">
        <v>26</v>
      </c>
      <c r="K65" s="38" t="s">
        <v>28</v>
      </c>
      <c r="L65" s="39">
        <v>44681</v>
      </c>
      <c r="M65" s="39"/>
      <c r="N65" s="38" t="s">
        <v>1424</v>
      </c>
      <c r="O65" s="38" t="s">
        <v>52</v>
      </c>
      <c r="P65" s="38" t="s">
        <v>23</v>
      </c>
    </row>
    <row r="66" spans="1:16" ht="30" x14ac:dyDescent="0.2">
      <c r="A66" s="33" t="s">
        <v>212</v>
      </c>
      <c r="B66" s="34" t="str">
        <f>IF(A66="","",VLOOKUP(A66,dados!$D$1:$E$130,2,FALSE))</f>
        <v>Comarca de Ibirama</v>
      </c>
      <c r="C66" s="26" t="s">
        <v>1395</v>
      </c>
      <c r="D66" s="25" t="s">
        <v>883</v>
      </c>
      <c r="E66" s="160" t="s">
        <v>99</v>
      </c>
      <c r="F66" s="25" t="s">
        <v>1396</v>
      </c>
      <c r="G66" s="25" t="s">
        <v>81</v>
      </c>
      <c r="H66" s="36"/>
      <c r="I66" s="37">
        <v>246.4</v>
      </c>
      <c r="J66" s="38" t="s">
        <v>26</v>
      </c>
      <c r="K66" s="38" t="s">
        <v>28</v>
      </c>
      <c r="L66" s="39">
        <v>44681</v>
      </c>
      <c r="M66" s="39"/>
      <c r="N66" s="38"/>
      <c r="O66" s="38" t="s">
        <v>79</v>
      </c>
      <c r="P66" s="38" t="s">
        <v>23</v>
      </c>
    </row>
    <row r="67" spans="1:16" ht="90" x14ac:dyDescent="0.2">
      <c r="A67" s="33" t="s">
        <v>216</v>
      </c>
      <c r="B67" s="34" t="s">
        <v>1425</v>
      </c>
      <c r="C67" s="26" t="s">
        <v>1395</v>
      </c>
      <c r="D67" s="25" t="s">
        <v>883</v>
      </c>
      <c r="E67" s="160" t="s">
        <v>99</v>
      </c>
      <c r="F67" s="25" t="s">
        <v>1396</v>
      </c>
      <c r="G67" s="25" t="s">
        <v>81</v>
      </c>
      <c r="H67" s="36"/>
      <c r="I67" s="37">
        <v>3032.2</v>
      </c>
      <c r="J67" s="38" t="s">
        <v>26</v>
      </c>
      <c r="K67" s="38" t="s">
        <v>28</v>
      </c>
      <c r="L67" s="39">
        <v>44681</v>
      </c>
      <c r="M67" s="39"/>
      <c r="N67" s="38" t="s">
        <v>1426</v>
      </c>
      <c r="O67" s="38" t="s">
        <v>52</v>
      </c>
      <c r="P67" s="38" t="s">
        <v>23</v>
      </c>
    </row>
    <row r="68" spans="1:16" ht="90" x14ac:dyDescent="0.2">
      <c r="A68" s="33" t="s">
        <v>218</v>
      </c>
      <c r="B68" s="34" t="str">
        <f>IF(A68="","",VLOOKUP(A68,dados!$D$1:$E$130,2,FALSE))</f>
        <v>Comarca de Imbituba</v>
      </c>
      <c r="C68" s="26" t="s">
        <v>1395</v>
      </c>
      <c r="D68" s="25" t="s">
        <v>883</v>
      </c>
      <c r="E68" s="160" t="s">
        <v>99</v>
      </c>
      <c r="F68" s="25" t="s">
        <v>1396</v>
      </c>
      <c r="G68" s="25" t="s">
        <v>81</v>
      </c>
      <c r="H68" s="36"/>
      <c r="I68" s="37">
        <v>13662.3</v>
      </c>
      <c r="J68" s="38" t="s">
        <v>26</v>
      </c>
      <c r="K68" s="38" t="s">
        <v>28</v>
      </c>
      <c r="L68" s="39">
        <v>44681</v>
      </c>
      <c r="M68" s="39"/>
      <c r="N68" s="38" t="s">
        <v>1427</v>
      </c>
      <c r="O68" s="38" t="s">
        <v>52</v>
      </c>
      <c r="P68" s="38" t="s">
        <v>23</v>
      </c>
    </row>
    <row r="69" spans="1:16" ht="180" x14ac:dyDescent="0.2">
      <c r="A69" s="33" t="s">
        <v>220</v>
      </c>
      <c r="B69" s="34" t="str">
        <f>IF(A69="","",VLOOKUP(A69,dados!$D$1:$E$130,2,FALSE))</f>
        <v>Comarca de Indaial</v>
      </c>
      <c r="C69" s="26" t="s">
        <v>1395</v>
      </c>
      <c r="D69" s="25" t="s">
        <v>883</v>
      </c>
      <c r="E69" s="160" t="s">
        <v>99</v>
      </c>
      <c r="F69" s="25" t="s">
        <v>1396</v>
      </c>
      <c r="G69" s="25" t="s">
        <v>81</v>
      </c>
      <c r="H69" s="36"/>
      <c r="I69" s="37">
        <v>6353.92</v>
      </c>
      <c r="J69" s="38" t="s">
        <v>26</v>
      </c>
      <c r="K69" s="38" t="s">
        <v>28</v>
      </c>
      <c r="L69" s="39">
        <v>44681</v>
      </c>
      <c r="M69" s="39"/>
      <c r="N69" s="38" t="s">
        <v>1428</v>
      </c>
      <c r="O69" s="38" t="s">
        <v>52</v>
      </c>
      <c r="P69" s="38" t="s">
        <v>23</v>
      </c>
    </row>
    <row r="70" spans="1:16" ht="150" x14ac:dyDescent="0.2">
      <c r="A70" s="33" t="s">
        <v>224</v>
      </c>
      <c r="B70" s="34" t="str">
        <f>IF(A70="","",VLOOKUP(A70,dados!$D$1:$E$130,2,FALSE))</f>
        <v>Comarca de Itá</v>
      </c>
      <c r="C70" s="26" t="s">
        <v>1395</v>
      </c>
      <c r="D70" s="25" t="s">
        <v>883</v>
      </c>
      <c r="E70" s="160" t="s">
        <v>99</v>
      </c>
      <c r="F70" s="25" t="s">
        <v>1396</v>
      </c>
      <c r="G70" s="25" t="s">
        <v>81</v>
      </c>
      <c r="H70" s="36"/>
      <c r="I70" s="37">
        <v>9871.5</v>
      </c>
      <c r="J70" s="38" t="s">
        <v>26</v>
      </c>
      <c r="K70" s="38" t="s">
        <v>28</v>
      </c>
      <c r="L70" s="39">
        <v>44681</v>
      </c>
      <c r="M70" s="39"/>
      <c r="N70" s="38" t="s">
        <v>1429</v>
      </c>
      <c r="O70" s="38" t="s">
        <v>52</v>
      </c>
      <c r="P70" s="38" t="s">
        <v>23</v>
      </c>
    </row>
    <row r="71" spans="1:16" ht="179.25" customHeight="1" x14ac:dyDescent="0.2">
      <c r="A71" s="33" t="s">
        <v>234</v>
      </c>
      <c r="B71" s="34" t="str">
        <f>IF(A71="","",VLOOKUP(A71,dados!$D$1:$E$130,2,FALSE))</f>
        <v>Comarca de Itapema</v>
      </c>
      <c r="C71" s="26" t="s">
        <v>1395</v>
      </c>
      <c r="D71" s="25" t="s">
        <v>883</v>
      </c>
      <c r="E71" s="160" t="s">
        <v>99</v>
      </c>
      <c r="F71" s="25" t="s">
        <v>1396</v>
      </c>
      <c r="G71" s="25" t="s">
        <v>81</v>
      </c>
      <c r="H71" s="36"/>
      <c r="I71" s="37">
        <v>19145.2</v>
      </c>
      <c r="J71" s="38" t="s">
        <v>26</v>
      </c>
      <c r="K71" s="38" t="s">
        <v>28</v>
      </c>
      <c r="L71" s="39">
        <v>44681</v>
      </c>
      <c r="M71" s="39"/>
      <c r="N71" s="38" t="s">
        <v>1430</v>
      </c>
      <c r="O71" s="38" t="s">
        <v>52</v>
      </c>
      <c r="P71" s="38" t="s">
        <v>23</v>
      </c>
    </row>
    <row r="72" spans="1:16" ht="120" x14ac:dyDescent="0.2">
      <c r="A72" s="33" t="s">
        <v>236</v>
      </c>
      <c r="B72" s="34" t="str">
        <f>IF(A72="","",VLOOKUP(A72,dados!$D$1:$E$130,2,FALSE))</f>
        <v>Comarca de Itapiranga</v>
      </c>
      <c r="C72" s="26" t="s">
        <v>1395</v>
      </c>
      <c r="D72" s="25" t="s">
        <v>883</v>
      </c>
      <c r="E72" s="160" t="s">
        <v>99</v>
      </c>
      <c r="F72" s="25" t="s">
        <v>1396</v>
      </c>
      <c r="G72" s="25" t="s">
        <v>81</v>
      </c>
      <c r="H72" s="36"/>
      <c r="I72" s="37">
        <v>2607.6</v>
      </c>
      <c r="J72" s="38" t="s">
        <v>26</v>
      </c>
      <c r="K72" s="38" t="s">
        <v>28</v>
      </c>
      <c r="L72" s="39">
        <v>44681</v>
      </c>
      <c r="M72" s="39"/>
      <c r="N72" s="38" t="s">
        <v>1431</v>
      </c>
      <c r="O72" s="38" t="s">
        <v>52</v>
      </c>
      <c r="P72" s="38" t="s">
        <v>23</v>
      </c>
    </row>
    <row r="73" spans="1:16" ht="257.25" customHeight="1" x14ac:dyDescent="0.2">
      <c r="A73" s="33" t="s">
        <v>238</v>
      </c>
      <c r="B73" s="34" t="str">
        <f>IF(A73="","",VLOOKUP(A73,dados!$D$1:$E$130,2,FALSE))</f>
        <v>Comarca de Itapoá</v>
      </c>
      <c r="C73" s="26" t="s">
        <v>1395</v>
      </c>
      <c r="D73" s="25" t="s">
        <v>883</v>
      </c>
      <c r="E73" s="160" t="s">
        <v>99</v>
      </c>
      <c r="F73" s="25" t="s">
        <v>1396</v>
      </c>
      <c r="G73" s="25" t="s">
        <v>81</v>
      </c>
      <c r="H73" s="36"/>
      <c r="I73" s="37">
        <v>23496.06</v>
      </c>
      <c r="J73" s="38" t="s">
        <v>26</v>
      </c>
      <c r="K73" s="38" t="s">
        <v>28</v>
      </c>
      <c r="L73" s="39">
        <v>44681</v>
      </c>
      <c r="M73" s="39"/>
      <c r="N73" s="38" t="s">
        <v>1432</v>
      </c>
      <c r="O73" s="38" t="s">
        <v>52</v>
      </c>
      <c r="P73" s="38" t="s">
        <v>23</v>
      </c>
    </row>
    <row r="74" spans="1:16" ht="62.25" customHeight="1" x14ac:dyDescent="0.2">
      <c r="A74" s="33" t="s">
        <v>240</v>
      </c>
      <c r="B74" s="34" t="str">
        <f>IF(A74="","",VLOOKUP(A74,dados!$D$1:$E$130,2,FALSE))</f>
        <v>Comarca de Ituporanga</v>
      </c>
      <c r="C74" s="26" t="s">
        <v>1395</v>
      </c>
      <c r="D74" s="25" t="s">
        <v>883</v>
      </c>
      <c r="E74" s="160" t="s">
        <v>99</v>
      </c>
      <c r="F74" s="25" t="s">
        <v>1396</v>
      </c>
      <c r="G74" s="25" t="s">
        <v>81</v>
      </c>
      <c r="H74" s="36"/>
      <c r="I74" s="37">
        <v>24463.5</v>
      </c>
      <c r="J74" s="38" t="s">
        <v>26</v>
      </c>
      <c r="K74" s="38" t="s">
        <v>28</v>
      </c>
      <c r="L74" s="39">
        <v>44681</v>
      </c>
      <c r="M74" s="39"/>
      <c r="N74" s="38" t="s">
        <v>1433</v>
      </c>
      <c r="O74" s="38" t="s">
        <v>52</v>
      </c>
      <c r="P74" s="38" t="s">
        <v>23</v>
      </c>
    </row>
    <row r="75" spans="1:16" ht="62.25" customHeight="1" x14ac:dyDescent="0.2">
      <c r="A75" s="33" t="s">
        <v>242</v>
      </c>
      <c r="B75" s="34" t="str">
        <f>IF(A75="","",VLOOKUP(A75,dados!$D$1:$E$130,2,FALSE))</f>
        <v>Comarca de Jaguaruna</v>
      </c>
      <c r="C75" s="26" t="s">
        <v>1395</v>
      </c>
      <c r="D75" s="25" t="s">
        <v>883</v>
      </c>
      <c r="E75" s="160" t="s">
        <v>99</v>
      </c>
      <c r="F75" s="25" t="s">
        <v>1396</v>
      </c>
      <c r="G75" s="25" t="s">
        <v>81</v>
      </c>
      <c r="H75" s="36"/>
      <c r="I75" s="37">
        <v>26399.5</v>
      </c>
      <c r="J75" s="38" t="s">
        <v>26</v>
      </c>
      <c r="K75" s="38" t="s">
        <v>28</v>
      </c>
      <c r="L75" s="39">
        <v>44681</v>
      </c>
      <c r="M75" s="39"/>
      <c r="N75" s="38" t="s">
        <v>1434</v>
      </c>
      <c r="O75" s="38" t="s">
        <v>52</v>
      </c>
      <c r="P75" s="38" t="s">
        <v>23</v>
      </c>
    </row>
    <row r="76" spans="1:16" ht="62.25" customHeight="1" x14ac:dyDescent="0.2">
      <c r="A76" s="33" t="s">
        <v>244</v>
      </c>
      <c r="B76" s="34" t="str">
        <f>IF(A76="","",VLOOKUP(A76,dados!$D$1:$E$130,2,FALSE))</f>
        <v>Comarca de Jaraguá do Sul</v>
      </c>
      <c r="C76" s="26" t="s">
        <v>1395</v>
      </c>
      <c r="D76" s="25" t="s">
        <v>883</v>
      </c>
      <c r="E76" s="160" t="s">
        <v>99</v>
      </c>
      <c r="F76" s="25" t="s">
        <v>1396</v>
      </c>
      <c r="G76" s="25" t="s">
        <v>81</v>
      </c>
      <c r="H76" s="36"/>
      <c r="I76" s="37">
        <v>6545</v>
      </c>
      <c r="J76" s="38" t="s">
        <v>26</v>
      </c>
      <c r="K76" s="38" t="s">
        <v>28</v>
      </c>
      <c r="L76" s="39">
        <v>44681</v>
      </c>
      <c r="M76" s="39"/>
      <c r="N76" s="38" t="s">
        <v>1435</v>
      </c>
      <c r="O76" s="38" t="s">
        <v>52</v>
      </c>
      <c r="P76" s="38" t="s">
        <v>23</v>
      </c>
    </row>
    <row r="77" spans="1:16" ht="62.25" customHeight="1" x14ac:dyDescent="0.2">
      <c r="A77" s="33" t="s">
        <v>256</v>
      </c>
      <c r="B77" s="34" t="str">
        <f>IF(A77="","",VLOOKUP(A77,dados!$D$1:$E$130,2,FALSE))</f>
        <v>Comarca de Lauro Müller</v>
      </c>
      <c r="C77" s="26" t="s">
        <v>1395</v>
      </c>
      <c r="D77" s="25" t="s">
        <v>883</v>
      </c>
      <c r="E77" s="160" t="s">
        <v>99</v>
      </c>
      <c r="F77" s="25" t="s">
        <v>1396</v>
      </c>
      <c r="G77" s="25" t="s">
        <v>81</v>
      </c>
      <c r="H77" s="36"/>
      <c r="I77" s="37">
        <v>5697.74</v>
      </c>
      <c r="J77" s="38" t="s">
        <v>26</v>
      </c>
      <c r="K77" s="38" t="s">
        <v>28</v>
      </c>
      <c r="L77" s="39">
        <v>44681</v>
      </c>
      <c r="M77" s="39"/>
      <c r="N77" s="38" t="s">
        <v>1436</v>
      </c>
      <c r="O77" s="38" t="s">
        <v>52</v>
      </c>
      <c r="P77" s="38" t="s">
        <v>23</v>
      </c>
    </row>
    <row r="78" spans="1:16" ht="275.25" customHeight="1" x14ac:dyDescent="0.2">
      <c r="A78" s="33" t="s">
        <v>258</v>
      </c>
      <c r="B78" s="34" t="str">
        <f>IF(A78="","",VLOOKUP(A78,dados!$D$1:$E$130,2,FALSE))</f>
        <v>Comarca de Lebon Régis</v>
      </c>
      <c r="C78" s="26" t="s">
        <v>1395</v>
      </c>
      <c r="D78" s="25" t="s">
        <v>883</v>
      </c>
      <c r="E78" s="160" t="s">
        <v>99</v>
      </c>
      <c r="F78" s="25" t="s">
        <v>1396</v>
      </c>
      <c r="G78" s="25" t="s">
        <v>81</v>
      </c>
      <c r="H78" s="36"/>
      <c r="I78" s="37">
        <v>15536</v>
      </c>
      <c r="J78" s="38" t="s">
        <v>26</v>
      </c>
      <c r="K78" s="38" t="s">
        <v>28</v>
      </c>
      <c r="L78" s="39">
        <v>44681</v>
      </c>
      <c r="M78" s="39"/>
      <c r="N78" s="38" t="s">
        <v>1437</v>
      </c>
      <c r="O78" s="38" t="s">
        <v>52</v>
      </c>
      <c r="P78" s="38" t="s">
        <v>23</v>
      </c>
    </row>
    <row r="79" spans="1:16" ht="62.25" customHeight="1" x14ac:dyDescent="0.2">
      <c r="A79" s="33" t="s">
        <v>262</v>
      </c>
      <c r="B79" s="34" t="str">
        <f>IF(A79="","",VLOOKUP(A79,dados!$D$1:$E$130,2,FALSE))</f>
        <v>Comarca de Maravilha</v>
      </c>
      <c r="C79" s="26" t="s">
        <v>1395</v>
      </c>
      <c r="D79" s="25" t="s">
        <v>883</v>
      </c>
      <c r="E79" s="160" t="s">
        <v>99</v>
      </c>
      <c r="F79" s="25" t="s">
        <v>1396</v>
      </c>
      <c r="G79" s="25" t="s">
        <v>81</v>
      </c>
      <c r="H79" s="36"/>
      <c r="I79" s="37">
        <v>20054.5</v>
      </c>
      <c r="J79" s="38" t="s">
        <v>26</v>
      </c>
      <c r="K79" s="38" t="s">
        <v>28</v>
      </c>
      <c r="L79" s="39">
        <v>44681</v>
      </c>
      <c r="M79" s="39"/>
      <c r="N79" s="38" t="s">
        <v>1438</v>
      </c>
      <c r="O79" s="38" t="s">
        <v>52</v>
      </c>
      <c r="P79" s="38" t="s">
        <v>23</v>
      </c>
    </row>
    <row r="80" spans="1:16" ht="62.25" customHeight="1" x14ac:dyDescent="0.2">
      <c r="A80" s="33" t="s">
        <v>266</v>
      </c>
      <c r="B80" s="34" t="str">
        <f>IF(A80="","",VLOOKUP(A80,dados!$D$1:$E$130,2,FALSE))</f>
        <v>Comarca de Modelo</v>
      </c>
      <c r="C80" s="26" t="s">
        <v>1395</v>
      </c>
      <c r="D80" s="25" t="s">
        <v>883</v>
      </c>
      <c r="E80" s="160" t="s">
        <v>99</v>
      </c>
      <c r="F80" s="25" t="s">
        <v>1396</v>
      </c>
      <c r="G80" s="25" t="s">
        <v>81</v>
      </c>
      <c r="H80" s="36"/>
      <c r="I80" s="37">
        <v>1982.8</v>
      </c>
      <c r="J80" s="38" t="s">
        <v>26</v>
      </c>
      <c r="K80" s="38" t="s">
        <v>28</v>
      </c>
      <c r="L80" s="39">
        <v>44681</v>
      </c>
      <c r="M80" s="39"/>
      <c r="N80" s="38" t="s">
        <v>1439</v>
      </c>
      <c r="O80" s="38" t="s">
        <v>52</v>
      </c>
      <c r="P80" s="38" t="s">
        <v>23</v>
      </c>
    </row>
    <row r="81" spans="1:16" ht="62.25" customHeight="1" x14ac:dyDescent="0.2">
      <c r="A81" s="33" t="s">
        <v>268</v>
      </c>
      <c r="B81" s="34" t="str">
        <f>IF(A81="","",VLOOKUP(A81,dados!$D$1:$E$130,2,FALSE))</f>
        <v>Comarca de Mondaí</v>
      </c>
      <c r="C81" s="26" t="s">
        <v>1395</v>
      </c>
      <c r="D81" s="25" t="s">
        <v>883</v>
      </c>
      <c r="E81" s="160" t="s">
        <v>99</v>
      </c>
      <c r="F81" s="25" t="s">
        <v>1396</v>
      </c>
      <c r="G81" s="25" t="s">
        <v>81</v>
      </c>
      <c r="H81" s="36"/>
      <c r="I81" s="37">
        <v>2345.7199999999998</v>
      </c>
      <c r="J81" s="38" t="s">
        <v>26</v>
      </c>
      <c r="K81" s="38" t="s">
        <v>28</v>
      </c>
      <c r="L81" s="39">
        <v>44681</v>
      </c>
      <c r="M81" s="39"/>
      <c r="N81" s="38" t="s">
        <v>1440</v>
      </c>
      <c r="O81" s="38" t="s">
        <v>43</v>
      </c>
      <c r="P81" s="38" t="s">
        <v>23</v>
      </c>
    </row>
    <row r="82" spans="1:16" ht="62.25" customHeight="1" x14ac:dyDescent="0.2">
      <c r="A82" s="33" t="s">
        <v>270</v>
      </c>
      <c r="B82" s="34" t="str">
        <f>IF(A82="","",VLOOKUP(A82,dados!$D$1:$E$130,2,FALSE))</f>
        <v>Comarca de Navegantes</v>
      </c>
      <c r="C82" s="26" t="s">
        <v>1395</v>
      </c>
      <c r="D82" s="25" t="s">
        <v>883</v>
      </c>
      <c r="E82" s="160" t="s">
        <v>99</v>
      </c>
      <c r="F82" s="25" t="s">
        <v>1396</v>
      </c>
      <c r="G82" s="25" t="s">
        <v>81</v>
      </c>
      <c r="H82" s="36"/>
      <c r="I82" s="37">
        <v>1800</v>
      </c>
      <c r="J82" s="38" t="s">
        <v>26</v>
      </c>
      <c r="K82" s="38" t="s">
        <v>28</v>
      </c>
      <c r="L82" s="39">
        <v>44681</v>
      </c>
      <c r="M82" s="39"/>
      <c r="N82" s="38" t="s">
        <v>1441</v>
      </c>
      <c r="O82" s="38" t="s">
        <v>52</v>
      </c>
      <c r="P82" s="38" t="s">
        <v>23</v>
      </c>
    </row>
    <row r="83" spans="1:16" ht="62.25" customHeight="1" x14ac:dyDescent="0.2">
      <c r="A83" s="33" t="s">
        <v>272</v>
      </c>
      <c r="B83" s="34" t="str">
        <f>IF(A83="","",VLOOKUP(A83,dados!$D$1:$E$130,2,FALSE))</f>
        <v>Comarca de Orleans</v>
      </c>
      <c r="C83" s="26" t="s">
        <v>1395</v>
      </c>
      <c r="D83" s="25" t="s">
        <v>883</v>
      </c>
      <c r="E83" s="160" t="s">
        <v>99</v>
      </c>
      <c r="F83" s="25" t="s">
        <v>1396</v>
      </c>
      <c r="G83" s="25" t="s">
        <v>81</v>
      </c>
      <c r="H83" s="36"/>
      <c r="I83" s="37">
        <v>2013</v>
      </c>
      <c r="J83" s="38" t="s">
        <v>26</v>
      </c>
      <c r="K83" s="38" t="s">
        <v>28</v>
      </c>
      <c r="L83" s="39">
        <v>44681</v>
      </c>
      <c r="M83" s="39"/>
      <c r="N83" s="38" t="s">
        <v>1442</v>
      </c>
      <c r="O83" s="38" t="s">
        <v>52</v>
      </c>
      <c r="P83" s="38" t="s">
        <v>23</v>
      </c>
    </row>
    <row r="84" spans="1:16" ht="62.25" customHeight="1" x14ac:dyDescent="0.2">
      <c r="A84" s="33" t="s">
        <v>278</v>
      </c>
      <c r="B84" s="34" t="str">
        <f>IF(A84="","",VLOOKUP(A84,dados!$D$1:$E$130,2,FALSE))</f>
        <v xml:space="preserve">Comarca de Palmitos </v>
      </c>
      <c r="C84" s="26" t="s">
        <v>1395</v>
      </c>
      <c r="D84" s="25" t="s">
        <v>883</v>
      </c>
      <c r="E84" s="160" t="s">
        <v>99</v>
      </c>
      <c r="F84" s="25" t="s">
        <v>1396</v>
      </c>
      <c r="G84" s="25" t="s">
        <v>81</v>
      </c>
      <c r="H84" s="36"/>
      <c r="I84" s="37">
        <v>12887.07</v>
      </c>
      <c r="J84" s="38" t="s">
        <v>26</v>
      </c>
      <c r="K84" s="38" t="s">
        <v>28</v>
      </c>
      <c r="L84" s="39">
        <v>44681</v>
      </c>
      <c r="M84" s="39"/>
      <c r="N84" s="38" t="s">
        <v>1443</v>
      </c>
      <c r="O84" s="38" t="s">
        <v>52</v>
      </c>
      <c r="P84" s="38" t="s">
        <v>23</v>
      </c>
    </row>
    <row r="85" spans="1:16" ht="62.25" customHeight="1" x14ac:dyDescent="0.2">
      <c r="A85" s="33" t="s">
        <v>280</v>
      </c>
      <c r="B85" s="34" t="str">
        <f>IF(A85="","",VLOOKUP(A85,dados!$D$1:$E$130,2,FALSE))</f>
        <v>Comarca de Papanduva</v>
      </c>
      <c r="C85" s="26" t="s">
        <v>1395</v>
      </c>
      <c r="D85" s="25" t="s">
        <v>883</v>
      </c>
      <c r="E85" s="160" t="s">
        <v>99</v>
      </c>
      <c r="F85" s="25" t="s">
        <v>1396</v>
      </c>
      <c r="G85" s="25" t="s">
        <v>81</v>
      </c>
      <c r="H85" s="36"/>
      <c r="I85" s="37">
        <v>7361.2</v>
      </c>
      <c r="J85" s="38" t="s">
        <v>26</v>
      </c>
      <c r="K85" s="38" t="s">
        <v>28</v>
      </c>
      <c r="L85" s="39">
        <v>44681</v>
      </c>
      <c r="M85" s="39"/>
      <c r="N85" s="38" t="s">
        <v>1444</v>
      </c>
      <c r="O85" s="38" t="s">
        <v>52</v>
      </c>
      <c r="P85" s="38" t="s">
        <v>23</v>
      </c>
    </row>
    <row r="86" spans="1:16" ht="62.25" customHeight="1" x14ac:dyDescent="0.2">
      <c r="A86" s="33" t="s">
        <v>282</v>
      </c>
      <c r="B86" s="34" t="str">
        <f>IF(A86="","",VLOOKUP(A86,dados!$D$1:$E$130,2,FALSE))</f>
        <v>Comarca de Pinhalzinho</v>
      </c>
      <c r="C86" s="26" t="s">
        <v>1395</v>
      </c>
      <c r="D86" s="25" t="s">
        <v>883</v>
      </c>
      <c r="E86" s="160" t="s">
        <v>99</v>
      </c>
      <c r="F86" s="25" t="s">
        <v>1396</v>
      </c>
      <c r="G86" s="25" t="s">
        <v>81</v>
      </c>
      <c r="H86" s="36"/>
      <c r="I86" s="37">
        <v>16425</v>
      </c>
      <c r="J86" s="38" t="s">
        <v>26</v>
      </c>
      <c r="K86" s="38" t="s">
        <v>28</v>
      </c>
      <c r="L86" s="39">
        <v>44681</v>
      </c>
      <c r="M86" s="39"/>
      <c r="N86" s="38" t="s">
        <v>1445</v>
      </c>
      <c r="O86" s="38" t="s">
        <v>52</v>
      </c>
      <c r="P86" s="38" t="s">
        <v>23</v>
      </c>
    </row>
    <row r="87" spans="1:16" ht="62.25" customHeight="1" x14ac:dyDescent="0.2">
      <c r="A87" s="33" t="s">
        <v>284</v>
      </c>
      <c r="B87" s="34" t="str">
        <f>IF(A87="","",VLOOKUP(A87,dados!$D$1:$E$130,2,FALSE))</f>
        <v>Comarca de Pomerode</v>
      </c>
      <c r="C87" s="26" t="s">
        <v>1395</v>
      </c>
      <c r="D87" s="25" t="s">
        <v>883</v>
      </c>
      <c r="E87" s="160" t="s">
        <v>99</v>
      </c>
      <c r="F87" s="25" t="s">
        <v>1396</v>
      </c>
      <c r="G87" s="25" t="s">
        <v>81</v>
      </c>
      <c r="H87" s="36"/>
      <c r="I87" s="37">
        <v>6310.54</v>
      </c>
      <c r="J87" s="38" t="s">
        <v>26</v>
      </c>
      <c r="K87" s="38" t="s">
        <v>28</v>
      </c>
      <c r="L87" s="39">
        <v>44681</v>
      </c>
      <c r="M87" s="39"/>
      <c r="N87" s="38"/>
      <c r="O87" s="38" t="s">
        <v>79</v>
      </c>
      <c r="P87" s="38" t="s">
        <v>23</v>
      </c>
    </row>
    <row r="88" spans="1:16" ht="62.25" customHeight="1" x14ac:dyDescent="0.2">
      <c r="A88" s="33" t="s">
        <v>286</v>
      </c>
      <c r="B88" s="34" t="str">
        <f>IF(A88="","",VLOOKUP(A88,dados!$D$1:$E$130,2,FALSE))</f>
        <v>Comarca de Ponte Serrada</v>
      </c>
      <c r="C88" s="26" t="s">
        <v>1395</v>
      </c>
      <c r="D88" s="25" t="s">
        <v>883</v>
      </c>
      <c r="E88" s="160" t="s">
        <v>99</v>
      </c>
      <c r="F88" s="25" t="s">
        <v>1396</v>
      </c>
      <c r="G88" s="25" t="s">
        <v>81</v>
      </c>
      <c r="H88" s="36"/>
      <c r="I88" s="37">
        <v>7286</v>
      </c>
      <c r="J88" s="38" t="s">
        <v>26</v>
      </c>
      <c r="K88" s="38" t="s">
        <v>28</v>
      </c>
      <c r="L88" s="39">
        <v>44681</v>
      </c>
      <c r="M88" s="39"/>
      <c r="N88" s="38" t="s">
        <v>1446</v>
      </c>
      <c r="O88" s="38" t="s">
        <v>52</v>
      </c>
      <c r="P88" s="38" t="s">
        <v>23</v>
      </c>
    </row>
    <row r="89" spans="1:16" ht="62.25" customHeight="1" x14ac:dyDescent="0.2">
      <c r="A89" s="33" t="s">
        <v>288</v>
      </c>
      <c r="B89" s="34" t="str">
        <f>IF(A89="","",VLOOKUP(A89,dados!$D$1:$E$130,2,FALSE))</f>
        <v>Comarca de Porto Belo</v>
      </c>
      <c r="C89" s="26" t="s">
        <v>1395</v>
      </c>
      <c r="D89" s="25" t="s">
        <v>883</v>
      </c>
      <c r="E89" s="160" t="s">
        <v>99</v>
      </c>
      <c r="F89" s="25" t="s">
        <v>1396</v>
      </c>
      <c r="G89" s="25" t="s">
        <v>81</v>
      </c>
      <c r="H89" s="36"/>
      <c r="I89" s="37">
        <v>18145.2</v>
      </c>
      <c r="J89" s="38" t="s">
        <v>26</v>
      </c>
      <c r="K89" s="38" t="s">
        <v>28</v>
      </c>
      <c r="L89" s="39">
        <v>44681</v>
      </c>
      <c r="M89" s="39"/>
      <c r="N89" s="38" t="s">
        <v>1447</v>
      </c>
      <c r="O89" s="38" t="s">
        <v>52</v>
      </c>
      <c r="P89" s="38" t="s">
        <v>23</v>
      </c>
    </row>
    <row r="90" spans="1:16" ht="62.25" customHeight="1" x14ac:dyDescent="0.2">
      <c r="A90" s="33" t="s">
        <v>290</v>
      </c>
      <c r="B90" s="34" t="str">
        <f>IF(A90="","",VLOOKUP(A90,dados!$D$1:$E$130,2,FALSE))</f>
        <v>Comarca de Porto União</v>
      </c>
      <c r="C90" s="26" t="s">
        <v>1395</v>
      </c>
      <c r="D90" s="25" t="s">
        <v>883</v>
      </c>
      <c r="E90" s="160" t="s">
        <v>99</v>
      </c>
      <c r="F90" s="25" t="s">
        <v>1396</v>
      </c>
      <c r="G90" s="25" t="s">
        <v>81</v>
      </c>
      <c r="H90" s="36"/>
      <c r="I90" s="37">
        <v>16605.16</v>
      </c>
      <c r="J90" s="38" t="s">
        <v>26</v>
      </c>
      <c r="K90" s="38" t="s">
        <v>28</v>
      </c>
      <c r="L90" s="39">
        <v>44681</v>
      </c>
      <c r="M90" s="39"/>
      <c r="N90" s="38" t="s">
        <v>1448</v>
      </c>
      <c r="O90" s="38" t="s">
        <v>52</v>
      </c>
      <c r="P90" s="38" t="s">
        <v>23</v>
      </c>
    </row>
    <row r="91" spans="1:16" ht="62.25" customHeight="1" x14ac:dyDescent="0.2">
      <c r="A91" s="33" t="s">
        <v>294</v>
      </c>
      <c r="B91" s="34" t="str">
        <f>IF(A91="","",VLOOKUP(A91,dados!$D$1:$E$130,2,FALSE))</f>
        <v>Comarca de Quilombo</v>
      </c>
      <c r="C91" s="26" t="s">
        <v>1395</v>
      </c>
      <c r="D91" s="25" t="s">
        <v>883</v>
      </c>
      <c r="E91" s="160" t="s">
        <v>99</v>
      </c>
      <c r="F91" s="25" t="s">
        <v>1396</v>
      </c>
      <c r="G91" s="25" t="s">
        <v>81</v>
      </c>
      <c r="H91" s="36"/>
      <c r="I91" s="37">
        <v>8382.75</v>
      </c>
      <c r="J91" s="38" t="s">
        <v>26</v>
      </c>
      <c r="K91" s="38" t="s">
        <v>28</v>
      </c>
      <c r="L91" s="39">
        <v>44681</v>
      </c>
      <c r="M91" s="39"/>
      <c r="N91" s="38" t="s">
        <v>1449</v>
      </c>
      <c r="O91" s="38" t="s">
        <v>52</v>
      </c>
      <c r="P91" s="38" t="s">
        <v>23</v>
      </c>
    </row>
    <row r="92" spans="1:16" ht="62.25" customHeight="1" x14ac:dyDescent="0.2">
      <c r="A92" s="33" t="s">
        <v>296</v>
      </c>
      <c r="B92" s="34" t="str">
        <f>IF(A92="","",VLOOKUP(A92,dados!$D$1:$E$130,2,FALSE))</f>
        <v>Comarca de Rio do Campo</v>
      </c>
      <c r="C92" s="26" t="s">
        <v>1395</v>
      </c>
      <c r="D92" s="25" t="s">
        <v>883</v>
      </c>
      <c r="E92" s="160" t="s">
        <v>99</v>
      </c>
      <c r="F92" s="25" t="s">
        <v>1396</v>
      </c>
      <c r="G92" s="25" t="s">
        <v>81</v>
      </c>
      <c r="H92" s="36"/>
      <c r="I92" s="37">
        <v>1647</v>
      </c>
      <c r="J92" s="38" t="s">
        <v>26</v>
      </c>
      <c r="K92" s="38" t="s">
        <v>28</v>
      </c>
      <c r="L92" s="39">
        <v>44681</v>
      </c>
      <c r="M92" s="39"/>
      <c r="N92" s="38" t="s">
        <v>1450</v>
      </c>
      <c r="O92" s="38" t="s">
        <v>52</v>
      </c>
      <c r="P92" s="38" t="s">
        <v>23</v>
      </c>
    </row>
    <row r="93" spans="1:16" ht="62.25" customHeight="1" x14ac:dyDescent="0.2">
      <c r="A93" s="33" t="s">
        <v>300</v>
      </c>
      <c r="B93" s="34" t="str">
        <f>IF(A93="","",VLOOKUP(A93,dados!$D$1:$E$130,2,FALSE))</f>
        <v>Comarca de Rio do Sul</v>
      </c>
      <c r="C93" s="26" t="s">
        <v>1395</v>
      </c>
      <c r="D93" s="25" t="s">
        <v>883</v>
      </c>
      <c r="E93" s="160" t="s">
        <v>99</v>
      </c>
      <c r="F93" s="25" t="s">
        <v>1396</v>
      </c>
      <c r="G93" s="25" t="s">
        <v>81</v>
      </c>
      <c r="H93" s="36"/>
      <c r="I93" s="37">
        <v>9917</v>
      </c>
      <c r="J93" s="38" t="s">
        <v>26</v>
      </c>
      <c r="K93" s="38" t="s">
        <v>28</v>
      </c>
      <c r="L93" s="39">
        <v>44681</v>
      </c>
      <c r="M93" s="39"/>
      <c r="N93" s="38" t="s">
        <v>1451</v>
      </c>
      <c r="O93" s="38" t="s">
        <v>52</v>
      </c>
      <c r="P93" s="38" t="s">
        <v>23</v>
      </c>
    </row>
    <row r="94" spans="1:16" ht="62.25" customHeight="1" x14ac:dyDescent="0.2">
      <c r="A94" s="33" t="s">
        <v>302</v>
      </c>
      <c r="B94" s="34" t="str">
        <f>IF(A94="","",VLOOKUP(A94,dados!$D$1:$E$130,2,FALSE))</f>
        <v>Comarca de Rio Negrinho</v>
      </c>
      <c r="C94" s="26" t="s">
        <v>1395</v>
      </c>
      <c r="D94" s="25" t="s">
        <v>883</v>
      </c>
      <c r="E94" s="160" t="s">
        <v>99</v>
      </c>
      <c r="F94" s="25" t="s">
        <v>1396</v>
      </c>
      <c r="G94" s="25" t="s">
        <v>81</v>
      </c>
      <c r="H94" s="36"/>
      <c r="I94" s="37">
        <v>14814</v>
      </c>
      <c r="J94" s="38" t="s">
        <v>26</v>
      </c>
      <c r="K94" s="38" t="s">
        <v>28</v>
      </c>
      <c r="L94" s="39">
        <v>44681</v>
      </c>
      <c r="M94" s="39"/>
      <c r="N94" s="38" t="s">
        <v>1452</v>
      </c>
      <c r="O94" s="38" t="s">
        <v>52</v>
      </c>
      <c r="P94" s="38" t="s">
        <v>23</v>
      </c>
    </row>
    <row r="95" spans="1:16" ht="62.25" customHeight="1" x14ac:dyDescent="0.2">
      <c r="A95" s="33" t="s">
        <v>304</v>
      </c>
      <c r="B95" s="34" t="str">
        <f>IF(A95="","",VLOOKUP(A95,dados!$D$1:$E$130,2,FALSE))</f>
        <v>Comarca de Santa Cecília</v>
      </c>
      <c r="C95" s="26" t="s">
        <v>1395</v>
      </c>
      <c r="D95" s="25" t="s">
        <v>883</v>
      </c>
      <c r="E95" s="160" t="s">
        <v>99</v>
      </c>
      <c r="F95" s="25" t="s">
        <v>1396</v>
      </c>
      <c r="G95" s="25" t="s">
        <v>81</v>
      </c>
      <c r="H95" s="36"/>
      <c r="I95" s="37">
        <v>15717.49</v>
      </c>
      <c r="J95" s="38" t="s">
        <v>26</v>
      </c>
      <c r="K95" s="38" t="s">
        <v>28</v>
      </c>
      <c r="L95" s="39">
        <v>44681</v>
      </c>
      <c r="M95" s="39"/>
      <c r="N95" s="38" t="s">
        <v>1453</v>
      </c>
      <c r="O95" s="38" t="s">
        <v>52</v>
      </c>
      <c r="P95" s="38" t="s">
        <v>23</v>
      </c>
    </row>
    <row r="96" spans="1:16" ht="62.25" customHeight="1" x14ac:dyDescent="0.2">
      <c r="A96" s="33" t="s">
        <v>306</v>
      </c>
      <c r="B96" s="34" t="str">
        <f>IF(A96="","",VLOOKUP(A96,dados!$D$1:$E$130,2,FALSE))</f>
        <v>Comarca de Santa Rosa do Sul</v>
      </c>
      <c r="C96" s="26" t="s">
        <v>1395</v>
      </c>
      <c r="D96" s="25" t="s">
        <v>883</v>
      </c>
      <c r="E96" s="160" t="s">
        <v>99</v>
      </c>
      <c r="F96" s="25" t="s">
        <v>1396</v>
      </c>
      <c r="G96" s="25" t="s">
        <v>81</v>
      </c>
      <c r="H96" s="36"/>
      <c r="I96" s="37">
        <v>5460</v>
      </c>
      <c r="J96" s="38" t="s">
        <v>26</v>
      </c>
      <c r="K96" s="38" t="s">
        <v>28</v>
      </c>
      <c r="L96" s="39">
        <v>44681</v>
      </c>
      <c r="M96" s="39"/>
      <c r="N96" s="38" t="s">
        <v>1454</v>
      </c>
      <c r="O96" s="38" t="s">
        <v>52</v>
      </c>
      <c r="P96" s="38" t="s">
        <v>23</v>
      </c>
    </row>
    <row r="97" spans="1:16" ht="62.25" customHeight="1" x14ac:dyDescent="0.2">
      <c r="A97" s="33" t="s">
        <v>308</v>
      </c>
      <c r="B97" s="34" t="str">
        <f>IF(A97="","",VLOOKUP(A97,dados!$D$1:$E$130,2,FALSE))</f>
        <v>Comarca de Santo Amaro da Imperatriz</v>
      </c>
      <c r="C97" s="26" t="s">
        <v>1395</v>
      </c>
      <c r="D97" s="25" t="s">
        <v>883</v>
      </c>
      <c r="E97" s="160" t="s">
        <v>99</v>
      </c>
      <c r="F97" s="25" t="s">
        <v>1396</v>
      </c>
      <c r="G97" s="25" t="s">
        <v>81</v>
      </c>
      <c r="H97" s="36"/>
      <c r="I97" s="37">
        <v>4061.24</v>
      </c>
      <c r="J97" s="38" t="s">
        <v>26</v>
      </c>
      <c r="K97" s="38" t="s">
        <v>28</v>
      </c>
      <c r="L97" s="39">
        <v>44681</v>
      </c>
      <c r="M97" s="39"/>
      <c r="N97" s="38" t="s">
        <v>1455</v>
      </c>
      <c r="O97" s="38" t="s">
        <v>52</v>
      </c>
      <c r="P97" s="38" t="s">
        <v>23</v>
      </c>
    </row>
    <row r="98" spans="1:16" ht="62.25" customHeight="1" x14ac:dyDescent="0.2">
      <c r="A98" s="33" t="s">
        <v>310</v>
      </c>
      <c r="B98" s="34" t="str">
        <f>IF(A98="","",VLOOKUP(A98,dados!$D$1:$E$130,2,FALSE))</f>
        <v>Comarca de São Bento do Sul</v>
      </c>
      <c r="C98" s="26" t="s">
        <v>1395</v>
      </c>
      <c r="D98" s="25" t="s">
        <v>883</v>
      </c>
      <c r="E98" s="160" t="s">
        <v>99</v>
      </c>
      <c r="F98" s="25" t="s">
        <v>1396</v>
      </c>
      <c r="G98" s="25" t="s">
        <v>81</v>
      </c>
      <c r="H98" s="36"/>
      <c r="I98" s="37">
        <v>15189.83</v>
      </c>
      <c r="J98" s="38" t="s">
        <v>26</v>
      </c>
      <c r="K98" s="38" t="s">
        <v>28</v>
      </c>
      <c r="L98" s="39">
        <v>44681</v>
      </c>
      <c r="M98" s="39"/>
      <c r="N98" s="38" t="s">
        <v>1456</v>
      </c>
      <c r="O98" s="38" t="s">
        <v>52</v>
      </c>
      <c r="P98" s="38" t="s">
        <v>23</v>
      </c>
    </row>
    <row r="99" spans="1:16" ht="62.25" customHeight="1" x14ac:dyDescent="0.2">
      <c r="A99" s="33" t="s">
        <v>314</v>
      </c>
      <c r="B99" s="34" t="str">
        <f>IF(A99="","",VLOOKUP(A99,dados!$D$1:$E$130,2,FALSE))</f>
        <v>Comarca de São Domingos</v>
      </c>
      <c r="C99" s="26" t="s">
        <v>1395</v>
      </c>
      <c r="D99" s="25" t="s">
        <v>883</v>
      </c>
      <c r="E99" s="160" t="s">
        <v>99</v>
      </c>
      <c r="F99" s="25" t="s">
        <v>1396</v>
      </c>
      <c r="G99" s="25" t="s">
        <v>81</v>
      </c>
      <c r="H99" s="36"/>
      <c r="I99" s="37">
        <v>9571.6</v>
      </c>
      <c r="J99" s="38" t="s">
        <v>26</v>
      </c>
      <c r="K99" s="38" t="s">
        <v>28</v>
      </c>
      <c r="L99" s="39">
        <v>44681</v>
      </c>
      <c r="M99" s="39"/>
      <c r="N99" s="38" t="s">
        <v>1457</v>
      </c>
      <c r="O99" s="38" t="s">
        <v>52</v>
      </c>
      <c r="P99" s="38" t="s">
        <v>23</v>
      </c>
    </row>
    <row r="100" spans="1:16" ht="312" customHeight="1" x14ac:dyDescent="0.2">
      <c r="A100" s="33" t="s">
        <v>316</v>
      </c>
      <c r="B100" s="34" t="str">
        <f>IF(A100="","",VLOOKUP(A100,dados!$D$1:$E$130,2,FALSE))</f>
        <v>Comarca de São Francisco do Sul</v>
      </c>
      <c r="C100" s="26" t="s">
        <v>1395</v>
      </c>
      <c r="D100" s="25" t="s">
        <v>883</v>
      </c>
      <c r="E100" s="160" t="s">
        <v>99</v>
      </c>
      <c r="F100" s="25" t="s">
        <v>1396</v>
      </c>
      <c r="G100" s="25" t="s">
        <v>81</v>
      </c>
      <c r="H100" s="36"/>
      <c r="I100" s="37">
        <v>32641.599999999999</v>
      </c>
      <c r="J100" s="38" t="s">
        <v>26</v>
      </c>
      <c r="K100" s="38" t="s">
        <v>28</v>
      </c>
      <c r="L100" s="39">
        <v>44681</v>
      </c>
      <c r="M100" s="39"/>
      <c r="N100" s="38" t="s">
        <v>1458</v>
      </c>
      <c r="O100" s="38" t="s">
        <v>52</v>
      </c>
      <c r="P100" s="38" t="s">
        <v>23</v>
      </c>
    </row>
    <row r="101" spans="1:16" ht="62.25" customHeight="1" x14ac:dyDescent="0.2">
      <c r="A101" s="33" t="s">
        <v>318</v>
      </c>
      <c r="B101" s="34" t="str">
        <f>IF(A101="","",VLOOKUP(A101,dados!$D$1:$E$130,2,FALSE))</f>
        <v>Comarca de São João Batista</v>
      </c>
      <c r="C101" s="26" t="s">
        <v>1395</v>
      </c>
      <c r="D101" s="25" t="s">
        <v>883</v>
      </c>
      <c r="E101" s="160" t="s">
        <v>99</v>
      </c>
      <c r="F101" s="25" t="s">
        <v>1396</v>
      </c>
      <c r="G101" s="25" t="s">
        <v>81</v>
      </c>
      <c r="H101" s="36"/>
      <c r="I101" s="37">
        <v>5173</v>
      </c>
      <c r="J101" s="38" t="s">
        <v>26</v>
      </c>
      <c r="K101" s="38" t="s">
        <v>28</v>
      </c>
      <c r="L101" s="39">
        <v>44681</v>
      </c>
      <c r="M101" s="39"/>
      <c r="N101" s="38" t="s">
        <v>1459</v>
      </c>
      <c r="O101" s="38" t="s">
        <v>52</v>
      </c>
      <c r="P101" s="38" t="s">
        <v>23</v>
      </c>
    </row>
    <row r="102" spans="1:16" ht="189" customHeight="1" x14ac:dyDescent="0.2">
      <c r="A102" s="33" t="s">
        <v>320</v>
      </c>
      <c r="B102" s="34" t="str">
        <f>IF(A102="","",VLOOKUP(A102,dados!$D$1:$E$130,2,FALSE))</f>
        <v>Comarca de São Joaquim</v>
      </c>
      <c r="C102" s="26" t="s">
        <v>1395</v>
      </c>
      <c r="D102" s="25" t="s">
        <v>883</v>
      </c>
      <c r="E102" s="160" t="s">
        <v>99</v>
      </c>
      <c r="F102" s="25" t="s">
        <v>1396</v>
      </c>
      <c r="G102" s="25" t="s">
        <v>81</v>
      </c>
      <c r="H102" s="36"/>
      <c r="I102" s="37">
        <v>9189.5</v>
      </c>
      <c r="J102" s="38" t="s">
        <v>26</v>
      </c>
      <c r="K102" s="38" t="s">
        <v>28</v>
      </c>
      <c r="L102" s="39">
        <v>44681</v>
      </c>
      <c r="M102" s="39"/>
      <c r="N102" s="38" t="s">
        <v>1460</v>
      </c>
      <c r="O102" s="38" t="s">
        <v>52</v>
      </c>
      <c r="P102" s="38" t="s">
        <v>23</v>
      </c>
    </row>
    <row r="103" spans="1:16" ht="62.25" customHeight="1" x14ac:dyDescent="0.2">
      <c r="A103" s="33" t="s">
        <v>324</v>
      </c>
      <c r="B103" s="34" t="str">
        <f>IF(A103="","",VLOOKUP(A103,dados!$D$1:$E$130,2,FALSE))</f>
        <v>Comarca de São José do Cedro</v>
      </c>
      <c r="C103" s="26" t="s">
        <v>1395</v>
      </c>
      <c r="D103" s="25" t="s">
        <v>883</v>
      </c>
      <c r="E103" s="160" t="s">
        <v>99</v>
      </c>
      <c r="F103" s="25" t="s">
        <v>1396</v>
      </c>
      <c r="G103" s="25" t="s">
        <v>81</v>
      </c>
      <c r="H103" s="36"/>
      <c r="I103" s="37">
        <v>15485</v>
      </c>
      <c r="J103" s="38" t="s">
        <v>26</v>
      </c>
      <c r="K103" s="38" t="s">
        <v>28</v>
      </c>
      <c r="L103" s="39">
        <v>44681</v>
      </c>
      <c r="M103" s="39"/>
      <c r="N103" s="38" t="s">
        <v>1461</v>
      </c>
      <c r="O103" s="38" t="s">
        <v>52</v>
      </c>
      <c r="P103" s="38" t="s">
        <v>23</v>
      </c>
    </row>
    <row r="104" spans="1:16" ht="62.25" customHeight="1" x14ac:dyDescent="0.2">
      <c r="A104" s="33" t="s">
        <v>326</v>
      </c>
      <c r="B104" s="34" t="str">
        <f>IF(A104="","",VLOOKUP(A104,dados!$D$1:$E$130,2,FALSE))</f>
        <v>Comarca de São Lourençi do Oeste</v>
      </c>
      <c r="C104" s="26" t="s">
        <v>1395</v>
      </c>
      <c r="D104" s="25" t="s">
        <v>883</v>
      </c>
      <c r="E104" s="160" t="s">
        <v>99</v>
      </c>
      <c r="F104" s="25" t="s">
        <v>1396</v>
      </c>
      <c r="G104" s="25" t="s">
        <v>81</v>
      </c>
      <c r="H104" s="36"/>
      <c r="I104" s="37">
        <v>5869.5</v>
      </c>
      <c r="J104" s="38" t="s">
        <v>26</v>
      </c>
      <c r="K104" s="38" t="s">
        <v>28</v>
      </c>
      <c r="L104" s="39">
        <v>44681</v>
      </c>
      <c r="M104" s="39"/>
      <c r="N104" s="38" t="s">
        <v>1462</v>
      </c>
      <c r="O104" s="38" t="s">
        <v>52</v>
      </c>
      <c r="P104" s="38" t="s">
        <v>23</v>
      </c>
    </row>
    <row r="105" spans="1:16" ht="123.75" customHeight="1" x14ac:dyDescent="0.2">
      <c r="A105" s="33" t="s">
        <v>328</v>
      </c>
      <c r="B105" s="34" t="str">
        <f>IF(A105="","",VLOOKUP(A105,dados!$D$1:$E$130,2,FALSE))</f>
        <v>Comarca de São Miguel do Oeste</v>
      </c>
      <c r="C105" s="26" t="s">
        <v>1395</v>
      </c>
      <c r="D105" s="25" t="s">
        <v>883</v>
      </c>
      <c r="E105" s="160" t="s">
        <v>99</v>
      </c>
      <c r="F105" s="25" t="s">
        <v>1396</v>
      </c>
      <c r="G105" s="25" t="s">
        <v>81</v>
      </c>
      <c r="H105" s="36"/>
      <c r="I105" s="37">
        <v>6905.17</v>
      </c>
      <c r="J105" s="38" t="s">
        <v>26</v>
      </c>
      <c r="K105" s="38" t="s">
        <v>28</v>
      </c>
      <c r="L105" s="39">
        <v>44681</v>
      </c>
      <c r="M105" s="39"/>
      <c r="N105" s="38" t="s">
        <v>1463</v>
      </c>
      <c r="O105" s="38" t="s">
        <v>52</v>
      </c>
      <c r="P105" s="38" t="s">
        <v>23</v>
      </c>
    </row>
    <row r="106" spans="1:16" ht="62.25" customHeight="1" x14ac:dyDescent="0.2">
      <c r="A106" s="33" t="s">
        <v>330</v>
      </c>
      <c r="B106" s="34" t="str">
        <f>IF(A106="","",VLOOKUP(A106,dados!$D$1:$E$130,2,FALSE))</f>
        <v>Comarca de Seara</v>
      </c>
      <c r="C106" s="26" t="s">
        <v>1395</v>
      </c>
      <c r="D106" s="25" t="s">
        <v>883</v>
      </c>
      <c r="E106" s="160" t="s">
        <v>99</v>
      </c>
      <c r="F106" s="25" t="s">
        <v>1396</v>
      </c>
      <c r="G106" s="25" t="s">
        <v>81</v>
      </c>
      <c r="H106" s="36"/>
      <c r="I106" s="37">
        <v>365</v>
      </c>
      <c r="J106" s="38" t="s">
        <v>26</v>
      </c>
      <c r="K106" s="38" t="s">
        <v>28</v>
      </c>
      <c r="L106" s="39">
        <v>44681</v>
      </c>
      <c r="M106" s="39"/>
      <c r="N106" s="38" t="s">
        <v>1464</v>
      </c>
      <c r="O106" s="38" t="s">
        <v>52</v>
      </c>
      <c r="P106" s="38" t="s">
        <v>23</v>
      </c>
    </row>
    <row r="107" spans="1:16" ht="62.25" customHeight="1" x14ac:dyDescent="0.2">
      <c r="A107" s="33" t="s">
        <v>332</v>
      </c>
      <c r="B107" s="34" t="str">
        <f>IF(A107="","",VLOOKUP(A107,dados!$D$1:$E$130,2,FALSE))</f>
        <v>Comarca de Sombrio</v>
      </c>
      <c r="C107" s="26" t="s">
        <v>1395</v>
      </c>
      <c r="D107" s="25" t="s">
        <v>883</v>
      </c>
      <c r="E107" s="160" t="s">
        <v>99</v>
      </c>
      <c r="F107" s="25" t="s">
        <v>1396</v>
      </c>
      <c r="G107" s="25" t="s">
        <v>81</v>
      </c>
      <c r="H107" s="36"/>
      <c r="I107" s="37">
        <v>13375</v>
      </c>
      <c r="J107" s="38" t="s">
        <v>26</v>
      </c>
      <c r="K107" s="38" t="s">
        <v>28</v>
      </c>
      <c r="L107" s="39">
        <v>44681</v>
      </c>
      <c r="M107" s="39"/>
      <c r="N107" s="38" t="s">
        <v>1465</v>
      </c>
      <c r="O107" s="38" t="s">
        <v>52</v>
      </c>
      <c r="P107" s="38" t="s">
        <v>23</v>
      </c>
    </row>
    <row r="108" spans="1:16" ht="62.25" customHeight="1" x14ac:dyDescent="0.2">
      <c r="A108" s="33" t="s">
        <v>336</v>
      </c>
      <c r="B108" s="34" t="str">
        <f>IF(A108="","",VLOOKUP(A108,dados!$D$1:$E$130,2,FALSE))</f>
        <v>Comarca de Tangará</v>
      </c>
      <c r="C108" s="26" t="s">
        <v>1395</v>
      </c>
      <c r="D108" s="25" t="s">
        <v>883</v>
      </c>
      <c r="E108" s="160" t="s">
        <v>99</v>
      </c>
      <c r="F108" s="25" t="s">
        <v>1396</v>
      </c>
      <c r="G108" s="25" t="s">
        <v>81</v>
      </c>
      <c r="H108" s="36"/>
      <c r="I108" s="37">
        <v>1493.6</v>
      </c>
      <c r="J108" s="38" t="s">
        <v>26</v>
      </c>
      <c r="K108" s="38" t="s">
        <v>28</v>
      </c>
      <c r="L108" s="39">
        <v>44681</v>
      </c>
      <c r="M108" s="39"/>
      <c r="N108" s="38" t="s">
        <v>1466</v>
      </c>
      <c r="O108" s="38" t="s">
        <v>52</v>
      </c>
      <c r="P108" s="38" t="s">
        <v>23</v>
      </c>
    </row>
    <row r="109" spans="1:16" ht="63" customHeight="1" x14ac:dyDescent="0.2">
      <c r="A109" s="33" t="s">
        <v>338</v>
      </c>
      <c r="B109" s="34" t="str">
        <f>IF(A109="","",VLOOKUP(A109,dados!$D$1:$E$130,2,FALSE))</f>
        <v>Comarca de Tijucas</v>
      </c>
      <c r="C109" s="26" t="s">
        <v>1395</v>
      </c>
      <c r="D109" s="25" t="s">
        <v>883</v>
      </c>
      <c r="E109" s="160" t="s">
        <v>99</v>
      </c>
      <c r="F109" s="25" t="s">
        <v>1396</v>
      </c>
      <c r="G109" s="25" t="s">
        <v>81</v>
      </c>
      <c r="H109" s="36"/>
      <c r="I109" s="37">
        <v>25992.5</v>
      </c>
      <c r="J109" s="38" t="s">
        <v>26</v>
      </c>
      <c r="K109" s="38" t="s">
        <v>28</v>
      </c>
      <c r="L109" s="39">
        <v>44681</v>
      </c>
      <c r="M109" s="39"/>
      <c r="N109" s="38" t="s">
        <v>1467</v>
      </c>
      <c r="O109" s="38" t="s">
        <v>52</v>
      </c>
      <c r="P109" s="38" t="s">
        <v>23</v>
      </c>
    </row>
    <row r="110" spans="1:16" ht="85.5" customHeight="1" x14ac:dyDescent="0.2">
      <c r="A110" s="33" t="s">
        <v>348</v>
      </c>
      <c r="B110" s="34" t="str">
        <f>IF(A110="","",VLOOKUP(A110,dados!$D$1:$E$130,2,FALSE))</f>
        <v>Comarca de Urubici</v>
      </c>
      <c r="C110" s="26" t="s">
        <v>1395</v>
      </c>
      <c r="D110" s="25" t="s">
        <v>883</v>
      </c>
      <c r="E110" s="160" t="s">
        <v>99</v>
      </c>
      <c r="F110" s="25" t="s">
        <v>1396</v>
      </c>
      <c r="G110" s="25" t="s">
        <v>81</v>
      </c>
      <c r="H110" s="36"/>
      <c r="I110" s="37">
        <v>4885.2</v>
      </c>
      <c r="J110" s="38" t="s">
        <v>26</v>
      </c>
      <c r="K110" s="38" t="s">
        <v>28</v>
      </c>
      <c r="L110" s="39">
        <v>44681</v>
      </c>
      <c r="M110" s="39"/>
      <c r="N110" s="38" t="s">
        <v>1468</v>
      </c>
      <c r="O110" s="38" t="s">
        <v>52</v>
      </c>
      <c r="P110" s="38" t="s">
        <v>23</v>
      </c>
    </row>
    <row r="111" spans="1:16" ht="62.25" customHeight="1" x14ac:dyDescent="0.2">
      <c r="A111" s="33" t="s">
        <v>350</v>
      </c>
      <c r="B111" s="34" t="str">
        <f>IF(A111="","",VLOOKUP(A111,dados!$D$1:$E$130,2,FALSE))</f>
        <v>Comarca de Urussanga</v>
      </c>
      <c r="C111" s="26" t="s">
        <v>1395</v>
      </c>
      <c r="D111" s="25" t="s">
        <v>883</v>
      </c>
      <c r="E111" s="160" t="s">
        <v>99</v>
      </c>
      <c r="F111" s="25" t="s">
        <v>1396</v>
      </c>
      <c r="G111" s="25" t="s">
        <v>81</v>
      </c>
      <c r="H111" s="36"/>
      <c r="I111" s="37">
        <v>2120.92</v>
      </c>
      <c r="J111" s="38" t="s">
        <v>26</v>
      </c>
      <c r="K111" s="38" t="s">
        <v>28</v>
      </c>
      <c r="L111" s="39">
        <v>44681</v>
      </c>
      <c r="M111" s="39"/>
      <c r="N111" s="38" t="s">
        <v>1469</v>
      </c>
      <c r="O111" s="38" t="s">
        <v>52</v>
      </c>
      <c r="P111" s="38" t="s">
        <v>23</v>
      </c>
    </row>
    <row r="112" spans="1:16" ht="62.25" customHeight="1" x14ac:dyDescent="0.2">
      <c r="A112" s="33" t="s">
        <v>352</v>
      </c>
      <c r="B112" s="34" t="str">
        <f>IF(A112="","",VLOOKUP(A112,dados!$D$1:$E$130,2,FALSE))</f>
        <v>Comarca de Videira</v>
      </c>
      <c r="C112" s="26" t="s">
        <v>1395</v>
      </c>
      <c r="D112" s="25" t="s">
        <v>883</v>
      </c>
      <c r="E112" s="160" t="s">
        <v>99</v>
      </c>
      <c r="F112" s="25" t="s">
        <v>1396</v>
      </c>
      <c r="G112" s="25" t="s">
        <v>81</v>
      </c>
      <c r="H112" s="36"/>
      <c r="I112" s="37">
        <v>16419.5</v>
      </c>
      <c r="J112" s="38" t="s">
        <v>26</v>
      </c>
      <c r="K112" s="38" t="s">
        <v>28</v>
      </c>
      <c r="L112" s="39">
        <v>44681</v>
      </c>
      <c r="M112" s="39"/>
      <c r="N112" s="38" t="s">
        <v>1470</v>
      </c>
      <c r="O112" s="38" t="s">
        <v>52</v>
      </c>
      <c r="P112" s="38" t="s">
        <v>23</v>
      </c>
    </row>
    <row r="113" spans="1:16" ht="182.25" customHeight="1" x14ac:dyDescent="0.2">
      <c r="A113" s="33" t="s">
        <v>354</v>
      </c>
      <c r="B113" s="34" t="str">
        <f>IF(A113="","",VLOOKUP(A113,dados!$D$1:$E$130,2,FALSE))</f>
        <v>Comarca de Xanxerê</v>
      </c>
      <c r="C113" s="26" t="s">
        <v>1395</v>
      </c>
      <c r="D113" s="25" t="s">
        <v>883</v>
      </c>
      <c r="E113" s="160" t="s">
        <v>99</v>
      </c>
      <c r="F113" s="25" t="s">
        <v>1396</v>
      </c>
      <c r="G113" s="25" t="s">
        <v>81</v>
      </c>
      <c r="H113" s="36"/>
      <c r="I113" s="37">
        <v>31560.48</v>
      </c>
      <c r="J113" s="38" t="s">
        <v>26</v>
      </c>
      <c r="K113" s="38" t="s">
        <v>28</v>
      </c>
      <c r="L113" s="39">
        <v>44681</v>
      </c>
      <c r="M113" s="39"/>
      <c r="N113" s="38" t="s">
        <v>1471</v>
      </c>
      <c r="O113" s="38" t="s">
        <v>52</v>
      </c>
      <c r="P113" s="38" t="s">
        <v>23</v>
      </c>
    </row>
    <row r="114" spans="1:16" ht="192.75" customHeight="1" x14ac:dyDescent="0.2">
      <c r="A114" s="33" t="s">
        <v>356</v>
      </c>
      <c r="B114" s="34" t="str">
        <f>IF(A114="","",VLOOKUP(A114,dados!$D$1:$E$130,2,FALSE))</f>
        <v>Comarca de Xaxim</v>
      </c>
      <c r="C114" s="26" t="s">
        <v>1395</v>
      </c>
      <c r="D114" s="25" t="s">
        <v>883</v>
      </c>
      <c r="E114" s="160" t="s">
        <v>99</v>
      </c>
      <c r="F114" s="25" t="s">
        <v>1396</v>
      </c>
      <c r="G114" s="25" t="s">
        <v>81</v>
      </c>
      <c r="H114" s="36"/>
      <c r="I114" s="37">
        <v>21400</v>
      </c>
      <c r="J114" s="38" t="s">
        <v>26</v>
      </c>
      <c r="K114" s="38" t="s">
        <v>28</v>
      </c>
      <c r="L114" s="39">
        <v>44681</v>
      </c>
      <c r="M114" s="39"/>
      <c r="N114" s="38" t="s">
        <v>1472</v>
      </c>
      <c r="O114" s="38" t="s">
        <v>52</v>
      </c>
      <c r="P114" s="38" t="s">
        <v>23</v>
      </c>
    </row>
    <row r="115" spans="1:16" ht="62.25" customHeight="1" x14ac:dyDescent="0.2">
      <c r="A115" s="33" t="s">
        <v>96</v>
      </c>
      <c r="B115" s="34" t="str">
        <f>IF(A115="","",VLOOKUP(A115,dados!$D$1:$E$130,2,FALSE))</f>
        <v>Comarca de Abelardo Luz</v>
      </c>
      <c r="C115" s="26" t="s">
        <v>1473</v>
      </c>
      <c r="D115" s="25" t="s">
        <v>1474</v>
      </c>
      <c r="E115" s="160" t="s">
        <v>99</v>
      </c>
      <c r="F115" s="25" t="s">
        <v>1475</v>
      </c>
      <c r="G115" s="25" t="s">
        <v>60</v>
      </c>
      <c r="H115" s="36"/>
      <c r="I115" s="37">
        <v>610</v>
      </c>
      <c r="J115" s="38" t="s">
        <v>26</v>
      </c>
      <c r="K115" s="38" t="s">
        <v>39</v>
      </c>
      <c r="L115" s="39">
        <v>44681</v>
      </c>
      <c r="M115" s="39"/>
      <c r="N115" s="38"/>
      <c r="O115" s="38" t="s">
        <v>79</v>
      </c>
      <c r="P115" s="38" t="s">
        <v>23</v>
      </c>
    </row>
    <row r="116" spans="1:16" ht="62.25" customHeight="1" x14ac:dyDescent="0.2">
      <c r="A116" s="33" t="s">
        <v>110</v>
      </c>
      <c r="B116" s="34" t="str">
        <f>IF(A116="","",VLOOKUP(A116,dados!$D$1:$E$130,2,FALSE))</f>
        <v>Comarca de Araquari</v>
      </c>
      <c r="C116" s="26" t="s">
        <v>1473</v>
      </c>
      <c r="D116" s="25" t="s">
        <v>1474</v>
      </c>
      <c r="E116" s="160" t="s">
        <v>99</v>
      </c>
      <c r="F116" s="25" t="s">
        <v>1475</v>
      </c>
      <c r="G116" s="25" t="s">
        <v>60</v>
      </c>
      <c r="H116" s="36"/>
      <c r="I116" s="37">
        <v>408</v>
      </c>
      <c r="J116" s="38" t="s">
        <v>26</v>
      </c>
      <c r="K116" s="38" t="s">
        <v>39</v>
      </c>
      <c r="L116" s="39">
        <v>44681</v>
      </c>
      <c r="M116" s="39"/>
      <c r="N116" s="38" t="s">
        <v>1476</v>
      </c>
      <c r="O116" s="38" t="s">
        <v>52</v>
      </c>
      <c r="P116" s="38" t="s">
        <v>23</v>
      </c>
    </row>
    <row r="117" spans="1:16" ht="62.25" customHeight="1" x14ac:dyDescent="0.2">
      <c r="A117" s="33" t="s">
        <v>118</v>
      </c>
      <c r="B117" s="34" t="str">
        <f>IF(A117="","",VLOOKUP(A117,dados!$D$1:$E$130,2,FALSE))</f>
        <v>Comarca de Armazém</v>
      </c>
      <c r="C117" s="26" t="s">
        <v>1473</v>
      </c>
      <c r="D117" s="25" t="s">
        <v>1474</v>
      </c>
      <c r="E117" s="160" t="s">
        <v>99</v>
      </c>
      <c r="F117" s="25" t="s">
        <v>1475</v>
      </c>
      <c r="G117" s="25" t="s">
        <v>60</v>
      </c>
      <c r="H117" s="36"/>
      <c r="I117" s="37">
        <v>1950</v>
      </c>
      <c r="J117" s="38" t="s">
        <v>26</v>
      </c>
      <c r="K117" s="38" t="s">
        <v>39</v>
      </c>
      <c r="L117" s="39">
        <v>44681</v>
      </c>
      <c r="M117" s="39"/>
      <c r="N117" s="38" t="s">
        <v>1477</v>
      </c>
      <c r="O117" s="38" t="s">
        <v>43</v>
      </c>
      <c r="P117" s="38" t="s">
        <v>23</v>
      </c>
    </row>
    <row r="118" spans="1:16" ht="62.25" customHeight="1" x14ac:dyDescent="0.2">
      <c r="A118" s="33" t="s">
        <v>122</v>
      </c>
      <c r="B118" s="34" t="str">
        <f>IF(A118="","",VLOOKUP(A118,dados!$D$1:$E$130,2,FALSE))</f>
        <v>Comarca de Ascurra</v>
      </c>
      <c r="C118" s="26" t="s">
        <v>1473</v>
      </c>
      <c r="D118" s="25" t="s">
        <v>1474</v>
      </c>
      <c r="E118" s="160" t="s">
        <v>99</v>
      </c>
      <c r="F118" s="25" t="s">
        <v>1475</v>
      </c>
      <c r="G118" s="25" t="s">
        <v>60</v>
      </c>
      <c r="H118" s="36" t="s">
        <v>531</v>
      </c>
      <c r="I118" s="37">
        <v>260</v>
      </c>
      <c r="J118" s="38" t="s">
        <v>26</v>
      </c>
      <c r="K118" s="38" t="s">
        <v>39</v>
      </c>
      <c r="L118" s="39">
        <v>44681</v>
      </c>
      <c r="M118" s="39"/>
      <c r="N118" s="38" t="s">
        <v>1478</v>
      </c>
      <c r="O118" s="38" t="s">
        <v>43</v>
      </c>
      <c r="P118" s="38" t="s">
        <v>23</v>
      </c>
    </row>
    <row r="119" spans="1:16" ht="62.25" customHeight="1" x14ac:dyDescent="0.2">
      <c r="A119" s="33" t="s">
        <v>126</v>
      </c>
      <c r="B119" s="34" t="str">
        <f>IF(A119="","",VLOOKUP(A119,dados!$D$1:$E$130,2,FALSE))</f>
        <v>Comarca de Balneário Camboriú</v>
      </c>
      <c r="C119" s="26" t="s">
        <v>1473</v>
      </c>
      <c r="D119" s="25" t="s">
        <v>1474</v>
      </c>
      <c r="E119" s="160" t="s">
        <v>99</v>
      </c>
      <c r="F119" s="25" t="s">
        <v>1475</v>
      </c>
      <c r="G119" s="25" t="s">
        <v>60</v>
      </c>
      <c r="H119" s="36"/>
      <c r="I119" s="37">
        <v>930</v>
      </c>
      <c r="J119" s="38" t="s">
        <v>26</v>
      </c>
      <c r="K119" s="38" t="s">
        <v>39</v>
      </c>
      <c r="L119" s="39">
        <v>44681</v>
      </c>
      <c r="M119" s="39"/>
      <c r="N119" s="38" t="s">
        <v>1479</v>
      </c>
      <c r="O119" s="38" t="s">
        <v>43</v>
      </c>
      <c r="P119" s="38" t="s">
        <v>23</v>
      </c>
    </row>
    <row r="120" spans="1:16" ht="62.25" customHeight="1" x14ac:dyDescent="0.2">
      <c r="A120" s="33" t="s">
        <v>134</v>
      </c>
      <c r="B120" s="34" t="str">
        <f>IF(A120="","",VLOOKUP(A120,dados!$D$1:$E$130,2,FALSE))</f>
        <v>Comarca de Balneário Piçarras</v>
      </c>
      <c r="C120" s="26" t="s">
        <v>1473</v>
      </c>
      <c r="D120" s="25" t="s">
        <v>1474</v>
      </c>
      <c r="E120" s="160" t="s">
        <v>99</v>
      </c>
      <c r="F120" s="25" t="s">
        <v>1475</v>
      </c>
      <c r="G120" s="25" t="s">
        <v>60</v>
      </c>
      <c r="H120" s="36"/>
      <c r="I120" s="37">
        <v>1600</v>
      </c>
      <c r="J120" s="38" t="s">
        <v>26</v>
      </c>
      <c r="K120" s="38" t="s">
        <v>39</v>
      </c>
      <c r="L120" s="39">
        <v>44681</v>
      </c>
      <c r="M120" s="39"/>
      <c r="N120" s="38"/>
      <c r="O120" s="38" t="s">
        <v>79</v>
      </c>
      <c r="P120" s="38" t="s">
        <v>23</v>
      </c>
    </row>
    <row r="121" spans="1:16" ht="62.25" customHeight="1" x14ac:dyDescent="0.2">
      <c r="A121" s="33" t="s">
        <v>142</v>
      </c>
      <c r="B121" s="34" t="str">
        <f>IF(A121="","",VLOOKUP(A121,dados!$D$1:$E$130,2,FALSE))</f>
        <v>Comarca de Barra Velha</v>
      </c>
      <c r="C121" s="26" t="s">
        <v>1473</v>
      </c>
      <c r="D121" s="25" t="s">
        <v>1474</v>
      </c>
      <c r="E121" s="160" t="s">
        <v>99</v>
      </c>
      <c r="F121" s="25" t="s">
        <v>1475</v>
      </c>
      <c r="G121" s="25" t="s">
        <v>60</v>
      </c>
      <c r="H121" s="36"/>
      <c r="I121" s="37">
        <v>432</v>
      </c>
      <c r="J121" s="38" t="s">
        <v>26</v>
      </c>
      <c r="K121" s="38" t="s">
        <v>39</v>
      </c>
      <c r="L121" s="39">
        <v>44681</v>
      </c>
      <c r="M121" s="39"/>
      <c r="N121" s="38"/>
      <c r="O121" s="38" t="s">
        <v>79</v>
      </c>
      <c r="P121" s="38" t="s">
        <v>23</v>
      </c>
    </row>
    <row r="122" spans="1:16" ht="62.25" customHeight="1" x14ac:dyDescent="0.2">
      <c r="A122" s="33" t="s">
        <v>154</v>
      </c>
      <c r="B122" s="34" t="str">
        <f>IF(A122="","",VLOOKUP(A122,dados!$D$1:$E$130,2,FALSE))</f>
        <v>Comarca de Braço do Norte</v>
      </c>
      <c r="C122" s="26" t="s">
        <v>1473</v>
      </c>
      <c r="D122" s="25" t="s">
        <v>1474</v>
      </c>
      <c r="E122" s="160" t="s">
        <v>99</v>
      </c>
      <c r="F122" s="25" t="s">
        <v>1475</v>
      </c>
      <c r="G122" s="25" t="s">
        <v>60</v>
      </c>
      <c r="H122" s="36"/>
      <c r="I122" s="37">
        <v>450</v>
      </c>
      <c r="J122" s="38" t="s">
        <v>26</v>
      </c>
      <c r="K122" s="38" t="s">
        <v>39</v>
      </c>
      <c r="L122" s="39">
        <v>44681</v>
      </c>
      <c r="M122" s="39"/>
      <c r="N122" s="38"/>
      <c r="O122" s="38" t="s">
        <v>79</v>
      </c>
      <c r="P122" s="38" t="s">
        <v>23</v>
      </c>
    </row>
    <row r="123" spans="1:16" ht="62.25" customHeight="1" x14ac:dyDescent="0.2">
      <c r="A123" s="33" t="s">
        <v>156</v>
      </c>
      <c r="B123" s="34" t="str">
        <f>IF(A123="","",VLOOKUP(A123,dados!$D$1:$E$130,2,FALSE))</f>
        <v>Comarca de Brusque</v>
      </c>
      <c r="C123" s="26" t="s">
        <v>1473</v>
      </c>
      <c r="D123" s="25" t="s">
        <v>1474</v>
      </c>
      <c r="E123" s="160" t="s">
        <v>99</v>
      </c>
      <c r="F123" s="25" t="s">
        <v>1475</v>
      </c>
      <c r="G123" s="25" t="s">
        <v>60</v>
      </c>
      <c r="H123" s="36"/>
      <c r="I123" s="37">
        <v>980</v>
      </c>
      <c r="J123" s="38" t="s">
        <v>26</v>
      </c>
      <c r="K123" s="38" t="s">
        <v>39</v>
      </c>
      <c r="L123" s="39">
        <v>44681</v>
      </c>
      <c r="M123" s="39"/>
      <c r="N123" s="38" t="s">
        <v>1480</v>
      </c>
      <c r="O123" s="38" t="s">
        <v>43</v>
      </c>
      <c r="P123" s="38" t="s">
        <v>23</v>
      </c>
    </row>
    <row r="124" spans="1:16" ht="45" x14ac:dyDescent="0.2">
      <c r="A124" s="33" t="s">
        <v>160</v>
      </c>
      <c r="B124" s="34" t="str">
        <f>IF(A124="","",VLOOKUP(A124,dados!$D$1:$E$130,2,FALSE))</f>
        <v>Comarca de Caçador</v>
      </c>
      <c r="C124" s="26" t="s">
        <v>1473</v>
      </c>
      <c r="D124" s="25" t="s">
        <v>1474</v>
      </c>
      <c r="E124" s="160" t="s">
        <v>99</v>
      </c>
      <c r="F124" s="25" t="s">
        <v>1475</v>
      </c>
      <c r="G124" s="25" t="s">
        <v>60</v>
      </c>
      <c r="H124" s="36"/>
      <c r="I124" s="37">
        <v>1230</v>
      </c>
      <c r="J124" s="38" t="s">
        <v>26</v>
      </c>
      <c r="K124" s="38" t="s">
        <v>39</v>
      </c>
      <c r="L124" s="39">
        <v>44681</v>
      </c>
      <c r="M124" s="39"/>
      <c r="N124" s="38" t="s">
        <v>1481</v>
      </c>
      <c r="O124" s="38" t="s">
        <v>43</v>
      </c>
      <c r="P124" s="38" t="s">
        <v>23</v>
      </c>
    </row>
    <row r="125" spans="1:16" ht="62.25" customHeight="1" x14ac:dyDescent="0.2">
      <c r="A125" s="33" t="s">
        <v>164</v>
      </c>
      <c r="B125" s="34" t="str">
        <f>IF(A125="","",VLOOKUP(A125,dados!$D$1:$E$130,2,FALSE))</f>
        <v>Comarca de Camboriú</v>
      </c>
      <c r="C125" s="26" t="s">
        <v>1473</v>
      </c>
      <c r="D125" s="25" t="s">
        <v>1474</v>
      </c>
      <c r="E125" s="160" t="s">
        <v>99</v>
      </c>
      <c r="F125" s="25" t="s">
        <v>1475</v>
      </c>
      <c r="G125" s="25" t="s">
        <v>60</v>
      </c>
      <c r="H125" s="36"/>
      <c r="I125" s="37">
        <v>400</v>
      </c>
      <c r="J125" s="38" t="s">
        <v>26</v>
      </c>
      <c r="K125" s="38" t="s">
        <v>39</v>
      </c>
      <c r="L125" s="39">
        <v>44681</v>
      </c>
      <c r="M125" s="39"/>
      <c r="N125" s="38"/>
      <c r="O125" s="38" t="s">
        <v>79</v>
      </c>
      <c r="P125" s="38" t="s">
        <v>23</v>
      </c>
    </row>
    <row r="126" spans="1:16" ht="62.25" customHeight="1" x14ac:dyDescent="0.2">
      <c r="A126" s="33" t="s">
        <v>174</v>
      </c>
      <c r="B126" s="34" t="str">
        <f>IF(A126="","",VLOOKUP(A126,dados!$D$1:$E$130,2,FALSE))</f>
        <v>Comarca de Capinzal</v>
      </c>
      <c r="C126" s="26" t="s">
        <v>1473</v>
      </c>
      <c r="D126" s="25" t="s">
        <v>1474</v>
      </c>
      <c r="E126" s="160" t="s">
        <v>99</v>
      </c>
      <c r="F126" s="25" t="s">
        <v>1475</v>
      </c>
      <c r="G126" s="25" t="s">
        <v>60</v>
      </c>
      <c r="H126" s="36"/>
      <c r="I126" s="37">
        <v>630</v>
      </c>
      <c r="J126" s="38" t="s">
        <v>26</v>
      </c>
      <c r="K126" s="38" t="s">
        <v>39</v>
      </c>
      <c r="L126" s="39">
        <v>44681</v>
      </c>
      <c r="M126" s="39"/>
      <c r="N126" s="38"/>
      <c r="O126" s="38" t="s">
        <v>79</v>
      </c>
      <c r="P126" s="38" t="s">
        <v>23</v>
      </c>
    </row>
    <row r="127" spans="1:16" ht="62.25" customHeight="1" x14ac:dyDescent="0.2">
      <c r="A127" s="33" t="s">
        <v>176</v>
      </c>
      <c r="B127" s="34" t="str">
        <f>IF(A127="","",VLOOKUP(A127,dados!$D$1:$E$130,2,FALSE))</f>
        <v>Comarca de Capivari de Baixo</v>
      </c>
      <c r="C127" s="26" t="s">
        <v>1473</v>
      </c>
      <c r="D127" s="25" t="s">
        <v>1474</v>
      </c>
      <c r="E127" s="160" t="s">
        <v>99</v>
      </c>
      <c r="F127" s="25" t="s">
        <v>1475</v>
      </c>
      <c r="G127" s="25" t="s">
        <v>60</v>
      </c>
      <c r="H127" s="36"/>
      <c r="I127" s="37">
        <v>345</v>
      </c>
      <c r="J127" s="38" t="s">
        <v>26</v>
      </c>
      <c r="K127" s="38" t="s">
        <v>39</v>
      </c>
      <c r="L127" s="39">
        <v>44681</v>
      </c>
      <c r="M127" s="39"/>
      <c r="N127" s="38" t="s">
        <v>1482</v>
      </c>
      <c r="O127" s="38" t="s">
        <v>52</v>
      </c>
      <c r="P127" s="38" t="s">
        <v>23</v>
      </c>
    </row>
    <row r="128" spans="1:16" ht="62.25" customHeight="1" x14ac:dyDescent="0.2">
      <c r="A128" s="33" t="s">
        <v>182</v>
      </c>
      <c r="B128" s="34" t="str">
        <f>IF(A128="","",VLOOKUP(A128,dados!$D$1:$E$130,2,FALSE))</f>
        <v>Comarca de Concórdia</v>
      </c>
      <c r="C128" s="26" t="s">
        <v>1473</v>
      </c>
      <c r="D128" s="25" t="s">
        <v>1474</v>
      </c>
      <c r="E128" s="160" t="s">
        <v>99</v>
      </c>
      <c r="F128" s="25" t="s">
        <v>1475</v>
      </c>
      <c r="G128" s="25" t="s">
        <v>60</v>
      </c>
      <c r="H128" s="36"/>
      <c r="I128" s="37">
        <v>2949.65</v>
      </c>
      <c r="J128" s="38" t="s">
        <v>26</v>
      </c>
      <c r="K128" s="38" t="s">
        <v>39</v>
      </c>
      <c r="L128" s="39">
        <v>44681</v>
      </c>
      <c r="M128" s="39"/>
      <c r="N128" s="38" t="s">
        <v>1483</v>
      </c>
      <c r="O128" s="38" t="s">
        <v>43</v>
      </c>
      <c r="P128" s="38" t="s">
        <v>23</v>
      </c>
    </row>
    <row r="129" spans="1:16" ht="62.25" customHeight="1" x14ac:dyDescent="0.2">
      <c r="A129" s="33" t="s">
        <v>184</v>
      </c>
      <c r="B129" s="34" t="str">
        <f>IF(A129="","",VLOOKUP(A129,dados!$D$1:$E$130,2,FALSE))</f>
        <v>Comarca de Coronel Freitas</v>
      </c>
      <c r="C129" s="26" t="s">
        <v>1473</v>
      </c>
      <c r="D129" s="25" t="s">
        <v>1474</v>
      </c>
      <c r="E129" s="160" t="s">
        <v>99</v>
      </c>
      <c r="F129" s="25" t="s">
        <v>1475</v>
      </c>
      <c r="G129" s="25" t="s">
        <v>60</v>
      </c>
      <c r="H129" s="36"/>
      <c r="I129" s="37">
        <v>530</v>
      </c>
      <c r="J129" s="38" t="s">
        <v>26</v>
      </c>
      <c r="K129" s="38" t="s">
        <v>39</v>
      </c>
      <c r="L129" s="39">
        <v>44681</v>
      </c>
      <c r="M129" s="39"/>
      <c r="N129" s="38"/>
      <c r="O129" s="38" t="s">
        <v>79</v>
      </c>
      <c r="P129" s="38" t="s">
        <v>23</v>
      </c>
    </row>
    <row r="130" spans="1:16" ht="62.25" customHeight="1" x14ac:dyDescent="0.2">
      <c r="A130" s="33" t="s">
        <v>186</v>
      </c>
      <c r="B130" s="34" t="str">
        <f>IF(A130="","",VLOOKUP(A130,dados!$D$1:$E$130,2,FALSE))</f>
        <v>Comarca de Correia Pinto</v>
      </c>
      <c r="C130" s="26" t="s">
        <v>1473</v>
      </c>
      <c r="D130" s="25" t="s">
        <v>1474</v>
      </c>
      <c r="E130" s="160" t="s">
        <v>99</v>
      </c>
      <c r="F130" s="25" t="s">
        <v>1475</v>
      </c>
      <c r="G130" s="25" t="s">
        <v>60</v>
      </c>
      <c r="H130" s="36"/>
      <c r="I130" s="37">
        <v>550</v>
      </c>
      <c r="J130" s="38" t="s">
        <v>26</v>
      </c>
      <c r="K130" s="38" t="s">
        <v>39</v>
      </c>
      <c r="L130" s="39">
        <v>44681</v>
      </c>
      <c r="M130" s="39"/>
      <c r="N130" s="38" t="s">
        <v>1484</v>
      </c>
      <c r="O130" s="38" t="s">
        <v>52</v>
      </c>
      <c r="P130" s="38" t="s">
        <v>23</v>
      </c>
    </row>
    <row r="131" spans="1:16" ht="62.25" customHeight="1" x14ac:dyDescent="0.2">
      <c r="A131" s="33" t="s">
        <v>188</v>
      </c>
      <c r="B131" s="34" t="str">
        <f>IF(A131="","",VLOOKUP(A131,dados!$D$1:$E$130,2,FALSE))</f>
        <v>Comarca de Criciúma</v>
      </c>
      <c r="C131" s="26" t="s">
        <v>1473</v>
      </c>
      <c r="D131" s="25" t="s">
        <v>1474</v>
      </c>
      <c r="E131" s="160" t="s">
        <v>99</v>
      </c>
      <c r="F131" s="25" t="s">
        <v>1475</v>
      </c>
      <c r="G131" s="25" t="s">
        <v>60</v>
      </c>
      <c r="H131" s="36"/>
      <c r="I131" s="37">
        <v>650</v>
      </c>
      <c r="J131" s="38" t="s">
        <v>26</v>
      </c>
      <c r="K131" s="38" t="s">
        <v>39</v>
      </c>
      <c r="L131" s="39">
        <v>44681</v>
      </c>
      <c r="M131" s="39"/>
      <c r="N131" s="38" t="s">
        <v>1485</v>
      </c>
      <c r="O131" s="38" t="s">
        <v>52</v>
      </c>
      <c r="P131" s="38" t="s">
        <v>23</v>
      </c>
    </row>
    <row r="132" spans="1:16" ht="45" x14ac:dyDescent="0.2">
      <c r="A132" s="33" t="s">
        <v>196</v>
      </c>
      <c r="B132" s="34" t="str">
        <f>IF(A132="","",VLOOKUP(A132,dados!$D$1:$E$130,2,FALSE))</f>
        <v>Comarca de Dionísio Cerqueira</v>
      </c>
      <c r="C132" s="26" t="s">
        <v>1473</v>
      </c>
      <c r="D132" s="25" t="s">
        <v>1474</v>
      </c>
      <c r="E132" s="160" t="s">
        <v>99</v>
      </c>
      <c r="F132" s="25" t="s">
        <v>1475</v>
      </c>
      <c r="G132" s="25" t="s">
        <v>60</v>
      </c>
      <c r="H132" s="36"/>
      <c r="I132" s="37">
        <v>1200</v>
      </c>
      <c r="J132" s="38" t="s">
        <v>26</v>
      </c>
      <c r="K132" s="38" t="s">
        <v>39</v>
      </c>
      <c r="L132" s="39">
        <v>44681</v>
      </c>
      <c r="M132" s="39"/>
      <c r="N132" s="38" t="s">
        <v>1486</v>
      </c>
      <c r="O132" s="38" t="s">
        <v>43</v>
      </c>
      <c r="P132" s="38" t="s">
        <v>23</v>
      </c>
    </row>
    <row r="133" spans="1:16" ht="45" x14ac:dyDescent="0.2">
      <c r="A133" s="33" t="s">
        <v>200</v>
      </c>
      <c r="B133" s="34" t="str">
        <f>IF(A133="","",VLOOKUP(A133,dados!$D$1:$E$130,2,FALSE))</f>
        <v>Comarca de Fraiburgo</v>
      </c>
      <c r="C133" s="26" t="s">
        <v>1473</v>
      </c>
      <c r="D133" s="25" t="s">
        <v>1474</v>
      </c>
      <c r="E133" s="160" t="s">
        <v>99</v>
      </c>
      <c r="F133" s="25" t="s">
        <v>1475</v>
      </c>
      <c r="G133" s="25" t="s">
        <v>60</v>
      </c>
      <c r="H133" s="36"/>
      <c r="I133" s="37">
        <v>830</v>
      </c>
      <c r="J133" s="38" t="s">
        <v>26</v>
      </c>
      <c r="K133" s="38" t="s">
        <v>39</v>
      </c>
      <c r="L133" s="39">
        <v>44681</v>
      </c>
      <c r="M133" s="39"/>
      <c r="N133" s="38" t="s">
        <v>1487</v>
      </c>
      <c r="O133" s="38" t="s">
        <v>43</v>
      </c>
      <c r="P133" s="38" t="s">
        <v>23</v>
      </c>
    </row>
    <row r="134" spans="1:16" ht="62.25" customHeight="1" x14ac:dyDescent="0.2">
      <c r="A134" s="33" t="s">
        <v>202</v>
      </c>
      <c r="B134" s="34" t="str">
        <f>IF(A134="","",VLOOKUP(A134,dados!$D$1:$E$130,2,FALSE))</f>
        <v>Comarca de Garopaba</v>
      </c>
      <c r="C134" s="26" t="s">
        <v>1473</v>
      </c>
      <c r="D134" s="25" t="s">
        <v>1474</v>
      </c>
      <c r="E134" s="160" t="s">
        <v>99</v>
      </c>
      <c r="F134" s="25" t="s">
        <v>1475</v>
      </c>
      <c r="G134" s="25" t="s">
        <v>60</v>
      </c>
      <c r="H134" s="36"/>
      <c r="I134" s="37">
        <v>280</v>
      </c>
      <c r="J134" s="38" t="s">
        <v>26</v>
      </c>
      <c r="K134" s="38" t="s">
        <v>39</v>
      </c>
      <c r="L134" s="39">
        <v>44681</v>
      </c>
      <c r="M134" s="39"/>
      <c r="N134" s="38" t="s">
        <v>1488</v>
      </c>
      <c r="O134" s="38" t="s">
        <v>43</v>
      </c>
      <c r="P134" s="38" t="s">
        <v>23</v>
      </c>
    </row>
    <row r="135" spans="1:16" ht="62.25" customHeight="1" x14ac:dyDescent="0.2">
      <c r="A135" s="33" t="s">
        <v>206</v>
      </c>
      <c r="B135" s="34" t="str">
        <f>IF(A135="","",VLOOKUP(A135,dados!$D$1:$E$130,2,FALSE))</f>
        <v>Comarca de Gaspar</v>
      </c>
      <c r="C135" s="26" t="s">
        <v>1473</v>
      </c>
      <c r="D135" s="25" t="s">
        <v>1474</v>
      </c>
      <c r="E135" s="160" t="s">
        <v>99</v>
      </c>
      <c r="F135" s="25" t="s">
        <v>1489</v>
      </c>
      <c r="G135" s="25" t="s">
        <v>60</v>
      </c>
      <c r="H135" s="36" t="s">
        <v>1490</v>
      </c>
      <c r="I135" s="37">
        <v>8520</v>
      </c>
      <c r="J135" s="38" t="s">
        <v>26</v>
      </c>
      <c r="K135" s="38" t="s">
        <v>39</v>
      </c>
      <c r="L135" s="39">
        <v>44681</v>
      </c>
      <c r="M135" s="39"/>
      <c r="N135" s="38" t="s">
        <v>1491</v>
      </c>
      <c r="O135" s="38" t="s">
        <v>43</v>
      </c>
      <c r="P135" s="38" t="s">
        <v>23</v>
      </c>
    </row>
    <row r="136" spans="1:16" ht="62.25" customHeight="1" x14ac:dyDescent="0.2">
      <c r="A136" s="33" t="s">
        <v>208</v>
      </c>
      <c r="B136" s="34" t="str">
        <f>IF(A136="","",VLOOKUP(A136,dados!$D$1:$E$130,2,FALSE))</f>
        <v>Comarca de Guaramirim</v>
      </c>
      <c r="C136" s="26" t="s">
        <v>1473</v>
      </c>
      <c r="D136" s="25" t="s">
        <v>1474</v>
      </c>
      <c r="E136" s="160" t="s">
        <v>99</v>
      </c>
      <c r="F136" s="25" t="s">
        <v>1475</v>
      </c>
      <c r="G136" s="25" t="s">
        <v>60</v>
      </c>
      <c r="H136" s="36"/>
      <c r="I136" s="37">
        <v>900</v>
      </c>
      <c r="J136" s="38" t="s">
        <v>26</v>
      </c>
      <c r="K136" s="38" t="s">
        <v>39</v>
      </c>
      <c r="L136" s="39">
        <v>44681</v>
      </c>
      <c r="M136" s="39"/>
      <c r="N136" s="38"/>
      <c r="O136" s="38" t="s">
        <v>79</v>
      </c>
      <c r="P136" s="38" t="s">
        <v>23</v>
      </c>
    </row>
    <row r="137" spans="1:16" ht="62.25" customHeight="1" x14ac:dyDescent="0.2">
      <c r="A137" s="33" t="s">
        <v>218</v>
      </c>
      <c r="B137" s="34" t="str">
        <f>IF(A137="","",VLOOKUP(A137,dados!$D$1:$E$130,2,FALSE))</f>
        <v>Comarca de Imbituba</v>
      </c>
      <c r="C137" s="26" t="s">
        <v>1473</v>
      </c>
      <c r="D137" s="25" t="s">
        <v>1474</v>
      </c>
      <c r="E137" s="160" t="s">
        <v>99</v>
      </c>
      <c r="F137" s="25" t="s">
        <v>1492</v>
      </c>
      <c r="G137" s="25" t="s">
        <v>60</v>
      </c>
      <c r="H137" s="36"/>
      <c r="I137" s="37">
        <v>530</v>
      </c>
      <c r="J137" s="38" t="s">
        <v>26</v>
      </c>
      <c r="K137" s="38" t="s">
        <v>39</v>
      </c>
      <c r="L137" s="39">
        <v>44681</v>
      </c>
      <c r="M137" s="39"/>
      <c r="N137" s="38" t="s">
        <v>1493</v>
      </c>
      <c r="O137" s="38" t="s">
        <v>52</v>
      </c>
      <c r="P137" s="38" t="s">
        <v>23</v>
      </c>
    </row>
    <row r="138" spans="1:16" ht="62.25" customHeight="1" x14ac:dyDescent="0.2">
      <c r="A138" s="33" t="s">
        <v>220</v>
      </c>
      <c r="B138" s="34" t="str">
        <f>IF(A138="","",VLOOKUP(A138,dados!$D$1:$E$130,2,FALSE))</f>
        <v>Comarca de Indaial</v>
      </c>
      <c r="C138" s="26" t="s">
        <v>1473</v>
      </c>
      <c r="D138" s="25" t="s">
        <v>1474</v>
      </c>
      <c r="E138" s="160" t="s">
        <v>99</v>
      </c>
      <c r="F138" s="25" t="s">
        <v>1475</v>
      </c>
      <c r="G138" s="25" t="s">
        <v>60</v>
      </c>
      <c r="H138" s="36"/>
      <c r="I138" s="37">
        <v>750</v>
      </c>
      <c r="J138" s="38" t="s">
        <v>26</v>
      </c>
      <c r="K138" s="38" t="s">
        <v>39</v>
      </c>
      <c r="L138" s="39">
        <v>44681</v>
      </c>
      <c r="M138" s="39"/>
      <c r="N138" s="38"/>
      <c r="O138" s="38" t="s">
        <v>79</v>
      </c>
      <c r="P138" s="38" t="s">
        <v>23</v>
      </c>
    </row>
    <row r="139" spans="1:16" ht="62.25" customHeight="1" x14ac:dyDescent="0.2">
      <c r="A139" s="33" t="s">
        <v>224</v>
      </c>
      <c r="B139" s="34" t="str">
        <f>IF(A139="","",VLOOKUP(A139,dados!$D$1:$E$130,2,FALSE))</f>
        <v>Comarca de Itá</v>
      </c>
      <c r="C139" s="26" t="s">
        <v>1473</v>
      </c>
      <c r="D139" s="25" t="s">
        <v>1474</v>
      </c>
      <c r="E139" s="160" t="s">
        <v>99</v>
      </c>
      <c r="F139" s="25" t="s">
        <v>1475</v>
      </c>
      <c r="G139" s="25" t="s">
        <v>60</v>
      </c>
      <c r="H139" s="36"/>
      <c r="I139" s="37">
        <v>749</v>
      </c>
      <c r="J139" s="38" t="s">
        <v>26</v>
      </c>
      <c r="K139" s="38" t="s">
        <v>39</v>
      </c>
      <c r="L139" s="39">
        <v>44681</v>
      </c>
      <c r="M139" s="39"/>
      <c r="N139" s="38"/>
      <c r="O139" s="38" t="s">
        <v>79</v>
      </c>
      <c r="P139" s="38" t="s">
        <v>23</v>
      </c>
    </row>
    <row r="140" spans="1:16" ht="62.25" customHeight="1" x14ac:dyDescent="0.2">
      <c r="A140" s="33" t="s">
        <v>228</v>
      </c>
      <c r="B140" s="34" t="str">
        <f>IF(A140="","",VLOOKUP(A140,dados!$D$1:$E$130,2,FALSE))</f>
        <v>Comarca de Itajaí</v>
      </c>
      <c r="C140" s="26" t="s">
        <v>1473</v>
      </c>
      <c r="D140" s="25" t="s">
        <v>1474</v>
      </c>
      <c r="E140" s="160" t="s">
        <v>99</v>
      </c>
      <c r="F140" s="25" t="s">
        <v>1475</v>
      </c>
      <c r="G140" s="25" t="s">
        <v>60</v>
      </c>
      <c r="H140" s="36"/>
      <c r="I140" s="37">
        <v>3360</v>
      </c>
      <c r="J140" s="38" t="s">
        <v>26</v>
      </c>
      <c r="K140" s="38" t="s">
        <v>39</v>
      </c>
      <c r="L140" s="39">
        <v>44681</v>
      </c>
      <c r="M140" s="39"/>
      <c r="N140" s="38" t="s">
        <v>1494</v>
      </c>
      <c r="O140" s="38" t="s">
        <v>52</v>
      </c>
      <c r="P140" s="38" t="s">
        <v>23</v>
      </c>
    </row>
    <row r="141" spans="1:16" ht="62.25" customHeight="1" x14ac:dyDescent="0.2">
      <c r="A141" s="33" t="s">
        <v>230</v>
      </c>
      <c r="B141" s="34" t="str">
        <f>IF(A141="","",VLOOKUP(A141,dados!$D$1:$E$130,2,FALSE))</f>
        <v>Comarca de Itajaí - Fórum Universitário</v>
      </c>
      <c r="C141" s="26" t="s">
        <v>1473</v>
      </c>
      <c r="D141" s="25" t="s">
        <v>1474</v>
      </c>
      <c r="E141" s="160" t="s">
        <v>99</v>
      </c>
      <c r="F141" s="25" t="s">
        <v>1475</v>
      </c>
      <c r="G141" s="25" t="s">
        <v>60</v>
      </c>
      <c r="H141" s="36"/>
      <c r="I141" s="37">
        <v>1030</v>
      </c>
      <c r="J141" s="38" t="s">
        <v>26</v>
      </c>
      <c r="K141" s="38" t="s">
        <v>39</v>
      </c>
      <c r="L141" s="39">
        <v>44681</v>
      </c>
      <c r="M141" s="39"/>
      <c r="N141" s="38" t="s">
        <v>1495</v>
      </c>
      <c r="O141" s="38" t="s">
        <v>52</v>
      </c>
      <c r="P141" s="38" t="s">
        <v>23</v>
      </c>
    </row>
    <row r="142" spans="1:16" ht="62.25" customHeight="1" x14ac:dyDescent="0.2">
      <c r="A142" s="33" t="s">
        <v>236</v>
      </c>
      <c r="B142" s="34" t="s">
        <v>237</v>
      </c>
      <c r="C142" s="26" t="s">
        <v>1473</v>
      </c>
      <c r="D142" s="25" t="s">
        <v>1474</v>
      </c>
      <c r="E142" s="160" t="s">
        <v>99</v>
      </c>
      <c r="F142" s="25" t="s">
        <v>1489</v>
      </c>
      <c r="G142" s="25" t="s">
        <v>60</v>
      </c>
      <c r="H142" s="36" t="s">
        <v>531</v>
      </c>
      <c r="I142" s="37">
        <v>680</v>
      </c>
      <c r="J142" s="38" t="s">
        <v>26</v>
      </c>
      <c r="K142" s="38" t="s">
        <v>39</v>
      </c>
      <c r="L142" s="39">
        <v>44681</v>
      </c>
      <c r="M142" s="39"/>
      <c r="N142" s="38" t="s">
        <v>1496</v>
      </c>
      <c r="O142" s="38" t="s">
        <v>43</v>
      </c>
      <c r="P142" s="38" t="s">
        <v>23</v>
      </c>
    </row>
    <row r="143" spans="1:16" ht="62.25" customHeight="1" x14ac:dyDescent="0.2">
      <c r="A143" s="33" t="s">
        <v>244</v>
      </c>
      <c r="B143" s="34" t="str">
        <f>IF(A143="","",VLOOKUP(A143,dados!$D$1:$E$130,2,FALSE))</f>
        <v>Comarca de Jaraguá do Sul</v>
      </c>
      <c r="C143" s="26" t="s">
        <v>1473</v>
      </c>
      <c r="D143" s="25" t="s">
        <v>1474</v>
      </c>
      <c r="E143" s="160" t="s">
        <v>99</v>
      </c>
      <c r="F143" s="25" t="s">
        <v>1475</v>
      </c>
      <c r="G143" s="25" t="s">
        <v>60</v>
      </c>
      <c r="H143" s="36"/>
      <c r="I143" s="37">
        <v>2617</v>
      </c>
      <c r="J143" s="38" t="s">
        <v>26</v>
      </c>
      <c r="K143" s="38" t="s">
        <v>39</v>
      </c>
      <c r="L143" s="39">
        <v>44681</v>
      </c>
      <c r="M143" s="39"/>
      <c r="N143" s="38" t="s">
        <v>1497</v>
      </c>
      <c r="O143" s="38" t="s">
        <v>43</v>
      </c>
      <c r="P143" s="38" t="s">
        <v>23</v>
      </c>
    </row>
    <row r="144" spans="1:16" ht="62.25" customHeight="1" x14ac:dyDescent="0.2">
      <c r="A144" s="33" t="s">
        <v>246</v>
      </c>
      <c r="B144" s="34" t="str">
        <f>IF(A144="","",VLOOKUP(A144,dados!$D$1:$E$130,2,FALSE))</f>
        <v>Comarca de Joaçaba</v>
      </c>
      <c r="C144" s="26" t="s">
        <v>1498</v>
      </c>
      <c r="D144" s="25" t="s">
        <v>1474</v>
      </c>
      <c r="E144" s="160" t="s">
        <v>99</v>
      </c>
      <c r="F144" s="25" t="s">
        <v>1475</v>
      </c>
      <c r="G144" s="25" t="s">
        <v>60</v>
      </c>
      <c r="H144" s="36"/>
      <c r="I144" s="37">
        <v>1200</v>
      </c>
      <c r="J144" s="38" t="s">
        <v>26</v>
      </c>
      <c r="K144" s="38" t="s">
        <v>39</v>
      </c>
      <c r="L144" s="39">
        <v>44681</v>
      </c>
      <c r="M144" s="39"/>
      <c r="N144" s="38" t="s">
        <v>1499</v>
      </c>
      <c r="O144" s="38" t="s">
        <v>43</v>
      </c>
      <c r="P144" s="38" t="s">
        <v>23</v>
      </c>
    </row>
    <row r="145" spans="1:16" ht="62.25" customHeight="1" x14ac:dyDescent="0.2">
      <c r="A145" s="33" t="s">
        <v>248</v>
      </c>
      <c r="B145" s="34" t="str">
        <f>IF(A145="","",VLOOKUP(A145,dados!$D$1:$E$130,2,FALSE))</f>
        <v>Comarca de Joinville</v>
      </c>
      <c r="C145" s="26" t="s">
        <v>1473</v>
      </c>
      <c r="D145" s="25" t="s">
        <v>1474</v>
      </c>
      <c r="E145" s="160" t="s">
        <v>99</v>
      </c>
      <c r="F145" s="25" t="s">
        <v>1475</v>
      </c>
      <c r="G145" s="25" t="s">
        <v>60</v>
      </c>
      <c r="H145" s="36"/>
      <c r="I145" s="37">
        <v>789.2</v>
      </c>
      <c r="J145" s="38" t="s">
        <v>26</v>
      </c>
      <c r="K145" s="38" t="s">
        <v>39</v>
      </c>
      <c r="L145" s="39">
        <v>44681</v>
      </c>
      <c r="M145" s="39"/>
      <c r="N145" s="38" t="s">
        <v>1500</v>
      </c>
      <c r="O145" s="38" t="s">
        <v>52</v>
      </c>
      <c r="P145" s="38" t="s">
        <v>23</v>
      </c>
    </row>
    <row r="146" spans="1:16" ht="62.25" customHeight="1" x14ac:dyDescent="0.2">
      <c r="A146" s="33" t="s">
        <v>254</v>
      </c>
      <c r="B146" s="34" t="str">
        <f>IF(A146="","",VLOOKUP(A146,dados!$D$1:$E$130,2,FALSE))</f>
        <v>Comarca de Laguna</v>
      </c>
      <c r="C146" s="26" t="s">
        <v>1473</v>
      </c>
      <c r="D146" s="25" t="s">
        <v>1474</v>
      </c>
      <c r="E146" s="160" t="s">
        <v>99</v>
      </c>
      <c r="F146" s="25" t="s">
        <v>1475</v>
      </c>
      <c r="G146" s="25" t="s">
        <v>60</v>
      </c>
      <c r="H146" s="36"/>
      <c r="I146" s="37">
        <v>900</v>
      </c>
      <c r="J146" s="38" t="s">
        <v>26</v>
      </c>
      <c r="K146" s="38" t="s">
        <v>39</v>
      </c>
      <c r="L146" s="39">
        <v>44681</v>
      </c>
      <c r="M146" s="39"/>
      <c r="N146" s="38"/>
      <c r="O146" s="38" t="s">
        <v>79</v>
      </c>
      <c r="P146" s="38" t="s">
        <v>23</v>
      </c>
    </row>
    <row r="147" spans="1:16" ht="62.25" customHeight="1" x14ac:dyDescent="0.2">
      <c r="A147" s="33" t="s">
        <v>262</v>
      </c>
      <c r="B147" s="34" t="str">
        <f>IF(A147="","",VLOOKUP(A147,dados!$D$1:$E$130,2,FALSE))</f>
        <v>Comarca de Maravilha</v>
      </c>
      <c r="C147" s="26" t="s">
        <v>1473</v>
      </c>
      <c r="D147" s="25" t="s">
        <v>1474</v>
      </c>
      <c r="E147" s="160" t="s">
        <v>99</v>
      </c>
      <c r="F147" s="25" t="s">
        <v>1475</v>
      </c>
      <c r="G147" s="25" t="s">
        <v>60</v>
      </c>
      <c r="H147" s="36"/>
      <c r="I147" s="37">
        <v>1200</v>
      </c>
      <c r="J147" s="38" t="s">
        <v>26</v>
      </c>
      <c r="K147" s="38" t="s">
        <v>39</v>
      </c>
      <c r="L147" s="39">
        <v>44681</v>
      </c>
      <c r="M147" s="39"/>
      <c r="N147" s="38"/>
      <c r="O147" s="38" t="s">
        <v>79</v>
      </c>
      <c r="P147" s="38" t="s">
        <v>23</v>
      </c>
    </row>
    <row r="148" spans="1:16" ht="62.25" customHeight="1" x14ac:dyDescent="0.2">
      <c r="A148" s="33" t="s">
        <v>274</v>
      </c>
      <c r="B148" s="34" t="str">
        <f>IF(A148="","",VLOOKUP(A148,dados!$D$1:$E$130,2,FALSE))</f>
        <v>Comarca de Otacílio Costa</v>
      </c>
      <c r="C148" s="26" t="s">
        <v>1473</v>
      </c>
      <c r="D148" s="25" t="s">
        <v>1474</v>
      </c>
      <c r="E148" s="160" t="s">
        <v>99</v>
      </c>
      <c r="F148" s="25" t="s">
        <v>1475</v>
      </c>
      <c r="G148" s="25" t="s">
        <v>60</v>
      </c>
      <c r="H148" s="36" t="s">
        <v>531</v>
      </c>
      <c r="I148" s="37">
        <v>926</v>
      </c>
      <c r="J148" s="38" t="s">
        <v>26</v>
      </c>
      <c r="K148" s="38" t="s">
        <v>39</v>
      </c>
      <c r="L148" s="39">
        <v>44681</v>
      </c>
      <c r="M148" s="39"/>
      <c r="N148" s="38" t="s">
        <v>1501</v>
      </c>
      <c r="O148" s="38" t="s">
        <v>43</v>
      </c>
      <c r="P148" s="38" t="s">
        <v>23</v>
      </c>
    </row>
    <row r="149" spans="1:16" ht="62.25" customHeight="1" x14ac:dyDescent="0.2">
      <c r="A149" s="33" t="s">
        <v>278</v>
      </c>
      <c r="B149" s="34" t="str">
        <f>IF(A149="","",VLOOKUP(A149,dados!$D$1:$E$130,2,FALSE))</f>
        <v xml:space="preserve">Comarca de Palmitos </v>
      </c>
      <c r="C149" s="26" t="s">
        <v>1473</v>
      </c>
      <c r="D149" s="25" t="s">
        <v>1474</v>
      </c>
      <c r="E149" s="160" t="s">
        <v>99</v>
      </c>
      <c r="F149" s="25" t="s">
        <v>1475</v>
      </c>
      <c r="G149" s="25" t="s">
        <v>60</v>
      </c>
      <c r="H149" s="36"/>
      <c r="I149" s="37">
        <v>1000</v>
      </c>
      <c r="J149" s="38" t="s">
        <v>26</v>
      </c>
      <c r="K149" s="38" t="s">
        <v>39</v>
      </c>
      <c r="L149" s="39">
        <v>44681</v>
      </c>
      <c r="M149" s="39"/>
      <c r="N149" s="38"/>
      <c r="O149" s="38" t="s">
        <v>79</v>
      </c>
      <c r="P149" s="38" t="s">
        <v>23</v>
      </c>
    </row>
    <row r="150" spans="1:16" ht="62.25" customHeight="1" x14ac:dyDescent="0.2">
      <c r="A150" s="33" t="s">
        <v>292</v>
      </c>
      <c r="B150" s="34" t="str">
        <f>IF(A150="","",VLOOKUP(A150,dados!$D$1:$E$130,2,FALSE))</f>
        <v>Comarca de Presidente Getúlio</v>
      </c>
      <c r="C150" s="26" t="s">
        <v>1473</v>
      </c>
      <c r="D150" s="25" t="s">
        <v>1474</v>
      </c>
      <c r="E150" s="160" t="s">
        <v>99</v>
      </c>
      <c r="F150" s="25" t="s">
        <v>1475</v>
      </c>
      <c r="G150" s="25" t="s">
        <v>60</v>
      </c>
      <c r="H150" s="36"/>
      <c r="I150" s="37">
        <v>2661</v>
      </c>
      <c r="J150" s="38" t="s">
        <v>26</v>
      </c>
      <c r="K150" s="38" t="s">
        <v>39</v>
      </c>
      <c r="L150" s="39">
        <v>44681</v>
      </c>
      <c r="M150" s="39"/>
      <c r="N150" s="38" t="s">
        <v>1502</v>
      </c>
      <c r="O150" s="38" t="s">
        <v>52</v>
      </c>
      <c r="P150" s="38" t="s">
        <v>23</v>
      </c>
    </row>
    <row r="151" spans="1:16" ht="62.25" customHeight="1" x14ac:dyDescent="0.2">
      <c r="A151" s="33" t="s">
        <v>310</v>
      </c>
      <c r="B151" s="34" t="str">
        <f>IF(A151="","",VLOOKUP(A151,dados!$D$1:$E$130,2,FALSE))</f>
        <v>Comarca de São Bento do Sul</v>
      </c>
      <c r="C151" s="26" t="s">
        <v>1473</v>
      </c>
      <c r="D151" s="25" t="s">
        <v>1474</v>
      </c>
      <c r="E151" s="160" t="s">
        <v>99</v>
      </c>
      <c r="F151" s="25" t="s">
        <v>1475</v>
      </c>
      <c r="G151" s="25" t="s">
        <v>60</v>
      </c>
      <c r="H151" s="36"/>
      <c r="I151" s="37">
        <v>645</v>
      </c>
      <c r="J151" s="38" t="s">
        <v>26</v>
      </c>
      <c r="K151" s="38" t="s">
        <v>39</v>
      </c>
      <c r="L151" s="39">
        <v>44681</v>
      </c>
      <c r="M151" s="39"/>
      <c r="N151" s="38"/>
      <c r="O151" s="38" t="s">
        <v>79</v>
      </c>
      <c r="P151" s="38" t="s">
        <v>23</v>
      </c>
    </row>
    <row r="152" spans="1:16" ht="62.25" customHeight="1" x14ac:dyDescent="0.2">
      <c r="A152" s="33" t="s">
        <v>312</v>
      </c>
      <c r="B152" s="34" t="str">
        <f>IF(A152="","",VLOOKUP(A152,dados!$D$1:$E$130,2,FALSE))</f>
        <v>Comarca de São Carlos</v>
      </c>
      <c r="C152" s="26" t="s">
        <v>1473</v>
      </c>
      <c r="D152" s="25" t="s">
        <v>1474</v>
      </c>
      <c r="E152" s="160" t="s">
        <v>99</v>
      </c>
      <c r="F152" s="25" t="s">
        <v>1475</v>
      </c>
      <c r="G152" s="25" t="s">
        <v>60</v>
      </c>
      <c r="H152" s="36"/>
      <c r="I152" s="37">
        <v>980</v>
      </c>
      <c r="J152" s="38" t="s">
        <v>26</v>
      </c>
      <c r="K152" s="38" t="s">
        <v>39</v>
      </c>
      <c r="L152" s="39">
        <v>44681</v>
      </c>
      <c r="M152" s="39"/>
      <c r="N152" s="38"/>
      <c r="O152" s="38" t="s">
        <v>79</v>
      </c>
      <c r="P152" s="38" t="s">
        <v>23</v>
      </c>
    </row>
    <row r="153" spans="1:16" ht="62.25" customHeight="1" x14ac:dyDescent="0.2">
      <c r="A153" s="33" t="s">
        <v>314</v>
      </c>
      <c r="B153" s="34" t="str">
        <f>IF(A153="","",VLOOKUP(A153,dados!$D$1:$E$130,2,FALSE))</f>
        <v>Comarca de São Domingos</v>
      </c>
      <c r="C153" s="26" t="s">
        <v>1473</v>
      </c>
      <c r="D153" s="25" t="s">
        <v>1474</v>
      </c>
      <c r="E153" s="160" t="s">
        <v>99</v>
      </c>
      <c r="F153" s="25" t="s">
        <v>1475</v>
      </c>
      <c r="G153" s="25" t="s">
        <v>60</v>
      </c>
      <c r="H153" s="36"/>
      <c r="I153" s="37">
        <v>797.68</v>
      </c>
      <c r="J153" s="38" t="s">
        <v>26</v>
      </c>
      <c r="K153" s="38" t="s">
        <v>39</v>
      </c>
      <c r="L153" s="39">
        <v>44681</v>
      </c>
      <c r="M153" s="39"/>
      <c r="N153" s="38"/>
      <c r="O153" s="38" t="s">
        <v>79</v>
      </c>
      <c r="P153" s="38" t="s">
        <v>23</v>
      </c>
    </row>
    <row r="154" spans="1:16" ht="62.25" customHeight="1" x14ac:dyDescent="0.2">
      <c r="A154" s="33" t="s">
        <v>316</v>
      </c>
      <c r="B154" s="34" t="str">
        <f>IF(A154="","",VLOOKUP(A154,dados!$D$1:$E$130,2,FALSE))</f>
        <v>Comarca de São Francisco do Sul</v>
      </c>
      <c r="C154" s="26" t="s">
        <v>1473</v>
      </c>
      <c r="D154" s="25" t="s">
        <v>1474</v>
      </c>
      <c r="E154" s="160" t="s">
        <v>99</v>
      </c>
      <c r="F154" s="25" t="s">
        <v>1475</v>
      </c>
      <c r="G154" s="25" t="s">
        <v>60</v>
      </c>
      <c r="H154" s="36"/>
      <c r="I154" s="37">
        <v>1900</v>
      </c>
      <c r="J154" s="38" t="s">
        <v>26</v>
      </c>
      <c r="K154" s="38" t="s">
        <v>39</v>
      </c>
      <c r="L154" s="39">
        <v>44681</v>
      </c>
      <c r="M154" s="39"/>
      <c r="N154" s="38"/>
      <c r="O154" s="38" t="s">
        <v>79</v>
      </c>
      <c r="P154" s="38" t="s">
        <v>23</v>
      </c>
    </row>
    <row r="155" spans="1:16" ht="62.25" customHeight="1" x14ac:dyDescent="0.2">
      <c r="A155" s="33" t="s">
        <v>328</v>
      </c>
      <c r="B155" s="34" t="str">
        <f>IF(A155="","",VLOOKUP(A155,dados!$D$1:$E$130,2,FALSE))</f>
        <v>Comarca de São Miguel do Oeste</v>
      </c>
      <c r="C155" s="26" t="s">
        <v>1473</v>
      </c>
      <c r="D155" s="25" t="s">
        <v>1474</v>
      </c>
      <c r="E155" s="160" t="s">
        <v>99</v>
      </c>
      <c r="F155" s="25" t="s">
        <v>1475</v>
      </c>
      <c r="G155" s="25" t="s">
        <v>60</v>
      </c>
      <c r="H155" s="36" t="s">
        <v>1503</v>
      </c>
      <c r="I155" s="37">
        <v>3130</v>
      </c>
      <c r="J155" s="38" t="s">
        <v>26</v>
      </c>
      <c r="K155" s="38" t="s">
        <v>39</v>
      </c>
      <c r="L155" s="39">
        <v>44681</v>
      </c>
      <c r="M155" s="39"/>
      <c r="N155" s="38" t="s">
        <v>1504</v>
      </c>
      <c r="O155" s="38" t="s">
        <v>52</v>
      </c>
      <c r="P155" s="38" t="s">
        <v>23</v>
      </c>
    </row>
    <row r="156" spans="1:16" ht="62.25" customHeight="1" x14ac:dyDescent="0.2">
      <c r="A156" s="33" t="s">
        <v>330</v>
      </c>
      <c r="B156" s="34" t="str">
        <f>IF(A156="","",VLOOKUP(A156,dados!$D$1:$E$130,2,FALSE))</f>
        <v>Comarca de Seara</v>
      </c>
      <c r="C156" s="26" t="s">
        <v>1473</v>
      </c>
      <c r="D156" s="25" t="s">
        <v>1474</v>
      </c>
      <c r="E156" s="160" t="s">
        <v>99</v>
      </c>
      <c r="F156" s="25" t="s">
        <v>1475</v>
      </c>
      <c r="G156" s="25" t="s">
        <v>60</v>
      </c>
      <c r="H156" s="36"/>
      <c r="I156" s="37">
        <v>1070</v>
      </c>
      <c r="J156" s="38" t="s">
        <v>26</v>
      </c>
      <c r="K156" s="38" t="s">
        <v>39</v>
      </c>
      <c r="L156" s="39">
        <v>44681</v>
      </c>
      <c r="M156" s="39"/>
      <c r="N156" s="38"/>
      <c r="O156" s="38" t="s">
        <v>79</v>
      </c>
      <c r="P156" s="38" t="s">
        <v>23</v>
      </c>
    </row>
    <row r="157" spans="1:16" ht="62.25" customHeight="1" x14ac:dyDescent="0.2">
      <c r="A157" s="33" t="s">
        <v>332</v>
      </c>
      <c r="B157" s="34" t="str">
        <f>IF(A157="","",VLOOKUP(A157,dados!$D$1:$E$130,2,FALSE))</f>
        <v>Comarca de Sombrio</v>
      </c>
      <c r="C157" s="26" t="s">
        <v>1473</v>
      </c>
      <c r="D157" s="25" t="s">
        <v>1474</v>
      </c>
      <c r="E157" s="160" t="s">
        <v>99</v>
      </c>
      <c r="F157" s="25" t="s">
        <v>1475</v>
      </c>
      <c r="G157" s="25" t="s">
        <v>60</v>
      </c>
      <c r="H157" s="36"/>
      <c r="I157" s="37">
        <v>498</v>
      </c>
      <c r="J157" s="38" t="s">
        <v>26</v>
      </c>
      <c r="K157" s="38" t="s">
        <v>39</v>
      </c>
      <c r="L157" s="39">
        <v>44681</v>
      </c>
      <c r="M157" s="39"/>
      <c r="N157" s="38"/>
      <c r="O157" s="38" t="s">
        <v>79</v>
      </c>
      <c r="P157" s="38" t="s">
        <v>23</v>
      </c>
    </row>
    <row r="158" spans="1:16" ht="62.25" customHeight="1" x14ac:dyDescent="0.2">
      <c r="A158" s="33" t="s">
        <v>340</v>
      </c>
      <c r="B158" s="34" t="str">
        <f>IF(A158="","",VLOOKUP(A158,dados!$D$1:$E$130,2,FALSE))</f>
        <v>Comarca de Timbó</v>
      </c>
      <c r="C158" s="26" t="s">
        <v>1473</v>
      </c>
      <c r="D158" s="25" t="s">
        <v>1474</v>
      </c>
      <c r="E158" s="160" t="s">
        <v>99</v>
      </c>
      <c r="F158" s="25" t="s">
        <v>1475</v>
      </c>
      <c r="G158" s="25" t="s">
        <v>60</v>
      </c>
      <c r="H158" s="36" t="s">
        <v>531</v>
      </c>
      <c r="I158" s="37">
        <v>1000</v>
      </c>
      <c r="J158" s="38" t="s">
        <v>26</v>
      </c>
      <c r="K158" s="38" t="s">
        <v>39</v>
      </c>
      <c r="L158" s="39">
        <v>44681</v>
      </c>
      <c r="M158" s="39"/>
      <c r="N158" s="38" t="s">
        <v>1505</v>
      </c>
      <c r="O158" s="38" t="s">
        <v>52</v>
      </c>
      <c r="P158" s="38" t="s">
        <v>23</v>
      </c>
    </row>
    <row r="159" spans="1:16" ht="62.25" customHeight="1" x14ac:dyDescent="0.2">
      <c r="A159" s="33" t="s">
        <v>344</v>
      </c>
      <c r="B159" s="34" t="str">
        <f>IF(A159="","",VLOOKUP(A159,dados!$D$1:$E$130,2,FALSE))</f>
        <v>Comarca de Tubarão</v>
      </c>
      <c r="C159" s="26" t="s">
        <v>1473</v>
      </c>
      <c r="D159" s="25" t="s">
        <v>1474</v>
      </c>
      <c r="E159" s="160" t="s">
        <v>99</v>
      </c>
      <c r="F159" s="25" t="s">
        <v>1506</v>
      </c>
      <c r="G159" s="25" t="s">
        <v>60</v>
      </c>
      <c r="H159" s="36" t="s">
        <v>531</v>
      </c>
      <c r="I159" s="37">
        <v>2190</v>
      </c>
      <c r="J159" s="38" t="s">
        <v>26</v>
      </c>
      <c r="K159" s="38" t="s">
        <v>39</v>
      </c>
      <c r="L159" s="39">
        <v>44681</v>
      </c>
      <c r="M159" s="39"/>
      <c r="N159" s="38" t="s">
        <v>1507</v>
      </c>
      <c r="O159" s="38" t="s">
        <v>52</v>
      </c>
      <c r="P159" s="38" t="s">
        <v>23</v>
      </c>
    </row>
    <row r="160" spans="1:16" ht="62.25" customHeight="1" x14ac:dyDescent="0.2">
      <c r="A160" s="33" t="s">
        <v>352</v>
      </c>
      <c r="B160" s="34" t="str">
        <f>IF(A160="","",VLOOKUP(A160,dados!$D$1:$E$130,2,FALSE))</f>
        <v>Comarca de Videira</v>
      </c>
      <c r="C160" s="26" t="s">
        <v>1473</v>
      </c>
      <c r="D160" s="25" t="s">
        <v>1474</v>
      </c>
      <c r="E160" s="160" t="s">
        <v>99</v>
      </c>
      <c r="F160" s="25" t="s">
        <v>1475</v>
      </c>
      <c r="G160" s="25" t="s">
        <v>60</v>
      </c>
      <c r="H160" s="36"/>
      <c r="I160" s="37">
        <v>750</v>
      </c>
      <c r="J160" s="38" t="s">
        <v>26</v>
      </c>
      <c r="K160" s="38" t="s">
        <v>39</v>
      </c>
      <c r="L160" s="39">
        <v>44681</v>
      </c>
      <c r="M160" s="39"/>
      <c r="N160" s="38" t="s">
        <v>1508</v>
      </c>
      <c r="O160" s="38" t="s">
        <v>43</v>
      </c>
      <c r="P160" s="38" t="s">
        <v>23</v>
      </c>
    </row>
    <row r="161" spans="1:16" ht="62.25" customHeight="1" x14ac:dyDescent="0.2">
      <c r="A161" s="33" t="s">
        <v>356</v>
      </c>
      <c r="B161" s="34" t="str">
        <f>IF(A161="","",VLOOKUP(A161,dados!$D$1:$E$130,2,FALSE))</f>
        <v>Comarca de Xaxim</v>
      </c>
      <c r="C161" s="26" t="s">
        <v>1473</v>
      </c>
      <c r="D161" s="25" t="s">
        <v>1474</v>
      </c>
      <c r="E161" s="160" t="s">
        <v>99</v>
      </c>
      <c r="F161" s="25" t="s">
        <v>1475</v>
      </c>
      <c r="G161" s="25" t="s">
        <v>60</v>
      </c>
      <c r="H161" s="36"/>
      <c r="I161" s="37">
        <v>670</v>
      </c>
      <c r="J161" s="38" t="s">
        <v>26</v>
      </c>
      <c r="K161" s="38" t="s">
        <v>39</v>
      </c>
      <c r="L161" s="39">
        <v>44681</v>
      </c>
      <c r="M161" s="39"/>
      <c r="N161" s="38" t="s">
        <v>1509</v>
      </c>
      <c r="O161" s="38" t="s">
        <v>43</v>
      </c>
      <c r="P161" s="38" t="s">
        <v>23</v>
      </c>
    </row>
    <row r="162" spans="1:16" ht="62.25" customHeight="1" x14ac:dyDescent="0.2">
      <c r="A162" s="33" t="s">
        <v>110</v>
      </c>
      <c r="B162" s="34" t="str">
        <f>IF(A162="","",VLOOKUP(A162,dados!$D$1:$E$130,2,FALSE))</f>
        <v>Comarca de Araquari</v>
      </c>
      <c r="C162" s="26" t="s">
        <v>1510</v>
      </c>
      <c r="D162" s="25" t="s">
        <v>1474</v>
      </c>
      <c r="E162" s="160" t="s">
        <v>99</v>
      </c>
      <c r="F162" s="25" t="s">
        <v>1475</v>
      </c>
      <c r="G162" s="25" t="s">
        <v>60</v>
      </c>
      <c r="H162" s="36"/>
      <c r="I162" s="37">
        <v>272</v>
      </c>
      <c r="J162" s="38" t="s">
        <v>26</v>
      </c>
      <c r="K162" s="38" t="s">
        <v>39</v>
      </c>
      <c r="L162" s="39">
        <v>44681</v>
      </c>
      <c r="M162" s="38"/>
      <c r="N162" s="38" t="s">
        <v>1476</v>
      </c>
      <c r="O162" s="38" t="s">
        <v>52</v>
      </c>
      <c r="P162" s="38" t="s">
        <v>23</v>
      </c>
    </row>
    <row r="163" spans="1:16" ht="62.25" customHeight="1" x14ac:dyDescent="0.2">
      <c r="A163" s="33" t="s">
        <v>118</v>
      </c>
      <c r="B163" s="34" t="str">
        <f>IF(A163="","",VLOOKUP(A163,dados!$D$1:$E$130,2,FALSE))</f>
        <v>Comarca de Armazém</v>
      </c>
      <c r="C163" s="26" t="s">
        <v>1510</v>
      </c>
      <c r="D163" s="25" t="s">
        <v>1474</v>
      </c>
      <c r="E163" s="160" t="s">
        <v>99</v>
      </c>
      <c r="F163" s="25" t="s">
        <v>1475</v>
      </c>
      <c r="G163" s="25" t="s">
        <v>60</v>
      </c>
      <c r="H163" s="36"/>
      <c r="I163" s="37">
        <v>100</v>
      </c>
      <c r="J163" s="38" t="s">
        <v>26</v>
      </c>
      <c r="K163" s="38" t="s">
        <v>39</v>
      </c>
      <c r="L163" s="39">
        <v>44681</v>
      </c>
      <c r="M163" s="39"/>
      <c r="N163" s="38" t="s">
        <v>1477</v>
      </c>
      <c r="O163" s="38" t="s">
        <v>43</v>
      </c>
      <c r="P163" s="38" t="s">
        <v>23</v>
      </c>
    </row>
    <row r="164" spans="1:16" ht="62.25" customHeight="1" x14ac:dyDescent="0.2">
      <c r="A164" s="33" t="s">
        <v>122</v>
      </c>
      <c r="B164" s="34" t="str">
        <f>IF(A164="","",VLOOKUP(A164,dados!$D$1:$E$130,2,FALSE))</f>
        <v>Comarca de Ascurra</v>
      </c>
      <c r="C164" s="26" t="s">
        <v>1510</v>
      </c>
      <c r="D164" s="25" t="s">
        <v>1474</v>
      </c>
      <c r="E164" s="160" t="s">
        <v>99</v>
      </c>
      <c r="F164" s="25" t="s">
        <v>1475</v>
      </c>
      <c r="G164" s="25" t="s">
        <v>60</v>
      </c>
      <c r="H164" s="36" t="s">
        <v>531</v>
      </c>
      <c r="I164" s="37">
        <v>290</v>
      </c>
      <c r="J164" s="38" t="s">
        <v>26</v>
      </c>
      <c r="K164" s="38" t="s">
        <v>39</v>
      </c>
      <c r="L164" s="39">
        <v>44681</v>
      </c>
      <c r="M164" s="39"/>
      <c r="N164" s="38" t="s">
        <v>1478</v>
      </c>
      <c r="O164" s="38" t="s">
        <v>43</v>
      </c>
      <c r="P164" s="38" t="s">
        <v>23</v>
      </c>
    </row>
    <row r="165" spans="1:16" ht="62.25" customHeight="1" x14ac:dyDescent="0.2">
      <c r="A165" s="33" t="s">
        <v>126</v>
      </c>
      <c r="B165" s="34" t="str">
        <f>IF(A165="","",VLOOKUP(A165,dados!$D$1:$E$130,2,FALSE))</f>
        <v>Comarca de Balneário Camboriú</v>
      </c>
      <c r="C165" s="26" t="s">
        <v>1510</v>
      </c>
      <c r="D165" s="25" t="s">
        <v>1474</v>
      </c>
      <c r="E165" s="160" t="s">
        <v>99</v>
      </c>
      <c r="F165" s="25" t="s">
        <v>1475</v>
      </c>
      <c r="G165" s="25" t="s">
        <v>60</v>
      </c>
      <c r="H165" s="36"/>
      <c r="I165" s="37">
        <v>220</v>
      </c>
      <c r="J165" s="38" t="s">
        <v>26</v>
      </c>
      <c r="K165" s="38" t="s">
        <v>39</v>
      </c>
      <c r="L165" s="39">
        <v>44681</v>
      </c>
      <c r="M165" s="39"/>
      <c r="N165" s="38" t="s">
        <v>1479</v>
      </c>
      <c r="O165" s="38" t="s">
        <v>43</v>
      </c>
      <c r="P165" s="38" t="s">
        <v>23</v>
      </c>
    </row>
    <row r="166" spans="1:16" ht="62.25" customHeight="1" x14ac:dyDescent="0.2">
      <c r="A166" s="33" t="s">
        <v>142</v>
      </c>
      <c r="B166" s="34" t="str">
        <f>IF(A166="","",VLOOKUP(A166,dados!$D$1:$E$130,2,FALSE))</f>
        <v>Comarca de Barra Velha</v>
      </c>
      <c r="C166" s="26" t="s">
        <v>1510</v>
      </c>
      <c r="D166" s="25" t="s">
        <v>1474</v>
      </c>
      <c r="E166" s="160" t="s">
        <v>99</v>
      </c>
      <c r="F166" s="25" t="s">
        <v>1475</v>
      </c>
      <c r="G166" s="25" t="s">
        <v>60</v>
      </c>
      <c r="H166" s="36"/>
      <c r="I166" s="37">
        <v>180</v>
      </c>
      <c r="J166" s="38" t="s">
        <v>26</v>
      </c>
      <c r="K166" s="38" t="s">
        <v>39</v>
      </c>
      <c r="L166" s="39">
        <v>44681</v>
      </c>
      <c r="M166" s="39"/>
      <c r="N166" s="38" t="s">
        <v>1511</v>
      </c>
      <c r="O166" s="38" t="s">
        <v>43</v>
      </c>
      <c r="P166" s="38" t="s">
        <v>23</v>
      </c>
    </row>
    <row r="167" spans="1:16" ht="62.25" customHeight="1" x14ac:dyDescent="0.2">
      <c r="A167" s="33" t="s">
        <v>154</v>
      </c>
      <c r="B167" s="34" t="str">
        <f>IF(A167="","",VLOOKUP(A167,dados!$D$1:$E$130,2,FALSE))</f>
        <v>Comarca de Braço do Norte</v>
      </c>
      <c r="C167" s="26" t="s">
        <v>1510</v>
      </c>
      <c r="D167" s="25" t="s">
        <v>1474</v>
      </c>
      <c r="E167" s="160" t="s">
        <v>99</v>
      </c>
      <c r="F167" s="25" t="s">
        <v>1475</v>
      </c>
      <c r="G167" s="25" t="s">
        <v>60</v>
      </c>
      <c r="H167" s="36"/>
      <c r="I167" s="37">
        <v>135</v>
      </c>
      <c r="J167" s="38" t="s">
        <v>26</v>
      </c>
      <c r="K167" s="38" t="s">
        <v>39</v>
      </c>
      <c r="L167" s="39">
        <v>44681</v>
      </c>
      <c r="M167" s="39"/>
      <c r="N167" s="38"/>
      <c r="O167" s="38" t="s">
        <v>79</v>
      </c>
      <c r="P167" s="38" t="s">
        <v>23</v>
      </c>
    </row>
    <row r="168" spans="1:16" ht="62.25" customHeight="1" x14ac:dyDescent="0.2">
      <c r="A168" s="33" t="s">
        <v>156</v>
      </c>
      <c r="B168" s="34" t="str">
        <f>IF(A168="","",VLOOKUP(A168,dados!$D$1:$E$130,2,FALSE))</f>
        <v>Comarca de Brusque</v>
      </c>
      <c r="C168" s="26" t="s">
        <v>1510</v>
      </c>
      <c r="D168" s="25" t="s">
        <v>1474</v>
      </c>
      <c r="E168" s="160" t="s">
        <v>99</v>
      </c>
      <c r="F168" s="25" t="s">
        <v>1475</v>
      </c>
      <c r="G168" s="25" t="s">
        <v>60</v>
      </c>
      <c r="H168" s="36"/>
      <c r="I168" s="37">
        <v>740</v>
      </c>
      <c r="J168" s="38" t="s">
        <v>26</v>
      </c>
      <c r="K168" s="38" t="s">
        <v>39</v>
      </c>
      <c r="L168" s="39">
        <v>44681</v>
      </c>
      <c r="M168" s="39"/>
      <c r="N168" s="38" t="s">
        <v>1480</v>
      </c>
      <c r="O168" s="38" t="s">
        <v>43</v>
      </c>
      <c r="P168" s="38" t="s">
        <v>23</v>
      </c>
    </row>
    <row r="169" spans="1:16" ht="62.25" customHeight="1" x14ac:dyDescent="0.2">
      <c r="A169" s="33" t="s">
        <v>160</v>
      </c>
      <c r="B169" s="34" t="str">
        <f>IF(A169="","",VLOOKUP(A169,dados!$D$1:$E$130,2,FALSE))</f>
        <v>Comarca de Caçador</v>
      </c>
      <c r="C169" s="26" t="s">
        <v>1510</v>
      </c>
      <c r="D169" s="25" t="s">
        <v>1474</v>
      </c>
      <c r="E169" s="160" t="s">
        <v>99</v>
      </c>
      <c r="F169" s="25" t="s">
        <v>1475</v>
      </c>
      <c r="G169" s="25" t="s">
        <v>60</v>
      </c>
      <c r="H169" s="36"/>
      <c r="I169" s="37">
        <v>65</v>
      </c>
      <c r="J169" s="38" t="s">
        <v>26</v>
      </c>
      <c r="K169" s="38" t="s">
        <v>39</v>
      </c>
      <c r="L169" s="39">
        <v>44681</v>
      </c>
      <c r="M169" s="39"/>
      <c r="N169" s="38" t="s">
        <v>1481</v>
      </c>
      <c r="O169" s="38" t="s">
        <v>43</v>
      </c>
      <c r="P169" s="38" t="s">
        <v>23</v>
      </c>
    </row>
    <row r="170" spans="1:16" ht="62.25" customHeight="1" x14ac:dyDescent="0.2">
      <c r="A170" s="33" t="s">
        <v>164</v>
      </c>
      <c r="B170" s="34" t="str">
        <f>IF(A170="","",VLOOKUP(A170,dados!$D$1:$E$130,2,FALSE))</f>
        <v>Comarca de Camboriú</v>
      </c>
      <c r="C170" s="26" t="s">
        <v>1510</v>
      </c>
      <c r="D170" s="25" t="s">
        <v>1474</v>
      </c>
      <c r="E170" s="160" t="s">
        <v>99</v>
      </c>
      <c r="F170" s="25" t="s">
        <v>1475</v>
      </c>
      <c r="G170" s="25" t="s">
        <v>60</v>
      </c>
      <c r="H170" s="36"/>
      <c r="I170" s="37">
        <v>300</v>
      </c>
      <c r="J170" s="38" t="s">
        <v>26</v>
      </c>
      <c r="K170" s="38" t="s">
        <v>39</v>
      </c>
      <c r="L170" s="39">
        <v>44681</v>
      </c>
      <c r="M170" s="39"/>
      <c r="N170" s="38"/>
      <c r="O170" s="38" t="s">
        <v>79</v>
      </c>
      <c r="P170" s="38" t="s">
        <v>23</v>
      </c>
    </row>
    <row r="171" spans="1:16" ht="62.25" customHeight="1" x14ac:dyDescent="0.2">
      <c r="A171" s="33" t="s">
        <v>176</v>
      </c>
      <c r="B171" s="34" t="str">
        <f>IF(A171="","",VLOOKUP(A171,dados!$D$1:$E$130,2,FALSE))</f>
        <v>Comarca de Capivari de Baixo</v>
      </c>
      <c r="C171" s="26" t="s">
        <v>1510</v>
      </c>
      <c r="D171" s="25" t="s">
        <v>1474</v>
      </c>
      <c r="E171" s="160" t="s">
        <v>99</v>
      </c>
      <c r="F171" s="25" t="s">
        <v>1475</v>
      </c>
      <c r="G171" s="25" t="s">
        <v>60</v>
      </c>
      <c r="H171" s="36"/>
      <c r="I171" s="37">
        <v>225</v>
      </c>
      <c r="J171" s="38" t="s">
        <v>26</v>
      </c>
      <c r="K171" s="38" t="s">
        <v>39</v>
      </c>
      <c r="L171" s="39">
        <v>44681</v>
      </c>
      <c r="M171" s="39"/>
      <c r="N171" s="38" t="s">
        <v>1482</v>
      </c>
      <c r="O171" s="38" t="s">
        <v>52</v>
      </c>
      <c r="P171" s="38" t="s">
        <v>23</v>
      </c>
    </row>
    <row r="172" spans="1:16" ht="62.25" customHeight="1" x14ac:dyDescent="0.2">
      <c r="A172" s="33" t="s">
        <v>184</v>
      </c>
      <c r="B172" s="34" t="str">
        <f>IF(A172="","",VLOOKUP(A172,dados!$D$1:$E$130,2,FALSE))</f>
        <v>Comarca de Coronel Freitas</v>
      </c>
      <c r="C172" s="26" t="s">
        <v>1510</v>
      </c>
      <c r="D172" s="25" t="s">
        <v>1474</v>
      </c>
      <c r="E172" s="160" t="s">
        <v>99</v>
      </c>
      <c r="F172" s="25" t="s">
        <v>1475</v>
      </c>
      <c r="G172" s="25" t="s">
        <v>60</v>
      </c>
      <c r="H172" s="36"/>
      <c r="I172" s="37">
        <v>430</v>
      </c>
      <c r="J172" s="38" t="s">
        <v>26</v>
      </c>
      <c r="K172" s="38" t="s">
        <v>39</v>
      </c>
      <c r="L172" s="39">
        <v>44681</v>
      </c>
      <c r="M172" s="39"/>
      <c r="N172" s="38"/>
      <c r="O172" s="38" t="s">
        <v>79</v>
      </c>
      <c r="P172" s="38" t="s">
        <v>23</v>
      </c>
    </row>
    <row r="173" spans="1:16" ht="62.25" customHeight="1" x14ac:dyDescent="0.2">
      <c r="A173" s="33" t="s">
        <v>186</v>
      </c>
      <c r="B173" s="34" t="str">
        <f>IF(A173="","",VLOOKUP(A173,dados!$D$1:$E$130,2,FALSE))</f>
        <v>Comarca de Correia Pinto</v>
      </c>
      <c r="C173" s="26" t="s">
        <v>1510</v>
      </c>
      <c r="D173" s="25" t="s">
        <v>1474</v>
      </c>
      <c r="E173" s="160" t="s">
        <v>99</v>
      </c>
      <c r="F173" s="25" t="s">
        <v>1475</v>
      </c>
      <c r="G173" s="25" t="s">
        <v>60</v>
      </c>
      <c r="H173" s="36"/>
      <c r="I173" s="37">
        <v>400</v>
      </c>
      <c r="J173" s="38" t="s">
        <v>26</v>
      </c>
      <c r="K173" s="38" t="s">
        <v>39</v>
      </c>
      <c r="L173" s="39">
        <v>44681</v>
      </c>
      <c r="M173" s="39"/>
      <c r="N173" s="38" t="s">
        <v>1512</v>
      </c>
      <c r="O173" s="38" t="s">
        <v>52</v>
      </c>
      <c r="P173" s="38" t="s">
        <v>23</v>
      </c>
    </row>
    <row r="174" spans="1:16" ht="62.25" customHeight="1" x14ac:dyDescent="0.2">
      <c r="A174" s="33" t="s">
        <v>188</v>
      </c>
      <c r="B174" s="34" t="str">
        <f>IF(A174="","",VLOOKUP(A174,dados!$D$1:$E$130,2,FALSE))</f>
        <v>Comarca de Criciúma</v>
      </c>
      <c r="C174" s="26" t="s">
        <v>1510</v>
      </c>
      <c r="D174" s="25" t="s">
        <v>1474</v>
      </c>
      <c r="E174" s="160" t="s">
        <v>99</v>
      </c>
      <c r="F174" s="25" t="s">
        <v>1475</v>
      </c>
      <c r="G174" s="25" t="s">
        <v>60</v>
      </c>
      <c r="H174" s="36"/>
      <c r="I174" s="37">
        <v>364</v>
      </c>
      <c r="J174" s="38" t="s">
        <v>26</v>
      </c>
      <c r="K174" s="38" t="s">
        <v>39</v>
      </c>
      <c r="L174" s="39">
        <v>44681</v>
      </c>
      <c r="M174" s="39"/>
      <c r="N174" s="38" t="s">
        <v>1485</v>
      </c>
      <c r="O174" s="38" t="s">
        <v>52</v>
      </c>
      <c r="P174" s="38" t="s">
        <v>23</v>
      </c>
    </row>
    <row r="175" spans="1:16" ht="62.25" customHeight="1" x14ac:dyDescent="0.2">
      <c r="A175" s="33" t="s">
        <v>196</v>
      </c>
      <c r="B175" s="34" t="str">
        <f>IF(A175="","",VLOOKUP(A175,dados!$D$1:$E$130,2,FALSE))</f>
        <v>Comarca de Dionísio Cerqueira</v>
      </c>
      <c r="C175" s="26" t="s">
        <v>1510</v>
      </c>
      <c r="D175" s="25" t="s">
        <v>1474</v>
      </c>
      <c r="E175" s="160" t="s">
        <v>99</v>
      </c>
      <c r="F175" s="25" t="s">
        <v>1475</v>
      </c>
      <c r="G175" s="25" t="s">
        <v>60</v>
      </c>
      <c r="H175" s="36"/>
      <c r="I175" s="37">
        <v>270</v>
      </c>
      <c r="J175" s="38" t="s">
        <v>26</v>
      </c>
      <c r="K175" s="38" t="s">
        <v>39</v>
      </c>
      <c r="L175" s="39">
        <v>44681</v>
      </c>
      <c r="M175" s="39"/>
      <c r="N175" s="38" t="s">
        <v>1486</v>
      </c>
      <c r="O175" s="38" t="s">
        <v>43</v>
      </c>
      <c r="P175" s="38" t="s">
        <v>23</v>
      </c>
    </row>
    <row r="176" spans="1:16" ht="62.25" customHeight="1" x14ac:dyDescent="0.2">
      <c r="A176" s="33" t="s">
        <v>202</v>
      </c>
      <c r="B176" s="34" t="str">
        <f>IF(A176="","",VLOOKUP(A176,dados!$D$1:$E$130,2,FALSE))</f>
        <v>Comarca de Garopaba</v>
      </c>
      <c r="C176" s="26" t="s">
        <v>1510</v>
      </c>
      <c r="D176" s="25" t="s">
        <v>1474</v>
      </c>
      <c r="E176" s="160" t="s">
        <v>99</v>
      </c>
      <c r="F176" s="25" t="s">
        <v>1475</v>
      </c>
      <c r="G176" s="25" t="s">
        <v>60</v>
      </c>
      <c r="H176" s="36"/>
      <c r="I176" s="37">
        <v>120</v>
      </c>
      <c r="J176" s="38" t="s">
        <v>26</v>
      </c>
      <c r="K176" s="38" t="s">
        <v>39</v>
      </c>
      <c r="L176" s="39">
        <v>44681</v>
      </c>
      <c r="M176" s="39"/>
      <c r="N176" s="38" t="s">
        <v>1488</v>
      </c>
      <c r="O176" s="38" t="s">
        <v>43</v>
      </c>
      <c r="P176" s="38" t="s">
        <v>23</v>
      </c>
    </row>
    <row r="177" spans="1:16" ht="62.25" customHeight="1" x14ac:dyDescent="0.2">
      <c r="A177" s="33" t="s">
        <v>206</v>
      </c>
      <c r="B177" s="34" t="str">
        <f>IF(A177="","",VLOOKUP(A177,dados!$D$1:$E$130,2,FALSE))</f>
        <v>Comarca de Gaspar</v>
      </c>
      <c r="C177" s="26" t="s">
        <v>1510</v>
      </c>
      <c r="D177" s="25" t="s">
        <v>1474</v>
      </c>
      <c r="E177" s="160" t="s">
        <v>99</v>
      </c>
      <c r="F177" s="25" t="s">
        <v>1475</v>
      </c>
      <c r="G177" s="25" t="s">
        <v>60</v>
      </c>
      <c r="H177" s="36" t="s">
        <v>1503</v>
      </c>
      <c r="I177" s="37">
        <v>1760</v>
      </c>
      <c r="J177" s="38" t="s">
        <v>26</v>
      </c>
      <c r="K177" s="38" t="s">
        <v>39</v>
      </c>
      <c r="L177" s="39">
        <v>44681</v>
      </c>
      <c r="M177" s="39"/>
      <c r="N177" s="38" t="s">
        <v>1491</v>
      </c>
      <c r="O177" s="38" t="s">
        <v>43</v>
      </c>
      <c r="P177" s="38" t="s">
        <v>23</v>
      </c>
    </row>
    <row r="178" spans="1:16" ht="62.25" customHeight="1" x14ac:dyDescent="0.2">
      <c r="A178" s="33" t="s">
        <v>208</v>
      </c>
      <c r="B178" s="34" t="str">
        <f>IF(A178="","",VLOOKUP(A178,dados!$D$1:$E$130,2,FALSE))</f>
        <v>Comarca de Guaramirim</v>
      </c>
      <c r="C178" s="26" t="s">
        <v>1510</v>
      </c>
      <c r="D178" s="25" t="s">
        <v>1474</v>
      </c>
      <c r="E178" s="160" t="s">
        <v>99</v>
      </c>
      <c r="F178" s="25" t="s">
        <v>1475</v>
      </c>
      <c r="G178" s="25" t="s">
        <v>60</v>
      </c>
      <c r="H178" s="36"/>
      <c r="I178" s="37">
        <v>851.04</v>
      </c>
      <c r="J178" s="38" t="s">
        <v>26</v>
      </c>
      <c r="K178" s="38" t="s">
        <v>39</v>
      </c>
      <c r="L178" s="39">
        <v>44681</v>
      </c>
      <c r="M178" s="39"/>
      <c r="N178" s="38"/>
      <c r="O178" s="38" t="s">
        <v>79</v>
      </c>
      <c r="P178" s="38" t="s">
        <v>23</v>
      </c>
    </row>
    <row r="179" spans="1:16" ht="62.25" customHeight="1" x14ac:dyDescent="0.2">
      <c r="A179" s="33" t="s">
        <v>220</v>
      </c>
      <c r="B179" s="34" t="str">
        <f>IF(A179="","",VLOOKUP(A179,dados!$D$1:$E$130,2,FALSE))</f>
        <v>Comarca de Indaial</v>
      </c>
      <c r="C179" s="26" t="s">
        <v>1510</v>
      </c>
      <c r="D179" s="25" t="s">
        <v>1474</v>
      </c>
      <c r="E179" s="160" t="s">
        <v>99</v>
      </c>
      <c r="F179" s="25" t="s">
        <v>1475</v>
      </c>
      <c r="G179" s="25" t="s">
        <v>60</v>
      </c>
      <c r="H179" s="36"/>
      <c r="I179" s="37">
        <v>750</v>
      </c>
      <c r="J179" s="38" t="s">
        <v>26</v>
      </c>
      <c r="K179" s="38" t="s">
        <v>39</v>
      </c>
      <c r="L179" s="39">
        <v>44681</v>
      </c>
      <c r="M179" s="39"/>
      <c r="N179" s="38"/>
      <c r="O179" s="38" t="s">
        <v>79</v>
      </c>
      <c r="P179" s="38" t="s">
        <v>23</v>
      </c>
    </row>
    <row r="180" spans="1:16" ht="62.25" customHeight="1" x14ac:dyDescent="0.2">
      <c r="A180" s="33" t="s">
        <v>224</v>
      </c>
      <c r="B180" s="34" t="str">
        <f>IF(A180="","",VLOOKUP(A180,dados!$D$1:$E$130,2,FALSE))</f>
        <v>Comarca de Itá</v>
      </c>
      <c r="C180" s="26" t="s">
        <v>1510</v>
      </c>
      <c r="D180" s="25" t="s">
        <v>1474</v>
      </c>
      <c r="E180" s="160" t="s">
        <v>99</v>
      </c>
      <c r="F180" s="25" t="s">
        <v>1475</v>
      </c>
      <c r="G180" s="25" t="s">
        <v>60</v>
      </c>
      <c r="H180" s="36"/>
      <c r="I180" s="37">
        <v>500</v>
      </c>
      <c r="J180" s="38" t="s">
        <v>26</v>
      </c>
      <c r="K180" s="38" t="s">
        <v>39</v>
      </c>
      <c r="L180" s="39">
        <v>44681</v>
      </c>
      <c r="M180" s="39"/>
      <c r="N180" s="38"/>
      <c r="O180" s="38" t="s">
        <v>79</v>
      </c>
      <c r="P180" s="38" t="s">
        <v>23</v>
      </c>
    </row>
    <row r="181" spans="1:16" ht="62.25" customHeight="1" x14ac:dyDescent="0.2">
      <c r="A181" s="33" t="s">
        <v>228</v>
      </c>
      <c r="B181" s="34" t="str">
        <f>IF(A181="","",VLOOKUP(A181,dados!$D$1:$E$130,2,FALSE))</f>
        <v>Comarca de Itajaí</v>
      </c>
      <c r="C181" s="26" t="s">
        <v>1510</v>
      </c>
      <c r="D181" s="25" t="s">
        <v>1474</v>
      </c>
      <c r="E181" s="160" t="s">
        <v>99</v>
      </c>
      <c r="F181" s="25" t="s">
        <v>1475</v>
      </c>
      <c r="G181" s="25" t="s">
        <v>60</v>
      </c>
      <c r="H181" s="36"/>
      <c r="I181" s="37">
        <v>390</v>
      </c>
      <c r="J181" s="38" t="s">
        <v>26</v>
      </c>
      <c r="K181" s="38" t="s">
        <v>39</v>
      </c>
      <c r="L181" s="39">
        <v>44681</v>
      </c>
      <c r="M181" s="39"/>
      <c r="N181" s="38"/>
      <c r="O181" s="38" t="s">
        <v>79</v>
      </c>
      <c r="P181" s="38" t="s">
        <v>23</v>
      </c>
    </row>
    <row r="182" spans="1:16" ht="62.25" customHeight="1" x14ac:dyDescent="0.2">
      <c r="A182" s="33" t="s">
        <v>230</v>
      </c>
      <c r="B182" s="34" t="str">
        <f>IF(A182="","",VLOOKUP(A182,dados!$D$1:$E$130,2,FALSE))</f>
        <v>Comarca de Itajaí - Fórum Universitário</v>
      </c>
      <c r="C182" s="26" t="s">
        <v>1510</v>
      </c>
      <c r="D182" s="25" t="s">
        <v>1474</v>
      </c>
      <c r="E182" s="160" t="s">
        <v>99</v>
      </c>
      <c r="F182" s="25" t="s">
        <v>1475</v>
      </c>
      <c r="G182" s="25" t="s">
        <v>60</v>
      </c>
      <c r="H182" s="36"/>
      <c r="I182" s="37">
        <v>380</v>
      </c>
      <c r="J182" s="38" t="s">
        <v>26</v>
      </c>
      <c r="K182" s="38" t="s">
        <v>39</v>
      </c>
      <c r="L182" s="39">
        <v>44681</v>
      </c>
      <c r="M182" s="39"/>
      <c r="N182" s="38" t="s">
        <v>1495</v>
      </c>
      <c r="O182" s="38" t="s">
        <v>52</v>
      </c>
      <c r="P182" s="38" t="s">
        <v>23</v>
      </c>
    </row>
    <row r="183" spans="1:16" ht="62.25" customHeight="1" x14ac:dyDescent="0.2">
      <c r="A183" s="33" t="s">
        <v>244</v>
      </c>
      <c r="B183" s="34" t="str">
        <f>IF(A183="","",VLOOKUP(A183,dados!$D$1:$E$130,2,FALSE))</f>
        <v>Comarca de Jaraguá do Sul</v>
      </c>
      <c r="C183" s="26" t="s">
        <v>1510</v>
      </c>
      <c r="D183" s="25" t="s">
        <v>1474</v>
      </c>
      <c r="E183" s="160" t="s">
        <v>99</v>
      </c>
      <c r="F183" s="25" t="s">
        <v>1475</v>
      </c>
      <c r="G183" s="25" t="s">
        <v>60</v>
      </c>
      <c r="H183" s="36"/>
      <c r="I183" s="37">
        <v>1567</v>
      </c>
      <c r="J183" s="38" t="s">
        <v>26</v>
      </c>
      <c r="K183" s="38" t="s">
        <v>39</v>
      </c>
      <c r="L183" s="39">
        <v>44681</v>
      </c>
      <c r="M183" s="39"/>
      <c r="N183" s="38" t="s">
        <v>1513</v>
      </c>
      <c r="O183" s="38" t="s">
        <v>43</v>
      </c>
      <c r="P183" s="38" t="s">
        <v>23</v>
      </c>
    </row>
    <row r="184" spans="1:16" ht="62.25" customHeight="1" x14ac:dyDescent="0.2">
      <c r="A184" s="33" t="s">
        <v>246</v>
      </c>
      <c r="B184" s="34" t="str">
        <f>IF(A184="","",VLOOKUP(A184,dados!$D$1:$E$130,2,FALSE))</f>
        <v>Comarca de Joaçaba</v>
      </c>
      <c r="C184" s="26" t="s">
        <v>1510</v>
      </c>
      <c r="D184" s="25" t="s">
        <v>1474</v>
      </c>
      <c r="E184" s="160" t="s">
        <v>99</v>
      </c>
      <c r="F184" s="25" t="s">
        <v>1475</v>
      </c>
      <c r="G184" s="25" t="s">
        <v>60</v>
      </c>
      <c r="H184" s="36"/>
      <c r="I184" s="37">
        <v>200</v>
      </c>
      <c r="J184" s="38" t="s">
        <v>26</v>
      </c>
      <c r="K184" s="38" t="s">
        <v>39</v>
      </c>
      <c r="L184" s="39">
        <v>44681</v>
      </c>
      <c r="M184" s="39"/>
      <c r="N184" s="38"/>
      <c r="O184" s="38" t="s">
        <v>79</v>
      </c>
      <c r="P184" s="38" t="s">
        <v>23</v>
      </c>
    </row>
    <row r="185" spans="1:16" ht="62.25" customHeight="1" x14ac:dyDescent="0.2">
      <c r="A185" s="33" t="s">
        <v>248</v>
      </c>
      <c r="B185" s="34" t="str">
        <f>IF(A185="","",VLOOKUP(A185,dados!$D$1:$E$130,2,FALSE))</f>
        <v>Comarca de Joinville</v>
      </c>
      <c r="C185" s="26" t="s">
        <v>1510</v>
      </c>
      <c r="D185" s="25" t="s">
        <v>1474</v>
      </c>
      <c r="E185" s="160" t="s">
        <v>99</v>
      </c>
      <c r="F185" s="25" t="s">
        <v>1475</v>
      </c>
      <c r="G185" s="25" t="s">
        <v>60</v>
      </c>
      <c r="H185" s="36"/>
      <c r="I185" s="37">
        <v>794.18</v>
      </c>
      <c r="J185" s="38" t="s">
        <v>26</v>
      </c>
      <c r="K185" s="38" t="s">
        <v>39</v>
      </c>
      <c r="L185" s="39">
        <v>44681</v>
      </c>
      <c r="M185" s="39"/>
      <c r="N185" s="38" t="s">
        <v>1500</v>
      </c>
      <c r="O185" s="38" t="s">
        <v>52</v>
      </c>
      <c r="P185" s="38" t="s">
        <v>23</v>
      </c>
    </row>
    <row r="186" spans="1:16" ht="62.25" customHeight="1" x14ac:dyDescent="0.2">
      <c r="A186" s="33" t="s">
        <v>254</v>
      </c>
      <c r="B186" s="34" t="str">
        <f>IF(A186="","",VLOOKUP(A186,dados!$D$1:$E$130,2,FALSE))</f>
        <v>Comarca de Laguna</v>
      </c>
      <c r="C186" s="26" t="s">
        <v>1510</v>
      </c>
      <c r="D186" s="25" t="s">
        <v>1474</v>
      </c>
      <c r="E186" s="160" t="s">
        <v>99</v>
      </c>
      <c r="F186" s="25" t="s">
        <v>1475</v>
      </c>
      <c r="G186" s="25" t="s">
        <v>60</v>
      </c>
      <c r="H186" s="36"/>
      <c r="I186" s="37">
        <v>1200</v>
      </c>
      <c r="J186" s="38" t="s">
        <v>26</v>
      </c>
      <c r="K186" s="38" t="s">
        <v>39</v>
      </c>
      <c r="L186" s="39">
        <v>44681</v>
      </c>
      <c r="M186" s="39"/>
      <c r="N186" s="38"/>
      <c r="O186" s="38" t="s">
        <v>79</v>
      </c>
      <c r="P186" s="38" t="s">
        <v>23</v>
      </c>
    </row>
    <row r="187" spans="1:16" ht="62.25" customHeight="1" x14ac:dyDescent="0.2">
      <c r="A187" s="33" t="s">
        <v>262</v>
      </c>
      <c r="B187" s="34" t="str">
        <f>IF(A187="","",VLOOKUP(A187,dados!$D$1:$E$130,2,FALSE))</f>
        <v>Comarca de Maravilha</v>
      </c>
      <c r="C187" s="26" t="s">
        <v>1510</v>
      </c>
      <c r="D187" s="25" t="s">
        <v>1474</v>
      </c>
      <c r="E187" s="160" t="s">
        <v>99</v>
      </c>
      <c r="F187" s="25" t="s">
        <v>1475</v>
      </c>
      <c r="G187" s="25" t="s">
        <v>60</v>
      </c>
      <c r="H187" s="36"/>
      <c r="I187" s="37">
        <v>300</v>
      </c>
      <c r="J187" s="38" t="s">
        <v>26</v>
      </c>
      <c r="K187" s="38" t="s">
        <v>39</v>
      </c>
      <c r="L187" s="39">
        <v>44681</v>
      </c>
      <c r="M187" s="39"/>
      <c r="N187" s="38"/>
      <c r="O187" s="38" t="s">
        <v>79</v>
      </c>
      <c r="P187" s="38" t="s">
        <v>23</v>
      </c>
    </row>
    <row r="188" spans="1:16" ht="62.25" customHeight="1" x14ac:dyDescent="0.2">
      <c r="A188" s="33" t="s">
        <v>266</v>
      </c>
      <c r="B188" s="34" t="s">
        <v>267</v>
      </c>
      <c r="C188" s="26" t="s">
        <v>1473</v>
      </c>
      <c r="D188" s="25" t="s">
        <v>1474</v>
      </c>
      <c r="E188" s="160" t="s">
        <v>99</v>
      </c>
      <c r="F188" s="25" t="s">
        <v>1475</v>
      </c>
      <c r="G188" s="25" t="s">
        <v>60</v>
      </c>
      <c r="H188" s="36" t="s">
        <v>531</v>
      </c>
      <c r="I188" s="37">
        <v>390</v>
      </c>
      <c r="J188" s="38" t="s">
        <v>26</v>
      </c>
      <c r="K188" s="38" t="s">
        <v>39</v>
      </c>
      <c r="L188" s="39">
        <v>44681</v>
      </c>
      <c r="M188" s="39"/>
      <c r="N188" s="38" t="s">
        <v>1514</v>
      </c>
      <c r="O188" s="38" t="s">
        <v>43</v>
      </c>
      <c r="P188" s="38" t="s">
        <v>23</v>
      </c>
    </row>
    <row r="189" spans="1:16" ht="62.25" customHeight="1" x14ac:dyDescent="0.2">
      <c r="A189" s="33" t="s">
        <v>274</v>
      </c>
      <c r="B189" s="34" t="str">
        <f>IF(A189="","",VLOOKUP(A189,dados!$D$1:$E$130,2,FALSE))</f>
        <v>Comarca de Otacílio Costa</v>
      </c>
      <c r="C189" s="26" t="s">
        <v>1510</v>
      </c>
      <c r="D189" s="25" t="s">
        <v>1474</v>
      </c>
      <c r="E189" s="160" t="s">
        <v>99</v>
      </c>
      <c r="F189" s="25" t="s">
        <v>1489</v>
      </c>
      <c r="G189" s="25" t="s">
        <v>60</v>
      </c>
      <c r="H189" s="36" t="s">
        <v>531</v>
      </c>
      <c r="I189" s="37">
        <v>330</v>
      </c>
      <c r="J189" s="38" t="s">
        <v>26</v>
      </c>
      <c r="K189" s="38" t="s">
        <v>39</v>
      </c>
      <c r="L189" s="39">
        <v>44681</v>
      </c>
      <c r="M189" s="39"/>
      <c r="N189" s="38" t="s">
        <v>1501</v>
      </c>
      <c r="O189" s="38" t="s">
        <v>43</v>
      </c>
      <c r="P189" s="38" t="s">
        <v>23</v>
      </c>
    </row>
    <row r="190" spans="1:16" ht="62.25" customHeight="1" x14ac:dyDescent="0.2">
      <c r="A190" s="33" t="s">
        <v>278</v>
      </c>
      <c r="B190" s="34" t="str">
        <f>IF(A190="","",VLOOKUP(A190,dados!$D$1:$E$130,2,FALSE))</f>
        <v xml:space="preserve">Comarca de Palmitos </v>
      </c>
      <c r="C190" s="26" t="s">
        <v>1510</v>
      </c>
      <c r="D190" s="25" t="s">
        <v>1474</v>
      </c>
      <c r="E190" s="160" t="s">
        <v>99</v>
      </c>
      <c r="F190" s="25" t="s">
        <v>1475</v>
      </c>
      <c r="G190" s="25" t="s">
        <v>60</v>
      </c>
      <c r="H190" s="36"/>
      <c r="I190" s="37">
        <v>130</v>
      </c>
      <c r="J190" s="38" t="s">
        <v>26</v>
      </c>
      <c r="K190" s="38" t="s">
        <v>39</v>
      </c>
      <c r="L190" s="39">
        <v>44681</v>
      </c>
      <c r="M190" s="39"/>
      <c r="N190" s="38"/>
      <c r="O190" s="38" t="s">
        <v>79</v>
      </c>
      <c r="P190" s="38" t="s">
        <v>23</v>
      </c>
    </row>
    <row r="191" spans="1:16" ht="62.25" customHeight="1" x14ac:dyDescent="0.2">
      <c r="A191" s="33" t="s">
        <v>292</v>
      </c>
      <c r="B191" s="34" t="str">
        <f>IF(A191="","",VLOOKUP(A191,dados!$D$1:$E$130,2,FALSE))</f>
        <v>Comarca de Presidente Getúlio</v>
      </c>
      <c r="C191" s="26" t="s">
        <v>1510</v>
      </c>
      <c r="D191" s="25" t="s">
        <v>1474</v>
      </c>
      <c r="E191" s="160" t="s">
        <v>99</v>
      </c>
      <c r="F191" s="25" t="s">
        <v>1475</v>
      </c>
      <c r="G191" s="25" t="s">
        <v>60</v>
      </c>
      <c r="H191" s="36"/>
      <c r="I191" s="37">
        <v>837</v>
      </c>
      <c r="J191" s="38" t="s">
        <v>26</v>
      </c>
      <c r="K191" s="38" t="s">
        <v>39</v>
      </c>
      <c r="L191" s="39">
        <v>44681</v>
      </c>
      <c r="M191" s="39"/>
      <c r="N191" s="38" t="s">
        <v>1502</v>
      </c>
      <c r="O191" s="38" t="s">
        <v>52</v>
      </c>
      <c r="P191" s="38" t="s">
        <v>23</v>
      </c>
    </row>
    <row r="192" spans="1:16" ht="62.25" customHeight="1" x14ac:dyDescent="0.2">
      <c r="A192" s="33" t="s">
        <v>316</v>
      </c>
      <c r="B192" s="34" t="str">
        <f>IF(A192="","",VLOOKUP(A192,dados!$D$1:$E$130,2,FALSE))</f>
        <v>Comarca de São Francisco do Sul</v>
      </c>
      <c r="C192" s="26" t="s">
        <v>1510</v>
      </c>
      <c r="D192" s="25" t="s">
        <v>1474</v>
      </c>
      <c r="E192" s="160" t="s">
        <v>99</v>
      </c>
      <c r="F192" s="25" t="s">
        <v>1475</v>
      </c>
      <c r="G192" s="25" t="s">
        <v>60</v>
      </c>
      <c r="H192" s="36"/>
      <c r="I192" s="37">
        <v>1600</v>
      </c>
      <c r="J192" s="38" t="s">
        <v>26</v>
      </c>
      <c r="K192" s="38" t="s">
        <v>39</v>
      </c>
      <c r="L192" s="39">
        <v>44681</v>
      </c>
      <c r="M192" s="39"/>
      <c r="N192" s="38"/>
      <c r="O192" s="38" t="s">
        <v>79</v>
      </c>
      <c r="P192" s="38" t="s">
        <v>23</v>
      </c>
    </row>
    <row r="193" spans="1:16" ht="62.25" customHeight="1" x14ac:dyDescent="0.2">
      <c r="A193" s="33" t="s">
        <v>332</v>
      </c>
      <c r="B193" s="34" t="str">
        <f>IF(A193="","",VLOOKUP(A193,dados!$D$1:$E$130,2,FALSE))</f>
        <v>Comarca de Sombrio</v>
      </c>
      <c r="C193" s="26" t="s">
        <v>1510</v>
      </c>
      <c r="D193" s="25" t="s">
        <v>1474</v>
      </c>
      <c r="E193" s="160" t="s">
        <v>99</v>
      </c>
      <c r="F193" s="25" t="s">
        <v>1475</v>
      </c>
      <c r="G193" s="25" t="s">
        <v>60</v>
      </c>
      <c r="H193" s="36"/>
      <c r="I193" s="37">
        <v>154</v>
      </c>
      <c r="J193" s="38" t="s">
        <v>26</v>
      </c>
      <c r="K193" s="38" t="s">
        <v>39</v>
      </c>
      <c r="L193" s="39">
        <v>44681</v>
      </c>
      <c r="M193" s="39"/>
      <c r="N193" s="38"/>
      <c r="O193" s="38" t="s">
        <v>79</v>
      </c>
      <c r="P193" s="38" t="s">
        <v>23</v>
      </c>
    </row>
    <row r="194" spans="1:16" ht="62.25" customHeight="1" x14ac:dyDescent="0.2">
      <c r="A194" s="33" t="s">
        <v>340</v>
      </c>
      <c r="B194" s="34" t="str">
        <f>IF(A194="","",VLOOKUP(A194,dados!$D$1:$E$130,2,FALSE))</f>
        <v>Comarca de Timbó</v>
      </c>
      <c r="C194" s="26" t="s">
        <v>1510</v>
      </c>
      <c r="D194" s="25" t="s">
        <v>1474</v>
      </c>
      <c r="E194" s="160" t="s">
        <v>99</v>
      </c>
      <c r="F194" s="25" t="s">
        <v>1475</v>
      </c>
      <c r="G194" s="25" t="s">
        <v>60</v>
      </c>
      <c r="H194" s="36" t="s">
        <v>531</v>
      </c>
      <c r="I194" s="37">
        <v>300</v>
      </c>
      <c r="J194" s="38" t="s">
        <v>26</v>
      </c>
      <c r="K194" s="38" t="s">
        <v>39</v>
      </c>
      <c r="L194" s="39">
        <v>44681</v>
      </c>
      <c r="M194" s="39"/>
      <c r="N194" s="38" t="s">
        <v>1515</v>
      </c>
      <c r="O194" s="38" t="s">
        <v>52</v>
      </c>
      <c r="P194" s="38" t="s">
        <v>23</v>
      </c>
    </row>
    <row r="195" spans="1:16" ht="62.25" customHeight="1" x14ac:dyDescent="0.2">
      <c r="A195" s="33" t="s">
        <v>344</v>
      </c>
      <c r="B195" s="34" t="str">
        <f>IF(A195="","",VLOOKUP(A195,dados!$D$1:$E$130,2,FALSE))</f>
        <v>Comarca de Tubarão</v>
      </c>
      <c r="C195" s="26" t="s">
        <v>1510</v>
      </c>
      <c r="D195" s="25" t="s">
        <v>1474</v>
      </c>
      <c r="E195" s="160" t="s">
        <v>99</v>
      </c>
      <c r="F195" s="25" t="s">
        <v>1506</v>
      </c>
      <c r="G195" s="25" t="s">
        <v>60</v>
      </c>
      <c r="H195" s="36"/>
      <c r="I195" s="37">
        <v>390</v>
      </c>
      <c r="J195" s="38" t="s">
        <v>26</v>
      </c>
      <c r="K195" s="38" t="s">
        <v>39</v>
      </c>
      <c r="L195" s="39">
        <v>44681</v>
      </c>
      <c r="M195" s="39"/>
      <c r="N195" s="38" t="s">
        <v>1507</v>
      </c>
      <c r="O195" s="38" t="s">
        <v>52</v>
      </c>
      <c r="P195" s="38" t="s">
        <v>23</v>
      </c>
    </row>
    <row r="196" spans="1:16" ht="62.25" customHeight="1" x14ac:dyDescent="0.2">
      <c r="A196" s="33" t="s">
        <v>352</v>
      </c>
      <c r="B196" s="34" t="str">
        <f>IF(A196="","",VLOOKUP(A196,dados!$D$1:$E$130,2,FALSE))</f>
        <v>Comarca de Videira</v>
      </c>
      <c r="C196" s="26" t="s">
        <v>1510</v>
      </c>
      <c r="D196" s="25" t="s">
        <v>1474</v>
      </c>
      <c r="E196" s="160" t="s">
        <v>99</v>
      </c>
      <c r="F196" s="25" t="s">
        <v>1475</v>
      </c>
      <c r="G196" s="25" t="s">
        <v>60</v>
      </c>
      <c r="H196" s="36"/>
      <c r="I196" s="37">
        <v>80</v>
      </c>
      <c r="J196" s="38" t="s">
        <v>26</v>
      </c>
      <c r="K196" s="38" t="s">
        <v>39</v>
      </c>
      <c r="L196" s="39">
        <v>44681</v>
      </c>
      <c r="M196" s="39"/>
      <c r="N196" s="38" t="s">
        <v>1508</v>
      </c>
      <c r="O196" s="38" t="s">
        <v>43</v>
      </c>
      <c r="P196" s="38" t="s">
        <v>23</v>
      </c>
    </row>
    <row r="197" spans="1:16" ht="62.25" customHeight="1" x14ac:dyDescent="0.2">
      <c r="A197" s="33" t="s">
        <v>50</v>
      </c>
      <c r="B197" s="34" t="str">
        <f>IF(A197="","",VLOOKUP(A197,dados!$D$1:$E$130,2,FALSE))</f>
        <v>Comarca da Capital</v>
      </c>
      <c r="C197" s="26" t="s">
        <v>1516</v>
      </c>
      <c r="D197" s="25" t="s">
        <v>1517</v>
      </c>
      <c r="E197" s="160" t="s">
        <v>99</v>
      </c>
      <c r="F197" s="25" t="s">
        <v>1518</v>
      </c>
      <c r="G197" s="25" t="s">
        <v>81</v>
      </c>
      <c r="H197" s="36"/>
      <c r="I197" s="37">
        <v>7700</v>
      </c>
      <c r="J197" s="38" t="s">
        <v>26</v>
      </c>
      <c r="K197" s="38" t="s">
        <v>39</v>
      </c>
      <c r="L197" s="39">
        <v>44681</v>
      </c>
      <c r="M197" s="39"/>
      <c r="N197" s="38" t="s">
        <v>1519</v>
      </c>
      <c r="O197" s="38" t="s">
        <v>43</v>
      </c>
      <c r="P197" s="38" t="s">
        <v>23</v>
      </c>
    </row>
    <row r="198" spans="1:16" ht="62.25" customHeight="1" x14ac:dyDescent="0.2">
      <c r="A198" s="33" t="s">
        <v>63</v>
      </c>
      <c r="B198" s="34" t="str">
        <f>IF(A198="","",VLOOKUP(A198,dados!$D$1:$E$130,2,FALSE))</f>
        <v>Comarca da Capital - Fórum do Continente</v>
      </c>
      <c r="C198" s="26" t="s">
        <v>1516</v>
      </c>
      <c r="D198" s="25" t="s">
        <v>1517</v>
      </c>
      <c r="E198" s="160" t="s">
        <v>99</v>
      </c>
      <c r="F198" s="25" t="s">
        <v>1520</v>
      </c>
      <c r="G198" s="25" t="s">
        <v>81</v>
      </c>
      <c r="H198" s="36" t="s">
        <v>1521</v>
      </c>
      <c r="I198" s="37">
        <v>31070</v>
      </c>
      <c r="J198" s="38" t="s">
        <v>26</v>
      </c>
      <c r="K198" s="38" t="s">
        <v>39</v>
      </c>
      <c r="L198" s="39">
        <v>44681</v>
      </c>
      <c r="M198" s="39"/>
      <c r="N198" s="141" t="s">
        <v>1522</v>
      </c>
      <c r="O198" s="38" t="s">
        <v>43</v>
      </c>
      <c r="P198" s="38" t="s">
        <v>23</v>
      </c>
    </row>
    <row r="199" spans="1:16" ht="62.25" customHeight="1" x14ac:dyDescent="0.2">
      <c r="A199" s="33" t="s">
        <v>84</v>
      </c>
      <c r="B199" s="34" t="str">
        <f>IF(A199="","",VLOOKUP(A199,dados!$D$1:$E$130,2,FALSE))</f>
        <v>Comarca da Capital - Fórum Eduardo Luz</v>
      </c>
      <c r="C199" s="26" t="s">
        <v>1516</v>
      </c>
      <c r="D199" s="25" t="s">
        <v>1517</v>
      </c>
      <c r="E199" s="160" t="s">
        <v>99</v>
      </c>
      <c r="F199" s="25" t="s">
        <v>1523</v>
      </c>
      <c r="G199" s="25" t="s">
        <v>81</v>
      </c>
      <c r="H199" s="36" t="s">
        <v>1521</v>
      </c>
      <c r="I199" s="37">
        <v>33000</v>
      </c>
      <c r="J199" s="38" t="s">
        <v>26</v>
      </c>
      <c r="K199" s="38" t="s">
        <v>39</v>
      </c>
      <c r="L199" s="39">
        <v>44681</v>
      </c>
      <c r="M199" s="39"/>
      <c r="N199" s="38" t="s">
        <v>1524</v>
      </c>
      <c r="O199" s="38" t="s">
        <v>43</v>
      </c>
      <c r="P199" s="38" t="s">
        <v>23</v>
      </c>
    </row>
    <row r="200" spans="1:16" ht="62.25" customHeight="1" x14ac:dyDescent="0.2">
      <c r="A200" s="33" t="s">
        <v>96</v>
      </c>
      <c r="B200" s="34" t="str">
        <f>IF(A200="","",VLOOKUP(A200,dados!$D$1:$E$130,2,FALSE))</f>
        <v>Comarca de Abelardo Luz</v>
      </c>
      <c r="C200" s="26" t="s">
        <v>1516</v>
      </c>
      <c r="D200" s="25" t="s">
        <v>1517</v>
      </c>
      <c r="E200" s="160" t="s">
        <v>99</v>
      </c>
      <c r="F200" s="25" t="s">
        <v>1525</v>
      </c>
      <c r="G200" s="25" t="s">
        <v>81</v>
      </c>
      <c r="H200" s="36" t="s">
        <v>1521</v>
      </c>
      <c r="I200" s="37">
        <v>4440</v>
      </c>
      <c r="J200" s="38" t="s">
        <v>26</v>
      </c>
      <c r="K200" s="38" t="s">
        <v>39</v>
      </c>
      <c r="L200" s="39">
        <v>44681</v>
      </c>
      <c r="M200" s="39"/>
      <c r="N200" s="38" t="s">
        <v>1526</v>
      </c>
      <c r="O200" s="38" t="s">
        <v>43</v>
      </c>
      <c r="P200" s="38" t="s">
        <v>23</v>
      </c>
    </row>
    <row r="201" spans="1:16" ht="62.25" customHeight="1" x14ac:dyDescent="0.2">
      <c r="A201" s="33" t="s">
        <v>101</v>
      </c>
      <c r="B201" s="34" t="str">
        <f>IF(A201="","",VLOOKUP(A201,dados!$D$1:$E$130,2,FALSE))</f>
        <v>Comarca de Anchieta</v>
      </c>
      <c r="C201" s="26" t="s">
        <v>1516</v>
      </c>
      <c r="D201" s="25" t="s">
        <v>1517</v>
      </c>
      <c r="E201" s="160" t="s">
        <v>99</v>
      </c>
      <c r="F201" s="25" t="s">
        <v>1523</v>
      </c>
      <c r="G201" s="25" t="s">
        <v>81</v>
      </c>
      <c r="H201" s="36"/>
      <c r="I201" s="37">
        <v>3600</v>
      </c>
      <c r="J201" s="38" t="s">
        <v>26</v>
      </c>
      <c r="K201" s="38" t="s">
        <v>39</v>
      </c>
      <c r="L201" s="39">
        <v>44681</v>
      </c>
      <c r="M201" s="39"/>
      <c r="N201" s="38"/>
      <c r="O201" s="38" t="s">
        <v>79</v>
      </c>
      <c r="P201" s="38" t="s">
        <v>23</v>
      </c>
    </row>
    <row r="202" spans="1:16" ht="62.25" customHeight="1" x14ac:dyDescent="0.2">
      <c r="A202" s="33" t="s">
        <v>106</v>
      </c>
      <c r="B202" s="34" t="str">
        <f>IF(A202="","",VLOOKUP(A202,dados!$D$1:$E$130,2,FALSE))</f>
        <v>Comarca de Anita Garibaldi</v>
      </c>
      <c r="C202" s="26" t="s">
        <v>1516</v>
      </c>
      <c r="D202" s="25" t="s">
        <v>1517</v>
      </c>
      <c r="E202" s="160" t="s">
        <v>99</v>
      </c>
      <c r="F202" s="25" t="s">
        <v>1523</v>
      </c>
      <c r="G202" s="25" t="s">
        <v>81</v>
      </c>
      <c r="H202" s="36"/>
      <c r="I202" s="37">
        <v>4800</v>
      </c>
      <c r="J202" s="38" t="s">
        <v>26</v>
      </c>
      <c r="K202" s="38" t="s">
        <v>39</v>
      </c>
      <c r="L202" s="39">
        <v>44681</v>
      </c>
      <c r="M202" s="39"/>
      <c r="N202" s="38"/>
      <c r="O202" s="38" t="s">
        <v>79</v>
      </c>
      <c r="P202" s="38" t="s">
        <v>23</v>
      </c>
    </row>
    <row r="203" spans="1:16" ht="62.25" customHeight="1" x14ac:dyDescent="0.2">
      <c r="A203" s="33" t="s">
        <v>110</v>
      </c>
      <c r="B203" s="34" t="str">
        <f>IF(A203="","",VLOOKUP(A203,dados!$D$1:$E$130,2,FALSE))</f>
        <v>Comarca de Araquari</v>
      </c>
      <c r="C203" s="26" t="s">
        <v>1516</v>
      </c>
      <c r="D203" s="25" t="s">
        <v>1517</v>
      </c>
      <c r="E203" s="160" t="s">
        <v>99</v>
      </c>
      <c r="F203" s="25" t="s">
        <v>1523</v>
      </c>
      <c r="G203" s="25" t="s">
        <v>81</v>
      </c>
      <c r="H203" s="36"/>
      <c r="I203" s="37">
        <v>3450</v>
      </c>
      <c r="J203" s="38" t="s">
        <v>26</v>
      </c>
      <c r="K203" s="38" t="s">
        <v>39</v>
      </c>
      <c r="L203" s="39">
        <v>44681</v>
      </c>
      <c r="M203" s="39"/>
      <c r="N203" s="38"/>
      <c r="O203" s="38" t="s">
        <v>79</v>
      </c>
      <c r="P203" s="38" t="s">
        <v>23</v>
      </c>
    </row>
    <row r="204" spans="1:16" ht="62.25" customHeight="1" x14ac:dyDescent="0.2">
      <c r="A204" s="33" t="s">
        <v>114</v>
      </c>
      <c r="B204" s="34" t="str">
        <f>IF(A204="","",VLOOKUP(A204,dados!$D$1:$E$130,2,FALSE))</f>
        <v>Comarca de Araranguá</v>
      </c>
      <c r="C204" s="26" t="s">
        <v>1516</v>
      </c>
      <c r="D204" s="25" t="s">
        <v>1517</v>
      </c>
      <c r="E204" s="160" t="s">
        <v>99</v>
      </c>
      <c r="F204" s="25" t="s">
        <v>1523</v>
      </c>
      <c r="G204" s="25" t="s">
        <v>81</v>
      </c>
      <c r="H204" s="36"/>
      <c r="I204" s="37">
        <v>1317</v>
      </c>
      <c r="J204" s="38" t="s">
        <v>26</v>
      </c>
      <c r="K204" s="38" t="s">
        <v>39</v>
      </c>
      <c r="L204" s="39">
        <v>44681</v>
      </c>
      <c r="M204" s="39"/>
      <c r="N204" s="38" t="s">
        <v>1527</v>
      </c>
      <c r="O204" s="38" t="s">
        <v>43</v>
      </c>
      <c r="P204" s="38" t="s">
        <v>23</v>
      </c>
    </row>
    <row r="205" spans="1:16" ht="62.25" customHeight="1" x14ac:dyDescent="0.2">
      <c r="A205" s="33" t="s">
        <v>118</v>
      </c>
      <c r="B205" s="34" t="str">
        <f>IF(A205="","",VLOOKUP(A205,dados!$D$1:$E$130,2,FALSE))</f>
        <v>Comarca de Armazém</v>
      </c>
      <c r="C205" s="26" t="s">
        <v>1516</v>
      </c>
      <c r="D205" s="25" t="s">
        <v>1517</v>
      </c>
      <c r="E205" s="160" t="s">
        <v>99</v>
      </c>
      <c r="F205" s="25" t="s">
        <v>1523</v>
      </c>
      <c r="G205" s="25" t="s">
        <v>81</v>
      </c>
      <c r="H205" s="36" t="s">
        <v>1528</v>
      </c>
      <c r="I205" s="37">
        <v>5210</v>
      </c>
      <c r="J205" s="38" t="s">
        <v>26</v>
      </c>
      <c r="K205" s="38" t="s">
        <v>39</v>
      </c>
      <c r="L205" s="39">
        <v>44681</v>
      </c>
      <c r="M205" s="39"/>
      <c r="N205" s="38" t="s">
        <v>1529</v>
      </c>
      <c r="O205" s="38" t="s">
        <v>43</v>
      </c>
      <c r="P205" s="38" t="s">
        <v>23</v>
      </c>
    </row>
    <row r="206" spans="1:16" ht="62.25" customHeight="1" x14ac:dyDescent="0.2">
      <c r="A206" s="33" t="s">
        <v>122</v>
      </c>
      <c r="B206" s="34" t="str">
        <f>IF(A206="","",VLOOKUP(A206,dados!$D$1:$E$130,2,FALSE))</f>
        <v>Comarca de Ascurra</v>
      </c>
      <c r="C206" s="26" t="s">
        <v>1516</v>
      </c>
      <c r="D206" s="25" t="s">
        <v>1517</v>
      </c>
      <c r="E206" s="160" t="s">
        <v>99</v>
      </c>
      <c r="F206" s="25" t="s">
        <v>1523</v>
      </c>
      <c r="G206" s="25" t="s">
        <v>81</v>
      </c>
      <c r="H206" s="36"/>
      <c r="I206" s="37">
        <v>5400</v>
      </c>
      <c r="J206" s="38" t="s">
        <v>26</v>
      </c>
      <c r="K206" s="38" t="s">
        <v>39</v>
      </c>
      <c r="L206" s="39">
        <v>44681</v>
      </c>
      <c r="M206" s="39"/>
      <c r="N206" s="38"/>
      <c r="O206" s="38" t="s">
        <v>79</v>
      </c>
      <c r="P206" s="38" t="s">
        <v>23</v>
      </c>
    </row>
    <row r="207" spans="1:16" ht="62.25" customHeight="1" x14ac:dyDescent="0.2">
      <c r="A207" s="33" t="s">
        <v>126</v>
      </c>
      <c r="B207" s="34" t="str">
        <f>IF(A207="","",VLOOKUP(A207,dados!$D$1:$E$130,2,FALSE))</f>
        <v>Comarca de Balneário Camboriú</v>
      </c>
      <c r="C207" s="26" t="s">
        <v>1516</v>
      </c>
      <c r="D207" s="25" t="s">
        <v>1517</v>
      </c>
      <c r="E207" s="160" t="s">
        <v>99</v>
      </c>
      <c r="F207" s="25" t="s">
        <v>1523</v>
      </c>
      <c r="G207" s="25" t="s">
        <v>81</v>
      </c>
      <c r="H207" s="36"/>
      <c r="I207" s="37">
        <v>18860</v>
      </c>
      <c r="J207" s="38" t="s">
        <v>26</v>
      </c>
      <c r="K207" s="38" t="s">
        <v>39</v>
      </c>
      <c r="L207" s="39">
        <v>44681</v>
      </c>
      <c r="M207" s="39"/>
      <c r="N207" s="38"/>
      <c r="O207" s="38" t="s">
        <v>79</v>
      </c>
      <c r="P207" s="38" t="s">
        <v>23</v>
      </c>
    </row>
    <row r="208" spans="1:16" ht="62.25" customHeight="1" x14ac:dyDescent="0.2">
      <c r="A208" s="33" t="s">
        <v>134</v>
      </c>
      <c r="B208" s="34" t="str">
        <f>IF(A208="","",VLOOKUP(A208,dados!$D$1:$E$130,2,FALSE))</f>
        <v>Comarca de Balneário Piçarras</v>
      </c>
      <c r="C208" s="26" t="s">
        <v>1516</v>
      </c>
      <c r="D208" s="25" t="s">
        <v>1517</v>
      </c>
      <c r="E208" s="160" t="s">
        <v>99</v>
      </c>
      <c r="F208" s="25" t="s">
        <v>1523</v>
      </c>
      <c r="G208" s="25" t="s">
        <v>81</v>
      </c>
      <c r="H208" s="36"/>
      <c r="I208" s="37">
        <v>6240</v>
      </c>
      <c r="J208" s="38" t="s">
        <v>26</v>
      </c>
      <c r="K208" s="38" t="s">
        <v>39</v>
      </c>
      <c r="L208" s="39">
        <v>44681</v>
      </c>
      <c r="M208" s="39"/>
      <c r="N208" s="38"/>
      <c r="O208" s="38" t="s">
        <v>79</v>
      </c>
      <c r="P208" s="38" t="s">
        <v>23</v>
      </c>
    </row>
    <row r="209" spans="1:16" ht="62.25" customHeight="1" x14ac:dyDescent="0.2">
      <c r="A209" s="33" t="s">
        <v>142</v>
      </c>
      <c r="B209" s="34" t="str">
        <f>IF(A209="","",VLOOKUP(A209,dados!$D$1:$E$130,2,FALSE))</f>
        <v>Comarca de Barra Velha</v>
      </c>
      <c r="C209" s="26" t="s">
        <v>1516</v>
      </c>
      <c r="D209" s="25" t="s">
        <v>1517</v>
      </c>
      <c r="E209" s="160" t="s">
        <v>99</v>
      </c>
      <c r="F209" s="25" t="s">
        <v>1523</v>
      </c>
      <c r="G209" s="25" t="s">
        <v>81</v>
      </c>
      <c r="H209" s="36"/>
      <c r="I209" s="37">
        <v>8470</v>
      </c>
      <c r="J209" s="38" t="s">
        <v>26</v>
      </c>
      <c r="K209" s="38" t="s">
        <v>39</v>
      </c>
      <c r="L209" s="39">
        <v>44681</v>
      </c>
      <c r="M209" s="39"/>
      <c r="N209" s="38"/>
      <c r="O209" s="38" t="s">
        <v>79</v>
      </c>
      <c r="P209" s="38" t="s">
        <v>23</v>
      </c>
    </row>
    <row r="210" spans="1:16" ht="62.25" customHeight="1" x14ac:dyDescent="0.2">
      <c r="A210" s="33" t="s">
        <v>144</v>
      </c>
      <c r="B210" s="34" t="str">
        <f>IF(A210="","",VLOOKUP(A210,dados!$D$1:$E$130,2,FALSE))</f>
        <v>Comarca de Biguaçu</v>
      </c>
      <c r="C210" s="26" t="s">
        <v>1516</v>
      </c>
      <c r="D210" s="25" t="s">
        <v>1517</v>
      </c>
      <c r="E210" s="160" t="s">
        <v>99</v>
      </c>
      <c r="F210" s="25" t="s">
        <v>1525</v>
      </c>
      <c r="G210" s="25" t="s">
        <v>81</v>
      </c>
      <c r="H210" s="36"/>
      <c r="I210" s="37">
        <v>7360</v>
      </c>
      <c r="J210" s="38" t="s">
        <v>26</v>
      </c>
      <c r="K210" s="38" t="s">
        <v>39</v>
      </c>
      <c r="L210" s="39">
        <v>44681</v>
      </c>
      <c r="M210" s="39"/>
      <c r="N210" s="38" t="s">
        <v>1530</v>
      </c>
      <c r="O210" s="38" t="s">
        <v>43</v>
      </c>
      <c r="P210" s="38" t="s">
        <v>23</v>
      </c>
    </row>
    <row r="211" spans="1:16" ht="62.25" customHeight="1" x14ac:dyDescent="0.2">
      <c r="A211" s="33" t="s">
        <v>148</v>
      </c>
      <c r="B211" s="34" t="str">
        <f>IF(A211="","",VLOOKUP(A211,dados!$D$1:$E$130,2,FALSE))</f>
        <v>Comarca de Blumenau</v>
      </c>
      <c r="C211" s="26" t="s">
        <v>1516</v>
      </c>
      <c r="D211" s="25" t="s">
        <v>1517</v>
      </c>
      <c r="E211" s="160" t="s">
        <v>99</v>
      </c>
      <c r="F211" s="25" t="s">
        <v>1531</v>
      </c>
      <c r="G211" s="25" t="s">
        <v>81</v>
      </c>
      <c r="H211" s="36"/>
      <c r="I211" s="37">
        <v>10650</v>
      </c>
      <c r="J211" s="38" t="s">
        <v>26</v>
      </c>
      <c r="K211" s="38" t="s">
        <v>39</v>
      </c>
      <c r="L211" s="39">
        <v>44681</v>
      </c>
      <c r="M211" s="39"/>
      <c r="N211" s="38" t="s">
        <v>1532</v>
      </c>
      <c r="O211" s="38" t="s">
        <v>52</v>
      </c>
      <c r="P211" s="38" t="s">
        <v>23</v>
      </c>
    </row>
    <row r="212" spans="1:16" ht="62.25" customHeight="1" x14ac:dyDescent="0.2">
      <c r="A212" s="33" t="s">
        <v>152</v>
      </c>
      <c r="B212" s="34" t="str">
        <f>IF(A212="","",VLOOKUP(A212,dados!$D$1:$E$130,2,FALSE))</f>
        <v>Comarca de Bom Retiro</v>
      </c>
      <c r="C212" s="26" t="s">
        <v>1516</v>
      </c>
      <c r="D212" s="25" t="s">
        <v>1517</v>
      </c>
      <c r="E212" s="160" t="s">
        <v>99</v>
      </c>
      <c r="F212" s="25" t="s">
        <v>1520</v>
      </c>
      <c r="G212" s="25" t="s">
        <v>81</v>
      </c>
      <c r="H212" s="36" t="s">
        <v>1521</v>
      </c>
      <c r="I212" s="37">
        <v>1920</v>
      </c>
      <c r="J212" s="38" t="s">
        <v>26</v>
      </c>
      <c r="K212" s="38" t="s">
        <v>39</v>
      </c>
      <c r="L212" s="39">
        <v>44681</v>
      </c>
      <c r="M212" s="39"/>
      <c r="N212" s="38" t="s">
        <v>1533</v>
      </c>
      <c r="O212" s="38" t="s">
        <v>43</v>
      </c>
      <c r="P212" s="38" t="s">
        <v>23</v>
      </c>
    </row>
    <row r="213" spans="1:16" ht="62.25" customHeight="1" x14ac:dyDescent="0.2">
      <c r="A213" s="33" t="s">
        <v>154</v>
      </c>
      <c r="B213" s="34" t="str">
        <f>IF(A213="","",VLOOKUP(A213,dados!$D$1:$E$130,2,FALSE))</f>
        <v>Comarca de Braço do Norte</v>
      </c>
      <c r="C213" s="26" t="s">
        <v>1516</v>
      </c>
      <c r="D213" s="25" t="s">
        <v>1517</v>
      </c>
      <c r="E213" s="160" t="s">
        <v>99</v>
      </c>
      <c r="F213" s="25" t="s">
        <v>1534</v>
      </c>
      <c r="G213" s="25" t="s">
        <v>81</v>
      </c>
      <c r="H213" s="36" t="s">
        <v>1535</v>
      </c>
      <c r="I213" s="37">
        <v>495</v>
      </c>
      <c r="J213" s="38" t="s">
        <v>26</v>
      </c>
      <c r="K213" s="38" t="s">
        <v>39</v>
      </c>
      <c r="L213" s="39">
        <v>44681</v>
      </c>
      <c r="M213" s="39"/>
      <c r="N213" s="38" t="s">
        <v>1536</v>
      </c>
      <c r="O213" s="38" t="s">
        <v>52</v>
      </c>
      <c r="P213" s="38" t="s">
        <v>23</v>
      </c>
    </row>
    <row r="214" spans="1:16" ht="62.25" customHeight="1" x14ac:dyDescent="0.2">
      <c r="A214" s="33" t="s">
        <v>160</v>
      </c>
      <c r="B214" s="34" t="str">
        <f>IF(A214="","",VLOOKUP(A214,dados!$D$1:$E$130,2,FALSE))</f>
        <v>Comarca de Caçador</v>
      </c>
      <c r="C214" s="26" t="s">
        <v>1516</v>
      </c>
      <c r="D214" s="25" t="s">
        <v>1517</v>
      </c>
      <c r="E214" s="160" t="s">
        <v>99</v>
      </c>
      <c r="F214" s="25" t="s">
        <v>1523</v>
      </c>
      <c r="G214" s="25" t="s">
        <v>81</v>
      </c>
      <c r="H214" s="36"/>
      <c r="I214" s="37">
        <v>4950.83</v>
      </c>
      <c r="J214" s="38" t="s">
        <v>26</v>
      </c>
      <c r="K214" s="38" t="s">
        <v>39</v>
      </c>
      <c r="L214" s="39">
        <v>44681</v>
      </c>
      <c r="M214" s="39"/>
      <c r="N214" s="38"/>
      <c r="O214" s="38" t="s">
        <v>79</v>
      </c>
      <c r="P214" s="38" t="s">
        <v>23</v>
      </c>
    </row>
    <row r="215" spans="1:16" ht="62.25" customHeight="1" x14ac:dyDescent="0.2">
      <c r="A215" s="33" t="s">
        <v>164</v>
      </c>
      <c r="B215" s="34" t="str">
        <f>IF(A215="","",VLOOKUP(A215,dados!$D$1:$E$130,2,FALSE))</f>
        <v>Comarca de Camboriú</v>
      </c>
      <c r="C215" s="26" t="s">
        <v>1516</v>
      </c>
      <c r="D215" s="25" t="s">
        <v>1517</v>
      </c>
      <c r="E215" s="160" t="s">
        <v>99</v>
      </c>
      <c r="F215" s="25" t="s">
        <v>1523</v>
      </c>
      <c r="G215" s="25" t="s">
        <v>81</v>
      </c>
      <c r="H215" s="36"/>
      <c r="I215" s="37">
        <v>1068</v>
      </c>
      <c r="J215" s="38" t="s">
        <v>26</v>
      </c>
      <c r="K215" s="38" t="s">
        <v>39</v>
      </c>
      <c r="L215" s="39">
        <v>44681</v>
      </c>
      <c r="M215" s="39"/>
      <c r="N215" s="38" t="s">
        <v>1537</v>
      </c>
      <c r="O215" s="38" t="s">
        <v>43</v>
      </c>
      <c r="P215" s="38" t="s">
        <v>23</v>
      </c>
    </row>
    <row r="216" spans="1:16" ht="105" customHeight="1" x14ac:dyDescent="0.2">
      <c r="A216" s="33" t="s">
        <v>172</v>
      </c>
      <c r="B216" s="34" t="str">
        <f>IF(A216="","",VLOOKUP(A216,dados!$D$1:$E$130,2,FALSE))</f>
        <v>Comarca de Canoinhas</v>
      </c>
      <c r="C216" s="26" t="s">
        <v>1516</v>
      </c>
      <c r="D216" s="25" t="s">
        <v>1517</v>
      </c>
      <c r="E216" s="160" t="s">
        <v>99</v>
      </c>
      <c r="F216" s="25" t="s">
        <v>1538</v>
      </c>
      <c r="G216" s="25" t="s">
        <v>81</v>
      </c>
      <c r="H216" s="36"/>
      <c r="I216" s="37">
        <v>7720</v>
      </c>
      <c r="J216" s="38" t="s">
        <v>26</v>
      </c>
      <c r="K216" s="38" t="s">
        <v>39</v>
      </c>
      <c r="L216" s="39">
        <v>44681</v>
      </c>
      <c r="M216" s="39"/>
      <c r="N216" s="38" t="s">
        <v>1539</v>
      </c>
      <c r="O216" s="38" t="s">
        <v>52</v>
      </c>
      <c r="P216" s="38" t="s">
        <v>23</v>
      </c>
    </row>
    <row r="217" spans="1:16" ht="62.25" customHeight="1" x14ac:dyDescent="0.2">
      <c r="A217" s="33" t="s">
        <v>176</v>
      </c>
      <c r="B217" s="34" t="str">
        <f>IF(A217="","",VLOOKUP(A217,dados!$D$1:$E$130,2,FALSE))</f>
        <v>Comarca de Capivari de Baixo</v>
      </c>
      <c r="C217" s="26" t="s">
        <v>1516</v>
      </c>
      <c r="D217" s="25" t="s">
        <v>1517</v>
      </c>
      <c r="E217" s="160" t="s">
        <v>99</v>
      </c>
      <c r="F217" s="25" t="s">
        <v>1525</v>
      </c>
      <c r="G217" s="25" t="s">
        <v>81</v>
      </c>
      <c r="H217" s="36" t="s">
        <v>1521</v>
      </c>
      <c r="I217" s="37">
        <v>7700</v>
      </c>
      <c r="J217" s="38" t="s">
        <v>26</v>
      </c>
      <c r="K217" s="38" t="s">
        <v>39</v>
      </c>
      <c r="L217" s="39">
        <v>44681</v>
      </c>
      <c r="M217" s="39"/>
      <c r="N217" s="38" t="s">
        <v>1540</v>
      </c>
      <c r="O217" s="38" t="s">
        <v>43</v>
      </c>
      <c r="P217" s="38" t="s">
        <v>23</v>
      </c>
    </row>
    <row r="218" spans="1:16" ht="62.25" customHeight="1" x14ac:dyDescent="0.2">
      <c r="A218" s="33" t="s">
        <v>178</v>
      </c>
      <c r="B218" s="34" t="str">
        <f>IF(A218="","",VLOOKUP(A218,dados!$D$1:$E$130,2,FALSE))</f>
        <v>Comarca de Catanduvas</v>
      </c>
      <c r="C218" s="26" t="s">
        <v>1516</v>
      </c>
      <c r="D218" s="25" t="s">
        <v>1517</v>
      </c>
      <c r="E218" s="160" t="s">
        <v>99</v>
      </c>
      <c r="F218" s="25" t="s">
        <v>1523</v>
      </c>
      <c r="G218" s="25" t="s">
        <v>81</v>
      </c>
      <c r="H218" s="36"/>
      <c r="I218" s="37">
        <v>14755</v>
      </c>
      <c r="J218" s="38" t="s">
        <v>26</v>
      </c>
      <c r="K218" s="38" t="s">
        <v>39</v>
      </c>
      <c r="L218" s="39">
        <v>44681</v>
      </c>
      <c r="M218" s="39"/>
      <c r="N218" s="38"/>
      <c r="O218" s="38" t="s">
        <v>79</v>
      </c>
      <c r="P218" s="38" t="s">
        <v>23</v>
      </c>
    </row>
    <row r="219" spans="1:16" ht="62.25" customHeight="1" x14ac:dyDescent="0.2">
      <c r="A219" s="33" t="s">
        <v>180</v>
      </c>
      <c r="B219" s="34" t="str">
        <f>IF(A219="","",VLOOKUP(A219,dados!$D$1:$E$130,2,FALSE))</f>
        <v>Comarca de Chapecó</v>
      </c>
      <c r="C219" s="26" t="s">
        <v>1516</v>
      </c>
      <c r="D219" s="25" t="s">
        <v>1517</v>
      </c>
      <c r="E219" s="160" t="s">
        <v>99</v>
      </c>
      <c r="F219" s="25" t="s">
        <v>1523</v>
      </c>
      <c r="G219" s="25" t="s">
        <v>81</v>
      </c>
      <c r="H219" s="36"/>
      <c r="I219" s="37">
        <v>13280</v>
      </c>
      <c r="J219" s="38" t="s">
        <v>26</v>
      </c>
      <c r="K219" s="38" t="s">
        <v>39</v>
      </c>
      <c r="L219" s="39">
        <v>44681</v>
      </c>
      <c r="M219" s="39"/>
      <c r="N219" s="38" t="s">
        <v>1541</v>
      </c>
      <c r="O219" s="38" t="s">
        <v>52</v>
      </c>
      <c r="P219" s="38" t="s">
        <v>23</v>
      </c>
    </row>
    <row r="220" spans="1:16" ht="62.25" customHeight="1" x14ac:dyDescent="0.2">
      <c r="A220" s="33" t="s">
        <v>184</v>
      </c>
      <c r="B220" s="34" t="str">
        <f>IF(A220="","",VLOOKUP(A220,dados!$D$1:$E$130,2,FALSE))</f>
        <v>Comarca de Coronel Freitas</v>
      </c>
      <c r="C220" s="26" t="s">
        <v>1516</v>
      </c>
      <c r="D220" s="25" t="s">
        <v>1517</v>
      </c>
      <c r="E220" s="160" t="s">
        <v>99</v>
      </c>
      <c r="F220" s="25" t="s">
        <v>1523</v>
      </c>
      <c r="G220" s="25" t="s">
        <v>81</v>
      </c>
      <c r="H220" s="36"/>
      <c r="I220" s="37">
        <v>9875</v>
      </c>
      <c r="J220" s="38" t="s">
        <v>26</v>
      </c>
      <c r="K220" s="38" t="s">
        <v>39</v>
      </c>
      <c r="L220" s="39">
        <v>44681</v>
      </c>
      <c r="M220" s="39"/>
      <c r="N220" s="38" t="s">
        <v>1542</v>
      </c>
      <c r="O220" s="38" t="s">
        <v>43</v>
      </c>
      <c r="P220" s="38" t="s">
        <v>23</v>
      </c>
    </row>
    <row r="221" spans="1:16" ht="62.25" customHeight="1" x14ac:dyDescent="0.2">
      <c r="A221" s="33" t="s">
        <v>186</v>
      </c>
      <c r="B221" s="34" t="str">
        <f>IF(A221="","",VLOOKUP(A221,dados!$D$1:$E$130,2,FALSE))</f>
        <v>Comarca de Correia Pinto</v>
      </c>
      <c r="C221" s="26" t="s">
        <v>1516</v>
      </c>
      <c r="D221" s="25" t="s">
        <v>1517</v>
      </c>
      <c r="E221" s="160" t="s">
        <v>99</v>
      </c>
      <c r="F221" s="25" t="s">
        <v>1523</v>
      </c>
      <c r="G221" s="25" t="s">
        <v>81</v>
      </c>
      <c r="H221" s="36"/>
      <c r="I221" s="37">
        <v>31764</v>
      </c>
      <c r="J221" s="38" t="s">
        <v>26</v>
      </c>
      <c r="K221" s="38" t="s">
        <v>39</v>
      </c>
      <c r="L221" s="39">
        <v>44681</v>
      </c>
      <c r="M221" s="39"/>
      <c r="N221" s="38" t="s">
        <v>1543</v>
      </c>
      <c r="O221" s="38" t="s">
        <v>43</v>
      </c>
      <c r="P221" s="38" t="s">
        <v>23</v>
      </c>
    </row>
    <row r="222" spans="1:16" ht="62.25" customHeight="1" x14ac:dyDescent="0.2">
      <c r="A222" s="33" t="s">
        <v>188</v>
      </c>
      <c r="B222" s="34" t="str">
        <f>IF(A222="","",VLOOKUP(A222,dados!$D$1:$E$130,2,FALSE))</f>
        <v>Comarca de Criciúma</v>
      </c>
      <c r="C222" s="26" t="s">
        <v>1516</v>
      </c>
      <c r="D222" s="25" t="s">
        <v>1517</v>
      </c>
      <c r="E222" s="160" t="s">
        <v>99</v>
      </c>
      <c r="F222" s="25" t="s">
        <v>1544</v>
      </c>
      <c r="G222" s="25" t="s">
        <v>81</v>
      </c>
      <c r="H222" s="36" t="s">
        <v>1545</v>
      </c>
      <c r="I222" s="37">
        <v>26800</v>
      </c>
      <c r="J222" s="38" t="s">
        <v>26</v>
      </c>
      <c r="K222" s="38" t="s">
        <v>39</v>
      </c>
      <c r="L222" s="39">
        <v>44681</v>
      </c>
      <c r="M222" s="39"/>
      <c r="N222" s="38" t="s">
        <v>1546</v>
      </c>
      <c r="O222" s="38" t="s">
        <v>52</v>
      </c>
      <c r="P222" s="38" t="s">
        <v>23</v>
      </c>
    </row>
    <row r="223" spans="1:16" ht="62.25" customHeight="1" x14ac:dyDescent="0.2">
      <c r="A223" s="33" t="s">
        <v>190</v>
      </c>
      <c r="B223" s="34" t="str">
        <f>IF(A223="","",VLOOKUP(A223,dados!$D$1:$E$130,2,FALSE))</f>
        <v xml:space="preserve">Comarca de Cunha Porã </v>
      </c>
      <c r="C223" s="26" t="s">
        <v>1516</v>
      </c>
      <c r="D223" s="25" t="s">
        <v>1517</v>
      </c>
      <c r="E223" s="160" t="s">
        <v>99</v>
      </c>
      <c r="F223" s="25" t="s">
        <v>1523</v>
      </c>
      <c r="G223" s="25" t="s">
        <v>81</v>
      </c>
      <c r="H223" s="36"/>
      <c r="I223" s="37">
        <v>3000</v>
      </c>
      <c r="J223" s="38" t="s">
        <v>26</v>
      </c>
      <c r="K223" s="38" t="s">
        <v>39</v>
      </c>
      <c r="L223" s="39">
        <v>44681</v>
      </c>
      <c r="M223" s="39"/>
      <c r="N223" s="38"/>
      <c r="O223" s="38" t="s">
        <v>79</v>
      </c>
      <c r="P223" s="38" t="s">
        <v>23</v>
      </c>
    </row>
    <row r="224" spans="1:16" ht="62.25" customHeight="1" x14ac:dyDescent="0.2">
      <c r="A224" s="33" t="s">
        <v>194</v>
      </c>
      <c r="B224" s="34" t="str">
        <f>IF(A224="","",VLOOKUP(A224,dados!$D$1:$E$130,2,FALSE))</f>
        <v>Comarca de Descanso</v>
      </c>
      <c r="C224" s="26" t="s">
        <v>1516</v>
      </c>
      <c r="D224" s="25" t="s">
        <v>1517</v>
      </c>
      <c r="E224" s="160" t="s">
        <v>99</v>
      </c>
      <c r="F224" s="25" t="s">
        <v>1525</v>
      </c>
      <c r="G224" s="25" t="s">
        <v>81</v>
      </c>
      <c r="H224" s="36" t="s">
        <v>1521</v>
      </c>
      <c r="I224" s="37">
        <v>6950</v>
      </c>
      <c r="J224" s="38" t="s">
        <v>26</v>
      </c>
      <c r="K224" s="38" t="s">
        <v>39</v>
      </c>
      <c r="L224" s="39">
        <v>44681</v>
      </c>
      <c r="M224" s="39"/>
      <c r="N224" s="38" t="s">
        <v>1547</v>
      </c>
      <c r="O224" s="38" t="s">
        <v>43</v>
      </c>
      <c r="P224" s="38" t="s">
        <v>23</v>
      </c>
    </row>
    <row r="225" spans="1:16" ht="62.25" customHeight="1" x14ac:dyDescent="0.2">
      <c r="A225" s="33" t="s">
        <v>196</v>
      </c>
      <c r="B225" s="34" t="str">
        <f>IF(A225="","",VLOOKUP(A225,dados!$D$1:$E$130,2,FALSE))</f>
        <v>Comarca de Dionísio Cerqueira</v>
      </c>
      <c r="C225" s="26" t="s">
        <v>1516</v>
      </c>
      <c r="D225" s="25" t="s">
        <v>1517</v>
      </c>
      <c r="E225" s="160" t="s">
        <v>99</v>
      </c>
      <c r="F225" s="25" t="s">
        <v>1523</v>
      </c>
      <c r="G225" s="25" t="s">
        <v>81</v>
      </c>
      <c r="H225" s="36"/>
      <c r="I225" s="37">
        <v>4000</v>
      </c>
      <c r="J225" s="38" t="s">
        <v>26</v>
      </c>
      <c r="K225" s="38" t="s">
        <v>39</v>
      </c>
      <c r="L225" s="39">
        <v>44681</v>
      </c>
      <c r="M225" s="39"/>
      <c r="N225" s="38"/>
      <c r="O225" s="38" t="s">
        <v>79</v>
      </c>
      <c r="P225" s="38" t="s">
        <v>23</v>
      </c>
    </row>
    <row r="226" spans="1:16" ht="62.25" customHeight="1" x14ac:dyDescent="0.2">
      <c r="A226" s="33" t="s">
        <v>200</v>
      </c>
      <c r="B226" s="34" t="str">
        <f>IF(A226="","",VLOOKUP(A226,dados!$D$1:$E$130,2,FALSE))</f>
        <v>Comarca de Fraiburgo</v>
      </c>
      <c r="C226" s="26" t="s">
        <v>1516</v>
      </c>
      <c r="D226" s="25" t="s">
        <v>1517</v>
      </c>
      <c r="E226" s="160" t="s">
        <v>99</v>
      </c>
      <c r="F226" s="25" t="s">
        <v>1520</v>
      </c>
      <c r="G226" s="25" t="s">
        <v>81</v>
      </c>
      <c r="H226" s="36" t="s">
        <v>1521</v>
      </c>
      <c r="I226" s="37">
        <v>5520</v>
      </c>
      <c r="J226" s="38" t="s">
        <v>26</v>
      </c>
      <c r="K226" s="38" t="s">
        <v>39</v>
      </c>
      <c r="L226" s="39">
        <v>44681</v>
      </c>
      <c r="M226" s="39"/>
      <c r="N226" s="38" t="s">
        <v>1548</v>
      </c>
      <c r="O226" s="38" t="s">
        <v>43</v>
      </c>
      <c r="P226" s="38" t="s">
        <v>23</v>
      </c>
    </row>
    <row r="227" spans="1:16" ht="62.25" customHeight="1" x14ac:dyDescent="0.2">
      <c r="A227" s="33" t="s">
        <v>206</v>
      </c>
      <c r="B227" s="34" t="str">
        <f>IF(A227="","",VLOOKUP(A227,dados!$D$1:$E$130,2,FALSE))</f>
        <v>Comarca de Gaspar</v>
      </c>
      <c r="C227" s="26" t="s">
        <v>1516</v>
      </c>
      <c r="D227" s="25" t="s">
        <v>1517</v>
      </c>
      <c r="E227" s="160" t="s">
        <v>99</v>
      </c>
      <c r="F227" s="25" t="s">
        <v>1523</v>
      </c>
      <c r="G227" s="25" t="s">
        <v>81</v>
      </c>
      <c r="H227" s="36"/>
      <c r="I227" s="37">
        <v>7700</v>
      </c>
      <c r="J227" s="38" t="s">
        <v>26</v>
      </c>
      <c r="K227" s="38" t="s">
        <v>39</v>
      </c>
      <c r="L227" s="39">
        <v>44681</v>
      </c>
      <c r="M227" s="39"/>
      <c r="N227" s="38"/>
      <c r="O227" s="38" t="s">
        <v>79</v>
      </c>
      <c r="P227" s="38" t="s">
        <v>23</v>
      </c>
    </row>
    <row r="228" spans="1:16" ht="62.25" customHeight="1" x14ac:dyDescent="0.2">
      <c r="A228" s="33" t="s">
        <v>208</v>
      </c>
      <c r="B228" s="34" t="str">
        <f>IF(A228="","",VLOOKUP(A228,dados!$D$1:$E$130,2,FALSE))</f>
        <v>Comarca de Guaramirim</v>
      </c>
      <c r="C228" s="26" t="s">
        <v>1516</v>
      </c>
      <c r="D228" s="25" t="s">
        <v>1517</v>
      </c>
      <c r="E228" s="160" t="s">
        <v>99</v>
      </c>
      <c r="F228" s="25" t="s">
        <v>1523</v>
      </c>
      <c r="G228" s="25" t="s">
        <v>81</v>
      </c>
      <c r="H228" s="36"/>
      <c r="I228" s="37">
        <v>6000</v>
      </c>
      <c r="J228" s="38" t="s">
        <v>26</v>
      </c>
      <c r="K228" s="38" t="s">
        <v>39</v>
      </c>
      <c r="L228" s="39">
        <v>44681</v>
      </c>
      <c r="M228" s="39"/>
      <c r="N228" s="38"/>
      <c r="O228" s="38" t="s">
        <v>79</v>
      </c>
      <c r="P228" s="38" t="s">
        <v>23</v>
      </c>
    </row>
    <row r="229" spans="1:16" ht="62.25" customHeight="1" x14ac:dyDescent="0.2">
      <c r="A229" s="33" t="s">
        <v>212</v>
      </c>
      <c r="B229" s="34" t="str">
        <f>IF(A229="","",VLOOKUP(A229,dados!$D$1:$E$130,2,FALSE))</f>
        <v>Comarca de Ibirama</v>
      </c>
      <c r="C229" s="26" t="s">
        <v>1516</v>
      </c>
      <c r="D229" s="25" t="s">
        <v>1517</v>
      </c>
      <c r="E229" s="160" t="s">
        <v>99</v>
      </c>
      <c r="F229" s="25" t="s">
        <v>1523</v>
      </c>
      <c r="G229" s="25" t="s">
        <v>81</v>
      </c>
      <c r="H229" s="36"/>
      <c r="I229" s="37">
        <v>32540</v>
      </c>
      <c r="J229" s="38" t="s">
        <v>26</v>
      </c>
      <c r="K229" s="38" t="s">
        <v>39</v>
      </c>
      <c r="L229" s="39">
        <v>44681</v>
      </c>
      <c r="M229" s="39"/>
      <c r="N229" s="38"/>
      <c r="O229" s="38" t="s">
        <v>79</v>
      </c>
      <c r="P229" s="38" t="s">
        <v>23</v>
      </c>
    </row>
    <row r="230" spans="1:16" ht="62.25" customHeight="1" x14ac:dyDescent="0.2">
      <c r="A230" s="33" t="s">
        <v>250</v>
      </c>
      <c r="B230" s="34" t="s">
        <v>1549</v>
      </c>
      <c r="C230" s="26" t="s">
        <v>1550</v>
      </c>
      <c r="D230" s="25"/>
      <c r="E230" s="160" t="s">
        <v>99</v>
      </c>
      <c r="F230" s="148" t="s">
        <v>1551</v>
      </c>
      <c r="G230" s="25" t="s">
        <v>81</v>
      </c>
      <c r="H230" s="36" t="s">
        <v>1552</v>
      </c>
      <c r="I230" s="37">
        <v>3840</v>
      </c>
      <c r="J230" s="38"/>
      <c r="K230" s="38" t="s">
        <v>39</v>
      </c>
      <c r="L230" s="39">
        <v>44681</v>
      </c>
      <c r="M230" s="39"/>
      <c r="N230" s="38" t="s">
        <v>1553</v>
      </c>
      <c r="O230" s="38" t="s">
        <v>43</v>
      </c>
      <c r="P230" s="38" t="s">
        <v>23</v>
      </c>
    </row>
    <row r="231" spans="1:16" ht="62.25" customHeight="1" x14ac:dyDescent="0.2">
      <c r="A231" s="33" t="s">
        <v>214</v>
      </c>
      <c r="B231" s="34" t="str">
        <f>IF(A231="","",VLOOKUP(A231,dados!$D$1:$E$130,2,FALSE))</f>
        <v>Comarca de Içara</v>
      </c>
      <c r="C231" s="26" t="s">
        <v>1516</v>
      </c>
      <c r="D231" s="25" t="s">
        <v>1517</v>
      </c>
      <c r="E231" s="160" t="s">
        <v>99</v>
      </c>
      <c r="F231" s="25" t="s">
        <v>1554</v>
      </c>
      <c r="G231" s="25" t="s">
        <v>81</v>
      </c>
      <c r="H231" s="36" t="s">
        <v>1552</v>
      </c>
      <c r="I231" s="37">
        <v>18000</v>
      </c>
      <c r="J231" s="38" t="s">
        <v>26</v>
      </c>
      <c r="K231" s="38" t="s">
        <v>39</v>
      </c>
      <c r="L231" s="39">
        <v>44681</v>
      </c>
      <c r="M231" s="39"/>
      <c r="N231" s="38" t="s">
        <v>1555</v>
      </c>
      <c r="O231" s="38" t="s">
        <v>52</v>
      </c>
      <c r="P231" s="38" t="s">
        <v>23</v>
      </c>
    </row>
    <row r="232" spans="1:16" ht="86.25" customHeight="1" x14ac:dyDescent="0.2">
      <c r="A232" s="33" t="s">
        <v>216</v>
      </c>
      <c r="B232" s="34" t="str">
        <f>IF(A232="","",VLOOKUP(A232,dados!$D$1:$E$130,2,FALSE))</f>
        <v>Comarca de Imaruí</v>
      </c>
      <c r="C232" s="26" t="s">
        <v>1516</v>
      </c>
      <c r="D232" s="25" t="s">
        <v>1517</v>
      </c>
      <c r="E232" s="160" t="s">
        <v>99</v>
      </c>
      <c r="F232" s="25" t="s">
        <v>1556</v>
      </c>
      <c r="G232" s="25" t="s">
        <v>81</v>
      </c>
      <c r="H232" s="36"/>
      <c r="I232" s="37">
        <v>17600</v>
      </c>
      <c r="J232" s="38" t="s">
        <v>26</v>
      </c>
      <c r="K232" s="38" t="s">
        <v>39</v>
      </c>
      <c r="L232" s="39">
        <v>44681</v>
      </c>
      <c r="M232" s="39"/>
      <c r="N232" s="142" t="s">
        <v>1557</v>
      </c>
      <c r="O232" s="38" t="s">
        <v>52</v>
      </c>
      <c r="P232" s="38" t="s">
        <v>23</v>
      </c>
    </row>
    <row r="233" spans="1:16" ht="62.25" customHeight="1" x14ac:dyDescent="0.2">
      <c r="A233" s="33" t="s">
        <v>218</v>
      </c>
      <c r="B233" s="34" t="str">
        <f>IF(A233="","",VLOOKUP(A233,dados!$D$1:$E$130,2,FALSE))</f>
        <v>Comarca de Imbituba</v>
      </c>
      <c r="C233" s="26" t="s">
        <v>1516</v>
      </c>
      <c r="D233" s="25" t="s">
        <v>1517</v>
      </c>
      <c r="E233" s="160" t="s">
        <v>99</v>
      </c>
      <c r="F233" s="25" t="s">
        <v>1523</v>
      </c>
      <c r="G233" s="25" t="s">
        <v>81</v>
      </c>
      <c r="H233" s="36"/>
      <c r="I233" s="37">
        <v>18000</v>
      </c>
      <c r="J233" s="38" t="s">
        <v>26</v>
      </c>
      <c r="K233" s="38" t="s">
        <v>39</v>
      </c>
      <c r="L233" s="39">
        <v>44681</v>
      </c>
      <c r="M233" s="39"/>
      <c r="N233" s="38"/>
      <c r="O233" s="38" t="s">
        <v>79</v>
      </c>
      <c r="P233" s="38" t="s">
        <v>23</v>
      </c>
    </row>
    <row r="234" spans="1:16" ht="62.25" customHeight="1" x14ac:dyDescent="0.2">
      <c r="A234" s="33" t="s">
        <v>220</v>
      </c>
      <c r="B234" s="34" t="str">
        <f>IF(A234="","",VLOOKUP(A234,dados!$D$1:$E$130,2,FALSE))</f>
        <v>Comarca de Indaial</v>
      </c>
      <c r="C234" s="26" t="s">
        <v>1516</v>
      </c>
      <c r="D234" s="25" t="s">
        <v>1517</v>
      </c>
      <c r="E234" s="160" t="s">
        <v>99</v>
      </c>
      <c r="F234" s="25" t="s">
        <v>1518</v>
      </c>
      <c r="G234" s="25" t="s">
        <v>81</v>
      </c>
      <c r="H234" s="36"/>
      <c r="I234" s="37">
        <v>7085</v>
      </c>
      <c r="J234" s="38" t="s">
        <v>26</v>
      </c>
      <c r="K234" s="38" t="s">
        <v>39</v>
      </c>
      <c r="L234" s="39">
        <v>44681</v>
      </c>
      <c r="M234" s="39"/>
      <c r="N234" s="38" t="s">
        <v>1558</v>
      </c>
      <c r="O234" s="38" t="s">
        <v>43</v>
      </c>
      <c r="P234" s="38" t="s">
        <v>23</v>
      </c>
    </row>
    <row r="235" spans="1:16" ht="62.25" customHeight="1" x14ac:dyDescent="0.2">
      <c r="A235" s="33" t="s">
        <v>224</v>
      </c>
      <c r="B235" s="34" t="str">
        <f>IF(A235="","",VLOOKUP(A235,dados!$D$1:$E$130,2,FALSE))</f>
        <v>Comarca de Itá</v>
      </c>
      <c r="C235" s="26" t="s">
        <v>1516</v>
      </c>
      <c r="D235" s="25" t="s">
        <v>1517</v>
      </c>
      <c r="E235" s="160" t="s">
        <v>99</v>
      </c>
      <c r="F235" s="25" t="s">
        <v>1520</v>
      </c>
      <c r="G235" s="25" t="s">
        <v>81</v>
      </c>
      <c r="H235" s="36" t="s">
        <v>1521</v>
      </c>
      <c r="I235" s="37">
        <v>4596</v>
      </c>
      <c r="J235" s="38" t="s">
        <v>26</v>
      </c>
      <c r="K235" s="38" t="s">
        <v>39</v>
      </c>
      <c r="L235" s="39">
        <v>44681</v>
      </c>
      <c r="M235" s="39"/>
      <c r="N235" s="38" t="s">
        <v>1559</v>
      </c>
      <c r="O235" s="38" t="s">
        <v>43</v>
      </c>
      <c r="P235" s="38" t="s">
        <v>23</v>
      </c>
    </row>
    <row r="236" spans="1:16" ht="62.25" customHeight="1" x14ac:dyDescent="0.2">
      <c r="A236" s="33" t="s">
        <v>226</v>
      </c>
      <c r="B236" s="34" t="str">
        <f>IF(A236="","",VLOOKUP(A236,dados!$D$1:$E$130,2,FALSE))</f>
        <v>Comarca de Itaiópolis</v>
      </c>
      <c r="C236" s="26" t="s">
        <v>1516</v>
      </c>
      <c r="D236" s="25" t="s">
        <v>1517</v>
      </c>
      <c r="E236" s="160" t="s">
        <v>99</v>
      </c>
      <c r="F236" s="25" t="s">
        <v>1523</v>
      </c>
      <c r="G236" s="25" t="s">
        <v>81</v>
      </c>
      <c r="H236" s="36"/>
      <c r="I236" s="37">
        <v>1800</v>
      </c>
      <c r="J236" s="38" t="s">
        <v>26</v>
      </c>
      <c r="K236" s="38" t="s">
        <v>39</v>
      </c>
      <c r="L236" s="39">
        <v>44681</v>
      </c>
      <c r="M236" s="39"/>
      <c r="N236" s="38" t="s">
        <v>1560</v>
      </c>
      <c r="O236" s="38" t="s">
        <v>43</v>
      </c>
      <c r="P236" s="38" t="s">
        <v>23</v>
      </c>
    </row>
    <row r="237" spans="1:16" ht="62.25" customHeight="1" x14ac:dyDescent="0.2">
      <c r="A237" s="33" t="s">
        <v>228</v>
      </c>
      <c r="B237" s="34" t="str">
        <f>IF(A237="","",VLOOKUP(A237,dados!$D$1:$E$130,2,FALSE))</f>
        <v>Comarca de Itajaí</v>
      </c>
      <c r="C237" s="26" t="s">
        <v>1516</v>
      </c>
      <c r="D237" s="25" t="s">
        <v>1517</v>
      </c>
      <c r="E237" s="160" t="s">
        <v>99</v>
      </c>
      <c r="F237" s="25" t="s">
        <v>1523</v>
      </c>
      <c r="G237" s="25" t="s">
        <v>81</v>
      </c>
      <c r="H237" s="36"/>
      <c r="I237" s="37">
        <v>18000</v>
      </c>
      <c r="J237" s="38" t="s">
        <v>26</v>
      </c>
      <c r="K237" s="38" t="s">
        <v>39</v>
      </c>
      <c r="L237" s="39">
        <v>44681</v>
      </c>
      <c r="M237" s="39"/>
      <c r="N237" s="38"/>
      <c r="O237" s="38" t="s">
        <v>79</v>
      </c>
      <c r="P237" s="38" t="s">
        <v>23</v>
      </c>
    </row>
    <row r="238" spans="1:16" ht="62.25" customHeight="1" x14ac:dyDescent="0.2">
      <c r="A238" s="33" t="s">
        <v>234</v>
      </c>
      <c r="B238" s="34" t="str">
        <f>IF(A238="","",VLOOKUP(A238,dados!$D$1:$E$130,2,FALSE))</f>
        <v>Comarca de Itapema</v>
      </c>
      <c r="C238" s="26" t="s">
        <v>1516</v>
      </c>
      <c r="D238" s="25" t="s">
        <v>1517</v>
      </c>
      <c r="E238" s="160" t="s">
        <v>99</v>
      </c>
      <c r="F238" s="25" t="s">
        <v>1523</v>
      </c>
      <c r="G238" s="25" t="s">
        <v>81</v>
      </c>
      <c r="H238" s="36"/>
      <c r="I238" s="37">
        <v>6790</v>
      </c>
      <c r="J238" s="38" t="s">
        <v>26</v>
      </c>
      <c r="K238" s="38" t="s">
        <v>39</v>
      </c>
      <c r="L238" s="39">
        <v>44681</v>
      </c>
      <c r="M238" s="39"/>
      <c r="N238" s="38" t="s">
        <v>1561</v>
      </c>
      <c r="O238" s="38" t="s">
        <v>43</v>
      </c>
      <c r="P238" s="38" t="s">
        <v>23</v>
      </c>
    </row>
    <row r="239" spans="1:16" ht="62.25" customHeight="1" x14ac:dyDescent="0.2">
      <c r="A239" s="33" t="s">
        <v>236</v>
      </c>
      <c r="B239" s="34" t="str">
        <f>IF(A239="","",VLOOKUP(A239,dados!$D$1:$E$130,2,FALSE))</f>
        <v>Comarca de Itapiranga</v>
      </c>
      <c r="C239" s="26" t="s">
        <v>1516</v>
      </c>
      <c r="D239" s="25" t="s">
        <v>1517</v>
      </c>
      <c r="E239" s="160" t="s">
        <v>99</v>
      </c>
      <c r="F239" s="25" t="s">
        <v>1523</v>
      </c>
      <c r="G239" s="25" t="s">
        <v>81</v>
      </c>
      <c r="H239" s="36" t="s">
        <v>1521</v>
      </c>
      <c r="I239" s="37">
        <v>5640</v>
      </c>
      <c r="J239" s="38" t="s">
        <v>26</v>
      </c>
      <c r="K239" s="38" t="s">
        <v>39</v>
      </c>
      <c r="L239" s="39">
        <v>44681</v>
      </c>
      <c r="M239" s="39"/>
      <c r="N239" s="38" t="s">
        <v>1562</v>
      </c>
      <c r="O239" s="38" t="s">
        <v>43</v>
      </c>
      <c r="P239" s="38" t="s">
        <v>23</v>
      </c>
    </row>
    <row r="240" spans="1:16" ht="62.25" customHeight="1" x14ac:dyDescent="0.2">
      <c r="A240" s="33" t="s">
        <v>238</v>
      </c>
      <c r="B240" s="34" t="str">
        <f>IF(A240="","",VLOOKUP(A240,dados!$D$1:$E$130,2,FALSE))</f>
        <v>Comarca de Itapoá</v>
      </c>
      <c r="C240" s="26" t="s">
        <v>1516</v>
      </c>
      <c r="D240" s="25" t="s">
        <v>1517</v>
      </c>
      <c r="E240" s="160" t="s">
        <v>99</v>
      </c>
      <c r="F240" s="25" t="s">
        <v>1525</v>
      </c>
      <c r="G240" s="25" t="s">
        <v>81</v>
      </c>
      <c r="H240" s="36" t="s">
        <v>1521</v>
      </c>
      <c r="I240" s="37">
        <v>5040</v>
      </c>
      <c r="J240" s="38" t="s">
        <v>26</v>
      </c>
      <c r="K240" s="38" t="s">
        <v>39</v>
      </c>
      <c r="L240" s="39">
        <v>44681</v>
      </c>
      <c r="M240" s="39"/>
      <c r="N240" s="38" t="s">
        <v>1563</v>
      </c>
      <c r="O240" s="38" t="s">
        <v>43</v>
      </c>
      <c r="P240" s="38" t="s">
        <v>23</v>
      </c>
    </row>
    <row r="241" spans="1:16" ht="62.25" customHeight="1" x14ac:dyDescent="0.2">
      <c r="A241" s="33" t="s">
        <v>242</v>
      </c>
      <c r="B241" s="34" t="str">
        <f>IF(A241="","",VLOOKUP(A241,dados!$D$1:$E$130,2,FALSE))</f>
        <v>Comarca de Jaguaruna</v>
      </c>
      <c r="C241" s="26" t="s">
        <v>1516</v>
      </c>
      <c r="D241" s="25" t="s">
        <v>1517</v>
      </c>
      <c r="E241" s="160" t="s">
        <v>99</v>
      </c>
      <c r="F241" s="25" t="s">
        <v>1523</v>
      </c>
      <c r="G241" s="25" t="s">
        <v>81</v>
      </c>
      <c r="H241" s="36"/>
      <c r="I241" s="37">
        <v>8844</v>
      </c>
      <c r="J241" s="38" t="s">
        <v>26</v>
      </c>
      <c r="K241" s="38" t="s">
        <v>39</v>
      </c>
      <c r="L241" s="39">
        <v>44681</v>
      </c>
      <c r="M241" s="39"/>
      <c r="N241" s="38"/>
      <c r="O241" s="38" t="s">
        <v>79</v>
      </c>
      <c r="P241" s="38" t="s">
        <v>23</v>
      </c>
    </row>
    <row r="242" spans="1:16" ht="62.25" customHeight="1" x14ac:dyDescent="0.2">
      <c r="A242" s="33" t="s">
        <v>244</v>
      </c>
      <c r="B242" s="34" t="str">
        <f>IF(A242="","",VLOOKUP(A242,dados!$D$1:$E$130,2,FALSE))</f>
        <v>Comarca de Jaraguá do Sul</v>
      </c>
      <c r="C242" s="26" t="s">
        <v>1516</v>
      </c>
      <c r="D242" s="25" t="s">
        <v>1517</v>
      </c>
      <c r="E242" s="160" t="s">
        <v>99</v>
      </c>
      <c r="F242" s="25" t="s">
        <v>1523</v>
      </c>
      <c r="G242" s="25" t="s">
        <v>81</v>
      </c>
      <c r="H242" s="36" t="s">
        <v>1521</v>
      </c>
      <c r="I242" s="37">
        <v>9350</v>
      </c>
      <c r="J242" s="38" t="s">
        <v>26</v>
      </c>
      <c r="K242" s="38" t="s">
        <v>39</v>
      </c>
      <c r="L242" s="39">
        <v>44681</v>
      </c>
      <c r="M242" s="39"/>
      <c r="N242" s="38" t="s">
        <v>1564</v>
      </c>
      <c r="O242" s="38" t="s">
        <v>43</v>
      </c>
      <c r="P242" s="38" t="s">
        <v>23</v>
      </c>
    </row>
    <row r="243" spans="1:16" ht="62.25" customHeight="1" x14ac:dyDescent="0.2">
      <c r="A243" s="33" t="s">
        <v>248</v>
      </c>
      <c r="B243" s="34" t="str">
        <f>IF(A243="","",VLOOKUP(A243,dados!$D$1:$E$130,2,FALSE))</f>
        <v>Comarca de Joinville</v>
      </c>
      <c r="C243" s="26" t="s">
        <v>1516</v>
      </c>
      <c r="D243" s="25" t="s">
        <v>1517</v>
      </c>
      <c r="E243" s="160" t="s">
        <v>99</v>
      </c>
      <c r="F243" s="25" t="s">
        <v>1523</v>
      </c>
      <c r="G243" s="25" t="s">
        <v>81</v>
      </c>
      <c r="H243" s="36"/>
      <c r="I243" s="37">
        <v>1840</v>
      </c>
      <c r="J243" s="38" t="s">
        <v>26</v>
      </c>
      <c r="K243" s="38" t="s">
        <v>39</v>
      </c>
      <c r="L243" s="39">
        <v>44681</v>
      </c>
      <c r="M243" s="39"/>
      <c r="N243" s="38" t="s">
        <v>1565</v>
      </c>
      <c r="O243" s="38" t="s">
        <v>52</v>
      </c>
      <c r="P243" s="38" t="s">
        <v>23</v>
      </c>
    </row>
    <row r="244" spans="1:16" ht="62.25" customHeight="1" x14ac:dyDescent="0.2">
      <c r="A244" s="33" t="s">
        <v>250</v>
      </c>
      <c r="B244" s="34" t="str">
        <f>IF(A244="","",VLOOKUP(A244,dados!$D$1:$E$130,2,FALSE))</f>
        <v>Comarca de Joinville - Fórum Fazendario</v>
      </c>
      <c r="C244" s="26" t="s">
        <v>1516</v>
      </c>
      <c r="D244" s="25" t="s">
        <v>1517</v>
      </c>
      <c r="E244" s="160" t="s">
        <v>99</v>
      </c>
      <c r="F244" s="25" t="s">
        <v>1523</v>
      </c>
      <c r="G244" s="25" t="s">
        <v>81</v>
      </c>
      <c r="H244" s="36" t="s">
        <v>1521</v>
      </c>
      <c r="I244" s="37">
        <v>12690</v>
      </c>
      <c r="J244" s="38" t="s">
        <v>26</v>
      </c>
      <c r="K244" s="38" t="s">
        <v>39</v>
      </c>
      <c r="L244" s="39">
        <v>44681</v>
      </c>
      <c r="M244" s="39"/>
      <c r="N244" s="38" t="s">
        <v>1566</v>
      </c>
      <c r="O244" s="38" t="s">
        <v>43</v>
      </c>
      <c r="P244" s="38" t="s">
        <v>23</v>
      </c>
    </row>
    <row r="245" spans="1:16" ht="62.25" customHeight="1" x14ac:dyDescent="0.2">
      <c r="A245" s="33" t="s">
        <v>252</v>
      </c>
      <c r="B245" s="34" t="str">
        <f>IF(A245="","",VLOOKUP(A245,dados!$D$1:$E$130,2,FALSE))</f>
        <v xml:space="preserve">Comarca de Lages </v>
      </c>
      <c r="C245" s="26" t="s">
        <v>1516</v>
      </c>
      <c r="D245" s="25" t="s">
        <v>1517</v>
      </c>
      <c r="E245" s="160" t="s">
        <v>99</v>
      </c>
      <c r="F245" s="25" t="s">
        <v>1523</v>
      </c>
      <c r="G245" s="25" t="s">
        <v>81</v>
      </c>
      <c r="H245" s="36"/>
      <c r="I245" s="37">
        <v>20800</v>
      </c>
      <c r="J245" s="38" t="s">
        <v>26</v>
      </c>
      <c r="K245" s="38" t="s">
        <v>39</v>
      </c>
      <c r="L245" s="39">
        <v>44681</v>
      </c>
      <c r="M245" s="39"/>
      <c r="N245" s="38"/>
      <c r="O245" s="38" t="s">
        <v>79</v>
      </c>
      <c r="P245" s="38" t="s">
        <v>23</v>
      </c>
    </row>
    <row r="246" spans="1:16" ht="62.25" customHeight="1" x14ac:dyDescent="0.2">
      <c r="A246" s="33" t="s">
        <v>254</v>
      </c>
      <c r="B246" s="34" t="str">
        <f>IF(A246="","",VLOOKUP(A246,dados!$D$1:$E$130,2,FALSE))</f>
        <v>Comarca de Laguna</v>
      </c>
      <c r="C246" s="26" t="s">
        <v>1516</v>
      </c>
      <c r="D246" s="25" t="s">
        <v>1517</v>
      </c>
      <c r="E246" s="160" t="s">
        <v>99</v>
      </c>
      <c r="F246" s="25" t="s">
        <v>1523</v>
      </c>
      <c r="G246" s="25" t="s">
        <v>81</v>
      </c>
      <c r="H246" s="36" t="s">
        <v>1521</v>
      </c>
      <c r="I246" s="37">
        <v>5625</v>
      </c>
      <c r="J246" s="38" t="s">
        <v>26</v>
      </c>
      <c r="K246" s="38" t="s">
        <v>39</v>
      </c>
      <c r="L246" s="39">
        <v>44681</v>
      </c>
      <c r="M246" s="39"/>
      <c r="N246" s="38" t="s">
        <v>1567</v>
      </c>
      <c r="O246" s="38" t="s">
        <v>43</v>
      </c>
      <c r="P246" s="38" t="s">
        <v>23</v>
      </c>
    </row>
    <row r="247" spans="1:16" ht="45" x14ac:dyDescent="0.2">
      <c r="A247" s="33" t="s">
        <v>256</v>
      </c>
      <c r="B247" s="34" t="str">
        <f>IF(A247="","",VLOOKUP(A247,dados!$D$1:$E$130,2,FALSE))</f>
        <v>Comarca de Lauro Müller</v>
      </c>
      <c r="C247" s="26" t="s">
        <v>1516</v>
      </c>
      <c r="D247" s="25" t="s">
        <v>1517</v>
      </c>
      <c r="E247" s="160" t="s">
        <v>99</v>
      </c>
      <c r="F247" s="25" t="s">
        <v>1523</v>
      </c>
      <c r="G247" s="25" t="s">
        <v>81</v>
      </c>
      <c r="H247" s="36"/>
      <c r="I247" s="37">
        <v>3560</v>
      </c>
      <c r="J247" s="38" t="s">
        <v>26</v>
      </c>
      <c r="K247" s="38" t="s">
        <v>39</v>
      </c>
      <c r="L247" s="39">
        <v>44681</v>
      </c>
      <c r="M247" s="39"/>
      <c r="N247" s="38" t="s">
        <v>1568</v>
      </c>
      <c r="O247" s="38" t="s">
        <v>43</v>
      </c>
      <c r="P247" s="38" t="s">
        <v>23</v>
      </c>
    </row>
    <row r="248" spans="1:16" ht="62.25" customHeight="1" x14ac:dyDescent="0.2">
      <c r="A248" s="33" t="s">
        <v>258</v>
      </c>
      <c r="B248" s="34" t="str">
        <f>IF(A248="","",VLOOKUP(A248,dados!$D$1:$E$130,2,FALSE))</f>
        <v>Comarca de Lebon Régis</v>
      </c>
      <c r="C248" s="26" t="s">
        <v>1516</v>
      </c>
      <c r="D248" s="25" t="s">
        <v>1517</v>
      </c>
      <c r="E248" s="160" t="s">
        <v>99</v>
      </c>
      <c r="F248" s="25" t="s">
        <v>1520</v>
      </c>
      <c r="G248" s="25" t="s">
        <v>81</v>
      </c>
      <c r="H248" s="36" t="s">
        <v>1521</v>
      </c>
      <c r="I248" s="37">
        <v>6000</v>
      </c>
      <c r="J248" s="38" t="s">
        <v>26</v>
      </c>
      <c r="K248" s="38" t="s">
        <v>39</v>
      </c>
      <c r="L248" s="39">
        <v>44681</v>
      </c>
      <c r="M248" s="39"/>
      <c r="N248" s="38" t="s">
        <v>1569</v>
      </c>
      <c r="O248" s="38" t="s">
        <v>43</v>
      </c>
      <c r="P248" s="38" t="s">
        <v>23</v>
      </c>
    </row>
    <row r="249" spans="1:16" ht="62.25" customHeight="1" x14ac:dyDescent="0.2">
      <c r="A249" s="33" t="s">
        <v>262</v>
      </c>
      <c r="B249" s="34" t="str">
        <f>IF(A249="","",VLOOKUP(A249,dados!$D$1:$E$130,2,FALSE))</f>
        <v>Comarca de Maravilha</v>
      </c>
      <c r="C249" s="26" t="s">
        <v>1516</v>
      </c>
      <c r="D249" s="25" t="s">
        <v>1517</v>
      </c>
      <c r="E249" s="160" t="s">
        <v>99</v>
      </c>
      <c r="F249" s="25" t="s">
        <v>1523</v>
      </c>
      <c r="G249" s="25" t="s">
        <v>81</v>
      </c>
      <c r="H249" s="36"/>
      <c r="I249" s="37">
        <v>9360</v>
      </c>
      <c r="J249" s="38" t="s">
        <v>26</v>
      </c>
      <c r="K249" s="38" t="s">
        <v>39</v>
      </c>
      <c r="L249" s="39">
        <v>44681</v>
      </c>
      <c r="M249" s="39"/>
      <c r="N249" s="38"/>
      <c r="O249" s="38" t="s">
        <v>79</v>
      </c>
      <c r="P249" s="38" t="s">
        <v>23</v>
      </c>
    </row>
    <row r="250" spans="1:16" ht="62.25" customHeight="1" x14ac:dyDescent="0.2">
      <c r="A250" s="33" t="s">
        <v>266</v>
      </c>
      <c r="B250" s="34" t="str">
        <f>IF(A250="","",VLOOKUP(A250,dados!$D$1:$E$130,2,FALSE))</f>
        <v>Comarca de Modelo</v>
      </c>
      <c r="C250" s="26" t="s">
        <v>1516</v>
      </c>
      <c r="D250" s="25" t="s">
        <v>1517</v>
      </c>
      <c r="E250" s="160" t="s">
        <v>99</v>
      </c>
      <c r="F250" s="25" t="s">
        <v>1523</v>
      </c>
      <c r="G250" s="25" t="s">
        <v>81</v>
      </c>
      <c r="H250" s="36"/>
      <c r="I250" s="37">
        <v>8120</v>
      </c>
      <c r="J250" s="38" t="s">
        <v>26</v>
      </c>
      <c r="K250" s="38" t="s">
        <v>39</v>
      </c>
      <c r="L250" s="39">
        <v>44681</v>
      </c>
      <c r="M250" s="39"/>
      <c r="N250" s="38"/>
      <c r="O250" s="38" t="s">
        <v>79</v>
      </c>
      <c r="P250" s="38" t="s">
        <v>23</v>
      </c>
    </row>
    <row r="251" spans="1:16" ht="62.25" customHeight="1" x14ac:dyDescent="0.2">
      <c r="A251" s="33" t="s">
        <v>268</v>
      </c>
      <c r="B251" s="34" t="str">
        <f>IF(A251="","",VLOOKUP(A251,dados!$D$1:$E$130,2,FALSE))</f>
        <v>Comarca de Mondaí</v>
      </c>
      <c r="C251" s="26" t="s">
        <v>1516</v>
      </c>
      <c r="D251" s="25" t="s">
        <v>1517</v>
      </c>
      <c r="E251" s="160" t="s">
        <v>99</v>
      </c>
      <c r="F251" s="25" t="s">
        <v>1525</v>
      </c>
      <c r="G251" s="25" t="s">
        <v>81</v>
      </c>
      <c r="H251" s="36" t="s">
        <v>1521</v>
      </c>
      <c r="I251" s="37">
        <v>2933.72</v>
      </c>
      <c r="J251" s="38" t="s">
        <v>26</v>
      </c>
      <c r="K251" s="38" t="s">
        <v>39</v>
      </c>
      <c r="L251" s="39">
        <v>44681</v>
      </c>
      <c r="M251" s="39"/>
      <c r="N251" s="38" t="s">
        <v>1570</v>
      </c>
      <c r="O251" s="38" t="s">
        <v>43</v>
      </c>
      <c r="P251" s="38" t="s">
        <v>23</v>
      </c>
    </row>
    <row r="252" spans="1:16" ht="62.25" customHeight="1" x14ac:dyDescent="0.2">
      <c r="A252" s="33" t="s">
        <v>270</v>
      </c>
      <c r="B252" s="34" t="str">
        <f>IF(A252="","",VLOOKUP(A252,dados!$D$1:$E$130,2,FALSE))</f>
        <v>Comarca de Navegantes</v>
      </c>
      <c r="C252" s="26" t="s">
        <v>1516</v>
      </c>
      <c r="D252" s="25" t="s">
        <v>1517</v>
      </c>
      <c r="E252" s="160" t="s">
        <v>99</v>
      </c>
      <c r="F252" s="25" t="s">
        <v>1523</v>
      </c>
      <c r="G252" s="25" t="s">
        <v>81</v>
      </c>
      <c r="H252" s="36"/>
      <c r="I252" s="37">
        <v>8965</v>
      </c>
      <c r="J252" s="38" t="s">
        <v>26</v>
      </c>
      <c r="K252" s="38" t="s">
        <v>39</v>
      </c>
      <c r="L252" s="39">
        <v>44681</v>
      </c>
      <c r="M252" s="39"/>
      <c r="N252" s="38"/>
      <c r="O252" s="38" t="s">
        <v>79</v>
      </c>
      <c r="P252" s="38" t="s">
        <v>23</v>
      </c>
    </row>
    <row r="253" spans="1:16" ht="62.25" customHeight="1" x14ac:dyDescent="0.2">
      <c r="A253" s="33" t="s">
        <v>274</v>
      </c>
      <c r="B253" s="34" t="str">
        <f>IF(A253="","",VLOOKUP(A253,dados!$D$1:$E$130,2,FALSE))</f>
        <v>Comarca de Otacílio Costa</v>
      </c>
      <c r="C253" s="26" t="s">
        <v>1516</v>
      </c>
      <c r="D253" s="25" t="s">
        <v>1517</v>
      </c>
      <c r="E253" s="160" t="s">
        <v>99</v>
      </c>
      <c r="F253" s="25" t="s">
        <v>1525</v>
      </c>
      <c r="G253" s="25" t="s">
        <v>81</v>
      </c>
      <c r="H253" s="36" t="s">
        <v>1521</v>
      </c>
      <c r="I253" s="37">
        <v>12890</v>
      </c>
      <c r="J253" s="38" t="s">
        <v>26</v>
      </c>
      <c r="K253" s="38" t="s">
        <v>39</v>
      </c>
      <c r="L253" s="39">
        <v>44681</v>
      </c>
      <c r="M253" s="39"/>
      <c r="N253" s="38" t="s">
        <v>1571</v>
      </c>
      <c r="O253" s="38" t="s">
        <v>43</v>
      </c>
      <c r="P253" s="38" t="s">
        <v>23</v>
      </c>
    </row>
    <row r="254" spans="1:16" ht="62.25" customHeight="1" x14ac:dyDescent="0.2">
      <c r="A254" s="33" t="s">
        <v>276</v>
      </c>
      <c r="B254" s="34" t="str">
        <f>IF(A254="","",VLOOKUP(A254,dados!$D$1:$E$130,2,FALSE))</f>
        <v>Comarca de Palhoça</v>
      </c>
      <c r="C254" s="26" t="s">
        <v>1516</v>
      </c>
      <c r="D254" s="25" t="s">
        <v>1517</v>
      </c>
      <c r="E254" s="160" t="s">
        <v>99</v>
      </c>
      <c r="F254" s="25" t="s">
        <v>1523</v>
      </c>
      <c r="G254" s="25" t="s">
        <v>81</v>
      </c>
      <c r="H254" s="36" t="s">
        <v>1521</v>
      </c>
      <c r="I254" s="37">
        <v>18720</v>
      </c>
      <c r="J254" s="38" t="s">
        <v>26</v>
      </c>
      <c r="K254" s="38" t="s">
        <v>39</v>
      </c>
      <c r="L254" s="39">
        <v>44681</v>
      </c>
      <c r="M254" s="39"/>
      <c r="N254" s="38" t="s">
        <v>1572</v>
      </c>
      <c r="O254" s="38" t="s">
        <v>43</v>
      </c>
      <c r="P254" s="38" t="s">
        <v>23</v>
      </c>
    </row>
    <row r="255" spans="1:16" ht="62.25" customHeight="1" x14ac:dyDescent="0.2">
      <c r="A255" s="33" t="s">
        <v>278</v>
      </c>
      <c r="B255" s="34" t="str">
        <f>IF(A255="","",VLOOKUP(A255,dados!$D$1:$E$130,2,FALSE))</f>
        <v xml:space="preserve">Comarca de Palmitos </v>
      </c>
      <c r="C255" s="26" t="s">
        <v>1516</v>
      </c>
      <c r="D255" s="25" t="s">
        <v>1517</v>
      </c>
      <c r="E255" s="160" t="s">
        <v>99</v>
      </c>
      <c r="F255" s="25" t="s">
        <v>1523</v>
      </c>
      <c r="G255" s="25" t="s">
        <v>81</v>
      </c>
      <c r="H255" s="36"/>
      <c r="I255" s="37">
        <v>5160</v>
      </c>
      <c r="J255" s="38" t="s">
        <v>26</v>
      </c>
      <c r="K255" s="38" t="s">
        <v>39</v>
      </c>
      <c r="L255" s="39">
        <v>44681</v>
      </c>
      <c r="M255" s="39"/>
      <c r="N255" s="38"/>
      <c r="O255" s="38" t="s">
        <v>79</v>
      </c>
      <c r="P255" s="38" t="s">
        <v>23</v>
      </c>
    </row>
    <row r="256" spans="1:16" ht="62.25" customHeight="1" x14ac:dyDescent="0.2">
      <c r="A256" s="33" t="s">
        <v>280</v>
      </c>
      <c r="B256" s="34" t="str">
        <f>IF(A256="","",VLOOKUP(A256,dados!$D$1:$E$130,2,FALSE))</f>
        <v>Comarca de Papanduva</v>
      </c>
      <c r="C256" s="26" t="s">
        <v>1516</v>
      </c>
      <c r="D256" s="25" t="s">
        <v>1517</v>
      </c>
      <c r="E256" s="160" t="s">
        <v>99</v>
      </c>
      <c r="F256" s="25" t="s">
        <v>1523</v>
      </c>
      <c r="G256" s="25" t="s">
        <v>81</v>
      </c>
      <c r="H256" s="36"/>
      <c r="I256" s="37">
        <v>1455</v>
      </c>
      <c r="J256" s="38" t="s">
        <v>26</v>
      </c>
      <c r="K256" s="38" t="s">
        <v>39</v>
      </c>
      <c r="L256" s="39">
        <v>44681</v>
      </c>
      <c r="M256" s="39"/>
      <c r="N256" s="38" t="s">
        <v>1573</v>
      </c>
      <c r="O256" s="38" t="s">
        <v>52</v>
      </c>
      <c r="P256" s="38" t="s">
        <v>23</v>
      </c>
    </row>
    <row r="257" spans="1:16" ht="62.25" customHeight="1" x14ac:dyDescent="0.2">
      <c r="A257" s="33" t="s">
        <v>282</v>
      </c>
      <c r="B257" s="34" t="str">
        <f>IF(A257="","",VLOOKUP(A257,dados!$D$1:$E$130,2,FALSE))</f>
        <v>Comarca de Pinhalzinho</v>
      </c>
      <c r="C257" s="26" t="s">
        <v>1516</v>
      </c>
      <c r="D257" s="25" t="s">
        <v>1517</v>
      </c>
      <c r="E257" s="160" t="s">
        <v>99</v>
      </c>
      <c r="F257" s="25" t="s">
        <v>1523</v>
      </c>
      <c r="G257" s="25" t="s">
        <v>81</v>
      </c>
      <c r="H257" s="36"/>
      <c r="I257" s="37">
        <v>4900</v>
      </c>
      <c r="J257" s="38" t="s">
        <v>26</v>
      </c>
      <c r="K257" s="38" t="s">
        <v>39</v>
      </c>
      <c r="L257" s="39">
        <v>44681</v>
      </c>
      <c r="M257" s="39"/>
      <c r="N257" s="38" t="s">
        <v>1574</v>
      </c>
      <c r="O257" s="38" t="s">
        <v>52</v>
      </c>
      <c r="P257" s="38" t="s">
        <v>23</v>
      </c>
    </row>
    <row r="258" spans="1:16" ht="62.25" customHeight="1" x14ac:dyDescent="0.2">
      <c r="A258" s="33" t="s">
        <v>284</v>
      </c>
      <c r="B258" s="34" t="str">
        <f>IF(A258="","",VLOOKUP(A258,dados!$D$1:$E$130,2,FALSE))</f>
        <v>Comarca de Pomerode</v>
      </c>
      <c r="C258" s="26" t="s">
        <v>1516</v>
      </c>
      <c r="D258" s="25" t="s">
        <v>1517</v>
      </c>
      <c r="E258" s="160" t="s">
        <v>99</v>
      </c>
      <c r="F258" s="25" t="s">
        <v>1523</v>
      </c>
      <c r="G258" s="25" t="s">
        <v>81</v>
      </c>
      <c r="H258" s="36"/>
      <c r="I258" s="37">
        <v>4160</v>
      </c>
      <c r="J258" s="38" t="s">
        <v>26</v>
      </c>
      <c r="K258" s="38" t="s">
        <v>39</v>
      </c>
      <c r="L258" s="39">
        <v>44681</v>
      </c>
      <c r="M258" s="39"/>
      <c r="N258" s="38" t="s">
        <v>1575</v>
      </c>
      <c r="O258" s="38" t="s">
        <v>43</v>
      </c>
      <c r="P258" s="38" t="s">
        <v>23</v>
      </c>
    </row>
    <row r="259" spans="1:16" ht="62.25" customHeight="1" x14ac:dyDescent="0.2">
      <c r="A259" s="33" t="s">
        <v>286</v>
      </c>
      <c r="B259" s="34" t="str">
        <f>IF(A259="","",VLOOKUP(A259,dados!$D$1:$E$130,2,FALSE))</f>
        <v>Comarca de Ponte Serrada</v>
      </c>
      <c r="C259" s="26" t="s">
        <v>1516</v>
      </c>
      <c r="D259" s="25" t="s">
        <v>1517</v>
      </c>
      <c r="E259" s="160" t="s">
        <v>99</v>
      </c>
      <c r="F259" s="25" t="s">
        <v>1523</v>
      </c>
      <c r="G259" s="25" t="s">
        <v>81</v>
      </c>
      <c r="H259" s="36"/>
      <c r="I259" s="37">
        <v>4776</v>
      </c>
      <c r="J259" s="38" t="s">
        <v>26</v>
      </c>
      <c r="K259" s="38" t="s">
        <v>39</v>
      </c>
      <c r="L259" s="39">
        <v>44681</v>
      </c>
      <c r="M259" s="39"/>
      <c r="N259" s="38"/>
      <c r="O259" s="38" t="s">
        <v>79</v>
      </c>
      <c r="P259" s="38" t="s">
        <v>23</v>
      </c>
    </row>
    <row r="260" spans="1:16" ht="62.25" customHeight="1" x14ac:dyDescent="0.2">
      <c r="A260" s="33" t="s">
        <v>288</v>
      </c>
      <c r="B260" s="34" t="str">
        <f>IF(A260="","",VLOOKUP(A260,dados!$D$1:$E$130,2,FALSE))</f>
        <v>Comarca de Porto Belo</v>
      </c>
      <c r="C260" s="26" t="s">
        <v>1516</v>
      </c>
      <c r="D260" s="25" t="s">
        <v>1517</v>
      </c>
      <c r="E260" s="160" t="s">
        <v>99</v>
      </c>
      <c r="F260" s="25" t="s">
        <v>1520</v>
      </c>
      <c r="G260" s="25" t="s">
        <v>81</v>
      </c>
      <c r="H260" s="36" t="s">
        <v>1521</v>
      </c>
      <c r="I260" s="37">
        <v>6000</v>
      </c>
      <c r="J260" s="38" t="s">
        <v>26</v>
      </c>
      <c r="K260" s="38" t="s">
        <v>39</v>
      </c>
      <c r="L260" s="39">
        <v>44681</v>
      </c>
      <c r="M260" s="39"/>
      <c r="N260" s="38" t="s">
        <v>1576</v>
      </c>
      <c r="O260" s="38" t="s">
        <v>43</v>
      </c>
      <c r="P260" s="38" t="s">
        <v>23</v>
      </c>
    </row>
    <row r="261" spans="1:16" ht="62.25" customHeight="1" x14ac:dyDescent="0.2">
      <c r="A261" s="33" t="s">
        <v>290</v>
      </c>
      <c r="B261" s="34" t="str">
        <f>IF(A261="","",VLOOKUP(A261,dados!$D$1:$E$130,2,FALSE))</f>
        <v>Comarca de Porto União</v>
      </c>
      <c r="C261" s="26" t="s">
        <v>1516</v>
      </c>
      <c r="D261" s="25" t="s">
        <v>1517</v>
      </c>
      <c r="E261" s="160" t="s">
        <v>99</v>
      </c>
      <c r="F261" s="25" t="s">
        <v>1531</v>
      </c>
      <c r="G261" s="25" t="s">
        <v>81</v>
      </c>
      <c r="H261" s="36" t="s">
        <v>1577</v>
      </c>
      <c r="I261" s="37">
        <v>16500</v>
      </c>
      <c r="J261" s="38" t="s">
        <v>26</v>
      </c>
      <c r="K261" s="38" t="s">
        <v>39</v>
      </c>
      <c r="L261" s="39">
        <v>44681</v>
      </c>
      <c r="M261" s="39"/>
      <c r="N261" s="38" t="s">
        <v>1578</v>
      </c>
      <c r="O261" s="38" t="s">
        <v>52</v>
      </c>
      <c r="P261" s="38" t="s">
        <v>23</v>
      </c>
    </row>
    <row r="262" spans="1:16" ht="62.25" customHeight="1" x14ac:dyDescent="0.2">
      <c r="A262" s="33" t="s">
        <v>292</v>
      </c>
      <c r="B262" s="34" t="str">
        <f>IF(A262="","",VLOOKUP(A262,dados!$D$1:$E$130,2,FALSE))</f>
        <v>Comarca de Presidente Getúlio</v>
      </c>
      <c r="C262" s="26" t="s">
        <v>1516</v>
      </c>
      <c r="D262" s="25" t="s">
        <v>1517</v>
      </c>
      <c r="E262" s="160" t="s">
        <v>99</v>
      </c>
      <c r="F262" s="25" t="s">
        <v>1523</v>
      </c>
      <c r="G262" s="25" t="s">
        <v>81</v>
      </c>
      <c r="H262" s="36"/>
      <c r="I262" s="37">
        <v>7940</v>
      </c>
      <c r="J262" s="38" t="s">
        <v>26</v>
      </c>
      <c r="K262" s="38" t="s">
        <v>39</v>
      </c>
      <c r="L262" s="39">
        <v>44681</v>
      </c>
      <c r="M262" s="39"/>
      <c r="N262" s="38"/>
      <c r="O262" s="38" t="s">
        <v>79</v>
      </c>
      <c r="P262" s="38" t="s">
        <v>23</v>
      </c>
    </row>
    <row r="263" spans="1:16" ht="62.25" customHeight="1" x14ac:dyDescent="0.2">
      <c r="A263" s="33" t="s">
        <v>294</v>
      </c>
      <c r="B263" s="34" t="str">
        <f>IF(A263="","",VLOOKUP(A263,dados!$D$1:$E$130,2,FALSE))</f>
        <v>Comarca de Quilombo</v>
      </c>
      <c r="C263" s="26" t="s">
        <v>1516</v>
      </c>
      <c r="D263" s="25" t="s">
        <v>1517</v>
      </c>
      <c r="E263" s="160" t="s">
        <v>99</v>
      </c>
      <c r="F263" s="25" t="s">
        <v>1523</v>
      </c>
      <c r="G263" s="25" t="s">
        <v>81</v>
      </c>
      <c r="H263" s="36"/>
      <c r="I263" s="37">
        <v>4686</v>
      </c>
      <c r="J263" s="38" t="s">
        <v>26</v>
      </c>
      <c r="K263" s="38" t="s">
        <v>39</v>
      </c>
      <c r="L263" s="39">
        <v>44681</v>
      </c>
      <c r="M263" s="39"/>
      <c r="N263" s="38" t="s">
        <v>1579</v>
      </c>
      <c r="O263" s="38" t="s">
        <v>52</v>
      </c>
      <c r="P263" s="38" t="s">
        <v>23</v>
      </c>
    </row>
    <row r="264" spans="1:16" ht="62.25" customHeight="1" x14ac:dyDescent="0.2">
      <c r="A264" s="33" t="s">
        <v>296</v>
      </c>
      <c r="B264" s="34" t="str">
        <f>IF(A264="","",VLOOKUP(A264,dados!$D$1:$E$130,2,FALSE))</f>
        <v>Comarca de Rio do Campo</v>
      </c>
      <c r="C264" s="26" t="s">
        <v>1516</v>
      </c>
      <c r="D264" s="25" t="s">
        <v>1517</v>
      </c>
      <c r="E264" s="160" t="s">
        <v>99</v>
      </c>
      <c r="F264" s="25" t="s">
        <v>1523</v>
      </c>
      <c r="G264" s="25" t="s">
        <v>81</v>
      </c>
      <c r="H264" s="36"/>
      <c r="I264" s="37">
        <v>1276</v>
      </c>
      <c r="J264" s="38" t="s">
        <v>26</v>
      </c>
      <c r="K264" s="38" t="s">
        <v>39</v>
      </c>
      <c r="L264" s="39">
        <v>44681</v>
      </c>
      <c r="M264" s="39"/>
      <c r="N264" s="38" t="s">
        <v>1580</v>
      </c>
      <c r="O264" s="38" t="s">
        <v>43</v>
      </c>
      <c r="P264" s="38" t="s">
        <v>23</v>
      </c>
    </row>
    <row r="265" spans="1:16" ht="62.25" customHeight="1" x14ac:dyDescent="0.2">
      <c r="A265" s="33" t="s">
        <v>302</v>
      </c>
      <c r="B265" s="34" t="str">
        <f>IF(A265="","",VLOOKUP(A265,dados!$D$1:$E$130,2,FALSE))</f>
        <v>Comarca de Rio Negrinho</v>
      </c>
      <c r="C265" s="26" t="s">
        <v>1516</v>
      </c>
      <c r="D265" s="25" t="s">
        <v>1517</v>
      </c>
      <c r="E265" s="160" t="s">
        <v>99</v>
      </c>
      <c r="F265" s="25" t="s">
        <v>1520</v>
      </c>
      <c r="G265" s="25" t="s">
        <v>81</v>
      </c>
      <c r="H265" s="36" t="s">
        <v>1521</v>
      </c>
      <c r="I265" s="37">
        <v>2877</v>
      </c>
      <c r="J265" s="38" t="s">
        <v>26</v>
      </c>
      <c r="K265" s="38" t="s">
        <v>39</v>
      </c>
      <c r="L265" s="39">
        <v>44681</v>
      </c>
      <c r="M265" s="39"/>
      <c r="N265" s="38" t="s">
        <v>1581</v>
      </c>
      <c r="O265" s="38" t="s">
        <v>43</v>
      </c>
      <c r="P265" s="38" t="s">
        <v>23</v>
      </c>
    </row>
    <row r="266" spans="1:16" ht="62.25" customHeight="1" x14ac:dyDescent="0.2">
      <c r="A266" s="33" t="s">
        <v>304</v>
      </c>
      <c r="B266" s="34" t="str">
        <f>IF(A266="","",VLOOKUP(A266,dados!$D$1:$E$130,2,FALSE))</f>
        <v>Comarca de Santa Cecília</v>
      </c>
      <c r="C266" s="26" t="s">
        <v>1516</v>
      </c>
      <c r="D266" s="25" t="s">
        <v>1517</v>
      </c>
      <c r="E266" s="160" t="s">
        <v>99</v>
      </c>
      <c r="F266" s="25" t="s">
        <v>1523</v>
      </c>
      <c r="G266" s="25" t="s">
        <v>81</v>
      </c>
      <c r="H266" s="36"/>
      <c r="I266" s="37">
        <v>682</v>
      </c>
      <c r="J266" s="38" t="s">
        <v>26</v>
      </c>
      <c r="K266" s="38" t="s">
        <v>39</v>
      </c>
      <c r="L266" s="39">
        <v>44681</v>
      </c>
      <c r="M266" s="39"/>
      <c r="N266" s="38" t="s">
        <v>1582</v>
      </c>
      <c r="O266" s="38" t="s">
        <v>52</v>
      </c>
      <c r="P266" s="38" t="s">
        <v>23</v>
      </c>
    </row>
    <row r="267" spans="1:16" ht="62.25" customHeight="1" x14ac:dyDescent="0.2">
      <c r="A267" s="33" t="s">
        <v>306</v>
      </c>
      <c r="B267" s="34" t="str">
        <f>IF(A267="","",VLOOKUP(A267,dados!$D$1:$E$130,2,FALSE))</f>
        <v>Comarca de Santa Rosa do Sul</v>
      </c>
      <c r="C267" s="26" t="s">
        <v>1516</v>
      </c>
      <c r="D267" s="25" t="s">
        <v>1517</v>
      </c>
      <c r="E267" s="160" t="s">
        <v>99</v>
      </c>
      <c r="F267" s="25" t="s">
        <v>1523</v>
      </c>
      <c r="G267" s="25" t="s">
        <v>81</v>
      </c>
      <c r="H267" s="36"/>
      <c r="I267" s="37">
        <v>2400</v>
      </c>
      <c r="J267" s="38" t="s">
        <v>26</v>
      </c>
      <c r="K267" s="38" t="s">
        <v>39</v>
      </c>
      <c r="L267" s="39">
        <v>44681</v>
      </c>
      <c r="M267" s="39"/>
      <c r="N267" s="38"/>
      <c r="O267" s="38" t="s">
        <v>79</v>
      </c>
      <c r="P267" s="38" t="s">
        <v>23</v>
      </c>
    </row>
    <row r="268" spans="1:16" ht="62.25" customHeight="1" x14ac:dyDescent="0.2">
      <c r="A268" s="33" t="s">
        <v>308</v>
      </c>
      <c r="B268" s="34" t="str">
        <f>IF(A268="","",VLOOKUP(A268,dados!$D$1:$E$130,2,FALSE))</f>
        <v>Comarca de Santo Amaro da Imperatriz</v>
      </c>
      <c r="C268" s="26" t="s">
        <v>1516</v>
      </c>
      <c r="D268" s="25" t="s">
        <v>1517</v>
      </c>
      <c r="E268" s="160" t="s">
        <v>99</v>
      </c>
      <c r="F268" s="25" t="s">
        <v>1520</v>
      </c>
      <c r="G268" s="25" t="s">
        <v>81</v>
      </c>
      <c r="H268" s="36" t="s">
        <v>1521</v>
      </c>
      <c r="I268" s="37">
        <v>4800</v>
      </c>
      <c r="J268" s="38" t="s">
        <v>26</v>
      </c>
      <c r="K268" s="38" t="s">
        <v>39</v>
      </c>
      <c r="L268" s="39">
        <v>44681</v>
      </c>
      <c r="M268" s="39"/>
      <c r="N268" s="38" t="s">
        <v>1583</v>
      </c>
      <c r="O268" s="38" t="s">
        <v>43</v>
      </c>
      <c r="P268" s="38" t="s">
        <v>23</v>
      </c>
    </row>
    <row r="269" spans="1:16" ht="62.25" customHeight="1" x14ac:dyDescent="0.2">
      <c r="A269" s="33" t="s">
        <v>310</v>
      </c>
      <c r="B269" s="34" t="str">
        <f>IF(A269="","",VLOOKUP(A269,dados!$D$1:$E$130,2,FALSE))</f>
        <v>Comarca de São Bento do Sul</v>
      </c>
      <c r="C269" s="26" t="s">
        <v>1516</v>
      </c>
      <c r="D269" s="25" t="s">
        <v>1517</v>
      </c>
      <c r="E269" s="160" t="s">
        <v>99</v>
      </c>
      <c r="F269" s="25" t="s">
        <v>1523</v>
      </c>
      <c r="G269" s="25" t="s">
        <v>81</v>
      </c>
      <c r="H269" s="36" t="s">
        <v>1521</v>
      </c>
      <c r="I269" s="37">
        <v>9792</v>
      </c>
      <c r="J269" s="38" t="s">
        <v>26</v>
      </c>
      <c r="K269" s="38" t="s">
        <v>39</v>
      </c>
      <c r="L269" s="39">
        <v>44681</v>
      </c>
      <c r="M269" s="39"/>
      <c r="N269" s="38" t="s">
        <v>1584</v>
      </c>
      <c r="O269" s="38" t="s">
        <v>43</v>
      </c>
      <c r="P269" s="38" t="s">
        <v>23</v>
      </c>
    </row>
    <row r="270" spans="1:16" ht="62.25" customHeight="1" x14ac:dyDescent="0.2">
      <c r="A270" s="33" t="s">
        <v>312</v>
      </c>
      <c r="B270" s="34" t="str">
        <f>IF(A270="","",VLOOKUP(A270,dados!$D$1:$E$130,2,FALSE))</f>
        <v>Comarca de São Carlos</v>
      </c>
      <c r="C270" s="26" t="s">
        <v>1516</v>
      </c>
      <c r="D270" s="25" t="s">
        <v>1517</v>
      </c>
      <c r="E270" s="160" t="s">
        <v>99</v>
      </c>
      <c r="F270" s="25" t="s">
        <v>1523</v>
      </c>
      <c r="G270" s="25" t="s">
        <v>81</v>
      </c>
      <c r="H270" s="36" t="s">
        <v>1521</v>
      </c>
      <c r="I270" s="37">
        <v>11320</v>
      </c>
      <c r="J270" s="38" t="s">
        <v>26</v>
      </c>
      <c r="K270" s="38" t="s">
        <v>39</v>
      </c>
      <c r="L270" s="39">
        <v>44681</v>
      </c>
      <c r="M270" s="39"/>
      <c r="N270" s="38" t="s">
        <v>1585</v>
      </c>
      <c r="O270" s="38" t="s">
        <v>43</v>
      </c>
      <c r="P270" s="38" t="s">
        <v>23</v>
      </c>
    </row>
    <row r="271" spans="1:16" ht="62.25" customHeight="1" x14ac:dyDescent="0.2">
      <c r="A271" s="33" t="s">
        <v>314</v>
      </c>
      <c r="B271" s="34" t="str">
        <f>IF(A271="","",VLOOKUP(A271,dados!$D$1:$E$130,2,FALSE))</f>
        <v>Comarca de São Domingos</v>
      </c>
      <c r="C271" s="26" t="s">
        <v>1516</v>
      </c>
      <c r="D271" s="25" t="s">
        <v>1517</v>
      </c>
      <c r="E271" s="160" t="s">
        <v>99</v>
      </c>
      <c r="F271" s="25" t="s">
        <v>1523</v>
      </c>
      <c r="G271" s="25" t="s">
        <v>81</v>
      </c>
      <c r="H271" s="36"/>
      <c r="I271" s="37">
        <v>2000</v>
      </c>
      <c r="J271" s="38" t="s">
        <v>26</v>
      </c>
      <c r="K271" s="38" t="s">
        <v>39</v>
      </c>
      <c r="L271" s="39">
        <v>44681</v>
      </c>
      <c r="M271" s="39"/>
      <c r="N271" s="38" t="s">
        <v>1586</v>
      </c>
      <c r="O271" s="38" t="s">
        <v>52</v>
      </c>
      <c r="P271" s="38" t="s">
        <v>23</v>
      </c>
    </row>
    <row r="272" spans="1:16" ht="62.25" customHeight="1" x14ac:dyDescent="0.2">
      <c r="A272" s="33" t="s">
        <v>316</v>
      </c>
      <c r="B272" s="34" t="str">
        <f>IF(A272="","",VLOOKUP(A272,dados!$D$1:$E$130,2,FALSE))</f>
        <v>Comarca de São Francisco do Sul</v>
      </c>
      <c r="C272" s="26" t="s">
        <v>1516</v>
      </c>
      <c r="D272" s="25" t="s">
        <v>1517</v>
      </c>
      <c r="E272" s="160" t="s">
        <v>99</v>
      </c>
      <c r="F272" s="25" t="s">
        <v>1523</v>
      </c>
      <c r="G272" s="25" t="s">
        <v>81</v>
      </c>
      <c r="H272" s="36"/>
      <c r="I272" s="37">
        <v>3618</v>
      </c>
      <c r="J272" s="38" t="s">
        <v>26</v>
      </c>
      <c r="K272" s="38" t="s">
        <v>39</v>
      </c>
      <c r="L272" s="39">
        <v>44681</v>
      </c>
      <c r="M272" s="39"/>
      <c r="N272" s="38" t="s">
        <v>1587</v>
      </c>
      <c r="O272" s="38" t="s">
        <v>43</v>
      </c>
      <c r="P272" s="38" t="s">
        <v>23</v>
      </c>
    </row>
    <row r="273" spans="1:16" ht="62.25" customHeight="1" x14ac:dyDescent="0.2">
      <c r="A273" s="33" t="s">
        <v>318</v>
      </c>
      <c r="B273" s="34" t="str">
        <f>IF(A273="","",VLOOKUP(A273,dados!$D$1:$E$130,2,FALSE))</f>
        <v>Comarca de São João Batista</v>
      </c>
      <c r="C273" s="26" t="s">
        <v>1516</v>
      </c>
      <c r="D273" s="25" t="s">
        <v>1517</v>
      </c>
      <c r="E273" s="160" t="s">
        <v>99</v>
      </c>
      <c r="F273" s="25" t="s">
        <v>1520</v>
      </c>
      <c r="G273" s="25" t="s">
        <v>81</v>
      </c>
      <c r="H273" s="36" t="s">
        <v>1521</v>
      </c>
      <c r="I273" s="37">
        <v>8820</v>
      </c>
      <c r="J273" s="38" t="s">
        <v>26</v>
      </c>
      <c r="K273" s="38" t="s">
        <v>39</v>
      </c>
      <c r="L273" s="39">
        <v>44681</v>
      </c>
      <c r="M273" s="39"/>
      <c r="N273" s="38" t="s">
        <v>1588</v>
      </c>
      <c r="O273" s="38" t="s">
        <v>43</v>
      </c>
      <c r="P273" s="38" t="s">
        <v>23</v>
      </c>
    </row>
    <row r="274" spans="1:16" ht="62.25" customHeight="1" x14ac:dyDescent="0.2">
      <c r="A274" s="33" t="s">
        <v>320</v>
      </c>
      <c r="B274" s="34" t="str">
        <f>IF(A274="","",VLOOKUP(A274,dados!$D$1:$E$130,2,FALSE))</f>
        <v>Comarca de São Joaquim</v>
      </c>
      <c r="C274" s="26" t="s">
        <v>1516</v>
      </c>
      <c r="D274" s="25" t="s">
        <v>1517</v>
      </c>
      <c r="E274" s="160" t="s">
        <v>99</v>
      </c>
      <c r="F274" s="25" t="s">
        <v>1523</v>
      </c>
      <c r="G274" s="25" t="s">
        <v>81</v>
      </c>
      <c r="H274" s="36"/>
      <c r="I274" s="37">
        <v>5320</v>
      </c>
      <c r="J274" s="38" t="s">
        <v>26</v>
      </c>
      <c r="K274" s="38" t="s">
        <v>39</v>
      </c>
      <c r="L274" s="39">
        <v>44681</v>
      </c>
      <c r="M274" s="39"/>
      <c r="N274" s="38"/>
      <c r="O274" s="38" t="s">
        <v>79</v>
      </c>
      <c r="P274" s="38" t="s">
        <v>23</v>
      </c>
    </row>
    <row r="275" spans="1:16" ht="62.25" customHeight="1" x14ac:dyDescent="0.2">
      <c r="A275" s="33" t="s">
        <v>322</v>
      </c>
      <c r="B275" s="34" t="str">
        <f>IF(A275="","",VLOOKUP(A275,dados!$D$1:$E$130,2,FALSE))</f>
        <v>Comarca de São José</v>
      </c>
      <c r="C275" s="26" t="s">
        <v>1516</v>
      </c>
      <c r="D275" s="25" t="s">
        <v>1517</v>
      </c>
      <c r="E275" s="160" t="s">
        <v>99</v>
      </c>
      <c r="F275" s="25" t="s">
        <v>1534</v>
      </c>
      <c r="G275" s="25" t="s">
        <v>81</v>
      </c>
      <c r="H275" s="36"/>
      <c r="I275" s="37">
        <v>19700</v>
      </c>
      <c r="J275" s="38" t="s">
        <v>26</v>
      </c>
      <c r="K275" s="38" t="s">
        <v>39</v>
      </c>
      <c r="L275" s="39">
        <v>44681</v>
      </c>
      <c r="M275" s="39"/>
      <c r="N275" s="38" t="s">
        <v>1589</v>
      </c>
      <c r="O275" s="38" t="s">
        <v>52</v>
      </c>
      <c r="P275" s="38" t="s">
        <v>23</v>
      </c>
    </row>
    <row r="276" spans="1:16" ht="62.25" customHeight="1" x14ac:dyDescent="0.2">
      <c r="A276" s="33" t="s">
        <v>328</v>
      </c>
      <c r="B276" s="34" t="str">
        <f>IF(A276="","",VLOOKUP(A276,dados!$D$1:$E$130,2,FALSE))</f>
        <v>Comarca de São Miguel do Oeste</v>
      </c>
      <c r="C276" s="26" t="s">
        <v>1516</v>
      </c>
      <c r="D276" s="25" t="s">
        <v>1517</v>
      </c>
      <c r="E276" s="160" t="s">
        <v>99</v>
      </c>
      <c r="F276" s="25" t="s">
        <v>1523</v>
      </c>
      <c r="G276" s="25" t="s">
        <v>81</v>
      </c>
      <c r="H276" s="36"/>
      <c r="I276" s="37">
        <v>7554</v>
      </c>
      <c r="J276" s="38" t="s">
        <v>26</v>
      </c>
      <c r="K276" s="38" t="s">
        <v>39</v>
      </c>
      <c r="L276" s="39">
        <v>44681</v>
      </c>
      <c r="M276" s="39"/>
      <c r="N276" s="38"/>
      <c r="O276" s="38" t="s">
        <v>79</v>
      </c>
      <c r="P276" s="38" t="s">
        <v>23</v>
      </c>
    </row>
    <row r="277" spans="1:16" ht="62.25" customHeight="1" x14ac:dyDescent="0.2">
      <c r="A277" s="33" t="s">
        <v>332</v>
      </c>
      <c r="B277" s="34" t="str">
        <f>IF(A277="","",VLOOKUP(A277,dados!$D$1:$E$130,2,FALSE))</f>
        <v>Comarca de Sombrio</v>
      </c>
      <c r="C277" s="26" t="s">
        <v>1516</v>
      </c>
      <c r="D277" s="25" t="s">
        <v>1517</v>
      </c>
      <c r="E277" s="160" t="s">
        <v>99</v>
      </c>
      <c r="F277" s="25" t="s">
        <v>1523</v>
      </c>
      <c r="G277" s="25" t="s">
        <v>81</v>
      </c>
      <c r="H277" s="36"/>
      <c r="I277" s="37">
        <v>2740</v>
      </c>
      <c r="J277" s="38" t="s">
        <v>26</v>
      </c>
      <c r="K277" s="38" t="s">
        <v>39</v>
      </c>
      <c r="L277" s="39">
        <v>44681</v>
      </c>
      <c r="M277" s="39"/>
      <c r="N277" s="38"/>
      <c r="O277" s="38" t="s">
        <v>79</v>
      </c>
      <c r="P277" s="38" t="s">
        <v>23</v>
      </c>
    </row>
    <row r="278" spans="1:16" ht="62.25" customHeight="1" x14ac:dyDescent="0.2">
      <c r="A278" s="33" t="s">
        <v>334</v>
      </c>
      <c r="B278" s="34" t="str">
        <f>IF(A278="","",VLOOKUP(A278,dados!$D$1:$E$130,2,FALSE))</f>
        <v>Comarca de Taió</v>
      </c>
      <c r="C278" s="26" t="s">
        <v>1516</v>
      </c>
      <c r="D278" s="25" t="s">
        <v>1517</v>
      </c>
      <c r="E278" s="160" t="s">
        <v>99</v>
      </c>
      <c r="F278" s="25" t="s">
        <v>1523</v>
      </c>
      <c r="G278" s="25" t="s">
        <v>81</v>
      </c>
      <c r="H278" s="36"/>
      <c r="I278" s="37">
        <v>6600</v>
      </c>
      <c r="J278" s="38" t="s">
        <v>26</v>
      </c>
      <c r="K278" s="38" t="s">
        <v>39</v>
      </c>
      <c r="L278" s="39">
        <v>44681</v>
      </c>
      <c r="M278" s="39"/>
      <c r="N278" s="38"/>
      <c r="O278" s="38" t="s">
        <v>79</v>
      </c>
      <c r="P278" s="38" t="s">
        <v>23</v>
      </c>
    </row>
    <row r="279" spans="1:16" ht="62.25" customHeight="1" x14ac:dyDescent="0.2">
      <c r="A279" s="33" t="s">
        <v>344</v>
      </c>
      <c r="B279" s="34" t="str">
        <f>IF(A279="","",VLOOKUP(A279,dados!$D$1:$E$130,2,FALSE))</f>
        <v>Comarca de Tubarão</v>
      </c>
      <c r="C279" s="26" t="s">
        <v>1516</v>
      </c>
      <c r="D279" s="25" t="s">
        <v>1517</v>
      </c>
      <c r="E279" s="160" t="s">
        <v>99</v>
      </c>
      <c r="F279" s="25" t="s">
        <v>1520</v>
      </c>
      <c r="G279" s="25" t="s">
        <v>81</v>
      </c>
      <c r="H279" s="36" t="s">
        <v>1521</v>
      </c>
      <c r="I279" s="37">
        <v>13200</v>
      </c>
      <c r="J279" s="38" t="s">
        <v>26</v>
      </c>
      <c r="K279" s="38" t="s">
        <v>39</v>
      </c>
      <c r="L279" s="39">
        <v>44681</v>
      </c>
      <c r="M279" s="39"/>
      <c r="N279" s="38" t="s">
        <v>1590</v>
      </c>
      <c r="O279" s="38" t="s">
        <v>43</v>
      </c>
      <c r="P279" s="38" t="s">
        <v>23</v>
      </c>
    </row>
    <row r="280" spans="1:16" ht="62.25" customHeight="1" x14ac:dyDescent="0.2">
      <c r="A280" s="33" t="s">
        <v>348</v>
      </c>
      <c r="B280" s="34" t="str">
        <f>IF(A280="","",VLOOKUP(A280,dados!$D$1:$E$130,2,FALSE))</f>
        <v>Comarca de Urubici</v>
      </c>
      <c r="C280" s="26" t="s">
        <v>1516</v>
      </c>
      <c r="D280" s="25" t="s">
        <v>1517</v>
      </c>
      <c r="E280" s="160" t="s">
        <v>99</v>
      </c>
      <c r="F280" s="25" t="s">
        <v>1523</v>
      </c>
      <c r="G280" s="25" t="s">
        <v>81</v>
      </c>
      <c r="H280" s="36"/>
      <c r="I280" s="37">
        <v>16500</v>
      </c>
      <c r="J280" s="38" t="s">
        <v>26</v>
      </c>
      <c r="K280" s="38" t="s">
        <v>39</v>
      </c>
      <c r="L280" s="39">
        <v>44681</v>
      </c>
      <c r="M280" s="39"/>
      <c r="N280" s="38" t="s">
        <v>1591</v>
      </c>
      <c r="O280" s="38" t="s">
        <v>52</v>
      </c>
      <c r="P280" s="38" t="s">
        <v>23</v>
      </c>
    </row>
    <row r="281" spans="1:16" ht="62.25" customHeight="1" x14ac:dyDescent="0.2">
      <c r="A281" s="33" t="s">
        <v>350</v>
      </c>
      <c r="B281" s="34" t="str">
        <f>IF(A281="","",VLOOKUP(A281,dados!$D$1:$E$130,2,FALSE))</f>
        <v>Comarca de Urussanga</v>
      </c>
      <c r="C281" s="26" t="s">
        <v>1516</v>
      </c>
      <c r="D281" s="25" t="s">
        <v>1517</v>
      </c>
      <c r="E281" s="160" t="s">
        <v>99</v>
      </c>
      <c r="F281" s="25" t="s">
        <v>1523</v>
      </c>
      <c r="G281" s="25" t="s">
        <v>81</v>
      </c>
      <c r="H281" s="36"/>
      <c r="I281" s="37">
        <v>1800</v>
      </c>
      <c r="J281" s="38" t="s">
        <v>26</v>
      </c>
      <c r="K281" s="38" t="s">
        <v>39</v>
      </c>
      <c r="L281" s="39">
        <v>44681</v>
      </c>
      <c r="M281" s="39"/>
      <c r="N281" s="38"/>
      <c r="O281" s="38" t="s">
        <v>79</v>
      </c>
      <c r="P281" s="38" t="s">
        <v>23</v>
      </c>
    </row>
    <row r="282" spans="1:16" ht="62.25" customHeight="1" x14ac:dyDescent="0.2">
      <c r="A282" s="33" t="s">
        <v>352</v>
      </c>
      <c r="B282" s="34" t="str">
        <f>IF(A282="","",VLOOKUP(A282,dados!$D$1:$E$130,2,FALSE))</f>
        <v>Comarca de Videira</v>
      </c>
      <c r="C282" s="26" t="s">
        <v>1516</v>
      </c>
      <c r="D282" s="25" t="s">
        <v>1517</v>
      </c>
      <c r="E282" s="160" t="s">
        <v>99</v>
      </c>
      <c r="F282" s="25" t="s">
        <v>1523</v>
      </c>
      <c r="G282" s="25" t="s">
        <v>81</v>
      </c>
      <c r="H282" s="36"/>
      <c r="I282" s="37">
        <v>6740</v>
      </c>
      <c r="J282" s="38" t="s">
        <v>26</v>
      </c>
      <c r="K282" s="38" t="s">
        <v>39</v>
      </c>
      <c r="L282" s="39">
        <v>44681</v>
      </c>
      <c r="M282" s="39"/>
      <c r="N282" s="38"/>
      <c r="O282" s="38" t="s">
        <v>79</v>
      </c>
      <c r="P282" s="38" t="s">
        <v>23</v>
      </c>
    </row>
    <row r="283" spans="1:16" ht="62.25" customHeight="1" x14ac:dyDescent="0.2">
      <c r="A283" s="33" t="s">
        <v>354</v>
      </c>
      <c r="B283" s="34" t="str">
        <f>IF(A283="","",VLOOKUP(A283,dados!$D$1:$E$130,2,FALSE))</f>
        <v>Comarca de Xanxerê</v>
      </c>
      <c r="C283" s="26" t="s">
        <v>1516</v>
      </c>
      <c r="D283" s="25" t="s">
        <v>1517</v>
      </c>
      <c r="E283" s="160" t="s">
        <v>99</v>
      </c>
      <c r="F283" s="25" t="s">
        <v>1525</v>
      </c>
      <c r="G283" s="25" t="s">
        <v>81</v>
      </c>
      <c r="H283" s="36" t="s">
        <v>1521</v>
      </c>
      <c r="I283" s="37">
        <v>4800</v>
      </c>
      <c r="J283" s="38" t="s">
        <v>26</v>
      </c>
      <c r="K283" s="38" t="s">
        <v>39</v>
      </c>
      <c r="L283" s="39">
        <v>44681</v>
      </c>
      <c r="M283" s="39"/>
      <c r="N283" s="38" t="s">
        <v>1592</v>
      </c>
      <c r="O283" s="38" t="s">
        <v>43</v>
      </c>
      <c r="P283" s="38" t="s">
        <v>23</v>
      </c>
    </row>
    <row r="284" spans="1:16" ht="62.25" customHeight="1" x14ac:dyDescent="0.2">
      <c r="A284" s="33" t="s">
        <v>356</v>
      </c>
      <c r="B284" s="34" t="str">
        <f>IF(A284="","",VLOOKUP(A284,dados!$D$1:$E$130,2,FALSE))</f>
        <v>Comarca de Xaxim</v>
      </c>
      <c r="C284" s="26" t="s">
        <v>1516</v>
      </c>
      <c r="D284" s="25" t="s">
        <v>1517</v>
      </c>
      <c r="E284" s="160" t="s">
        <v>99</v>
      </c>
      <c r="F284" s="25" t="s">
        <v>1523</v>
      </c>
      <c r="G284" s="25" t="s">
        <v>81</v>
      </c>
      <c r="H284" s="36"/>
      <c r="I284" s="37">
        <v>7200</v>
      </c>
      <c r="J284" s="38" t="s">
        <v>26</v>
      </c>
      <c r="K284" s="38" t="s">
        <v>39</v>
      </c>
      <c r="L284" s="39">
        <v>44681</v>
      </c>
      <c r="M284" s="39"/>
      <c r="N284" s="38"/>
      <c r="O284" s="38" t="s">
        <v>79</v>
      </c>
      <c r="P284" s="38" t="s">
        <v>23</v>
      </c>
    </row>
    <row r="285" spans="1:16" ht="62.25" customHeight="1" x14ac:dyDescent="0.2">
      <c r="A285" s="33" t="s">
        <v>20</v>
      </c>
      <c r="B285" s="34" t="str">
        <f>IF(A285="","",VLOOKUP(A285,dados!$D$1:$E$130,2,FALSE))</f>
        <v>Complexo BR-101</v>
      </c>
      <c r="C285" s="26" t="s">
        <v>1516</v>
      </c>
      <c r="D285" s="25" t="s">
        <v>1517</v>
      </c>
      <c r="E285" s="160" t="s">
        <v>99</v>
      </c>
      <c r="F285" s="25" t="s">
        <v>1523</v>
      </c>
      <c r="G285" s="25" t="s">
        <v>81</v>
      </c>
      <c r="H285" s="36"/>
      <c r="I285" s="37">
        <v>11000</v>
      </c>
      <c r="J285" s="38" t="s">
        <v>26</v>
      </c>
      <c r="K285" s="38" t="s">
        <v>39</v>
      </c>
      <c r="L285" s="39">
        <v>44681</v>
      </c>
      <c r="M285" s="39"/>
      <c r="N285" s="38"/>
      <c r="O285" s="38" t="s">
        <v>79</v>
      </c>
      <c r="P285" s="38" t="s">
        <v>23</v>
      </c>
    </row>
    <row r="286" spans="1:16" ht="62.25" customHeight="1" x14ac:dyDescent="0.2">
      <c r="A286" s="33" t="s">
        <v>31</v>
      </c>
      <c r="B286" s="34" t="str">
        <f>IF(A286="","",VLOOKUP(A286,dados!$D$1:$E$130,2,FALSE))</f>
        <v>Divisão de Arquivo</v>
      </c>
      <c r="C286" s="26"/>
      <c r="D286" s="25" t="s">
        <v>1517</v>
      </c>
      <c r="E286" s="160" t="s">
        <v>99</v>
      </c>
      <c r="F286" s="25" t="s">
        <v>1544</v>
      </c>
      <c r="G286" s="25" t="s">
        <v>81</v>
      </c>
      <c r="H286" s="36" t="s">
        <v>1521</v>
      </c>
      <c r="I286" s="37">
        <v>29700</v>
      </c>
      <c r="J286" s="38" t="s">
        <v>26</v>
      </c>
      <c r="K286" s="38" t="s">
        <v>39</v>
      </c>
      <c r="L286" s="39">
        <v>44681</v>
      </c>
      <c r="M286" s="39"/>
      <c r="N286" s="38" t="s">
        <v>1593</v>
      </c>
      <c r="O286" s="38" t="s">
        <v>52</v>
      </c>
      <c r="P286" s="38" t="s">
        <v>23</v>
      </c>
    </row>
    <row r="287" spans="1:16" ht="62.25" customHeight="1" x14ac:dyDescent="0.2">
      <c r="A287" s="33" t="s">
        <v>42</v>
      </c>
      <c r="B287" s="34" t="str">
        <f>IF(A287="","",VLOOKUP(A287,dados!$D$1:$E$130,2,FALSE))</f>
        <v>Tribunal de Justiça</v>
      </c>
      <c r="C287" s="26" t="s">
        <v>1516</v>
      </c>
      <c r="D287" s="25" t="s">
        <v>1517</v>
      </c>
      <c r="E287" s="160" t="s">
        <v>99</v>
      </c>
      <c r="F287" s="25" t="s">
        <v>1594</v>
      </c>
      <c r="G287" s="25" t="s">
        <v>81</v>
      </c>
      <c r="H287" s="36" t="s">
        <v>531</v>
      </c>
      <c r="I287" s="37">
        <v>8150</v>
      </c>
      <c r="J287" s="38" t="s">
        <v>26</v>
      </c>
      <c r="K287" s="38" t="s">
        <v>39</v>
      </c>
      <c r="L287" s="39">
        <v>44681</v>
      </c>
      <c r="M287" s="39"/>
      <c r="N287" s="38" t="s">
        <v>1595</v>
      </c>
      <c r="O287" s="38" t="s">
        <v>43</v>
      </c>
      <c r="P287" s="38" t="s">
        <v>23</v>
      </c>
    </row>
    <row r="288" spans="1:16" ht="62.25" customHeight="1" x14ac:dyDescent="0.2">
      <c r="A288" s="33" t="s">
        <v>42</v>
      </c>
      <c r="B288" s="34" t="str">
        <f>IF(A288="","",VLOOKUP(A288,dados!$D$1:$E$130,2,FALSE))</f>
        <v>Tribunal de Justiça</v>
      </c>
      <c r="C288" s="26" t="s">
        <v>1516</v>
      </c>
      <c r="D288" s="25" t="s">
        <v>1517</v>
      </c>
      <c r="E288" s="160" t="s">
        <v>99</v>
      </c>
      <c r="F288" s="25" t="s">
        <v>1525</v>
      </c>
      <c r="G288" s="25" t="s">
        <v>81</v>
      </c>
      <c r="H288" s="36" t="s">
        <v>1521</v>
      </c>
      <c r="I288" s="37">
        <v>39960</v>
      </c>
      <c r="J288" s="38" t="s">
        <v>26</v>
      </c>
      <c r="K288" s="38" t="s">
        <v>39</v>
      </c>
      <c r="L288" s="39">
        <v>44681</v>
      </c>
      <c r="M288" s="39"/>
      <c r="N288" s="38" t="s">
        <v>1596</v>
      </c>
      <c r="O288" s="38" t="s">
        <v>43</v>
      </c>
      <c r="P288" s="38" t="s">
        <v>23</v>
      </c>
    </row>
    <row r="289" spans="1:16" ht="62.25" customHeight="1" x14ac:dyDescent="0.2">
      <c r="A289" s="33" t="s">
        <v>42</v>
      </c>
      <c r="B289" s="34" t="str">
        <f>IF(A289="","",VLOOKUP(A289,dados!$D$1:$E$130,2,FALSE))</f>
        <v>Tribunal de Justiça</v>
      </c>
      <c r="C289" s="26" t="s">
        <v>1597</v>
      </c>
      <c r="D289" s="25" t="s">
        <v>791</v>
      </c>
      <c r="E289" s="160" t="s">
        <v>82</v>
      </c>
      <c r="F289" s="25" t="s">
        <v>1598</v>
      </c>
      <c r="G289" s="25" t="s">
        <v>81</v>
      </c>
      <c r="H289" s="36" t="s">
        <v>411</v>
      </c>
      <c r="I289" s="37">
        <v>70000</v>
      </c>
      <c r="J289" s="38" t="s">
        <v>26</v>
      </c>
      <c r="K289" s="38" t="s">
        <v>39</v>
      </c>
      <c r="L289" s="39">
        <v>44602</v>
      </c>
      <c r="M289" s="39"/>
      <c r="N289" s="38"/>
      <c r="O289" s="38" t="s">
        <v>79</v>
      </c>
      <c r="P289" s="38" t="s">
        <v>23</v>
      </c>
    </row>
    <row r="290" spans="1:16" ht="62.25" customHeight="1" x14ac:dyDescent="0.2">
      <c r="A290" s="33" t="s">
        <v>42</v>
      </c>
      <c r="B290" s="34" t="str">
        <f>IF(A290="","",VLOOKUP(A290,dados!$D$1:$E$130,2,FALSE))</f>
        <v>Tribunal de Justiça</v>
      </c>
      <c r="C290" s="26" t="s">
        <v>1599</v>
      </c>
      <c r="D290" s="25"/>
      <c r="E290" s="160" t="s">
        <v>82</v>
      </c>
      <c r="F290" s="25" t="s">
        <v>1600</v>
      </c>
      <c r="G290" s="25" t="s">
        <v>81</v>
      </c>
      <c r="H290" s="36" t="s">
        <v>411</v>
      </c>
      <c r="I290" s="37">
        <v>100000</v>
      </c>
      <c r="J290" s="38" t="s">
        <v>37</v>
      </c>
      <c r="K290" s="38" t="s">
        <v>39</v>
      </c>
      <c r="L290" s="39">
        <v>44757</v>
      </c>
      <c r="M290" s="39"/>
      <c r="N290" s="38"/>
      <c r="O290" s="38" t="s">
        <v>79</v>
      </c>
      <c r="P290" s="38" t="s">
        <v>23</v>
      </c>
    </row>
    <row r="291" spans="1:16" ht="62.25" customHeight="1" x14ac:dyDescent="0.2">
      <c r="A291" s="33" t="s">
        <v>42</v>
      </c>
      <c r="B291" s="34" t="str">
        <f>IF(A291="","",VLOOKUP(A291,dados!$D$1:$E$130,2,FALSE))</f>
        <v>Tribunal de Justiça</v>
      </c>
      <c r="C291" s="26" t="s">
        <v>1601</v>
      </c>
      <c r="D291" s="25"/>
      <c r="E291" s="160" t="s">
        <v>82</v>
      </c>
      <c r="F291" s="25" t="s">
        <v>1602</v>
      </c>
      <c r="G291" s="25" t="s">
        <v>81</v>
      </c>
      <c r="H291" s="36" t="s">
        <v>411</v>
      </c>
      <c r="I291" s="37">
        <v>100000</v>
      </c>
      <c r="J291" s="38" t="s">
        <v>26</v>
      </c>
      <c r="K291" s="38" t="s">
        <v>39</v>
      </c>
      <c r="L291" s="39">
        <v>44607</v>
      </c>
      <c r="M291" s="39"/>
      <c r="N291" s="38"/>
      <c r="O291" s="38" t="s">
        <v>79</v>
      </c>
      <c r="P291" s="38" t="s">
        <v>23</v>
      </c>
    </row>
    <row r="292" spans="1:16" ht="62.25" customHeight="1" x14ac:dyDescent="0.2">
      <c r="A292" s="33" t="s">
        <v>42</v>
      </c>
      <c r="B292" s="34" t="str">
        <f>IF(A292="","",VLOOKUP(A292,dados!$D$1:$E$130,2,FALSE))</f>
        <v>Tribunal de Justiça</v>
      </c>
      <c r="C292" s="26" t="s">
        <v>1603</v>
      </c>
      <c r="D292" s="25"/>
      <c r="E292" s="160" t="s">
        <v>82</v>
      </c>
      <c r="F292" s="25" t="s">
        <v>1604</v>
      </c>
      <c r="G292" s="25" t="s">
        <v>81</v>
      </c>
      <c r="H292" s="36" t="s">
        <v>411</v>
      </c>
      <c r="I292" s="37">
        <v>9000</v>
      </c>
      <c r="J292" s="38" t="s">
        <v>26</v>
      </c>
      <c r="K292" s="38" t="s">
        <v>39</v>
      </c>
      <c r="L292" s="39">
        <v>44640</v>
      </c>
      <c r="M292" s="39"/>
      <c r="N292" s="38"/>
      <c r="O292" s="38" t="s">
        <v>79</v>
      </c>
      <c r="P292" s="38" t="s">
        <v>23</v>
      </c>
    </row>
    <row r="293" spans="1:16" ht="62.25" customHeight="1" x14ac:dyDescent="0.2">
      <c r="A293" s="33" t="s">
        <v>42</v>
      </c>
      <c r="B293" s="34" t="str">
        <f>IF(A293="","",VLOOKUP(A293,dados!$D$1:$E$130,2,FALSE))</f>
        <v>Tribunal de Justiça</v>
      </c>
      <c r="C293" s="26" t="s">
        <v>1605</v>
      </c>
      <c r="D293" s="25"/>
      <c r="E293" s="160" t="s">
        <v>82</v>
      </c>
      <c r="F293" s="25" t="s">
        <v>1606</v>
      </c>
      <c r="G293" s="25" t="s">
        <v>81</v>
      </c>
      <c r="H293" s="36" t="s">
        <v>411</v>
      </c>
      <c r="I293" s="37">
        <v>12000</v>
      </c>
      <c r="J293" s="38" t="s">
        <v>26</v>
      </c>
      <c r="K293" s="38" t="s">
        <v>39</v>
      </c>
      <c r="L293" s="39">
        <v>44640</v>
      </c>
      <c r="M293" s="39"/>
      <c r="N293" s="38"/>
      <c r="O293" s="38" t="s">
        <v>79</v>
      </c>
      <c r="P293" s="38" t="s">
        <v>23</v>
      </c>
    </row>
    <row r="294" spans="1:16" ht="62.25" customHeight="1" x14ac:dyDescent="0.2">
      <c r="A294" s="33" t="s">
        <v>42</v>
      </c>
      <c r="B294" s="34" t="str">
        <f>IF(A294="","",VLOOKUP(A294,dados!$D$1:$E$130,2,FALSE))</f>
        <v>Tribunal de Justiça</v>
      </c>
      <c r="C294" s="26" t="s">
        <v>1607</v>
      </c>
      <c r="D294" s="25"/>
      <c r="E294" s="160" t="s">
        <v>82</v>
      </c>
      <c r="F294" s="25" t="s">
        <v>1608</v>
      </c>
      <c r="G294" s="25" t="s">
        <v>81</v>
      </c>
      <c r="H294" s="36" t="s">
        <v>411</v>
      </c>
      <c r="I294" s="37">
        <v>23000</v>
      </c>
      <c r="J294" s="38" t="s">
        <v>26</v>
      </c>
      <c r="K294" s="38" t="s">
        <v>39</v>
      </c>
      <c r="L294" s="39">
        <v>44682</v>
      </c>
      <c r="M294" s="39"/>
      <c r="N294" s="38"/>
      <c r="O294" s="38" t="s">
        <v>79</v>
      </c>
      <c r="P294" s="38" t="s">
        <v>23</v>
      </c>
    </row>
    <row r="295" spans="1:16" ht="62.25" customHeight="1" x14ac:dyDescent="0.2">
      <c r="A295" s="33" t="s">
        <v>42</v>
      </c>
      <c r="B295" s="34" t="str">
        <f>IF(A295="","",VLOOKUP(A295,dados!$D$1:$E$130,2,FALSE))</f>
        <v>Tribunal de Justiça</v>
      </c>
      <c r="C295" s="26" t="s">
        <v>1609</v>
      </c>
      <c r="D295" s="25"/>
      <c r="E295" s="160" t="s">
        <v>82</v>
      </c>
      <c r="F295" s="25" t="s">
        <v>1610</v>
      </c>
      <c r="G295" s="25" t="s">
        <v>81</v>
      </c>
      <c r="H295" s="36" t="s">
        <v>411</v>
      </c>
      <c r="I295" s="37">
        <v>10000</v>
      </c>
      <c r="J295" s="38" t="s">
        <v>26</v>
      </c>
      <c r="K295" s="38" t="s">
        <v>39</v>
      </c>
      <c r="L295" s="39">
        <v>44666</v>
      </c>
      <c r="M295" s="39"/>
      <c r="N295" s="38"/>
      <c r="O295" s="38" t="s">
        <v>79</v>
      </c>
      <c r="P295" s="38" t="s">
        <v>23</v>
      </c>
    </row>
    <row r="296" spans="1:16" ht="62.25" customHeight="1" x14ac:dyDescent="0.2">
      <c r="A296" s="33" t="s">
        <v>42</v>
      </c>
      <c r="B296" s="34" t="str">
        <f>IF(A296="","",VLOOKUP(A296,dados!$D$1:$E$130,2,FALSE))</f>
        <v>Tribunal de Justiça</v>
      </c>
      <c r="C296" s="26" t="s">
        <v>1611</v>
      </c>
      <c r="D296" s="25"/>
      <c r="E296" s="160" t="s">
        <v>82</v>
      </c>
      <c r="F296" s="25" t="s">
        <v>1612</v>
      </c>
      <c r="G296" s="25" t="s">
        <v>81</v>
      </c>
      <c r="H296" s="36" t="s">
        <v>411</v>
      </c>
      <c r="I296" s="37">
        <v>60000</v>
      </c>
      <c r="J296" s="38" t="s">
        <v>26</v>
      </c>
      <c r="K296" s="38" t="s">
        <v>39</v>
      </c>
      <c r="L296" s="39">
        <v>44732</v>
      </c>
      <c r="M296" s="39"/>
      <c r="N296" s="38"/>
      <c r="O296" s="38" t="s">
        <v>79</v>
      </c>
      <c r="P296" s="38" t="s">
        <v>23</v>
      </c>
    </row>
    <row r="297" spans="1:16" ht="62.25" customHeight="1" x14ac:dyDescent="0.2">
      <c r="A297" s="33" t="s">
        <v>42</v>
      </c>
      <c r="B297" s="34" t="str">
        <f>IF(A297="","",VLOOKUP(A297,dados!$D$1:$E$130,2,FALSE))</f>
        <v>Tribunal de Justiça</v>
      </c>
      <c r="C297" s="26" t="s">
        <v>1613</v>
      </c>
      <c r="D297" s="25"/>
      <c r="E297" s="160" t="s">
        <v>82</v>
      </c>
      <c r="F297" s="25" t="s">
        <v>1614</v>
      </c>
      <c r="G297" s="25" t="s">
        <v>81</v>
      </c>
      <c r="H297" s="36" t="s">
        <v>411</v>
      </c>
      <c r="I297" s="37">
        <v>18000</v>
      </c>
      <c r="J297" s="38" t="s">
        <v>37</v>
      </c>
      <c r="K297" s="38" t="s">
        <v>39</v>
      </c>
      <c r="L297" s="39">
        <v>44607</v>
      </c>
      <c r="M297" s="39"/>
      <c r="N297" s="38"/>
      <c r="O297" s="38" t="s">
        <v>79</v>
      </c>
      <c r="P297" s="38" t="s">
        <v>23</v>
      </c>
    </row>
    <row r="298" spans="1:16" ht="62.25" customHeight="1" x14ac:dyDescent="0.2">
      <c r="A298" s="33" t="s">
        <v>42</v>
      </c>
      <c r="B298" s="34" t="str">
        <f>IF(A298="","",VLOOKUP(A298,dados!$D$1:$E$130,2,FALSE))</f>
        <v>Tribunal de Justiça</v>
      </c>
      <c r="C298" s="26" t="s">
        <v>1615</v>
      </c>
      <c r="D298" s="25"/>
      <c r="E298" s="160" t="s">
        <v>82</v>
      </c>
      <c r="F298" s="25" t="s">
        <v>1616</v>
      </c>
      <c r="G298" s="25" t="s">
        <v>81</v>
      </c>
      <c r="H298" s="36" t="s">
        <v>411</v>
      </c>
      <c r="I298" s="37">
        <v>21000</v>
      </c>
      <c r="J298" s="38" t="s">
        <v>26</v>
      </c>
      <c r="K298" s="38" t="s">
        <v>39</v>
      </c>
      <c r="L298" s="39">
        <v>44607</v>
      </c>
      <c r="M298" s="39"/>
      <c r="N298" s="38"/>
      <c r="O298" s="38" t="s">
        <v>79</v>
      </c>
      <c r="P298" s="38" t="s">
        <v>23</v>
      </c>
    </row>
    <row r="299" spans="1:16" ht="62.25" customHeight="1" x14ac:dyDescent="0.2">
      <c r="A299" s="33" t="s">
        <v>42</v>
      </c>
      <c r="B299" s="34" t="str">
        <f>IF(A299="","",VLOOKUP(A299,dados!$D$1:$E$130,2,FALSE))</f>
        <v>Tribunal de Justiça</v>
      </c>
      <c r="C299" s="26" t="s">
        <v>1617</v>
      </c>
      <c r="D299" s="25"/>
      <c r="E299" s="160" t="s">
        <v>82</v>
      </c>
      <c r="F299" s="25" t="s">
        <v>1618</v>
      </c>
      <c r="G299" s="25" t="s">
        <v>81</v>
      </c>
      <c r="H299" s="36" t="s">
        <v>411</v>
      </c>
      <c r="I299" s="37">
        <v>24000</v>
      </c>
      <c r="J299" s="38" t="s">
        <v>26</v>
      </c>
      <c r="K299" s="38" t="s">
        <v>39</v>
      </c>
      <c r="L299" s="39">
        <v>44607</v>
      </c>
      <c r="M299" s="39"/>
      <c r="N299" s="38"/>
      <c r="O299" s="38" t="s">
        <v>79</v>
      </c>
      <c r="P299" s="38" t="s">
        <v>23</v>
      </c>
    </row>
    <row r="300" spans="1:16" ht="109.5" customHeight="1" x14ac:dyDescent="0.2">
      <c r="A300" s="33" t="s">
        <v>42</v>
      </c>
      <c r="B300" s="34" t="str">
        <f>IF(A300="","",VLOOKUP(A300,dados!$D$1:$E$130,2,FALSE))</f>
        <v>Tribunal de Justiça</v>
      </c>
      <c r="C300" s="26" t="s">
        <v>1619</v>
      </c>
      <c r="D300" s="25"/>
      <c r="E300" s="160" t="s">
        <v>82</v>
      </c>
      <c r="F300" s="25" t="s">
        <v>1620</v>
      </c>
      <c r="G300" s="25" t="s">
        <v>81</v>
      </c>
      <c r="H300" s="36" t="s">
        <v>411</v>
      </c>
      <c r="I300" s="37">
        <v>45061</v>
      </c>
      <c r="J300" s="38" t="s">
        <v>37</v>
      </c>
      <c r="K300" s="38" t="s">
        <v>39</v>
      </c>
      <c r="L300" s="39">
        <v>44671</v>
      </c>
      <c r="M300" s="39"/>
      <c r="N300" s="38" t="s">
        <v>1621</v>
      </c>
      <c r="O300" s="38" t="s">
        <v>43</v>
      </c>
      <c r="P300" s="38" t="s">
        <v>23</v>
      </c>
    </row>
    <row r="301" spans="1:16" ht="62.25" customHeight="1" x14ac:dyDescent="0.2">
      <c r="A301" s="33" t="s">
        <v>42</v>
      </c>
      <c r="B301" s="34" t="str">
        <f>IF(A301="","",VLOOKUP(A301,dados!$D$1:$E$130,2,FALSE))</f>
        <v>Tribunal de Justiça</v>
      </c>
      <c r="C301" s="26" t="s">
        <v>1622</v>
      </c>
      <c r="D301" s="25"/>
      <c r="E301" s="160" t="s">
        <v>82</v>
      </c>
      <c r="F301" s="25" t="s">
        <v>1623</v>
      </c>
      <c r="G301" s="25" t="s">
        <v>81</v>
      </c>
      <c r="H301" s="36" t="s">
        <v>411</v>
      </c>
      <c r="I301" s="37">
        <v>25000</v>
      </c>
      <c r="J301" s="38" t="s">
        <v>26</v>
      </c>
      <c r="K301" s="38" t="s">
        <v>39</v>
      </c>
      <c r="L301" s="39">
        <v>44671</v>
      </c>
      <c r="M301" s="39"/>
      <c r="N301" s="38"/>
      <c r="O301" s="38" t="s">
        <v>79</v>
      </c>
      <c r="P301" s="38" t="s">
        <v>23</v>
      </c>
    </row>
    <row r="302" spans="1:16" ht="62.25" customHeight="1" x14ac:dyDescent="0.2">
      <c r="A302" s="33" t="s">
        <v>42</v>
      </c>
      <c r="B302" s="34" t="str">
        <f>IF(A302="","",VLOOKUP(A302,dados!$D$1:$E$130,2,FALSE))</f>
        <v>Tribunal de Justiça</v>
      </c>
      <c r="C302" s="26" t="s">
        <v>1624</v>
      </c>
      <c r="D302" s="25"/>
      <c r="E302" s="160" t="s">
        <v>82</v>
      </c>
      <c r="F302" s="25" t="s">
        <v>1625</v>
      </c>
      <c r="G302" s="25" t="s">
        <v>81</v>
      </c>
      <c r="H302" s="36" t="s">
        <v>411</v>
      </c>
      <c r="I302" s="37">
        <v>80000</v>
      </c>
      <c r="J302" s="38" t="s">
        <v>26</v>
      </c>
      <c r="K302" s="38" t="s">
        <v>39</v>
      </c>
      <c r="L302" s="39">
        <v>44732</v>
      </c>
      <c r="M302" s="39"/>
      <c r="N302" s="38"/>
      <c r="O302" s="38" t="s">
        <v>79</v>
      </c>
      <c r="P302" s="38" t="s">
        <v>23</v>
      </c>
    </row>
    <row r="303" spans="1:16" ht="62.25" customHeight="1" x14ac:dyDescent="0.2">
      <c r="A303" s="33" t="s">
        <v>42</v>
      </c>
      <c r="B303" s="34" t="str">
        <f>IF(A303="","",VLOOKUP(A303,dados!$D$1:$E$130,2,FALSE))</f>
        <v>Tribunal de Justiça</v>
      </c>
      <c r="C303" s="26" t="s">
        <v>1626</v>
      </c>
      <c r="D303" s="25"/>
      <c r="E303" s="160" t="s">
        <v>82</v>
      </c>
      <c r="F303" s="25" t="s">
        <v>1627</v>
      </c>
      <c r="G303" s="25" t="s">
        <v>81</v>
      </c>
      <c r="H303" s="36" t="s">
        <v>411</v>
      </c>
      <c r="I303" s="37">
        <v>80000</v>
      </c>
      <c r="J303" s="38" t="s">
        <v>37</v>
      </c>
      <c r="K303" s="38" t="s">
        <v>39</v>
      </c>
      <c r="L303" s="39">
        <v>44854</v>
      </c>
      <c r="M303" s="39"/>
      <c r="N303" s="38"/>
      <c r="O303" s="38" t="s">
        <v>79</v>
      </c>
      <c r="P303" s="38" t="s">
        <v>23</v>
      </c>
    </row>
    <row r="304" spans="1:16" ht="62.25" customHeight="1" x14ac:dyDescent="0.2">
      <c r="A304" s="33" t="s">
        <v>42</v>
      </c>
      <c r="B304" s="34" t="str">
        <f>IF(A304="","",VLOOKUP(A304,dados!$D$1:$E$130,2,FALSE))</f>
        <v>Tribunal de Justiça</v>
      </c>
      <c r="C304" s="26" t="s">
        <v>1628</v>
      </c>
      <c r="D304" s="25"/>
      <c r="E304" s="160" t="s">
        <v>82</v>
      </c>
      <c r="F304" s="25" t="s">
        <v>1629</v>
      </c>
      <c r="G304" s="25" t="s">
        <v>81</v>
      </c>
      <c r="H304" s="36" t="s">
        <v>411</v>
      </c>
      <c r="I304" s="37">
        <v>35000</v>
      </c>
      <c r="J304" s="38" t="s">
        <v>26</v>
      </c>
      <c r="K304" s="38" t="s">
        <v>39</v>
      </c>
      <c r="L304" s="39">
        <v>44793</v>
      </c>
      <c r="M304" s="39"/>
      <c r="N304" s="38"/>
      <c r="O304" s="38" t="s">
        <v>79</v>
      </c>
      <c r="P304" s="38" t="s">
        <v>23</v>
      </c>
    </row>
    <row r="305" spans="1:16" ht="62.25" customHeight="1" x14ac:dyDescent="0.2">
      <c r="A305" s="33" t="s">
        <v>42</v>
      </c>
      <c r="B305" s="34" t="str">
        <f>IF(A305="","",VLOOKUP(A305,dados!$D$1:$E$130,2,FALSE))</f>
        <v>Tribunal de Justiça</v>
      </c>
      <c r="C305" s="26" t="s">
        <v>1630</v>
      </c>
      <c r="D305" s="25"/>
      <c r="E305" s="160" t="s">
        <v>82</v>
      </c>
      <c r="F305" s="25" t="s">
        <v>1631</v>
      </c>
      <c r="G305" s="25" t="s">
        <v>81</v>
      </c>
      <c r="H305" s="36" t="s">
        <v>411</v>
      </c>
      <c r="I305" s="37">
        <v>40000</v>
      </c>
      <c r="J305" s="38" t="s">
        <v>37</v>
      </c>
      <c r="K305" s="38" t="s">
        <v>39</v>
      </c>
      <c r="L305" s="39">
        <v>44757</v>
      </c>
      <c r="M305" s="39"/>
      <c r="N305" s="38"/>
      <c r="O305" s="38" t="s">
        <v>79</v>
      </c>
      <c r="P305" s="38" t="s">
        <v>23</v>
      </c>
    </row>
    <row r="306" spans="1:16" ht="62.25" customHeight="1" x14ac:dyDescent="0.2">
      <c r="A306" s="33" t="s">
        <v>42</v>
      </c>
      <c r="B306" s="34" t="str">
        <f>IF(A306="","",VLOOKUP(A306,dados!$D$1:$E$130,2,FALSE))</f>
        <v>Tribunal de Justiça</v>
      </c>
      <c r="C306" s="26" t="s">
        <v>1632</v>
      </c>
      <c r="D306" s="25"/>
      <c r="E306" s="160" t="s">
        <v>82</v>
      </c>
      <c r="F306" s="25" t="s">
        <v>1633</v>
      </c>
      <c r="G306" s="25" t="s">
        <v>81</v>
      </c>
      <c r="H306" s="36" t="s">
        <v>411</v>
      </c>
      <c r="I306" s="37">
        <v>60000</v>
      </c>
      <c r="J306" s="38" t="s">
        <v>26</v>
      </c>
      <c r="K306" s="38" t="s">
        <v>39</v>
      </c>
      <c r="L306" s="39">
        <v>44602</v>
      </c>
      <c r="M306" s="39"/>
      <c r="N306" s="38"/>
      <c r="O306" s="38" t="s">
        <v>79</v>
      </c>
      <c r="P306" s="38" t="s">
        <v>23</v>
      </c>
    </row>
    <row r="307" spans="1:16" ht="62.25" customHeight="1" x14ac:dyDescent="0.2">
      <c r="A307" s="33" t="s">
        <v>42</v>
      </c>
      <c r="B307" s="34" t="str">
        <f>IF(A307="","",VLOOKUP(A307,dados!$D$1:$E$130,2,FALSE))</f>
        <v>Tribunal de Justiça</v>
      </c>
      <c r="C307" s="26" t="s">
        <v>1634</v>
      </c>
      <c r="D307" s="25"/>
      <c r="E307" s="160" t="s">
        <v>82</v>
      </c>
      <c r="F307" s="25" t="s">
        <v>1635</v>
      </c>
      <c r="G307" s="25" t="s">
        <v>81</v>
      </c>
      <c r="H307" s="36" t="s">
        <v>411</v>
      </c>
      <c r="I307" s="37">
        <v>30000</v>
      </c>
      <c r="J307" s="38" t="s">
        <v>26</v>
      </c>
      <c r="K307" s="38" t="s">
        <v>39</v>
      </c>
      <c r="L307" s="39">
        <v>44762</v>
      </c>
      <c r="M307" s="39"/>
      <c r="N307" s="38"/>
      <c r="O307" s="38" t="s">
        <v>79</v>
      </c>
      <c r="P307" s="38" t="s">
        <v>23</v>
      </c>
    </row>
    <row r="308" spans="1:16" ht="71.25" customHeight="1" x14ac:dyDescent="0.2">
      <c r="A308" s="33" t="s">
        <v>180</v>
      </c>
      <c r="B308" s="34" t="str">
        <f>IF(A308="","",VLOOKUP(A308,dados!$D$1:$E$130,2,FALSE))</f>
        <v>Comarca de Chapecó</v>
      </c>
      <c r="C308" s="26" t="s">
        <v>1636</v>
      </c>
      <c r="D308" s="25"/>
      <c r="E308" s="160" t="s">
        <v>82</v>
      </c>
      <c r="F308" s="25" t="s">
        <v>1637</v>
      </c>
      <c r="G308" s="25" t="s">
        <v>81</v>
      </c>
      <c r="H308" s="36" t="s">
        <v>411</v>
      </c>
      <c r="I308" s="37">
        <v>100000</v>
      </c>
      <c r="J308" s="38" t="s">
        <v>37</v>
      </c>
      <c r="K308" s="38" t="s">
        <v>39</v>
      </c>
      <c r="L308" s="39">
        <v>44762</v>
      </c>
      <c r="M308" s="39"/>
      <c r="N308" s="38"/>
      <c r="O308" s="38" t="s">
        <v>79</v>
      </c>
      <c r="P308" s="38" t="s">
        <v>23</v>
      </c>
    </row>
    <row r="309" spans="1:16" s="86" customFormat="1" ht="77.25" customHeight="1" x14ac:dyDescent="0.2">
      <c r="A309" s="89" t="s">
        <v>1256</v>
      </c>
      <c r="B309" s="34" t="s">
        <v>42</v>
      </c>
      <c r="C309" s="26" t="s">
        <v>1638</v>
      </c>
      <c r="D309" s="90">
        <v>21903</v>
      </c>
      <c r="E309" s="94" t="s">
        <v>99</v>
      </c>
      <c r="F309" s="91" t="s">
        <v>1639</v>
      </c>
      <c r="G309" s="25" t="s">
        <v>81</v>
      </c>
      <c r="H309" s="92" t="s">
        <v>1640</v>
      </c>
      <c r="I309" s="93">
        <v>9138</v>
      </c>
      <c r="J309" s="94" t="s">
        <v>26</v>
      </c>
      <c r="K309" s="94" t="s">
        <v>39</v>
      </c>
      <c r="L309" s="95">
        <v>44562</v>
      </c>
      <c r="M309" s="94"/>
      <c r="N309" s="94"/>
      <c r="O309" s="94" t="s">
        <v>43</v>
      </c>
      <c r="P309" s="94" t="s">
        <v>23</v>
      </c>
    </row>
    <row r="310" spans="1:16" ht="72" customHeight="1" x14ac:dyDescent="0.2">
      <c r="A310" s="33" t="s">
        <v>42</v>
      </c>
      <c r="B310" s="34" t="str">
        <f>IF(A310="","",VLOOKUP(A310,dados!$D$1:$E$130,2,FALSE))</f>
        <v>Tribunal de Justiça</v>
      </c>
      <c r="C310" s="26" t="s">
        <v>1641</v>
      </c>
      <c r="D310" s="87" t="s">
        <v>1293</v>
      </c>
      <c r="E310" s="161" t="s">
        <v>116</v>
      </c>
      <c r="F310" s="25" t="s">
        <v>1642</v>
      </c>
      <c r="G310" s="87" t="s">
        <v>45</v>
      </c>
      <c r="H310" s="36" t="s">
        <v>1643</v>
      </c>
      <c r="I310" s="37">
        <v>30000</v>
      </c>
      <c r="J310" s="38" t="s">
        <v>26</v>
      </c>
      <c r="K310" s="38" t="s">
        <v>28</v>
      </c>
      <c r="L310" s="39">
        <v>44895</v>
      </c>
      <c r="M310" s="39"/>
      <c r="N310" s="38"/>
      <c r="O310" s="38" t="s">
        <v>79</v>
      </c>
      <c r="P310" s="38" t="s">
        <v>23</v>
      </c>
    </row>
    <row r="311" spans="1:16" ht="62.25" customHeight="1" x14ac:dyDescent="0.2">
      <c r="A311" s="33" t="s">
        <v>42</v>
      </c>
      <c r="B311" s="34" t="str">
        <f>IF(A311="","",VLOOKUP(A311,dados!$D$1:$E$130,2,FALSE))</f>
        <v>Tribunal de Justiça</v>
      </c>
      <c r="C311" s="26" t="s">
        <v>1644</v>
      </c>
      <c r="D311" s="87" t="s">
        <v>1645</v>
      </c>
      <c r="E311" s="160" t="s">
        <v>82</v>
      </c>
      <c r="F311" s="25" t="s">
        <v>1646</v>
      </c>
      <c r="G311" s="87" t="s">
        <v>45</v>
      </c>
      <c r="H311" s="36" t="s">
        <v>1647</v>
      </c>
      <c r="I311" s="37">
        <v>20000</v>
      </c>
      <c r="J311" s="38" t="s">
        <v>26</v>
      </c>
      <c r="K311" s="38" t="s">
        <v>28</v>
      </c>
      <c r="L311" s="39">
        <v>44576</v>
      </c>
      <c r="M311" s="39"/>
      <c r="N311" s="38"/>
      <c r="O311" s="38" t="s">
        <v>79</v>
      </c>
      <c r="P311" s="38" t="s">
        <v>23</v>
      </c>
    </row>
    <row r="312" spans="1:16" ht="62.25" customHeight="1" x14ac:dyDescent="0.2">
      <c r="A312" s="33" t="s">
        <v>42</v>
      </c>
      <c r="B312" s="34" t="str">
        <f>IF(A312="","",VLOOKUP(A312,dados!$D$1:$E$130,2,FALSE))</f>
        <v>Tribunal de Justiça</v>
      </c>
      <c r="C312" s="26" t="s">
        <v>1648</v>
      </c>
      <c r="D312" s="87" t="s">
        <v>1645</v>
      </c>
      <c r="E312" s="160" t="s">
        <v>82</v>
      </c>
      <c r="F312" s="25" t="s">
        <v>1649</v>
      </c>
      <c r="G312" s="87" t="s">
        <v>67</v>
      </c>
      <c r="H312" s="36" t="s">
        <v>531</v>
      </c>
      <c r="I312" s="37">
        <v>2000</v>
      </c>
      <c r="J312" s="38" t="s">
        <v>26</v>
      </c>
      <c r="K312" s="38" t="s">
        <v>28</v>
      </c>
      <c r="L312" s="39">
        <v>44742</v>
      </c>
      <c r="M312" s="39"/>
      <c r="N312" s="38"/>
      <c r="O312" s="38" t="s">
        <v>79</v>
      </c>
      <c r="P312" s="38" t="s">
        <v>23</v>
      </c>
    </row>
    <row r="313" spans="1:16" ht="62.25" customHeight="1" x14ac:dyDescent="0.2">
      <c r="A313" s="33" t="s">
        <v>42</v>
      </c>
      <c r="B313" s="34" t="str">
        <f>IF(A313="","",VLOOKUP(A313,dados!$D$1:$E$130,2,FALSE))</f>
        <v>Tribunal de Justiça</v>
      </c>
      <c r="C313" s="26" t="s">
        <v>1650</v>
      </c>
      <c r="D313" s="87" t="s">
        <v>1645</v>
      </c>
      <c r="E313" s="160" t="s">
        <v>112</v>
      </c>
      <c r="F313" s="25" t="s">
        <v>1651</v>
      </c>
      <c r="G313" s="87" t="s">
        <v>67</v>
      </c>
      <c r="H313" s="36" t="s">
        <v>1652</v>
      </c>
      <c r="I313" s="37">
        <v>943.2</v>
      </c>
      <c r="J313" s="38" t="s">
        <v>26</v>
      </c>
      <c r="K313" s="38" t="s">
        <v>28</v>
      </c>
      <c r="L313" s="39">
        <v>44621</v>
      </c>
      <c r="M313" s="39"/>
      <c r="N313" s="38" t="s">
        <v>1653</v>
      </c>
      <c r="O313" s="38" t="s">
        <v>43</v>
      </c>
      <c r="P313" s="38" t="s">
        <v>23</v>
      </c>
    </row>
    <row r="314" spans="1:16" ht="133.5" customHeight="1" x14ac:dyDescent="0.2">
      <c r="A314" s="33" t="s">
        <v>42</v>
      </c>
      <c r="B314" s="34" t="str">
        <f>IF(A314="","",VLOOKUP(A314,dados!$D$1:$E$130,2,FALSE))</f>
        <v>Tribunal de Justiça</v>
      </c>
      <c r="C314" s="99" t="s">
        <v>1654</v>
      </c>
      <c r="D314" s="25" t="s">
        <v>1655</v>
      </c>
      <c r="E314" s="160" t="s">
        <v>112</v>
      </c>
      <c r="F314" s="25" t="s">
        <v>1656</v>
      </c>
      <c r="G314" s="25" t="s">
        <v>60</v>
      </c>
      <c r="H314" s="36" t="s">
        <v>1657</v>
      </c>
      <c r="I314" s="37">
        <v>50000</v>
      </c>
      <c r="J314" s="38" t="s">
        <v>26</v>
      </c>
      <c r="K314" s="38" t="s">
        <v>39</v>
      </c>
      <c r="L314" s="39" t="s">
        <v>1658</v>
      </c>
      <c r="M314" s="39">
        <v>44914</v>
      </c>
      <c r="N314" s="38"/>
      <c r="O314" s="38" t="s">
        <v>79</v>
      </c>
      <c r="P314" s="38" t="s">
        <v>23</v>
      </c>
    </row>
    <row r="315" spans="1:16" ht="173.25" customHeight="1" x14ac:dyDescent="0.2">
      <c r="A315" s="33" t="s">
        <v>42</v>
      </c>
      <c r="B315" s="34" t="str">
        <f>IF(A315="","",VLOOKUP(A315,dados!$D$1:$E$130,2,FALSE))</f>
        <v>Tribunal de Justiça</v>
      </c>
      <c r="C315" s="26" t="s">
        <v>1659</v>
      </c>
      <c r="D315" s="25" t="s">
        <v>1660</v>
      </c>
      <c r="E315" s="160" t="s">
        <v>112</v>
      </c>
      <c r="F315" s="25" t="s">
        <v>1661</v>
      </c>
      <c r="G315" s="25" t="s">
        <v>60</v>
      </c>
      <c r="H315" s="36" t="s">
        <v>1662</v>
      </c>
      <c r="I315" s="37">
        <v>48000</v>
      </c>
      <c r="J315" s="38" t="s">
        <v>37</v>
      </c>
      <c r="K315" s="38" t="s">
        <v>28</v>
      </c>
      <c r="L315" s="39">
        <v>44666</v>
      </c>
      <c r="M315" s="39"/>
      <c r="N315" s="38"/>
      <c r="O315" s="38" t="s">
        <v>79</v>
      </c>
      <c r="P315" s="38" t="s">
        <v>23</v>
      </c>
    </row>
    <row r="316" spans="1:16" ht="80.25" customHeight="1" x14ac:dyDescent="0.2">
      <c r="A316" s="33" t="s">
        <v>42</v>
      </c>
      <c r="B316" s="34" t="str">
        <f>IF(A316="","",VLOOKUP(A316,dados!$D$1:$E$130,2,FALSE))</f>
        <v>Tribunal de Justiça</v>
      </c>
      <c r="C316" s="26" t="s">
        <v>1663</v>
      </c>
      <c r="D316" s="25"/>
      <c r="E316" s="160" t="s">
        <v>112</v>
      </c>
      <c r="F316" s="25" t="s">
        <v>1664</v>
      </c>
      <c r="G316" s="25" t="s">
        <v>60</v>
      </c>
      <c r="H316" s="36"/>
      <c r="I316" s="37">
        <v>15867.74</v>
      </c>
      <c r="J316" s="38" t="s">
        <v>37</v>
      </c>
      <c r="K316" s="38" t="s">
        <v>28</v>
      </c>
      <c r="L316" s="39">
        <v>44914</v>
      </c>
      <c r="M316" s="39"/>
      <c r="N316" s="38" t="s">
        <v>1665</v>
      </c>
      <c r="O316" s="38" t="s">
        <v>52</v>
      </c>
      <c r="P316" s="38" t="s">
        <v>23</v>
      </c>
    </row>
    <row r="317" spans="1:16" ht="62.25" customHeight="1" x14ac:dyDescent="0.2">
      <c r="A317" s="33" t="s">
        <v>42</v>
      </c>
      <c r="B317" s="34" t="str">
        <f>IF(A317="","",VLOOKUP(A317,dados!$D$1:$E$130,2,FALSE))</f>
        <v>Tribunal de Justiça</v>
      </c>
      <c r="C317" s="26" t="s">
        <v>1666</v>
      </c>
      <c r="D317" s="25" t="s">
        <v>1667</v>
      </c>
      <c r="E317" s="160" t="s">
        <v>112</v>
      </c>
      <c r="F317" s="25" t="s">
        <v>1664</v>
      </c>
      <c r="G317" s="25" t="s">
        <v>60</v>
      </c>
      <c r="H317" s="36"/>
      <c r="I317" s="37">
        <v>385</v>
      </c>
      <c r="J317" s="38" t="s">
        <v>37</v>
      </c>
      <c r="K317" s="38" t="s">
        <v>28</v>
      </c>
      <c r="L317" s="39">
        <v>44914</v>
      </c>
      <c r="M317" s="39"/>
      <c r="N317" s="38" t="s">
        <v>1668</v>
      </c>
      <c r="O317" s="38" t="s">
        <v>52</v>
      </c>
      <c r="P317" s="38" t="s">
        <v>23</v>
      </c>
    </row>
    <row r="318" spans="1:16" ht="62.25" customHeight="1" x14ac:dyDescent="0.2">
      <c r="A318" s="33" t="s">
        <v>42</v>
      </c>
      <c r="B318" s="34" t="str">
        <f>IF(A318="","",VLOOKUP(A318,dados!$D$1:$E$130,2,FALSE))</f>
        <v>Tribunal de Justiça</v>
      </c>
      <c r="C318" s="26" t="s">
        <v>1669</v>
      </c>
      <c r="D318" s="25"/>
      <c r="E318" s="160" t="s">
        <v>112</v>
      </c>
      <c r="F318" s="25" t="s">
        <v>1664</v>
      </c>
      <c r="G318" s="25" t="s">
        <v>60</v>
      </c>
      <c r="H318" s="36"/>
      <c r="I318" s="37">
        <v>5000</v>
      </c>
      <c r="J318" s="38" t="s">
        <v>37</v>
      </c>
      <c r="K318" s="38" t="s">
        <v>47</v>
      </c>
      <c r="L318" s="39">
        <v>44914</v>
      </c>
      <c r="M318" s="39"/>
      <c r="N318" s="38"/>
      <c r="O318" s="38" t="s">
        <v>79</v>
      </c>
      <c r="P318" s="38" t="s">
        <v>23</v>
      </c>
    </row>
    <row r="319" spans="1:16" ht="62.25" customHeight="1" x14ac:dyDescent="0.2">
      <c r="A319" s="33" t="s">
        <v>42</v>
      </c>
      <c r="B319" s="34" t="str">
        <f>IF(A319="","",VLOOKUP(A319,dados!$D$1:$E$130,2,FALSE))</f>
        <v>Tribunal de Justiça</v>
      </c>
      <c r="C319" s="26" t="s">
        <v>1670</v>
      </c>
      <c r="D319" s="25"/>
      <c r="E319" s="160" t="s">
        <v>112</v>
      </c>
      <c r="F319" s="25" t="s">
        <v>1671</v>
      </c>
      <c r="G319" s="25" t="s">
        <v>60</v>
      </c>
      <c r="H319" s="36"/>
      <c r="I319" s="37">
        <v>48668.97</v>
      </c>
      <c r="J319" s="38" t="s">
        <v>37</v>
      </c>
      <c r="K319" s="38" t="s">
        <v>28</v>
      </c>
      <c r="L319" s="39">
        <v>44914</v>
      </c>
      <c r="M319" s="39"/>
      <c r="N319" s="38" t="s">
        <v>1672</v>
      </c>
      <c r="O319" s="38" t="s">
        <v>52</v>
      </c>
      <c r="P319" s="38" t="s">
        <v>23</v>
      </c>
    </row>
    <row r="320" spans="1:16" ht="62.25" customHeight="1" x14ac:dyDescent="0.2">
      <c r="A320" s="33" t="s">
        <v>42</v>
      </c>
      <c r="B320" s="34" t="str">
        <f>IF(A320="","",VLOOKUP(A320,dados!$D$1:$E$130,2,FALSE))</f>
        <v>Tribunal de Justiça</v>
      </c>
      <c r="C320" s="26" t="s">
        <v>1673</v>
      </c>
      <c r="D320" s="25" t="s">
        <v>1674</v>
      </c>
      <c r="E320" s="160" t="s">
        <v>112</v>
      </c>
      <c r="F320" s="25" t="s">
        <v>1671</v>
      </c>
      <c r="G320" s="25" t="s">
        <v>60</v>
      </c>
      <c r="H320" s="36"/>
      <c r="I320" s="37">
        <v>10000</v>
      </c>
      <c r="J320" s="38" t="s">
        <v>37</v>
      </c>
      <c r="K320" s="38" t="s">
        <v>39</v>
      </c>
      <c r="L320" s="39">
        <v>44914</v>
      </c>
      <c r="M320" s="39"/>
      <c r="N320" s="38"/>
      <c r="O320" s="38" t="s">
        <v>79</v>
      </c>
      <c r="P320" s="38" t="s">
        <v>23</v>
      </c>
    </row>
    <row r="321" spans="1:16" ht="62.25" customHeight="1" x14ac:dyDescent="0.2">
      <c r="A321" s="33" t="s">
        <v>42</v>
      </c>
      <c r="B321" s="34" t="str">
        <f>IF(A321="","",VLOOKUP(A321,dados!$D$1:$E$130,2,FALSE))</f>
        <v>Tribunal de Justiça</v>
      </c>
      <c r="C321" s="26" t="s">
        <v>1675</v>
      </c>
      <c r="D321" s="25"/>
      <c r="E321" s="160" t="s">
        <v>112</v>
      </c>
      <c r="F321" s="25" t="s">
        <v>1671</v>
      </c>
      <c r="G321" s="25" t="s">
        <v>60</v>
      </c>
      <c r="H321" s="36"/>
      <c r="I321" s="37">
        <v>9022.5</v>
      </c>
      <c r="J321" s="38" t="s">
        <v>37</v>
      </c>
      <c r="K321" s="38" t="s">
        <v>39</v>
      </c>
      <c r="L321" s="39">
        <v>44914</v>
      </c>
      <c r="M321" s="39"/>
      <c r="N321" s="38" t="s">
        <v>1676</v>
      </c>
      <c r="O321" s="38" t="s">
        <v>43</v>
      </c>
      <c r="P321" s="38" t="s">
        <v>23</v>
      </c>
    </row>
    <row r="322" spans="1:16" ht="62.25" customHeight="1" x14ac:dyDescent="0.2">
      <c r="A322" s="33" t="s">
        <v>42</v>
      </c>
      <c r="B322" s="34" t="str">
        <f>IF(A322="","",VLOOKUP(A322,dados!$D$1:$E$130,2,FALSE))</f>
        <v>Tribunal de Justiça</v>
      </c>
      <c r="C322" s="26" t="s">
        <v>1677</v>
      </c>
      <c r="D322" s="25" t="s">
        <v>1678</v>
      </c>
      <c r="E322" s="160" t="s">
        <v>112</v>
      </c>
      <c r="F322" s="25" t="s">
        <v>1664</v>
      </c>
      <c r="G322" s="25" t="s">
        <v>45</v>
      </c>
      <c r="H322" s="36" t="s">
        <v>1679</v>
      </c>
      <c r="I322" s="37">
        <v>9500</v>
      </c>
      <c r="J322" s="38" t="s">
        <v>37</v>
      </c>
      <c r="K322" s="38" t="s">
        <v>47</v>
      </c>
      <c r="L322" s="39">
        <v>44914</v>
      </c>
      <c r="M322" s="39"/>
      <c r="N322" s="38"/>
      <c r="O322" s="38" t="s">
        <v>79</v>
      </c>
      <c r="P322" s="38" t="s">
        <v>23</v>
      </c>
    </row>
    <row r="323" spans="1:16" ht="62.25" customHeight="1" x14ac:dyDescent="0.2">
      <c r="A323" s="33" t="s">
        <v>42</v>
      </c>
      <c r="B323" s="34" t="str">
        <f>IF(A323="","",VLOOKUP(A323,dados!$D$1:$E$130,2,FALSE))</f>
        <v>Tribunal de Justiça</v>
      </c>
      <c r="C323" s="26" t="s">
        <v>1680</v>
      </c>
      <c r="D323" s="25" t="s">
        <v>964</v>
      </c>
      <c r="E323" s="160" t="s">
        <v>89</v>
      </c>
      <c r="F323" s="25" t="s">
        <v>1681</v>
      </c>
      <c r="G323" s="25" t="s">
        <v>74</v>
      </c>
      <c r="H323" s="36" t="s">
        <v>795</v>
      </c>
      <c r="I323" s="37" t="s">
        <v>795</v>
      </c>
      <c r="J323" s="38" t="s">
        <v>37</v>
      </c>
      <c r="K323" s="38" t="s">
        <v>28</v>
      </c>
      <c r="L323" s="39">
        <v>44652</v>
      </c>
      <c r="M323" s="39"/>
      <c r="N323" s="38"/>
      <c r="O323" s="38" t="s">
        <v>79</v>
      </c>
      <c r="P323" s="38" t="s">
        <v>23</v>
      </c>
    </row>
    <row r="324" spans="1:16" ht="62.25" customHeight="1" x14ac:dyDescent="0.2">
      <c r="A324" s="33" t="s">
        <v>42</v>
      </c>
      <c r="B324" s="34" t="str">
        <f>IF(A324="","",VLOOKUP(A324,dados!$D$1:$E$130,2,FALSE))</f>
        <v>Tribunal de Justiça</v>
      </c>
      <c r="C324" s="26" t="s">
        <v>1682</v>
      </c>
      <c r="D324" s="25" t="s">
        <v>791</v>
      </c>
      <c r="E324" s="160" t="s">
        <v>104</v>
      </c>
      <c r="F324" s="25" t="s">
        <v>1683</v>
      </c>
      <c r="G324" s="25" t="s">
        <v>74</v>
      </c>
      <c r="H324" s="36" t="s">
        <v>1684</v>
      </c>
      <c r="I324" s="37">
        <v>1680</v>
      </c>
      <c r="J324" s="38" t="s">
        <v>37</v>
      </c>
      <c r="K324" s="38" t="s">
        <v>39</v>
      </c>
      <c r="L324" s="39">
        <v>44914</v>
      </c>
      <c r="M324" s="39"/>
      <c r="N324" s="38" t="s">
        <v>1685</v>
      </c>
      <c r="O324" s="38" t="s">
        <v>43</v>
      </c>
      <c r="P324" s="38" t="s">
        <v>23</v>
      </c>
    </row>
    <row r="325" spans="1:16" ht="62.25" customHeight="1" x14ac:dyDescent="0.2">
      <c r="A325" s="33" t="s">
        <v>42</v>
      </c>
      <c r="B325" s="34" t="str">
        <f>IF(A325="","",VLOOKUP(A325,dados!$D$1:$E$130,2,FALSE))</f>
        <v>Tribunal de Justiça</v>
      </c>
      <c r="C325" s="26" t="s">
        <v>1686</v>
      </c>
      <c r="D325" s="25" t="s">
        <v>1687</v>
      </c>
      <c r="E325" s="160" t="s">
        <v>104</v>
      </c>
      <c r="F325" s="25" t="s">
        <v>1688</v>
      </c>
      <c r="G325" s="25" t="s">
        <v>74</v>
      </c>
      <c r="H325" s="36" t="s">
        <v>1689</v>
      </c>
      <c r="I325" s="37">
        <v>23814.52</v>
      </c>
      <c r="J325" s="38" t="s">
        <v>37</v>
      </c>
      <c r="K325" s="38" t="s">
        <v>39</v>
      </c>
      <c r="L325" s="39">
        <v>44914</v>
      </c>
      <c r="M325" s="39"/>
      <c r="N325" s="38" t="s">
        <v>1690</v>
      </c>
      <c r="O325" s="38" t="s">
        <v>43</v>
      </c>
      <c r="P325" s="38" t="s">
        <v>23</v>
      </c>
    </row>
    <row r="326" spans="1:16" ht="62.25" customHeight="1" x14ac:dyDescent="0.2">
      <c r="A326" s="33" t="s">
        <v>42</v>
      </c>
      <c r="B326" s="34" t="s">
        <v>42</v>
      </c>
      <c r="C326" s="26" t="s">
        <v>1691</v>
      </c>
      <c r="D326" s="109" t="s">
        <v>791</v>
      </c>
      <c r="E326" s="109" t="s">
        <v>128</v>
      </c>
      <c r="F326" s="109" t="s">
        <v>1692</v>
      </c>
      <c r="G326" s="109" t="s">
        <v>912</v>
      </c>
      <c r="H326" s="109" t="s">
        <v>1693</v>
      </c>
      <c r="I326" s="149">
        <v>1952</v>
      </c>
      <c r="J326" s="109" t="s">
        <v>26</v>
      </c>
      <c r="K326" s="109" t="s">
        <v>28</v>
      </c>
      <c r="L326" s="110">
        <v>44926</v>
      </c>
      <c r="M326" s="109" t="s">
        <v>912</v>
      </c>
      <c r="N326" s="109" t="s">
        <v>1694</v>
      </c>
      <c r="O326" s="109" t="s">
        <v>52</v>
      </c>
      <c r="P326" s="109" t="s">
        <v>1695</v>
      </c>
    </row>
    <row r="327" spans="1:16" ht="62.25" customHeight="1" x14ac:dyDescent="0.2">
      <c r="A327" s="33" t="s">
        <v>42</v>
      </c>
      <c r="B327" s="34" t="s">
        <v>42</v>
      </c>
      <c r="C327" s="26" t="s">
        <v>1696</v>
      </c>
      <c r="D327" s="111" t="s">
        <v>791</v>
      </c>
      <c r="E327" s="111" t="s">
        <v>128</v>
      </c>
      <c r="F327" s="111" t="s">
        <v>1697</v>
      </c>
      <c r="G327" s="111" t="s">
        <v>912</v>
      </c>
      <c r="H327" s="111" t="s">
        <v>1693</v>
      </c>
      <c r="I327" s="150">
        <v>150000</v>
      </c>
      <c r="J327" s="111" t="s">
        <v>26</v>
      </c>
      <c r="K327" s="111" t="s">
        <v>28</v>
      </c>
      <c r="L327" s="112">
        <v>44926</v>
      </c>
      <c r="M327" s="111" t="s">
        <v>912</v>
      </c>
      <c r="N327" s="111"/>
      <c r="O327" s="111" t="s">
        <v>79</v>
      </c>
      <c r="P327" s="111" t="s">
        <v>1698</v>
      </c>
    </row>
    <row r="328" spans="1:16" ht="62.25" customHeight="1" x14ac:dyDescent="0.2">
      <c r="A328" s="33" t="s">
        <v>42</v>
      </c>
      <c r="B328" s="34" t="s">
        <v>42</v>
      </c>
      <c r="C328" s="26" t="s">
        <v>1699</v>
      </c>
      <c r="D328" s="111">
        <v>17663</v>
      </c>
      <c r="E328" s="111" t="s">
        <v>128</v>
      </c>
      <c r="F328" s="111" t="s">
        <v>1700</v>
      </c>
      <c r="G328" s="111" t="s">
        <v>912</v>
      </c>
      <c r="H328" s="111" t="s">
        <v>1693</v>
      </c>
      <c r="I328" s="150">
        <v>20000</v>
      </c>
      <c r="J328" s="111" t="s">
        <v>26</v>
      </c>
      <c r="K328" s="111" t="s">
        <v>28</v>
      </c>
      <c r="L328" s="112">
        <v>44926</v>
      </c>
      <c r="M328" s="111" t="s">
        <v>912</v>
      </c>
      <c r="N328" s="111"/>
      <c r="O328" s="111" t="s">
        <v>79</v>
      </c>
      <c r="P328" s="113" t="s">
        <v>23</v>
      </c>
    </row>
    <row r="329" spans="1:16" ht="62.25" customHeight="1" x14ac:dyDescent="0.2">
      <c r="A329" s="33" t="s">
        <v>42</v>
      </c>
      <c r="B329" s="34" t="s">
        <v>42</v>
      </c>
      <c r="C329" s="26" t="s">
        <v>1701</v>
      </c>
      <c r="D329" s="111">
        <v>17663</v>
      </c>
      <c r="E329" s="111" t="s">
        <v>128</v>
      </c>
      <c r="F329" s="111" t="s">
        <v>1702</v>
      </c>
      <c r="G329" s="111" t="s">
        <v>912</v>
      </c>
      <c r="H329" s="111" t="s">
        <v>1693</v>
      </c>
      <c r="I329" s="150">
        <v>50000</v>
      </c>
      <c r="J329" s="111" t="s">
        <v>26</v>
      </c>
      <c r="K329" s="111" t="s">
        <v>28</v>
      </c>
      <c r="L329" s="112">
        <v>44926</v>
      </c>
      <c r="M329" s="111" t="s">
        <v>912</v>
      </c>
      <c r="N329" s="111"/>
      <c r="O329" s="111" t="s">
        <v>79</v>
      </c>
      <c r="P329" s="113" t="s">
        <v>23</v>
      </c>
    </row>
    <row r="330" spans="1:16" ht="62.25" customHeight="1" x14ac:dyDescent="0.2">
      <c r="A330" s="33" t="s">
        <v>42</v>
      </c>
      <c r="B330" s="34" t="s">
        <v>42</v>
      </c>
      <c r="C330" s="26" t="s">
        <v>1703</v>
      </c>
      <c r="D330" s="111" t="s">
        <v>1704</v>
      </c>
      <c r="E330" s="111" t="s">
        <v>128</v>
      </c>
      <c r="F330" s="111" t="s">
        <v>1705</v>
      </c>
      <c r="G330" s="111" t="s">
        <v>912</v>
      </c>
      <c r="H330" s="111">
        <v>1</v>
      </c>
      <c r="I330" s="150">
        <v>3500</v>
      </c>
      <c r="J330" s="111" t="s">
        <v>26</v>
      </c>
      <c r="K330" s="111" t="s">
        <v>28</v>
      </c>
      <c r="L330" s="112">
        <v>44926</v>
      </c>
      <c r="M330" s="111" t="s">
        <v>912</v>
      </c>
      <c r="N330" s="111"/>
      <c r="O330" s="111" t="s">
        <v>79</v>
      </c>
      <c r="P330" s="113" t="s">
        <v>23</v>
      </c>
    </row>
    <row r="331" spans="1:16" ht="62.25" customHeight="1" x14ac:dyDescent="0.2">
      <c r="A331" s="33" t="s">
        <v>42</v>
      </c>
      <c r="B331" s="34" t="s">
        <v>42</v>
      </c>
      <c r="C331" s="26" t="s">
        <v>1706</v>
      </c>
      <c r="D331" s="111" t="s">
        <v>1704</v>
      </c>
      <c r="E331" s="111" t="s">
        <v>128</v>
      </c>
      <c r="F331" s="111" t="s">
        <v>1705</v>
      </c>
      <c r="G331" s="111" t="s">
        <v>912</v>
      </c>
      <c r="H331" s="111">
        <v>2</v>
      </c>
      <c r="I331" s="150">
        <v>1200</v>
      </c>
      <c r="J331" s="111" t="s">
        <v>26</v>
      </c>
      <c r="K331" s="111" t="s">
        <v>28</v>
      </c>
      <c r="L331" s="112">
        <v>44926</v>
      </c>
      <c r="M331" s="111" t="s">
        <v>912</v>
      </c>
      <c r="N331" s="111"/>
      <c r="O331" s="111" t="s">
        <v>79</v>
      </c>
      <c r="P331" s="113" t="s">
        <v>23</v>
      </c>
    </row>
    <row r="332" spans="1:16" ht="62.25" customHeight="1" x14ac:dyDescent="0.2">
      <c r="A332" s="33" t="s">
        <v>42</v>
      </c>
      <c r="B332" s="34" t="str">
        <f>IF(A332="","",VLOOKUP(A332,dados!$D$1:$E$130,2,FALSE))</f>
        <v>Tribunal de Justiça</v>
      </c>
      <c r="C332" s="26" t="s">
        <v>1707</v>
      </c>
      <c r="D332" s="25" t="s">
        <v>1708</v>
      </c>
      <c r="E332" s="160" t="s">
        <v>104</v>
      </c>
      <c r="F332" s="25" t="s">
        <v>1709</v>
      </c>
      <c r="G332" s="25" t="s">
        <v>81</v>
      </c>
      <c r="H332" s="36" t="s">
        <v>1710</v>
      </c>
      <c r="I332" s="37">
        <v>14025</v>
      </c>
      <c r="J332" s="38" t="s">
        <v>26</v>
      </c>
      <c r="K332" s="38" t="s">
        <v>39</v>
      </c>
      <c r="L332" s="39">
        <v>44914</v>
      </c>
      <c r="M332" s="39"/>
      <c r="N332" s="38" t="s">
        <v>1711</v>
      </c>
      <c r="O332" s="38" t="s">
        <v>52</v>
      </c>
      <c r="P332" s="38" t="s">
        <v>23</v>
      </c>
    </row>
    <row r="333" spans="1:16" ht="62.25" customHeight="1" x14ac:dyDescent="0.2">
      <c r="A333" s="33" t="s">
        <v>42</v>
      </c>
      <c r="B333" s="34" t="str">
        <f>IF(A333="","",VLOOKUP(A333,dados!$D$1:$E$130,2,FALSE))</f>
        <v>Tribunal de Justiça</v>
      </c>
      <c r="C333" s="26" t="s">
        <v>1712</v>
      </c>
      <c r="D333" s="25" t="s">
        <v>1713</v>
      </c>
      <c r="E333" s="160" t="s">
        <v>104</v>
      </c>
      <c r="F333" s="25" t="s">
        <v>1714</v>
      </c>
      <c r="G333" s="25" t="s">
        <v>81</v>
      </c>
      <c r="H333" s="36" t="s">
        <v>1715</v>
      </c>
      <c r="I333" s="37">
        <v>11000</v>
      </c>
      <c r="J333" s="38" t="s">
        <v>26</v>
      </c>
      <c r="K333" s="38" t="s">
        <v>39</v>
      </c>
      <c r="L333" s="39">
        <v>44914</v>
      </c>
      <c r="M333" s="39"/>
      <c r="N333" s="38"/>
      <c r="O333" s="38" t="s">
        <v>79</v>
      </c>
      <c r="P333" s="38"/>
    </row>
    <row r="334" spans="1:16" ht="62.25" customHeight="1" x14ac:dyDescent="0.2">
      <c r="A334" s="33" t="s">
        <v>42</v>
      </c>
      <c r="B334" s="34" t="str">
        <f>IF(A334="","",VLOOKUP(A334,dados!$D$1:$E$130,2,FALSE))</f>
        <v>Tribunal de Justiça</v>
      </c>
      <c r="C334" s="26" t="s">
        <v>1716</v>
      </c>
      <c r="D334" s="25" t="s">
        <v>1717</v>
      </c>
      <c r="E334" s="160" t="s">
        <v>104</v>
      </c>
      <c r="F334" s="25" t="s">
        <v>1718</v>
      </c>
      <c r="G334" s="25" t="s">
        <v>81</v>
      </c>
      <c r="H334" s="36" t="s">
        <v>1719</v>
      </c>
      <c r="I334" s="37">
        <v>5001.6000000000004</v>
      </c>
      <c r="J334" s="38" t="s">
        <v>26</v>
      </c>
      <c r="K334" s="38" t="s">
        <v>39</v>
      </c>
      <c r="L334" s="39">
        <v>44914</v>
      </c>
      <c r="M334" s="39"/>
      <c r="N334" s="38" t="s">
        <v>1720</v>
      </c>
      <c r="O334" s="38" t="s">
        <v>52</v>
      </c>
      <c r="P334" s="38" t="s">
        <v>23</v>
      </c>
    </row>
    <row r="335" spans="1:16" ht="62.25" customHeight="1" x14ac:dyDescent="0.2">
      <c r="A335" s="33" t="s">
        <v>42</v>
      </c>
      <c r="B335" s="34" t="str">
        <f>IF(A335="","",VLOOKUP(A335,dados!$D$1:$E$130,2,FALSE))</f>
        <v>Tribunal de Justiça</v>
      </c>
      <c r="C335" s="26" t="s">
        <v>1721</v>
      </c>
      <c r="D335" s="25" t="s">
        <v>1722</v>
      </c>
      <c r="E335" s="160" t="s">
        <v>104</v>
      </c>
      <c r="F335" s="25" t="s">
        <v>1714</v>
      </c>
      <c r="G335" s="25" t="s">
        <v>74</v>
      </c>
      <c r="H335" s="36" t="s">
        <v>1723</v>
      </c>
      <c r="I335" s="37">
        <v>16224</v>
      </c>
      <c r="J335" s="38" t="s">
        <v>37</v>
      </c>
      <c r="K335" s="38" t="s">
        <v>39</v>
      </c>
      <c r="L335" s="39">
        <v>44914</v>
      </c>
      <c r="M335" s="39"/>
      <c r="N335" s="38" t="s">
        <v>1724</v>
      </c>
      <c r="O335" s="38" t="s">
        <v>43</v>
      </c>
      <c r="P335" s="38" t="s">
        <v>23</v>
      </c>
    </row>
    <row r="336" spans="1:16" ht="62.25" customHeight="1" x14ac:dyDescent="0.2">
      <c r="A336" s="33" t="s">
        <v>42</v>
      </c>
      <c r="B336" s="34" t="str">
        <f>IF(A336="","",VLOOKUP(A336,dados!$D$1:$E$130,2,FALSE))</f>
        <v>Tribunal de Justiça</v>
      </c>
      <c r="C336" s="26" t="s">
        <v>1725</v>
      </c>
      <c r="D336" s="25" t="s">
        <v>1726</v>
      </c>
      <c r="E336" s="160" t="s">
        <v>104</v>
      </c>
      <c r="F336" s="25" t="s">
        <v>1727</v>
      </c>
      <c r="G336" s="25" t="s">
        <v>74</v>
      </c>
      <c r="H336" s="36" t="s">
        <v>1728</v>
      </c>
      <c r="I336" s="37">
        <v>175170</v>
      </c>
      <c r="J336" s="38" t="s">
        <v>37</v>
      </c>
      <c r="K336" s="38" t="s">
        <v>39</v>
      </c>
      <c r="L336" s="39">
        <v>44914</v>
      </c>
      <c r="M336" s="39"/>
      <c r="N336" s="38" t="s">
        <v>1729</v>
      </c>
      <c r="O336" s="38" t="s">
        <v>43</v>
      </c>
      <c r="P336" s="38" t="s">
        <v>23</v>
      </c>
    </row>
    <row r="337" spans="1:16" ht="62.25" customHeight="1" x14ac:dyDescent="0.2">
      <c r="A337" s="33" t="s">
        <v>42</v>
      </c>
      <c r="B337" s="34" t="str">
        <f>IF(A337="","",VLOOKUP(A337,dados!$D$1:$E$130,2,FALSE))</f>
        <v>Tribunal de Justiça</v>
      </c>
      <c r="C337" s="26" t="s">
        <v>1730</v>
      </c>
      <c r="D337" s="25"/>
      <c r="E337" s="160" t="s">
        <v>104</v>
      </c>
      <c r="F337" s="25" t="s">
        <v>1727</v>
      </c>
      <c r="G337" s="25" t="s">
        <v>81</v>
      </c>
      <c r="H337" s="36" t="s">
        <v>1731</v>
      </c>
      <c r="I337" s="37">
        <v>11000</v>
      </c>
      <c r="J337" s="38" t="s">
        <v>26</v>
      </c>
      <c r="K337" s="38" t="s">
        <v>39</v>
      </c>
      <c r="L337" s="39">
        <v>44914</v>
      </c>
      <c r="M337" s="39"/>
      <c r="N337" s="38"/>
      <c r="O337" s="38" t="s">
        <v>79</v>
      </c>
      <c r="P337" s="38"/>
    </row>
    <row r="338" spans="1:16" ht="62.25" customHeight="1" x14ac:dyDescent="0.2">
      <c r="A338" s="33" t="s">
        <v>42</v>
      </c>
      <c r="B338" s="34" t="str">
        <f>IF(A338="","",VLOOKUP(A338,dados!$D$1:$E$130,2,FALSE))</f>
        <v>Tribunal de Justiça</v>
      </c>
      <c r="C338" s="26" t="s">
        <v>1732</v>
      </c>
      <c r="D338" s="25" t="s">
        <v>1733</v>
      </c>
      <c r="E338" s="160" t="s">
        <v>104</v>
      </c>
      <c r="F338" s="25" t="s">
        <v>1727</v>
      </c>
      <c r="G338" s="25" t="s">
        <v>81</v>
      </c>
      <c r="H338" s="36" t="s">
        <v>1734</v>
      </c>
      <c r="I338" s="37">
        <v>5690</v>
      </c>
      <c r="J338" s="38" t="s">
        <v>26</v>
      </c>
      <c r="K338" s="38" t="s">
        <v>39</v>
      </c>
      <c r="L338" s="39">
        <v>44914</v>
      </c>
      <c r="M338" s="39"/>
      <c r="N338" s="38" t="s">
        <v>1735</v>
      </c>
      <c r="O338" s="38" t="s">
        <v>43</v>
      </c>
      <c r="P338" s="38" t="s">
        <v>23</v>
      </c>
    </row>
    <row r="339" spans="1:16" ht="62.25" customHeight="1" x14ac:dyDescent="0.2">
      <c r="A339" s="33" t="s">
        <v>42</v>
      </c>
      <c r="B339" s="34" t="str">
        <f>IF(A339="","",VLOOKUP(A339,dados!$D$1:$E$130,2,FALSE))</f>
        <v>Tribunal de Justiça</v>
      </c>
      <c r="C339" s="26" t="s">
        <v>1736</v>
      </c>
      <c r="D339" s="25" t="s">
        <v>1737</v>
      </c>
      <c r="E339" s="160" t="s">
        <v>104</v>
      </c>
      <c r="F339" s="25" t="s">
        <v>1727</v>
      </c>
      <c r="G339" s="25" t="s">
        <v>81</v>
      </c>
      <c r="H339" s="36" t="s">
        <v>1738</v>
      </c>
      <c r="I339" s="37">
        <v>11000</v>
      </c>
      <c r="J339" s="38" t="s">
        <v>26</v>
      </c>
      <c r="K339" s="38" t="s">
        <v>39</v>
      </c>
      <c r="L339" s="39">
        <v>44914</v>
      </c>
      <c r="M339" s="39"/>
      <c r="N339" s="38"/>
      <c r="O339" s="38" t="s">
        <v>79</v>
      </c>
      <c r="P339" s="38"/>
    </row>
    <row r="340" spans="1:16" ht="62.25" customHeight="1" x14ac:dyDescent="0.2">
      <c r="A340" s="33" t="s">
        <v>42</v>
      </c>
      <c r="B340" s="34" t="str">
        <f>IF(A340="","",VLOOKUP(A340,dados!$D$1:$E$130,2,FALSE))</f>
        <v>Tribunal de Justiça</v>
      </c>
      <c r="C340" s="26" t="s">
        <v>1739</v>
      </c>
      <c r="D340" s="25" t="s">
        <v>1740</v>
      </c>
      <c r="E340" s="160" t="s">
        <v>104</v>
      </c>
      <c r="F340" s="25" t="s">
        <v>1741</v>
      </c>
      <c r="G340" s="25" t="s">
        <v>81</v>
      </c>
      <c r="H340" s="36" t="s">
        <v>1742</v>
      </c>
      <c r="I340" s="37">
        <v>18000</v>
      </c>
      <c r="J340" s="38" t="s">
        <v>26</v>
      </c>
      <c r="K340" s="38" t="s">
        <v>39</v>
      </c>
      <c r="L340" s="39">
        <v>44914</v>
      </c>
      <c r="M340" s="39"/>
      <c r="N340" s="38"/>
      <c r="O340" s="38" t="s">
        <v>79</v>
      </c>
      <c r="P340" s="38"/>
    </row>
    <row r="341" spans="1:16" ht="62.25" customHeight="1" x14ac:dyDescent="0.2">
      <c r="A341" s="33" t="s">
        <v>42</v>
      </c>
      <c r="B341" s="34" t="str">
        <f>IF(A341="","",VLOOKUP(A341,dados!$D$1:$E$130,2,FALSE))</f>
        <v>Tribunal de Justiça</v>
      </c>
      <c r="C341" s="26" t="s">
        <v>1743</v>
      </c>
      <c r="D341" s="25" t="s">
        <v>1744</v>
      </c>
      <c r="E341" s="160" t="s">
        <v>104</v>
      </c>
      <c r="F341" s="25" t="s">
        <v>1714</v>
      </c>
      <c r="G341" s="25" t="s">
        <v>81</v>
      </c>
      <c r="H341" s="36" t="s">
        <v>1745</v>
      </c>
      <c r="I341" s="37">
        <v>7908</v>
      </c>
      <c r="J341" s="38" t="s">
        <v>26</v>
      </c>
      <c r="K341" s="38" t="s">
        <v>39</v>
      </c>
      <c r="L341" s="39">
        <v>44914</v>
      </c>
      <c r="M341" s="39"/>
      <c r="N341" s="38" t="s">
        <v>1746</v>
      </c>
      <c r="O341" s="38" t="s">
        <v>52</v>
      </c>
      <c r="P341" s="38" t="s">
        <v>23</v>
      </c>
    </row>
    <row r="342" spans="1:16" ht="62.25" customHeight="1" x14ac:dyDescent="0.2">
      <c r="A342" s="33" t="s">
        <v>42</v>
      </c>
      <c r="B342" s="34" t="str">
        <f>IF(A342="","",VLOOKUP(A342,dados!$D$1:$E$130,2,FALSE))</f>
        <v>Tribunal de Justiça</v>
      </c>
      <c r="C342" s="26" t="s">
        <v>1747</v>
      </c>
      <c r="D342" s="25" t="s">
        <v>1748</v>
      </c>
      <c r="E342" s="160" t="s">
        <v>75</v>
      </c>
      <c r="F342" s="25" t="s">
        <v>1749</v>
      </c>
      <c r="G342" s="25" t="s">
        <v>60</v>
      </c>
      <c r="H342" s="36" t="s">
        <v>1750</v>
      </c>
      <c r="I342" s="37">
        <v>14974</v>
      </c>
      <c r="J342" s="38" t="s">
        <v>26</v>
      </c>
      <c r="K342" s="38" t="s">
        <v>28</v>
      </c>
      <c r="L342" s="39">
        <v>44896</v>
      </c>
      <c r="M342" s="39"/>
      <c r="N342" s="38"/>
      <c r="O342" s="38" t="s">
        <v>32</v>
      </c>
      <c r="P342" s="38" t="s">
        <v>34</v>
      </c>
    </row>
    <row r="343" spans="1:16" ht="62.25" customHeight="1" x14ac:dyDescent="0.2">
      <c r="A343" s="33" t="s">
        <v>42</v>
      </c>
      <c r="B343" s="34" t="str">
        <f>IF(A343="","",VLOOKUP(A343,dados!$D$1:$E$130,2,FALSE))</f>
        <v>Tribunal de Justiça</v>
      </c>
      <c r="C343" s="26" t="s">
        <v>1751</v>
      </c>
      <c r="D343" s="25" t="s">
        <v>1748</v>
      </c>
      <c r="E343" s="160" t="s">
        <v>75</v>
      </c>
      <c r="F343" s="25" t="s">
        <v>1749</v>
      </c>
      <c r="G343" s="25" t="s">
        <v>60</v>
      </c>
      <c r="H343" s="36" t="s">
        <v>1750</v>
      </c>
      <c r="I343" s="37">
        <v>10007</v>
      </c>
      <c r="J343" s="38" t="s">
        <v>26</v>
      </c>
      <c r="K343" s="38" t="s">
        <v>28</v>
      </c>
      <c r="L343" s="39">
        <v>44896</v>
      </c>
      <c r="M343" s="39"/>
      <c r="N343" s="38"/>
      <c r="O343" s="38" t="s">
        <v>32</v>
      </c>
      <c r="P343" s="38" t="s">
        <v>34</v>
      </c>
    </row>
    <row r="344" spans="1:16" ht="62.25" customHeight="1" x14ac:dyDescent="0.2">
      <c r="A344" s="33" t="s">
        <v>42</v>
      </c>
      <c r="B344" s="34" t="str">
        <f>IF(A344="","",VLOOKUP(A344,dados!$D$1:$E$130,2,FALSE))</f>
        <v>Tribunal de Justiça</v>
      </c>
      <c r="C344" s="26" t="s">
        <v>1752</v>
      </c>
      <c r="D344" s="25" t="s">
        <v>1748</v>
      </c>
      <c r="E344" s="160" t="s">
        <v>75</v>
      </c>
      <c r="F344" s="25" t="s">
        <v>1749</v>
      </c>
      <c r="G344" s="25" t="s">
        <v>60</v>
      </c>
      <c r="H344" s="36" t="s">
        <v>1750</v>
      </c>
      <c r="I344" s="37">
        <v>15289</v>
      </c>
      <c r="J344" s="38" t="s">
        <v>26</v>
      </c>
      <c r="K344" s="38" t="s">
        <v>28</v>
      </c>
      <c r="L344" s="39">
        <v>44896</v>
      </c>
      <c r="M344" s="39"/>
      <c r="N344" s="38" t="s">
        <v>1753</v>
      </c>
      <c r="O344" s="38" t="s">
        <v>43</v>
      </c>
      <c r="P344" s="38" t="s">
        <v>34</v>
      </c>
    </row>
    <row r="345" spans="1:16" ht="62.25" customHeight="1" x14ac:dyDescent="0.2">
      <c r="A345" s="33" t="s">
        <v>31</v>
      </c>
      <c r="B345" s="34" t="str">
        <f>IF(A345="","",VLOOKUP(A345,dados!$D$1:$E$130,2,FALSE))</f>
        <v>Divisão de Arquivo</v>
      </c>
      <c r="C345" s="26" t="s">
        <v>1754</v>
      </c>
      <c r="D345" s="25" t="s">
        <v>1755</v>
      </c>
      <c r="E345" s="160" t="s">
        <v>75</v>
      </c>
      <c r="F345" s="25" t="s">
        <v>1756</v>
      </c>
      <c r="G345" s="25" t="s">
        <v>45</v>
      </c>
      <c r="H345" s="36" t="s">
        <v>1757</v>
      </c>
      <c r="I345" s="37">
        <v>27500</v>
      </c>
      <c r="J345" s="38" t="s">
        <v>37</v>
      </c>
      <c r="K345" s="38" t="s">
        <v>39</v>
      </c>
      <c r="L345" s="39">
        <v>44895</v>
      </c>
      <c r="M345" s="39"/>
      <c r="N345" s="38"/>
      <c r="O345" s="38" t="s">
        <v>79</v>
      </c>
      <c r="P345" s="38" t="s">
        <v>23</v>
      </c>
    </row>
    <row r="346" spans="1:16" ht="62.25" customHeight="1" x14ac:dyDescent="0.2">
      <c r="A346" s="33" t="s">
        <v>31</v>
      </c>
      <c r="B346" s="34" t="str">
        <f>IF(A346="","",VLOOKUP(A346,dados!$D$1:$E$130,2,FALSE))</f>
        <v>Divisão de Arquivo</v>
      </c>
      <c r="C346" s="26" t="s">
        <v>1758</v>
      </c>
      <c r="D346" s="25" t="s">
        <v>1759</v>
      </c>
      <c r="E346" s="160" t="s">
        <v>75</v>
      </c>
      <c r="F346" s="25" t="s">
        <v>1760</v>
      </c>
      <c r="G346" s="25" t="s">
        <v>45</v>
      </c>
      <c r="H346" s="36" t="s">
        <v>1679</v>
      </c>
      <c r="I346" s="37">
        <v>12000</v>
      </c>
      <c r="J346" s="38" t="s">
        <v>37</v>
      </c>
      <c r="K346" s="38" t="s">
        <v>39</v>
      </c>
      <c r="L346" s="39">
        <v>44895</v>
      </c>
      <c r="M346" s="39"/>
      <c r="N346" s="38"/>
      <c r="O346" s="38" t="s">
        <v>79</v>
      </c>
      <c r="P346" s="38" t="s">
        <v>23</v>
      </c>
    </row>
    <row r="347" spans="1:16" ht="62.25" customHeight="1" x14ac:dyDescent="0.2">
      <c r="A347" s="33" t="s">
        <v>31</v>
      </c>
      <c r="B347" s="34" t="str">
        <f>IF(A347="","",VLOOKUP(A347,dados!$D$1:$E$130,2,FALSE))</f>
        <v>Divisão de Arquivo</v>
      </c>
      <c r="C347" s="26" t="s">
        <v>1761</v>
      </c>
      <c r="D347" s="25" t="s">
        <v>1762</v>
      </c>
      <c r="E347" s="160" t="s">
        <v>75</v>
      </c>
      <c r="F347" s="25" t="s">
        <v>1763</v>
      </c>
      <c r="G347" s="25" t="s">
        <v>45</v>
      </c>
      <c r="H347" s="36" t="s">
        <v>1764</v>
      </c>
      <c r="I347" s="37">
        <v>14900</v>
      </c>
      <c r="J347" s="38" t="s">
        <v>37</v>
      </c>
      <c r="K347" s="38" t="s">
        <v>39</v>
      </c>
      <c r="L347" s="39">
        <v>44865</v>
      </c>
      <c r="M347" s="39"/>
      <c r="N347" s="38"/>
      <c r="O347" s="38" t="s">
        <v>79</v>
      </c>
      <c r="P347" s="38" t="s">
        <v>23</v>
      </c>
    </row>
    <row r="348" spans="1:16" ht="62.25" customHeight="1" x14ac:dyDescent="0.2">
      <c r="A348" s="33" t="s">
        <v>31</v>
      </c>
      <c r="B348" s="34" t="str">
        <f>IF(A348="","",VLOOKUP(A348,dados!$D$1:$E$130,2,FALSE))</f>
        <v>Divisão de Arquivo</v>
      </c>
      <c r="C348" s="26" t="s">
        <v>1765</v>
      </c>
      <c r="D348" s="25" t="s">
        <v>1766</v>
      </c>
      <c r="E348" s="160" t="s">
        <v>75</v>
      </c>
      <c r="F348" s="25" t="s">
        <v>1763</v>
      </c>
      <c r="G348" s="25" t="s">
        <v>45</v>
      </c>
      <c r="H348" s="36" t="s">
        <v>1767</v>
      </c>
      <c r="I348" s="37">
        <v>17218</v>
      </c>
      <c r="J348" s="38" t="s">
        <v>37</v>
      </c>
      <c r="K348" s="38" t="s">
        <v>39</v>
      </c>
      <c r="L348" s="39">
        <v>44865</v>
      </c>
      <c r="M348" s="39"/>
      <c r="N348" s="38"/>
      <c r="O348" s="38" t="s">
        <v>79</v>
      </c>
      <c r="P348" s="38" t="s">
        <v>23</v>
      </c>
    </row>
    <row r="349" spans="1:16" ht="62.25" customHeight="1" x14ac:dyDescent="0.2">
      <c r="A349" s="33" t="s">
        <v>31</v>
      </c>
      <c r="B349" s="34" t="str">
        <f>IF(A349="","",VLOOKUP(A349,dados!$D$1:$E$130,2,FALSE))</f>
        <v>Divisão de Arquivo</v>
      </c>
      <c r="C349" s="26" t="s">
        <v>1768</v>
      </c>
      <c r="D349" s="25" t="s">
        <v>1769</v>
      </c>
      <c r="E349" s="160" t="s">
        <v>75</v>
      </c>
      <c r="F349" s="25" t="s">
        <v>1770</v>
      </c>
      <c r="G349" s="25" t="s">
        <v>45</v>
      </c>
      <c r="H349" s="36" t="s">
        <v>1771</v>
      </c>
      <c r="I349" s="37">
        <v>1447.5</v>
      </c>
      <c r="J349" s="38" t="s">
        <v>37</v>
      </c>
      <c r="K349" s="38" t="s">
        <v>28</v>
      </c>
      <c r="L349" s="39">
        <v>44895</v>
      </c>
      <c r="M349" s="39"/>
      <c r="N349" s="38" t="s">
        <v>1772</v>
      </c>
      <c r="O349" s="38" t="s">
        <v>52</v>
      </c>
      <c r="P349" s="38" t="s">
        <v>23</v>
      </c>
    </row>
    <row r="350" spans="1:16" ht="62.25" customHeight="1" x14ac:dyDescent="0.2">
      <c r="A350" s="33" t="s">
        <v>42</v>
      </c>
      <c r="B350" s="34" t="str">
        <f>IF(A350="","",VLOOKUP(A350,dados!$D$1:$E$130,2,FALSE))</f>
        <v>Tribunal de Justiça</v>
      </c>
      <c r="C350" s="26" t="s">
        <v>1773</v>
      </c>
      <c r="D350" s="25" t="s">
        <v>1774</v>
      </c>
      <c r="E350" s="160" t="s">
        <v>75</v>
      </c>
      <c r="F350" s="25" t="s">
        <v>1775</v>
      </c>
      <c r="G350" s="25" t="s">
        <v>45</v>
      </c>
      <c r="H350" s="36" t="s">
        <v>531</v>
      </c>
      <c r="I350" s="37">
        <v>10000</v>
      </c>
      <c r="J350" s="38" t="s">
        <v>1776</v>
      </c>
      <c r="K350" s="38" t="s">
        <v>39</v>
      </c>
      <c r="L350" s="39">
        <v>44895</v>
      </c>
      <c r="M350" s="39"/>
      <c r="N350" s="38"/>
      <c r="O350" s="38" t="s">
        <v>79</v>
      </c>
      <c r="P350" s="38" t="s">
        <v>23</v>
      </c>
    </row>
    <row r="351" spans="1:16" ht="62.25" customHeight="1" x14ac:dyDescent="0.2">
      <c r="A351" s="33" t="s">
        <v>42</v>
      </c>
      <c r="B351" s="34" t="str">
        <f>IF(A351="","",VLOOKUP(A351,dados!$D$1:$E$130,2,FALSE))</f>
        <v>Tribunal de Justiça</v>
      </c>
      <c r="C351" s="26" t="s">
        <v>1777</v>
      </c>
      <c r="D351" s="25" t="s">
        <v>1766</v>
      </c>
      <c r="E351" s="160" t="s">
        <v>75</v>
      </c>
      <c r="F351" s="25" t="s">
        <v>1778</v>
      </c>
      <c r="G351" s="25" t="s">
        <v>45</v>
      </c>
      <c r="H351" s="36" t="s">
        <v>1779</v>
      </c>
      <c r="I351" s="37">
        <v>26400</v>
      </c>
      <c r="J351" s="38" t="s">
        <v>37</v>
      </c>
      <c r="K351" s="38" t="s">
        <v>39</v>
      </c>
      <c r="L351" s="39">
        <v>44895</v>
      </c>
      <c r="M351" s="39"/>
      <c r="N351" s="38"/>
      <c r="O351" s="38" t="s">
        <v>79</v>
      </c>
      <c r="P351" s="38" t="s">
        <v>23</v>
      </c>
    </row>
    <row r="352" spans="1:16" ht="62.25" customHeight="1" x14ac:dyDescent="0.2">
      <c r="A352" s="33" t="s">
        <v>42</v>
      </c>
      <c r="B352" s="34" t="str">
        <f>IF(A352="","",VLOOKUP(A352,dados!$D$1:$E$130,2,FALSE))</f>
        <v>Tribunal de Justiça</v>
      </c>
      <c r="C352" s="26" t="s">
        <v>1780</v>
      </c>
      <c r="D352" s="25" t="s">
        <v>404</v>
      </c>
      <c r="E352" s="160" t="s">
        <v>104</v>
      </c>
      <c r="F352" s="25" t="s">
        <v>1781</v>
      </c>
      <c r="G352" s="25" t="s">
        <v>60</v>
      </c>
      <c r="H352" s="36" t="s">
        <v>1782</v>
      </c>
      <c r="I352" s="37">
        <v>3789.44</v>
      </c>
      <c r="J352" s="38" t="s">
        <v>26</v>
      </c>
      <c r="K352" s="38" t="s">
        <v>28</v>
      </c>
      <c r="L352" s="39">
        <v>44568</v>
      </c>
      <c r="M352" s="39"/>
      <c r="N352" s="38" t="s">
        <v>1783</v>
      </c>
      <c r="O352" s="38" t="s">
        <v>43</v>
      </c>
      <c r="P352" s="38" t="s">
        <v>23</v>
      </c>
    </row>
    <row r="353" spans="1:16" ht="62.25" customHeight="1" x14ac:dyDescent="0.2">
      <c r="A353" s="33" t="s">
        <v>42</v>
      </c>
      <c r="B353" s="34" t="str">
        <f>IF(A353="","",VLOOKUP(A353,dados!$D$1:$E$130,2,FALSE))</f>
        <v>Tribunal de Justiça</v>
      </c>
      <c r="C353" s="26" t="s">
        <v>1784</v>
      </c>
      <c r="D353" s="25" t="s">
        <v>404</v>
      </c>
      <c r="E353" s="160" t="s">
        <v>104</v>
      </c>
      <c r="F353" s="25" t="s">
        <v>1785</v>
      </c>
      <c r="G353" s="25" t="s">
        <v>45</v>
      </c>
      <c r="H353" s="36" t="s">
        <v>1786</v>
      </c>
      <c r="I353" s="37">
        <v>50000</v>
      </c>
      <c r="J353" s="38" t="s">
        <v>26</v>
      </c>
      <c r="K353" s="38" t="s">
        <v>39</v>
      </c>
      <c r="L353" s="39">
        <v>44905</v>
      </c>
      <c r="M353" s="39"/>
      <c r="N353" s="38"/>
      <c r="O353" s="38" t="s">
        <v>79</v>
      </c>
      <c r="P353" s="38" t="s">
        <v>34</v>
      </c>
    </row>
    <row r="354" spans="1:16" ht="62.25" customHeight="1" x14ac:dyDescent="0.2">
      <c r="A354" s="33" t="s">
        <v>42</v>
      </c>
      <c r="B354" s="34" t="str">
        <f>IF(A354="","",VLOOKUP(A354,dados!$D$1:$E$130,2,FALSE))</f>
        <v>Tribunal de Justiça</v>
      </c>
      <c r="C354" s="26" t="s">
        <v>1787</v>
      </c>
      <c r="D354" s="25" t="s">
        <v>404</v>
      </c>
      <c r="E354" s="160" t="s">
        <v>104</v>
      </c>
      <c r="F354" s="25" t="s">
        <v>1788</v>
      </c>
      <c r="G354" s="25" t="s">
        <v>45</v>
      </c>
      <c r="H354" s="36" t="s">
        <v>1789</v>
      </c>
      <c r="I354" s="37">
        <v>14242</v>
      </c>
      <c r="J354" s="38" t="s">
        <v>26</v>
      </c>
      <c r="K354" s="38" t="s">
        <v>39</v>
      </c>
      <c r="L354" s="39">
        <v>44574</v>
      </c>
      <c r="M354" s="39">
        <v>44579</v>
      </c>
      <c r="N354" s="38" t="s">
        <v>1790</v>
      </c>
      <c r="O354" s="38" t="s">
        <v>43</v>
      </c>
      <c r="P354" s="38" t="s">
        <v>34</v>
      </c>
    </row>
    <row r="355" spans="1:16" ht="183.75" customHeight="1" x14ac:dyDescent="0.2">
      <c r="A355" s="33" t="s">
        <v>42</v>
      </c>
      <c r="B355" s="34" t="str">
        <f>IF(A355="","",VLOOKUP(A355,dados!$D$1:$E$130,2,FALSE))</f>
        <v>Tribunal de Justiça</v>
      </c>
      <c r="C355" s="26" t="s">
        <v>1791</v>
      </c>
      <c r="D355" s="25" t="s">
        <v>404</v>
      </c>
      <c r="E355" s="160" t="s">
        <v>104</v>
      </c>
      <c r="F355" s="25" t="s">
        <v>1792</v>
      </c>
      <c r="G355" s="25" t="s">
        <v>45</v>
      </c>
      <c r="H355" s="36" t="s">
        <v>1535</v>
      </c>
      <c r="I355" s="37">
        <v>5990</v>
      </c>
      <c r="J355" s="38" t="s">
        <v>26</v>
      </c>
      <c r="K355" s="38" t="s">
        <v>39</v>
      </c>
      <c r="L355" s="39">
        <v>44621</v>
      </c>
      <c r="M355" s="39"/>
      <c r="N355" s="38" t="s">
        <v>1793</v>
      </c>
      <c r="O355" s="38" t="s">
        <v>43</v>
      </c>
      <c r="P355" s="38" t="s">
        <v>34</v>
      </c>
    </row>
    <row r="356" spans="1:16" ht="62.25" customHeight="1" x14ac:dyDescent="0.2">
      <c r="A356" s="33" t="s">
        <v>42</v>
      </c>
      <c r="B356" s="34" t="str">
        <f>IF(A356="","",VLOOKUP(A356,dados!$D$1:$E$130,2,FALSE))</f>
        <v>Tribunal de Justiça</v>
      </c>
      <c r="C356" s="26" t="s">
        <v>1794</v>
      </c>
      <c r="D356" s="25"/>
      <c r="E356" s="160" t="s">
        <v>99</v>
      </c>
      <c r="F356" s="25" t="s">
        <v>1795</v>
      </c>
      <c r="G356" s="25" t="s">
        <v>81</v>
      </c>
      <c r="H356" s="36" t="s">
        <v>1796</v>
      </c>
      <c r="I356" s="37">
        <v>17923.7</v>
      </c>
      <c r="J356" s="38" t="s">
        <v>26</v>
      </c>
      <c r="K356" s="38" t="s">
        <v>39</v>
      </c>
      <c r="L356" s="39" t="s">
        <v>1797</v>
      </c>
      <c r="M356" s="39"/>
      <c r="N356" s="38" t="s">
        <v>1798</v>
      </c>
      <c r="O356" s="38" t="s">
        <v>43</v>
      </c>
      <c r="P356" s="38" t="s">
        <v>23</v>
      </c>
    </row>
    <row r="357" spans="1:16" ht="62.25" customHeight="1" x14ac:dyDescent="0.2">
      <c r="A357" s="33" t="s">
        <v>160</v>
      </c>
      <c r="B357" s="34" t="str">
        <f>IF(A357="","",VLOOKUP(A357,dados!$D$1:$E$130,2,FALSE))</f>
        <v>Comarca de Caçador</v>
      </c>
      <c r="C357" s="26" t="s">
        <v>1799</v>
      </c>
      <c r="D357" s="25"/>
      <c r="E357" s="160" t="s">
        <v>99</v>
      </c>
      <c r="F357" s="25" t="s">
        <v>1800</v>
      </c>
      <c r="G357" s="25" t="s">
        <v>81</v>
      </c>
      <c r="H357" s="36" t="s">
        <v>1679</v>
      </c>
      <c r="I357" s="37">
        <v>203.3</v>
      </c>
      <c r="J357" s="38" t="s">
        <v>37</v>
      </c>
      <c r="K357" s="38" t="s">
        <v>47</v>
      </c>
      <c r="L357" s="39" t="s">
        <v>1797</v>
      </c>
      <c r="M357" s="39"/>
      <c r="N357" s="38" t="s">
        <v>1801</v>
      </c>
      <c r="O357" s="38" t="s">
        <v>43</v>
      </c>
      <c r="P357" s="38" t="s">
        <v>23</v>
      </c>
    </row>
    <row r="358" spans="1:16" ht="62.25" customHeight="1" x14ac:dyDescent="0.2">
      <c r="A358" s="33" t="s">
        <v>174</v>
      </c>
      <c r="B358" s="34" t="str">
        <f>IF(A358="","",VLOOKUP(A358,dados!$D$1:$E$130,2,FALSE))</f>
        <v>Comarca de Capinzal</v>
      </c>
      <c r="C358" s="26" t="s">
        <v>1802</v>
      </c>
      <c r="D358" s="25"/>
      <c r="E358" s="160" t="s">
        <v>99</v>
      </c>
      <c r="F358" s="25" t="s">
        <v>1803</v>
      </c>
      <c r="G358" s="25" t="s">
        <v>81</v>
      </c>
      <c r="H358" s="36" t="s">
        <v>531</v>
      </c>
      <c r="I358" s="37">
        <v>200</v>
      </c>
      <c r="J358" s="38" t="s">
        <v>26</v>
      </c>
      <c r="K358" s="38" t="s">
        <v>39</v>
      </c>
      <c r="L358" s="39">
        <v>44681</v>
      </c>
      <c r="M358" s="39"/>
      <c r="N358" s="38" t="s">
        <v>1804</v>
      </c>
      <c r="O358" s="38" t="s">
        <v>43</v>
      </c>
      <c r="P358" s="38" t="s">
        <v>23</v>
      </c>
    </row>
    <row r="359" spans="1:16" ht="62.25" customHeight="1" x14ac:dyDescent="0.2">
      <c r="A359" s="33" t="s">
        <v>282</v>
      </c>
      <c r="B359" s="34" t="str">
        <f>IF(A359="","",VLOOKUP(A359,dados!$D$1:$E$130,2,FALSE))</f>
        <v>Comarca de Pinhalzinho</v>
      </c>
      <c r="C359" s="26" t="s">
        <v>1805</v>
      </c>
      <c r="D359" s="25"/>
      <c r="E359" s="160" t="s">
        <v>99</v>
      </c>
      <c r="F359" s="25" t="s">
        <v>1806</v>
      </c>
      <c r="G359" s="25" t="s">
        <v>81</v>
      </c>
      <c r="H359" s="36" t="s">
        <v>1643</v>
      </c>
      <c r="I359" s="37">
        <v>378</v>
      </c>
      <c r="J359" s="38" t="s">
        <v>37</v>
      </c>
      <c r="K359" s="38" t="s">
        <v>47</v>
      </c>
      <c r="L359" s="39">
        <v>44681</v>
      </c>
      <c r="M359" s="39"/>
      <c r="N359" s="38" t="s">
        <v>1807</v>
      </c>
      <c r="O359" s="38" t="s">
        <v>43</v>
      </c>
      <c r="P359" s="38" t="s">
        <v>23</v>
      </c>
    </row>
    <row r="360" spans="1:16" ht="62.25" customHeight="1" x14ac:dyDescent="0.2">
      <c r="A360" s="33" t="s">
        <v>258</v>
      </c>
      <c r="B360" s="34" t="str">
        <f>IF(A360="","",VLOOKUP(A360,dados!$D$1:$E$130,2,FALSE))</f>
        <v>Comarca de Lebon Régis</v>
      </c>
      <c r="C360" s="26" t="s">
        <v>1808</v>
      </c>
      <c r="D360" s="25"/>
      <c r="E360" s="160" t="s">
        <v>99</v>
      </c>
      <c r="F360" s="25" t="s">
        <v>1809</v>
      </c>
      <c r="G360" s="25" t="s">
        <v>81</v>
      </c>
      <c r="H360" s="36" t="s">
        <v>1810</v>
      </c>
      <c r="I360" s="37">
        <v>1280</v>
      </c>
      <c r="J360" s="38" t="s">
        <v>26</v>
      </c>
      <c r="K360" s="38" t="s">
        <v>47</v>
      </c>
      <c r="L360" s="39">
        <v>44681</v>
      </c>
      <c r="M360" s="39"/>
      <c r="N360" s="38" t="s">
        <v>1811</v>
      </c>
      <c r="O360" s="38" t="s">
        <v>43</v>
      </c>
      <c r="P360" s="38" t="s">
        <v>23</v>
      </c>
    </row>
    <row r="361" spans="1:16" ht="62.25" customHeight="1" x14ac:dyDescent="0.2">
      <c r="A361" s="33" t="s">
        <v>346</v>
      </c>
      <c r="B361" s="34" t="str">
        <f>IF(A361="","",VLOOKUP(A361,dados!$D$1:$E$130,2,FALSE))</f>
        <v>Comarca de Turvo</v>
      </c>
      <c r="C361" s="26" t="s">
        <v>1516</v>
      </c>
      <c r="D361" s="25" t="s">
        <v>1517</v>
      </c>
      <c r="E361" s="160" t="s">
        <v>99</v>
      </c>
      <c r="F361" s="25" t="s">
        <v>1520</v>
      </c>
      <c r="G361" s="25" t="s">
        <v>81</v>
      </c>
      <c r="H361" s="36" t="s">
        <v>1521</v>
      </c>
      <c r="I361" s="37">
        <v>24400</v>
      </c>
      <c r="J361" s="38" t="s">
        <v>26</v>
      </c>
      <c r="K361" s="38" t="s">
        <v>39</v>
      </c>
      <c r="L361" s="39">
        <v>44681</v>
      </c>
      <c r="M361" s="39"/>
      <c r="N361" s="38" t="s">
        <v>1812</v>
      </c>
      <c r="O361" s="38" t="s">
        <v>43</v>
      </c>
      <c r="P361" s="38" t="s">
        <v>23</v>
      </c>
    </row>
    <row r="362" spans="1:16" ht="62.25" customHeight="1" x14ac:dyDescent="0.2">
      <c r="A362" s="33" t="s">
        <v>296</v>
      </c>
      <c r="B362" s="34" t="str">
        <f>IF(A362="","",VLOOKUP(A362,dados!$D$1:$E$130,2,FALSE))</f>
        <v>Comarca de Rio do Campo</v>
      </c>
      <c r="C362" s="26" t="s">
        <v>1473</v>
      </c>
      <c r="D362" s="25" t="s">
        <v>1474</v>
      </c>
      <c r="E362" s="160" t="s">
        <v>99</v>
      </c>
      <c r="F362" s="25" t="s">
        <v>1475</v>
      </c>
      <c r="G362" s="25" t="s">
        <v>60</v>
      </c>
      <c r="H362" s="36" t="s">
        <v>531</v>
      </c>
      <c r="I362" s="37">
        <v>849.2</v>
      </c>
      <c r="J362" s="38" t="s">
        <v>26</v>
      </c>
      <c r="K362" s="38" t="s">
        <v>39</v>
      </c>
      <c r="L362" s="39">
        <v>44681</v>
      </c>
      <c r="M362" s="39"/>
      <c r="N362" s="38"/>
      <c r="O362" s="38" t="s">
        <v>79</v>
      </c>
      <c r="P362" s="38" t="s">
        <v>23</v>
      </c>
    </row>
    <row r="363" spans="1:16" ht="62.25" customHeight="1" x14ac:dyDescent="0.2">
      <c r="A363" s="33" t="s">
        <v>42</v>
      </c>
      <c r="B363" s="34" t="str">
        <f>IF(A363="","",VLOOKUP(A363,dados!$D$1:$E$130,2,FALSE))</f>
        <v>Tribunal de Justiça</v>
      </c>
      <c r="C363" s="26" t="s">
        <v>1813</v>
      </c>
      <c r="D363" s="25"/>
      <c r="E363" s="160" t="s">
        <v>104</v>
      </c>
      <c r="F363" s="25" t="s">
        <v>1814</v>
      </c>
      <c r="G363" s="25" t="s">
        <v>81</v>
      </c>
      <c r="H363" s="36" t="s">
        <v>1815</v>
      </c>
      <c r="I363" s="37">
        <v>2420</v>
      </c>
      <c r="J363" s="38" t="s">
        <v>26</v>
      </c>
      <c r="K363" s="38" t="s">
        <v>39</v>
      </c>
      <c r="L363" s="39">
        <v>44681</v>
      </c>
      <c r="M363" s="39"/>
      <c r="N363" s="38" t="s">
        <v>1816</v>
      </c>
      <c r="O363" s="38" t="s">
        <v>43</v>
      </c>
      <c r="P363" s="38" t="s">
        <v>23</v>
      </c>
    </row>
    <row r="364" spans="1:16" ht="108" customHeight="1" x14ac:dyDescent="0.2">
      <c r="A364" s="33" t="s">
        <v>42</v>
      </c>
      <c r="B364" s="34" t="str">
        <f>IF(A364="","",VLOOKUP(A364,dados!$D$1:$E$130,2,FALSE))</f>
        <v>Tribunal de Justiça</v>
      </c>
      <c r="C364" s="26" t="s">
        <v>1817</v>
      </c>
      <c r="D364" s="25" t="s">
        <v>1818</v>
      </c>
      <c r="E364" s="160" t="s">
        <v>104</v>
      </c>
      <c r="F364" s="25" t="s">
        <v>1819</v>
      </c>
      <c r="G364" s="25" t="s">
        <v>60</v>
      </c>
      <c r="H364" s="36" t="s">
        <v>1820</v>
      </c>
      <c r="I364" s="37">
        <v>27793.599999999999</v>
      </c>
      <c r="J364" s="38" t="s">
        <v>26</v>
      </c>
      <c r="K364" s="38" t="s">
        <v>28</v>
      </c>
      <c r="L364" s="39"/>
      <c r="M364" s="39"/>
      <c r="N364" s="38" t="s">
        <v>1821</v>
      </c>
      <c r="O364" s="38" t="s">
        <v>43</v>
      </c>
      <c r="P364" s="38" t="s">
        <v>23</v>
      </c>
    </row>
    <row r="365" spans="1:16" ht="62.25" customHeight="1" x14ac:dyDescent="0.2">
      <c r="A365" s="33" t="s">
        <v>20</v>
      </c>
      <c r="B365" s="34" t="str">
        <f>IF(A365="","",VLOOKUP(A365,dados!$D$1:$E$130,2,FALSE))</f>
        <v>Complexo BR-101</v>
      </c>
      <c r="C365" s="26" t="s">
        <v>1822</v>
      </c>
      <c r="D365" s="25"/>
      <c r="E365" s="160" t="s">
        <v>104</v>
      </c>
      <c r="F365" s="25" t="s">
        <v>1823</v>
      </c>
      <c r="G365" s="25" t="s">
        <v>60</v>
      </c>
      <c r="H365" s="36" t="s">
        <v>1521</v>
      </c>
      <c r="I365" s="37">
        <v>5340</v>
      </c>
      <c r="J365" s="38" t="s">
        <v>26</v>
      </c>
      <c r="K365" s="38" t="s">
        <v>39</v>
      </c>
      <c r="L365" s="39">
        <v>44592</v>
      </c>
      <c r="M365" s="39"/>
      <c r="N365" s="38" t="s">
        <v>1824</v>
      </c>
      <c r="O365" s="38" t="s">
        <v>43</v>
      </c>
      <c r="P365" s="38" t="s">
        <v>23</v>
      </c>
    </row>
    <row r="366" spans="1:16" ht="62.25" customHeight="1" x14ac:dyDescent="0.2">
      <c r="A366" s="33" t="s">
        <v>354</v>
      </c>
      <c r="B366" s="34" t="str">
        <f>IF(A366="","",VLOOKUP(A366,dados!$D$1:$E$130,2,FALSE))</f>
        <v>Comarca de Xanxerê</v>
      </c>
      <c r="C366" s="26" t="s">
        <v>1825</v>
      </c>
      <c r="D366" s="25" t="s">
        <v>1474</v>
      </c>
      <c r="E366" s="160" t="s">
        <v>99</v>
      </c>
      <c r="F366" s="25" t="s">
        <v>1475</v>
      </c>
      <c r="G366" s="25" t="s">
        <v>60</v>
      </c>
      <c r="H366" s="36" t="s">
        <v>531</v>
      </c>
      <c r="I366" s="37">
        <v>1660.46</v>
      </c>
      <c r="J366" s="38" t="s">
        <v>26</v>
      </c>
      <c r="K366" s="38" t="s">
        <v>39</v>
      </c>
      <c r="L366" s="39">
        <v>44681</v>
      </c>
      <c r="M366" s="39"/>
      <c r="N366" s="38"/>
      <c r="O366" s="38" t="s">
        <v>79</v>
      </c>
      <c r="P366" s="38" t="s">
        <v>23</v>
      </c>
    </row>
    <row r="367" spans="1:16" ht="62.25" customHeight="1" x14ac:dyDescent="0.2">
      <c r="A367" s="33" t="s">
        <v>180</v>
      </c>
      <c r="B367" s="34" t="str">
        <f>IF(A367="","",VLOOKUP(A367,dados!$D$1:$E$130,2,FALSE))</f>
        <v>Comarca de Chapecó</v>
      </c>
      <c r="C367" s="26" t="s">
        <v>1826</v>
      </c>
      <c r="D367" s="25"/>
      <c r="E367" s="160" t="s">
        <v>99</v>
      </c>
      <c r="F367" s="25" t="s">
        <v>1827</v>
      </c>
      <c r="G367" s="25" t="s">
        <v>81</v>
      </c>
      <c r="H367" s="36" t="s">
        <v>1828</v>
      </c>
      <c r="I367" s="37">
        <v>3258.72</v>
      </c>
      <c r="J367" s="38" t="s">
        <v>26</v>
      </c>
      <c r="K367" s="38" t="s">
        <v>28</v>
      </c>
      <c r="L367" s="39">
        <v>44592</v>
      </c>
      <c r="M367" s="39"/>
      <c r="N367" s="38" t="s">
        <v>1829</v>
      </c>
      <c r="O367" s="38" t="s">
        <v>43</v>
      </c>
      <c r="P367" s="38" t="s">
        <v>23</v>
      </c>
    </row>
    <row r="368" spans="1:16" ht="62.25" customHeight="1" x14ac:dyDescent="0.2">
      <c r="A368" s="33" t="s">
        <v>250</v>
      </c>
      <c r="B368" s="34" t="str">
        <f>IF(A368="","",VLOOKUP(A368,dados!$D$1:$E$130,2,FALSE))</f>
        <v>Comarca de Joinville - Fórum Fazendario</v>
      </c>
      <c r="C368" s="26" t="s">
        <v>1830</v>
      </c>
      <c r="D368" s="25"/>
      <c r="E368" s="160" t="s">
        <v>99</v>
      </c>
      <c r="F368" s="25" t="s">
        <v>1831</v>
      </c>
      <c r="G368" s="25" t="s">
        <v>60</v>
      </c>
      <c r="H368" s="36" t="s">
        <v>1832</v>
      </c>
      <c r="I368" s="37">
        <v>2013.8</v>
      </c>
      <c r="J368" s="38" t="s">
        <v>26</v>
      </c>
      <c r="K368" s="38" t="s">
        <v>39</v>
      </c>
      <c r="L368" s="39">
        <v>44592</v>
      </c>
      <c r="M368" s="39"/>
      <c r="N368" s="38" t="s">
        <v>1833</v>
      </c>
      <c r="O368" s="38" t="s">
        <v>43</v>
      </c>
      <c r="P368" s="38" t="s">
        <v>23</v>
      </c>
    </row>
    <row r="369" spans="1:16" ht="62.25" customHeight="1" x14ac:dyDescent="0.2">
      <c r="A369" s="33" t="s">
        <v>222</v>
      </c>
      <c r="B369" s="34" t="str">
        <f>IF(A369="","",VLOOKUP(A369,dados!$D$1:$E$130,2,FALSE))</f>
        <v>Comarca de Ipumirim</v>
      </c>
      <c r="C369" s="26" t="s">
        <v>1473</v>
      </c>
      <c r="D369" s="25" t="s">
        <v>1474</v>
      </c>
      <c r="E369" s="160" t="s">
        <v>99</v>
      </c>
      <c r="F369" s="25" t="s">
        <v>1475</v>
      </c>
      <c r="G369" s="25" t="s">
        <v>60</v>
      </c>
      <c r="H369" s="36" t="s">
        <v>531</v>
      </c>
      <c r="I369" s="37">
        <v>712.5</v>
      </c>
      <c r="J369" s="38" t="s">
        <v>26</v>
      </c>
      <c r="K369" s="38" t="s">
        <v>39</v>
      </c>
      <c r="L369" s="39">
        <v>44681</v>
      </c>
      <c r="M369" s="39"/>
      <c r="N369" s="38" t="s">
        <v>1834</v>
      </c>
      <c r="O369" s="38" t="s">
        <v>43</v>
      </c>
      <c r="P369" s="38" t="s">
        <v>23</v>
      </c>
    </row>
    <row r="370" spans="1:16" ht="62.25" customHeight="1" x14ac:dyDescent="0.2">
      <c r="A370" s="33" t="s">
        <v>42</v>
      </c>
      <c r="B370" s="34" t="str">
        <f>IF(A370="","",VLOOKUP(A370,dados!$D$1:$E$130,2,FALSE))</f>
        <v>Tribunal de Justiça</v>
      </c>
      <c r="C370" s="26" t="s">
        <v>1835</v>
      </c>
      <c r="D370" s="25"/>
      <c r="E370" s="160" t="s">
        <v>128</v>
      </c>
      <c r="F370" s="25" t="s">
        <v>1836</v>
      </c>
      <c r="G370" s="25" t="s">
        <v>60</v>
      </c>
      <c r="H370" s="36" t="s">
        <v>1837</v>
      </c>
      <c r="I370" s="37">
        <v>4169.5</v>
      </c>
      <c r="J370" s="38" t="s">
        <v>26</v>
      </c>
      <c r="K370" s="38" t="s">
        <v>47</v>
      </c>
      <c r="L370" s="39"/>
      <c r="M370" s="39"/>
      <c r="N370" s="38" t="s">
        <v>1838</v>
      </c>
      <c r="O370" s="38" t="s">
        <v>43</v>
      </c>
      <c r="P370" s="38" t="s">
        <v>23</v>
      </c>
    </row>
    <row r="371" spans="1:16" ht="62.25" customHeight="1" x14ac:dyDescent="0.2">
      <c r="A371" s="33" t="s">
        <v>42</v>
      </c>
      <c r="B371" s="34" t="str">
        <f>IF(A371="","",VLOOKUP(A371,dados!$D$1:$E$130,2,FALSE))</f>
        <v>Tribunal de Justiça</v>
      </c>
      <c r="C371" s="26" t="s">
        <v>1839</v>
      </c>
      <c r="D371" s="25"/>
      <c r="E371" s="160" t="s">
        <v>99</v>
      </c>
      <c r="F371" s="25" t="s">
        <v>1840</v>
      </c>
      <c r="G371" s="25" t="s">
        <v>81</v>
      </c>
      <c r="H371" s="36" t="s">
        <v>1643</v>
      </c>
      <c r="I371" s="37">
        <v>8921.9</v>
      </c>
      <c r="J371" s="38" t="s">
        <v>26</v>
      </c>
      <c r="K371" s="38" t="s">
        <v>47</v>
      </c>
      <c r="L371" s="39"/>
      <c r="M371" s="39"/>
      <c r="N371" s="38" t="s">
        <v>1841</v>
      </c>
      <c r="O371" s="38" t="s">
        <v>43</v>
      </c>
      <c r="P371" s="38" t="s">
        <v>23</v>
      </c>
    </row>
    <row r="372" spans="1:16" ht="119.25" customHeight="1" x14ac:dyDescent="0.2">
      <c r="A372" s="33" t="s">
        <v>42</v>
      </c>
      <c r="B372" s="34" t="str">
        <f>IF(A372="","",VLOOKUP(A372,dados!$D$1:$E$130,2,FALSE))</f>
        <v>Tribunal de Justiça</v>
      </c>
      <c r="C372" s="25" t="s">
        <v>1842</v>
      </c>
      <c r="D372" s="25"/>
      <c r="E372" s="160" t="s">
        <v>99</v>
      </c>
      <c r="F372" s="25" t="s">
        <v>1842</v>
      </c>
      <c r="G372" s="25" t="s">
        <v>81</v>
      </c>
      <c r="H372" s="36" t="s">
        <v>1521</v>
      </c>
      <c r="I372" s="37">
        <v>1230</v>
      </c>
      <c r="J372" s="38" t="s">
        <v>26</v>
      </c>
      <c r="K372" s="38" t="s">
        <v>39</v>
      </c>
      <c r="L372" s="39"/>
      <c r="M372" s="39">
        <v>44572</v>
      </c>
      <c r="N372" s="38" t="s">
        <v>1843</v>
      </c>
      <c r="O372" s="38" t="s">
        <v>43</v>
      </c>
      <c r="P372" s="38" t="s">
        <v>23</v>
      </c>
    </row>
    <row r="373" spans="1:16" ht="62.25" customHeight="1" x14ac:dyDescent="0.2">
      <c r="A373" s="33" t="s">
        <v>206</v>
      </c>
      <c r="B373" s="34" t="str">
        <f>IF(A373="","",VLOOKUP(A373,dados!$D$1:$E$130,2,FALSE))</f>
        <v>Comarca de Gaspar</v>
      </c>
      <c r="C373" s="26" t="s">
        <v>1826</v>
      </c>
      <c r="D373" s="25"/>
      <c r="E373" s="160" t="s">
        <v>99</v>
      </c>
      <c r="F373" s="25" t="s">
        <v>1827</v>
      </c>
      <c r="G373" s="25" t="s">
        <v>81</v>
      </c>
      <c r="H373" s="36" t="s">
        <v>1844</v>
      </c>
      <c r="I373" s="37">
        <v>4906</v>
      </c>
      <c r="J373" s="38" t="s">
        <v>26</v>
      </c>
      <c r="K373" s="38" t="s">
        <v>28</v>
      </c>
      <c r="L373" s="39">
        <v>44592</v>
      </c>
      <c r="M373" s="39"/>
      <c r="N373" s="38" t="s">
        <v>1845</v>
      </c>
      <c r="O373" s="38" t="s">
        <v>43</v>
      </c>
      <c r="P373" s="38" t="s">
        <v>23</v>
      </c>
    </row>
    <row r="374" spans="1:16" ht="62.25" customHeight="1" x14ac:dyDescent="0.2">
      <c r="A374" s="33" t="s">
        <v>42</v>
      </c>
      <c r="B374" s="34" t="str">
        <f>IF(A374="","",VLOOKUP(A374,dados!$D$1:$E$130,2,FALSE))</f>
        <v>Tribunal de Justiça</v>
      </c>
      <c r="C374" s="26" t="s">
        <v>1846</v>
      </c>
      <c r="D374" s="25"/>
      <c r="E374" s="160" t="s">
        <v>99</v>
      </c>
      <c r="F374" s="25" t="s">
        <v>1847</v>
      </c>
      <c r="G374" s="25" t="s">
        <v>81</v>
      </c>
      <c r="H374" s="36"/>
      <c r="I374" s="37">
        <v>2493.6</v>
      </c>
      <c r="J374" s="38" t="s">
        <v>26</v>
      </c>
      <c r="K374" s="38" t="s">
        <v>39</v>
      </c>
      <c r="L374" s="39"/>
      <c r="M374" s="39"/>
      <c r="N374" s="38" t="s">
        <v>1848</v>
      </c>
      <c r="O374" s="38" t="s">
        <v>43</v>
      </c>
      <c r="P374" s="38" t="s">
        <v>23</v>
      </c>
    </row>
    <row r="375" spans="1:16" ht="62.25" customHeight="1" x14ac:dyDescent="0.2">
      <c r="A375" s="33" t="s">
        <v>42</v>
      </c>
      <c r="B375" s="34" t="str">
        <f>IF(A375="","",VLOOKUP(A375,dados!$D$1:$E$130,2,FALSE))</f>
        <v>Tribunal de Justiça</v>
      </c>
      <c r="C375" s="26" t="s">
        <v>1849</v>
      </c>
      <c r="D375" s="25"/>
      <c r="E375" s="160" t="s">
        <v>99</v>
      </c>
      <c r="F375" s="25" t="s">
        <v>1850</v>
      </c>
      <c r="G375" s="25" t="s">
        <v>81</v>
      </c>
      <c r="H375" s="36"/>
      <c r="I375" s="37">
        <v>292</v>
      </c>
      <c r="J375" s="38" t="s">
        <v>26</v>
      </c>
      <c r="K375" s="38" t="s">
        <v>39</v>
      </c>
      <c r="L375" s="39"/>
      <c r="M375" s="39"/>
      <c r="N375" s="38" t="s">
        <v>1851</v>
      </c>
      <c r="O375" s="38" t="s">
        <v>43</v>
      </c>
      <c r="P375" s="38" t="s">
        <v>23</v>
      </c>
    </row>
    <row r="376" spans="1:16" ht="62.25" customHeight="1" x14ac:dyDescent="0.2">
      <c r="A376" s="33" t="s">
        <v>42</v>
      </c>
      <c r="B376" s="34" t="str">
        <f>IF(A376="","",VLOOKUP(A376,dados!$D$1:$E$130,2,FALSE))</f>
        <v>Tribunal de Justiça</v>
      </c>
      <c r="C376" s="26" t="s">
        <v>1852</v>
      </c>
      <c r="D376" s="25"/>
      <c r="E376" s="160" t="s">
        <v>104</v>
      </c>
      <c r="F376" s="25" t="s">
        <v>1727</v>
      </c>
      <c r="G376" s="25" t="s">
        <v>74</v>
      </c>
      <c r="H376" s="36" t="s">
        <v>1853</v>
      </c>
      <c r="I376" s="37">
        <v>5869</v>
      </c>
      <c r="J376" s="38" t="s">
        <v>37</v>
      </c>
      <c r="K376" s="38" t="s">
        <v>39</v>
      </c>
      <c r="L376" s="39">
        <v>44620</v>
      </c>
      <c r="M376" s="39"/>
      <c r="N376" s="38" t="s">
        <v>1854</v>
      </c>
      <c r="O376" s="38" t="s">
        <v>43</v>
      </c>
      <c r="P376" s="38" t="s">
        <v>23</v>
      </c>
    </row>
    <row r="377" spans="1:16" ht="62.25" customHeight="1" x14ac:dyDescent="0.2">
      <c r="A377" s="33" t="s">
        <v>42</v>
      </c>
      <c r="B377" s="34" t="str">
        <f>IF(A377="","",VLOOKUP(A377,dados!$D$1:$E$130,2,FALSE))</f>
        <v>Tribunal de Justiça</v>
      </c>
      <c r="C377" s="26" t="s">
        <v>1855</v>
      </c>
      <c r="D377" s="25"/>
      <c r="E377" s="160" t="s">
        <v>104</v>
      </c>
      <c r="F377" s="25" t="s">
        <v>1727</v>
      </c>
      <c r="G377" s="25" t="s">
        <v>74</v>
      </c>
      <c r="H377" s="36" t="s">
        <v>1856</v>
      </c>
      <c r="I377" s="37">
        <v>1512.5</v>
      </c>
      <c r="J377" s="38" t="s">
        <v>37</v>
      </c>
      <c r="K377" s="38" t="s">
        <v>39</v>
      </c>
      <c r="L377" s="39">
        <v>44620</v>
      </c>
      <c r="M377" s="39"/>
      <c r="N377" s="38" t="s">
        <v>1857</v>
      </c>
      <c r="O377" s="38" t="s">
        <v>43</v>
      </c>
      <c r="P377" s="38" t="s">
        <v>23</v>
      </c>
    </row>
    <row r="378" spans="1:16" ht="62.25" customHeight="1" x14ac:dyDescent="0.2">
      <c r="A378" s="33" t="s">
        <v>42</v>
      </c>
      <c r="B378" s="34" t="str">
        <f>IF(A378="","",VLOOKUP(A378,dados!$D$1:$E$130,2,FALSE))</f>
        <v>Tribunal de Justiça</v>
      </c>
      <c r="C378" s="26" t="s">
        <v>1858</v>
      </c>
      <c r="D378" s="25"/>
      <c r="E378" s="160" t="s">
        <v>104</v>
      </c>
      <c r="F378" s="25" t="s">
        <v>1727</v>
      </c>
      <c r="G378" s="25" t="s">
        <v>74</v>
      </c>
      <c r="H378" s="36" t="s">
        <v>1859</v>
      </c>
      <c r="I378" s="37">
        <v>2080</v>
      </c>
      <c r="J378" s="38" t="s">
        <v>37</v>
      </c>
      <c r="K378" s="38" t="s">
        <v>39</v>
      </c>
      <c r="L378" s="39">
        <v>44620</v>
      </c>
      <c r="M378" s="39"/>
      <c r="N378" s="38" t="s">
        <v>1860</v>
      </c>
      <c r="O378" s="38" t="s">
        <v>43</v>
      </c>
      <c r="P378" s="38" t="s">
        <v>23</v>
      </c>
    </row>
    <row r="379" spans="1:16" ht="82.5" customHeight="1" x14ac:dyDescent="0.2">
      <c r="A379" s="33" t="s">
        <v>42</v>
      </c>
      <c r="B379" s="34" t="str">
        <f>IF(A379="","",VLOOKUP(A379,dados!$D$1:$E$130,2,FALSE))</f>
        <v>Tribunal de Justiça</v>
      </c>
      <c r="C379" s="26" t="s">
        <v>1861</v>
      </c>
      <c r="D379" s="25"/>
      <c r="E379" s="160" t="s">
        <v>104</v>
      </c>
      <c r="F379" s="25" t="s">
        <v>1862</v>
      </c>
      <c r="G379" s="25" t="s">
        <v>81</v>
      </c>
      <c r="H379" s="36" t="s">
        <v>1863</v>
      </c>
      <c r="I379" s="37">
        <v>6986</v>
      </c>
      <c r="J379" s="38" t="s">
        <v>26</v>
      </c>
      <c r="K379" s="38" t="s">
        <v>39</v>
      </c>
      <c r="L379" s="39">
        <v>44681</v>
      </c>
      <c r="M379" s="39"/>
      <c r="N379" s="38" t="s">
        <v>1864</v>
      </c>
      <c r="O379" s="38" t="s">
        <v>43</v>
      </c>
      <c r="P379" s="38" t="s">
        <v>23</v>
      </c>
    </row>
    <row r="380" spans="1:16" ht="62.25" customHeight="1" x14ac:dyDescent="0.2">
      <c r="A380" s="33" t="s">
        <v>344</v>
      </c>
      <c r="B380" s="34" t="str">
        <f>IF(A380="","",VLOOKUP(A380,dados!$D$1:$E$130,2,FALSE))</f>
        <v>Comarca de Tubarão</v>
      </c>
      <c r="C380" s="26" t="s">
        <v>1865</v>
      </c>
      <c r="D380" s="25"/>
      <c r="E380" s="160" t="s">
        <v>99</v>
      </c>
      <c r="F380" s="25" t="s">
        <v>1866</v>
      </c>
      <c r="G380" s="25" t="s">
        <v>81</v>
      </c>
      <c r="H380" s="36" t="s">
        <v>531</v>
      </c>
      <c r="I380" s="37">
        <v>720</v>
      </c>
      <c r="J380" s="38" t="s">
        <v>26</v>
      </c>
      <c r="K380" s="38" t="s">
        <v>28</v>
      </c>
      <c r="L380" s="39"/>
      <c r="M380" s="39"/>
      <c r="N380" s="38" t="s">
        <v>1867</v>
      </c>
      <c r="O380" s="38" t="s">
        <v>43</v>
      </c>
      <c r="P380" s="38" t="s">
        <v>23</v>
      </c>
    </row>
    <row r="381" spans="1:16" ht="62.25" customHeight="1" x14ac:dyDescent="0.2">
      <c r="A381" s="33" t="s">
        <v>172</v>
      </c>
      <c r="B381" s="34" t="str">
        <f>IF(A381="","",VLOOKUP(A381,dados!$D$1:$E$130,2,FALSE))</f>
        <v>Comarca de Canoinhas</v>
      </c>
      <c r="C381" s="26" t="s">
        <v>1868</v>
      </c>
      <c r="D381" s="25"/>
      <c r="E381" s="160" t="s">
        <v>99</v>
      </c>
      <c r="F381" s="25" t="s">
        <v>1869</v>
      </c>
      <c r="G381" s="25" t="s">
        <v>81</v>
      </c>
      <c r="H381" s="36" t="s">
        <v>1535</v>
      </c>
      <c r="I381" s="37">
        <v>3192</v>
      </c>
      <c r="J381" s="38" t="s">
        <v>26</v>
      </c>
      <c r="K381" s="38" t="s">
        <v>39</v>
      </c>
      <c r="L381" s="39"/>
      <c r="M381" s="39"/>
      <c r="N381" s="38" t="s">
        <v>1870</v>
      </c>
      <c r="O381" s="38" t="s">
        <v>43</v>
      </c>
      <c r="P381" s="38" t="s">
        <v>23</v>
      </c>
    </row>
    <row r="382" spans="1:16" ht="62.25" customHeight="1" x14ac:dyDescent="0.2">
      <c r="A382" s="33" t="s">
        <v>101</v>
      </c>
      <c r="B382" s="34" t="str">
        <f>IF(A382="","",VLOOKUP(A382,dados!$D$1:$E$130,2,FALSE))</f>
        <v>Comarca de Anchieta</v>
      </c>
      <c r="C382" s="26" t="s">
        <v>1825</v>
      </c>
      <c r="D382" s="25" t="s">
        <v>1474</v>
      </c>
      <c r="E382" s="160" t="s">
        <v>99</v>
      </c>
      <c r="F382" s="25" t="s">
        <v>1475</v>
      </c>
      <c r="G382" s="25" t="s">
        <v>60</v>
      </c>
      <c r="H382" s="36" t="s">
        <v>1503</v>
      </c>
      <c r="I382" s="37">
        <v>760</v>
      </c>
      <c r="J382" s="38" t="s">
        <v>26</v>
      </c>
      <c r="K382" s="38" t="s">
        <v>39</v>
      </c>
      <c r="L382" s="39">
        <v>44681</v>
      </c>
      <c r="M382" s="39"/>
      <c r="N382" s="38" t="s">
        <v>1871</v>
      </c>
      <c r="O382" s="38" t="s">
        <v>43</v>
      </c>
      <c r="P382" s="38" t="s">
        <v>23</v>
      </c>
    </row>
    <row r="383" spans="1:16" ht="62.25" customHeight="1" x14ac:dyDescent="0.2">
      <c r="A383" s="33" t="s">
        <v>340</v>
      </c>
      <c r="B383" s="34" t="str">
        <f>IF(A383="","",VLOOKUP(A383,dados!$D$1:$E$130,2,FALSE))</f>
        <v>Comarca de Timbó</v>
      </c>
      <c r="C383" s="26" t="s">
        <v>1395</v>
      </c>
      <c r="D383" s="25" t="s">
        <v>883</v>
      </c>
      <c r="E383" s="160" t="s">
        <v>99</v>
      </c>
      <c r="F383" s="25" t="s">
        <v>1396</v>
      </c>
      <c r="G383" s="25" t="s">
        <v>81</v>
      </c>
      <c r="H383" s="36"/>
      <c r="I383" s="37">
        <v>9923.2000000000007</v>
      </c>
      <c r="J383" s="38" t="s">
        <v>26</v>
      </c>
      <c r="K383" s="38" t="s">
        <v>28</v>
      </c>
      <c r="L383" s="39">
        <v>44681</v>
      </c>
      <c r="M383" s="39"/>
      <c r="N383" s="38" t="s">
        <v>1872</v>
      </c>
      <c r="O383" s="38" t="s">
        <v>52</v>
      </c>
      <c r="P383" s="38" t="s">
        <v>23</v>
      </c>
    </row>
    <row r="384" spans="1:16" ht="62.25" customHeight="1" x14ac:dyDescent="0.2">
      <c r="A384" s="33" t="s">
        <v>244</v>
      </c>
      <c r="B384" s="34" t="str">
        <f>IF(A384="","",VLOOKUP(A384,dados!$D$1:$E$130,2,FALSE))</f>
        <v>Comarca de Jaraguá do Sul</v>
      </c>
      <c r="C384" s="26" t="s">
        <v>1873</v>
      </c>
      <c r="D384" s="25"/>
      <c r="E384" s="160" t="s">
        <v>99</v>
      </c>
      <c r="F384" s="25" t="s">
        <v>1874</v>
      </c>
      <c r="G384" s="25" t="s">
        <v>81</v>
      </c>
      <c r="H384" s="36" t="s">
        <v>531</v>
      </c>
      <c r="I384" s="37">
        <v>203.9</v>
      </c>
      <c r="J384" s="38" t="s">
        <v>26</v>
      </c>
      <c r="K384" s="38" t="s">
        <v>47</v>
      </c>
      <c r="L384" s="39"/>
      <c r="M384" s="39"/>
      <c r="N384" s="38" t="s">
        <v>1875</v>
      </c>
      <c r="O384" s="38" t="s">
        <v>43</v>
      </c>
      <c r="P384" s="38" t="s">
        <v>23</v>
      </c>
    </row>
    <row r="385" spans="1:16" ht="62.25" customHeight="1" x14ac:dyDescent="0.2">
      <c r="A385" s="33" t="s">
        <v>262</v>
      </c>
      <c r="B385" s="34" t="str">
        <f>IF(A385="","",VLOOKUP(A385,dados!$D$1:$E$130,2,FALSE))</f>
        <v>Comarca de Maravilha</v>
      </c>
      <c r="C385" s="26" t="s">
        <v>1876</v>
      </c>
      <c r="D385" s="25"/>
      <c r="E385" s="160" t="s">
        <v>99</v>
      </c>
      <c r="F385" s="25" t="s">
        <v>1877</v>
      </c>
      <c r="G385" s="25" t="s">
        <v>81</v>
      </c>
      <c r="H385" s="36" t="s">
        <v>1878</v>
      </c>
      <c r="I385" s="37">
        <v>192</v>
      </c>
      <c r="J385" s="38" t="s">
        <v>26</v>
      </c>
      <c r="K385" s="38" t="s">
        <v>47</v>
      </c>
      <c r="L385" s="39"/>
      <c r="M385" s="39"/>
      <c r="N385" s="38" t="s">
        <v>1879</v>
      </c>
      <c r="O385" s="38" t="s">
        <v>43</v>
      </c>
      <c r="P385" s="38" t="s">
        <v>23</v>
      </c>
    </row>
    <row r="386" spans="1:16" ht="96.75" customHeight="1" x14ac:dyDescent="0.2">
      <c r="A386" s="33" t="s">
        <v>42</v>
      </c>
      <c r="B386" s="34" t="str">
        <f>IF(A386="","",VLOOKUP(A386,dados!$D$1:$E$130,2,FALSE))</f>
        <v>Tribunal de Justiça</v>
      </c>
      <c r="C386" s="26" t="s">
        <v>1880</v>
      </c>
      <c r="D386" s="25"/>
      <c r="E386" s="160" t="s">
        <v>116</v>
      </c>
      <c r="F386" s="25" t="s">
        <v>1881</v>
      </c>
      <c r="G386" s="25" t="s">
        <v>45</v>
      </c>
      <c r="H386" s="36" t="s">
        <v>1643</v>
      </c>
      <c r="I386" s="37">
        <v>21029.4</v>
      </c>
      <c r="J386" s="38" t="s">
        <v>26</v>
      </c>
      <c r="K386" s="38" t="s">
        <v>39</v>
      </c>
      <c r="L386" s="39"/>
      <c r="M386" s="39"/>
      <c r="N386" s="38" t="s">
        <v>1882</v>
      </c>
      <c r="O386" s="38" t="s">
        <v>43</v>
      </c>
      <c r="P386" s="38" t="s">
        <v>23</v>
      </c>
    </row>
    <row r="387" spans="1:16" ht="62.25" customHeight="1" x14ac:dyDescent="0.2">
      <c r="A387" s="33" t="s">
        <v>210</v>
      </c>
      <c r="B387" s="34" t="str">
        <f>IF(A387="","",VLOOKUP(A387,dados!$D$1:$E$130,2,FALSE))</f>
        <v>Comarca de Herval D'oeste</v>
      </c>
      <c r="C387" s="26" t="s">
        <v>1883</v>
      </c>
      <c r="D387" s="25"/>
      <c r="E387" s="160" t="s">
        <v>99</v>
      </c>
      <c r="F387" s="25" t="s">
        <v>1884</v>
      </c>
      <c r="G387" s="25" t="s">
        <v>81</v>
      </c>
      <c r="H387" s="36" t="s">
        <v>531</v>
      </c>
      <c r="I387" s="37">
        <v>276</v>
      </c>
      <c r="J387" s="38" t="s">
        <v>26</v>
      </c>
      <c r="K387" s="38" t="s">
        <v>39</v>
      </c>
      <c r="L387" s="39"/>
      <c r="M387" s="39"/>
      <c r="N387" s="38" t="s">
        <v>1885</v>
      </c>
      <c r="O387" s="38" t="s">
        <v>43</v>
      </c>
      <c r="P387" s="38" t="s">
        <v>23</v>
      </c>
    </row>
    <row r="388" spans="1:16" ht="62.25" customHeight="1" x14ac:dyDescent="0.2">
      <c r="A388" s="33" t="s">
        <v>42</v>
      </c>
      <c r="B388" s="34" t="str">
        <f>IF(A388="","",VLOOKUP(A388,dados!$D$1:$E$130,2,FALSE))</f>
        <v>Tribunal de Justiça</v>
      </c>
      <c r="C388" s="26" t="s">
        <v>1886</v>
      </c>
      <c r="D388" s="25"/>
      <c r="E388" s="160" t="s">
        <v>104</v>
      </c>
      <c r="F388" s="25" t="s">
        <v>1862</v>
      </c>
      <c r="G388" s="25" t="s">
        <v>81</v>
      </c>
      <c r="H388" s="36" t="s">
        <v>1887</v>
      </c>
      <c r="I388" s="37">
        <v>7950.6</v>
      </c>
      <c r="J388" s="38" t="s">
        <v>26</v>
      </c>
      <c r="K388" s="38" t="s">
        <v>39</v>
      </c>
      <c r="L388" s="39">
        <v>44681</v>
      </c>
      <c r="M388" s="39"/>
      <c r="N388" s="38" t="s">
        <v>1888</v>
      </c>
      <c r="O388" s="38" t="s">
        <v>43</v>
      </c>
      <c r="P388" s="38" t="s">
        <v>23</v>
      </c>
    </row>
    <row r="389" spans="1:16" ht="62.25" customHeight="1" x14ac:dyDescent="0.2">
      <c r="A389" s="33" t="s">
        <v>42</v>
      </c>
      <c r="B389" s="34" t="str">
        <f>IF(A389="","",VLOOKUP(A389,dados!$D$1:$E$130,2,FALSE))</f>
        <v>Tribunal de Justiça</v>
      </c>
      <c r="C389" s="26" t="s">
        <v>1889</v>
      </c>
      <c r="D389" s="25"/>
      <c r="E389" s="160" t="s">
        <v>82</v>
      </c>
      <c r="F389" s="25" t="s">
        <v>1890</v>
      </c>
      <c r="G389" s="25" t="s">
        <v>81</v>
      </c>
      <c r="H389" s="36" t="s">
        <v>411</v>
      </c>
      <c r="I389" s="37">
        <v>3377</v>
      </c>
      <c r="J389" s="38" t="s">
        <v>26</v>
      </c>
      <c r="K389" s="38" t="s">
        <v>39</v>
      </c>
      <c r="L389" s="39">
        <v>44671</v>
      </c>
      <c r="M389" s="39"/>
      <c r="N389" s="38" t="s">
        <v>1891</v>
      </c>
      <c r="O389" s="38" t="s">
        <v>43</v>
      </c>
      <c r="P389" s="38" t="s">
        <v>23</v>
      </c>
    </row>
    <row r="390" spans="1:16" ht="84" customHeight="1" x14ac:dyDescent="0.2">
      <c r="A390" s="33" t="s">
        <v>42</v>
      </c>
      <c r="B390" s="34" t="str">
        <f>IF(A390="","",VLOOKUP(A390,dados!$D$1:$E$130,2,FALSE))</f>
        <v>Tribunal de Justiça</v>
      </c>
      <c r="C390" s="26" t="s">
        <v>1892</v>
      </c>
      <c r="D390" s="25"/>
      <c r="E390" s="160" t="s">
        <v>99</v>
      </c>
      <c r="F390" s="25" t="s">
        <v>1893</v>
      </c>
      <c r="G390" s="25" t="s">
        <v>81</v>
      </c>
      <c r="H390" s="36" t="s">
        <v>531</v>
      </c>
      <c r="I390" s="37">
        <v>130</v>
      </c>
      <c r="J390" s="38" t="s">
        <v>26</v>
      </c>
      <c r="K390" s="38" t="s">
        <v>47</v>
      </c>
      <c r="L390" s="39"/>
      <c r="M390" s="39"/>
      <c r="N390" s="38" t="s">
        <v>1894</v>
      </c>
      <c r="O390" s="38" t="s">
        <v>43</v>
      </c>
      <c r="P390" s="38" t="s">
        <v>23</v>
      </c>
    </row>
    <row r="391" spans="1:16" ht="96" customHeight="1" x14ac:dyDescent="0.2">
      <c r="A391" s="33" t="s">
        <v>42</v>
      </c>
      <c r="B391" s="34" t="str">
        <f>IF(A391="","",VLOOKUP(A391,dados!$D$1:$E$130,2,FALSE))</f>
        <v>Tribunal de Justiça</v>
      </c>
      <c r="C391" s="26" t="s">
        <v>1895</v>
      </c>
      <c r="D391" s="25"/>
      <c r="E391" s="160" t="s">
        <v>112</v>
      </c>
      <c r="F391" s="25" t="s">
        <v>1896</v>
      </c>
      <c r="G391" s="25" t="s">
        <v>60</v>
      </c>
      <c r="H391" s="36" t="s">
        <v>531</v>
      </c>
      <c r="I391" s="37">
        <v>1545</v>
      </c>
      <c r="J391" s="38" t="s">
        <v>26</v>
      </c>
      <c r="K391" s="38" t="s">
        <v>39</v>
      </c>
      <c r="L391" s="39"/>
      <c r="M391" s="39"/>
      <c r="N391" s="38" t="s">
        <v>1897</v>
      </c>
      <c r="O391" s="38" t="s">
        <v>43</v>
      </c>
      <c r="P391" s="38" t="s">
        <v>23</v>
      </c>
    </row>
    <row r="392" spans="1:16" ht="184.5" customHeight="1" x14ac:dyDescent="0.2">
      <c r="A392" s="33" t="s">
        <v>42</v>
      </c>
      <c r="B392" s="34" t="str">
        <f>IF(A392="","",VLOOKUP(A392,dados!$D$1:$E$130,2,FALSE))</f>
        <v>Tribunal de Justiça</v>
      </c>
      <c r="C392" s="26" t="s">
        <v>1898</v>
      </c>
      <c r="D392" s="25"/>
      <c r="E392" s="160" t="s">
        <v>18</v>
      </c>
      <c r="F392" s="25" t="s">
        <v>1899</v>
      </c>
      <c r="G392" s="25" t="s">
        <v>60</v>
      </c>
      <c r="H392" s="36" t="s">
        <v>1900</v>
      </c>
      <c r="I392" s="37">
        <v>35100</v>
      </c>
      <c r="J392" s="38" t="s">
        <v>26</v>
      </c>
      <c r="K392" s="38" t="s">
        <v>39</v>
      </c>
      <c r="L392" s="39"/>
      <c r="M392" s="39"/>
      <c r="N392" s="38" t="s">
        <v>1901</v>
      </c>
      <c r="O392" s="38" t="s">
        <v>43</v>
      </c>
      <c r="P392" s="38" t="s">
        <v>23</v>
      </c>
    </row>
    <row r="393" spans="1:16" ht="132" customHeight="1" x14ac:dyDescent="0.2">
      <c r="A393" s="33" t="s">
        <v>42</v>
      </c>
      <c r="B393" s="34" t="str">
        <f>IF(A393="","",VLOOKUP(A393,dados!$D$1:$E$130,2,FALSE))</f>
        <v>Tribunal de Justiça</v>
      </c>
      <c r="C393" s="26" t="s">
        <v>1902</v>
      </c>
      <c r="D393" s="25"/>
      <c r="E393" s="160" t="s">
        <v>18</v>
      </c>
      <c r="F393" s="25" t="s">
        <v>1899</v>
      </c>
      <c r="G393" s="25" t="s">
        <v>60</v>
      </c>
      <c r="H393" s="36" t="s">
        <v>531</v>
      </c>
      <c r="I393" s="37">
        <v>10885.5</v>
      </c>
      <c r="J393" s="38" t="s">
        <v>26</v>
      </c>
      <c r="K393" s="38" t="s">
        <v>39</v>
      </c>
      <c r="L393" s="39"/>
      <c r="M393" s="39"/>
      <c r="N393" s="38" t="s">
        <v>1903</v>
      </c>
      <c r="O393" s="38" t="s">
        <v>43</v>
      </c>
      <c r="P393" s="38" t="s">
        <v>23</v>
      </c>
    </row>
    <row r="394" spans="1:16" ht="135" x14ac:dyDescent="0.2">
      <c r="A394" s="33" t="s">
        <v>42</v>
      </c>
      <c r="B394" s="34" t="str">
        <f>IF(A394="","",VLOOKUP(A394,dados!$D$1:$E$130,2,FALSE))</f>
        <v>Tribunal de Justiça</v>
      </c>
      <c r="C394" s="26" t="s">
        <v>1902</v>
      </c>
      <c r="D394" s="25"/>
      <c r="E394" s="160" t="s">
        <v>18</v>
      </c>
      <c r="F394" s="25" t="s">
        <v>1899</v>
      </c>
      <c r="G394" s="25" t="s">
        <v>60</v>
      </c>
      <c r="H394" s="36" t="s">
        <v>531</v>
      </c>
      <c r="I394" s="37">
        <v>10885.5</v>
      </c>
      <c r="J394" s="38" t="s">
        <v>26</v>
      </c>
      <c r="K394" s="38" t="s">
        <v>39</v>
      </c>
      <c r="L394" s="39"/>
      <c r="M394" s="39"/>
      <c r="N394" s="38" t="s">
        <v>1903</v>
      </c>
      <c r="O394" s="38" t="s">
        <v>43</v>
      </c>
      <c r="P394" s="38" t="s">
        <v>23</v>
      </c>
    </row>
    <row r="395" spans="1:16" ht="135" x14ac:dyDescent="0.2">
      <c r="A395" s="33" t="s">
        <v>42</v>
      </c>
      <c r="B395" s="34" t="str">
        <f>IF(A395="","",VLOOKUP(A395,dados!$D$1:$E$130,2,FALSE))</f>
        <v>Tribunal de Justiça</v>
      </c>
      <c r="C395" s="26" t="s">
        <v>1904</v>
      </c>
      <c r="D395" s="25"/>
      <c r="E395" s="160" t="s">
        <v>18</v>
      </c>
      <c r="F395" s="25" t="s">
        <v>1899</v>
      </c>
      <c r="G395" s="25" t="s">
        <v>60</v>
      </c>
      <c r="H395" s="36" t="s">
        <v>531</v>
      </c>
      <c r="I395" s="37">
        <v>5660.4</v>
      </c>
      <c r="J395" s="38" t="s">
        <v>26</v>
      </c>
      <c r="K395" s="38" t="s">
        <v>39</v>
      </c>
      <c r="L395" s="39"/>
      <c r="M395" s="39"/>
      <c r="N395" s="38" t="s">
        <v>416</v>
      </c>
      <c r="O395" s="38" t="s">
        <v>43</v>
      </c>
      <c r="P395" s="38" t="s">
        <v>23</v>
      </c>
    </row>
    <row r="396" spans="1:16" ht="135" customHeight="1" x14ac:dyDescent="0.2">
      <c r="A396" s="33" t="s">
        <v>42</v>
      </c>
      <c r="B396" s="34" t="str">
        <f>IF(A396="","",VLOOKUP(A396,dados!$D$1:$E$130,2,FALSE))</f>
        <v>Tribunal de Justiça</v>
      </c>
      <c r="C396" s="26" t="s">
        <v>1905</v>
      </c>
      <c r="D396" s="25"/>
      <c r="E396" s="160" t="s">
        <v>18</v>
      </c>
      <c r="F396" s="25" t="s">
        <v>1899</v>
      </c>
      <c r="G396" s="25" t="s">
        <v>60</v>
      </c>
      <c r="H396" s="36" t="s">
        <v>531</v>
      </c>
      <c r="I396" s="37">
        <v>5660.46</v>
      </c>
      <c r="J396" s="38" t="s">
        <v>26</v>
      </c>
      <c r="K396" s="38" t="s">
        <v>39</v>
      </c>
      <c r="L396" s="39"/>
      <c r="M396" s="39"/>
      <c r="N396" s="38" t="s">
        <v>1906</v>
      </c>
      <c r="O396" s="38" t="s">
        <v>43</v>
      </c>
      <c r="P396" s="38" t="s">
        <v>23</v>
      </c>
    </row>
    <row r="397" spans="1:16" ht="62.25" customHeight="1" x14ac:dyDescent="0.2">
      <c r="A397" s="33" t="s">
        <v>42</v>
      </c>
      <c r="B397" s="34" t="str">
        <f>IF(A397="","",VLOOKUP(A397,dados!$D$1:$E$130,2,FALSE))</f>
        <v>Tribunal de Justiça</v>
      </c>
      <c r="C397" s="26" t="s">
        <v>1907</v>
      </c>
      <c r="D397" s="25"/>
      <c r="E397" s="160" t="s">
        <v>99</v>
      </c>
      <c r="F397" s="25" t="s">
        <v>1862</v>
      </c>
      <c r="G397" s="25" t="s">
        <v>81</v>
      </c>
      <c r="H397" s="36" t="s">
        <v>1820</v>
      </c>
      <c r="I397" s="37">
        <v>6556</v>
      </c>
      <c r="J397" s="38" t="s">
        <v>26</v>
      </c>
      <c r="K397" s="38" t="s">
        <v>39</v>
      </c>
      <c r="L397" s="39">
        <v>44681</v>
      </c>
      <c r="M397" s="39"/>
      <c r="N397" s="38" t="s">
        <v>1908</v>
      </c>
      <c r="O397" s="38" t="s">
        <v>43</v>
      </c>
      <c r="P397" s="38" t="s">
        <v>23</v>
      </c>
    </row>
    <row r="398" spans="1:16" ht="62.25" customHeight="1" x14ac:dyDescent="0.2">
      <c r="A398" s="33" t="s">
        <v>42</v>
      </c>
      <c r="B398" s="34" t="str">
        <f>IF(A398="","",VLOOKUP(A398,dados!$D$1:$E$130,2,FALSE))</f>
        <v>Tribunal de Justiça</v>
      </c>
      <c r="C398" s="26" t="s">
        <v>1909</v>
      </c>
      <c r="D398" s="25"/>
      <c r="E398" s="160" t="s">
        <v>99</v>
      </c>
      <c r="F398" s="25" t="s">
        <v>1862</v>
      </c>
      <c r="G398" s="25" t="s">
        <v>81</v>
      </c>
      <c r="H398" s="36" t="s">
        <v>1910</v>
      </c>
      <c r="I398" s="37">
        <v>4500</v>
      </c>
      <c r="J398" s="38" t="s">
        <v>26</v>
      </c>
      <c r="K398" s="38" t="s">
        <v>39</v>
      </c>
      <c r="L398" s="39">
        <v>44681</v>
      </c>
      <c r="M398" s="39"/>
      <c r="N398" s="38" t="s">
        <v>1911</v>
      </c>
      <c r="O398" s="38" t="s">
        <v>43</v>
      </c>
      <c r="P398" s="38" t="s">
        <v>23</v>
      </c>
    </row>
    <row r="399" spans="1:16" ht="62.25" customHeight="1" x14ac:dyDescent="0.2">
      <c r="A399" s="33" t="s">
        <v>42</v>
      </c>
      <c r="B399" s="34" t="str">
        <f>IF(A399="","",VLOOKUP(A399,dados!$D$1:$E$130,2,FALSE))</f>
        <v>Tribunal de Justiça</v>
      </c>
      <c r="C399" s="26" t="s">
        <v>1912</v>
      </c>
      <c r="D399" s="25" t="s">
        <v>1517</v>
      </c>
      <c r="E399" s="160" t="s">
        <v>99</v>
      </c>
      <c r="F399" s="25" t="s">
        <v>1544</v>
      </c>
      <c r="G399" s="25" t="s">
        <v>81</v>
      </c>
      <c r="H399" s="36" t="s">
        <v>1521</v>
      </c>
      <c r="I399" s="37">
        <v>29700</v>
      </c>
      <c r="J399" s="38" t="s">
        <v>26</v>
      </c>
      <c r="K399" s="38" t="s">
        <v>39</v>
      </c>
      <c r="L399" s="39">
        <v>44681</v>
      </c>
      <c r="M399" s="39"/>
      <c r="N399" s="38" t="s">
        <v>1913</v>
      </c>
      <c r="O399" s="38" t="s">
        <v>52</v>
      </c>
      <c r="P399" s="38" t="s">
        <v>23</v>
      </c>
    </row>
    <row r="400" spans="1:16" ht="62.25" customHeight="1" x14ac:dyDescent="0.2">
      <c r="A400" s="33" t="s">
        <v>270</v>
      </c>
      <c r="B400" s="34" t="str">
        <f>IF(A400="","",VLOOKUP(A400,dados!$D$1:$E$130,2,FALSE))</f>
        <v>Comarca de Navegantes</v>
      </c>
      <c r="C400" s="26" t="s">
        <v>1826</v>
      </c>
      <c r="D400" s="25"/>
      <c r="E400" s="160" t="s">
        <v>99</v>
      </c>
      <c r="F400" s="25" t="s">
        <v>1827</v>
      </c>
      <c r="G400" s="25" t="s">
        <v>81</v>
      </c>
      <c r="H400" s="36" t="s">
        <v>1914</v>
      </c>
      <c r="I400" s="37">
        <v>5400</v>
      </c>
      <c r="J400" s="38" t="s">
        <v>26</v>
      </c>
      <c r="K400" s="38" t="s">
        <v>28</v>
      </c>
      <c r="L400" s="39">
        <v>44592</v>
      </c>
      <c r="M400" s="39"/>
      <c r="N400" s="38" t="s">
        <v>1915</v>
      </c>
      <c r="O400" s="38" t="s">
        <v>43</v>
      </c>
      <c r="P400" s="38" t="s">
        <v>23</v>
      </c>
    </row>
    <row r="401" spans="1:16" ht="62.25" customHeight="1" x14ac:dyDescent="0.2">
      <c r="A401" s="33" t="s">
        <v>188</v>
      </c>
      <c r="B401" s="34" t="str">
        <f>IF(A401="","",VLOOKUP(A401,dados!$D$1:$E$130,2,FALSE))</f>
        <v>Comarca de Criciúma</v>
      </c>
      <c r="C401" s="26" t="s">
        <v>1826</v>
      </c>
      <c r="D401" s="25"/>
      <c r="E401" s="160" t="s">
        <v>99</v>
      </c>
      <c r="F401" s="25" t="s">
        <v>1827</v>
      </c>
      <c r="G401" s="25" t="s">
        <v>81</v>
      </c>
      <c r="H401" s="36" t="s">
        <v>1916</v>
      </c>
      <c r="I401" s="37">
        <v>5022</v>
      </c>
      <c r="J401" s="38" t="s">
        <v>26</v>
      </c>
      <c r="K401" s="38" t="s">
        <v>28</v>
      </c>
      <c r="L401" s="39">
        <v>44592</v>
      </c>
      <c r="M401" s="39"/>
      <c r="N401" s="38" t="s">
        <v>1917</v>
      </c>
      <c r="O401" s="38" t="s">
        <v>43</v>
      </c>
      <c r="P401" s="38" t="s">
        <v>23</v>
      </c>
    </row>
    <row r="402" spans="1:16" ht="90" customHeight="1" x14ac:dyDescent="0.2">
      <c r="A402" s="33" t="s">
        <v>270</v>
      </c>
      <c r="B402" s="34" t="str">
        <f>IF(A402="","",VLOOKUP(A402,dados!$D$1:$E$130,2,FALSE))</f>
        <v>Comarca de Navegantes</v>
      </c>
      <c r="C402" s="26" t="s">
        <v>1918</v>
      </c>
      <c r="D402" s="25"/>
      <c r="E402" s="160" t="s">
        <v>99</v>
      </c>
      <c r="F402" s="25" t="s">
        <v>1919</v>
      </c>
      <c r="G402" s="25" t="s">
        <v>81</v>
      </c>
      <c r="H402" s="36" t="s">
        <v>531</v>
      </c>
      <c r="I402" s="37">
        <v>560</v>
      </c>
      <c r="J402" s="38" t="s">
        <v>26</v>
      </c>
      <c r="K402" s="38" t="s">
        <v>28</v>
      </c>
      <c r="L402" s="39">
        <v>44592</v>
      </c>
      <c r="M402" s="39"/>
      <c r="N402" s="38" t="s">
        <v>1920</v>
      </c>
      <c r="O402" s="38" t="s">
        <v>43</v>
      </c>
      <c r="P402" s="38" t="s">
        <v>23</v>
      </c>
    </row>
    <row r="403" spans="1:16" ht="140.25" customHeight="1" x14ac:dyDescent="0.2">
      <c r="A403" s="33" t="s">
        <v>42</v>
      </c>
      <c r="B403" s="34" t="str">
        <f>IF(A403="","",VLOOKUP(A403,dados!$D$1:$E$130,2,FALSE))</f>
        <v>Tribunal de Justiça</v>
      </c>
      <c r="C403" s="26" t="s">
        <v>1921</v>
      </c>
      <c r="D403" s="25"/>
      <c r="E403" s="160" t="s">
        <v>82</v>
      </c>
      <c r="F403" s="25" t="s">
        <v>1922</v>
      </c>
      <c r="G403" s="25" t="s">
        <v>81</v>
      </c>
      <c r="H403" s="36" t="s">
        <v>531</v>
      </c>
      <c r="I403" s="37">
        <v>15521.9</v>
      </c>
      <c r="J403" s="38" t="s">
        <v>26</v>
      </c>
      <c r="K403" s="38" t="s">
        <v>39</v>
      </c>
      <c r="L403" s="39">
        <v>44592</v>
      </c>
      <c r="M403" s="39"/>
      <c r="N403" s="38" t="s">
        <v>1923</v>
      </c>
      <c r="O403" s="38" t="s">
        <v>43</v>
      </c>
      <c r="P403" s="38" t="s">
        <v>23</v>
      </c>
    </row>
    <row r="404" spans="1:16" ht="62.25" customHeight="1" x14ac:dyDescent="0.2">
      <c r="A404" s="33" t="s">
        <v>192</v>
      </c>
      <c r="B404" s="34" t="str">
        <f>IF(A404="","",VLOOKUP(A404,dados!$D$1:$E$130,2,FALSE))</f>
        <v>Comarca de Curitibanos</v>
      </c>
      <c r="C404" s="26" t="s">
        <v>1924</v>
      </c>
      <c r="D404" s="25"/>
      <c r="E404" s="160" t="s">
        <v>99</v>
      </c>
      <c r="F404" s="25" t="s">
        <v>1925</v>
      </c>
      <c r="G404" s="25" t="s">
        <v>81</v>
      </c>
      <c r="H404" s="36" t="s">
        <v>531</v>
      </c>
      <c r="I404" s="37">
        <v>945</v>
      </c>
      <c r="J404" s="38" t="s">
        <v>26</v>
      </c>
      <c r="K404" s="38" t="s">
        <v>39</v>
      </c>
      <c r="L404" s="39">
        <v>44592</v>
      </c>
      <c r="M404" s="39"/>
      <c r="N404" s="38" t="s">
        <v>1926</v>
      </c>
      <c r="O404" s="38" t="s">
        <v>43</v>
      </c>
      <c r="P404" s="38" t="s">
        <v>23</v>
      </c>
    </row>
    <row r="405" spans="1:16" ht="62.25" customHeight="1" x14ac:dyDescent="0.2">
      <c r="A405" s="33" t="s">
        <v>42</v>
      </c>
      <c r="B405" s="34" t="str">
        <f>IF(A405="","",VLOOKUP(A405,dados!$D$1:$E$130,2,FALSE))</f>
        <v>Tribunal de Justiça</v>
      </c>
      <c r="C405" s="26" t="s">
        <v>1927</v>
      </c>
      <c r="D405" s="25"/>
      <c r="E405" s="160" t="s">
        <v>99</v>
      </c>
      <c r="F405" s="25" t="s">
        <v>1862</v>
      </c>
      <c r="G405" s="25" t="s">
        <v>81</v>
      </c>
      <c r="H405" s="36" t="s">
        <v>1928</v>
      </c>
      <c r="I405" s="37">
        <v>2398.9</v>
      </c>
      <c r="J405" s="38" t="s">
        <v>26</v>
      </c>
      <c r="K405" s="38" t="s">
        <v>39</v>
      </c>
      <c r="L405" s="39">
        <v>44681</v>
      </c>
      <c r="M405" s="39"/>
      <c r="N405" s="38" t="s">
        <v>1929</v>
      </c>
      <c r="O405" s="38" t="s">
        <v>43</v>
      </c>
      <c r="P405" s="38" t="s">
        <v>23</v>
      </c>
    </row>
    <row r="406" spans="1:16" ht="73.5" customHeight="1" x14ac:dyDescent="0.2">
      <c r="A406" s="33" t="s">
        <v>184</v>
      </c>
      <c r="B406" s="34" t="str">
        <f>IF(A406="","",VLOOKUP(A406,dados!$D$1:$E$130,2,FALSE))</f>
        <v>Comarca de Coronel Freitas</v>
      </c>
      <c r="C406" s="26" t="s">
        <v>1930</v>
      </c>
      <c r="D406" s="25"/>
      <c r="E406" s="160" t="s">
        <v>99</v>
      </c>
      <c r="F406" s="25" t="s">
        <v>1931</v>
      </c>
      <c r="G406" s="25" t="s">
        <v>81</v>
      </c>
      <c r="H406" s="36" t="s">
        <v>1552</v>
      </c>
      <c r="I406" s="37">
        <v>1710</v>
      </c>
      <c r="J406" s="38" t="s">
        <v>26</v>
      </c>
      <c r="K406" s="38" t="s">
        <v>39</v>
      </c>
      <c r="L406" s="39">
        <v>44681</v>
      </c>
      <c r="M406" s="39"/>
      <c r="N406" s="38" t="s">
        <v>1932</v>
      </c>
      <c r="O406" s="38" t="s">
        <v>43</v>
      </c>
      <c r="P406" s="38" t="s">
        <v>23</v>
      </c>
    </row>
    <row r="407" spans="1:16" ht="138" customHeight="1" x14ac:dyDescent="0.2">
      <c r="A407" s="33" t="s">
        <v>206</v>
      </c>
      <c r="B407" s="34" t="str">
        <f>IF(A407="","",VLOOKUP(A407,dados!$D$1:$E$130,2,FALSE))</f>
        <v>Comarca de Gaspar</v>
      </c>
      <c r="C407" s="26" t="s">
        <v>1933</v>
      </c>
      <c r="D407" s="25"/>
      <c r="E407" s="160" t="s">
        <v>99</v>
      </c>
      <c r="F407" s="25" t="s">
        <v>1934</v>
      </c>
      <c r="G407" s="25" t="s">
        <v>81</v>
      </c>
      <c r="H407" s="36" t="s">
        <v>531</v>
      </c>
      <c r="I407" s="37">
        <v>190</v>
      </c>
      <c r="J407" s="38" t="s">
        <v>26</v>
      </c>
      <c r="K407" s="38" t="s">
        <v>39</v>
      </c>
      <c r="L407" s="39">
        <v>44681</v>
      </c>
      <c r="M407" s="39"/>
      <c r="N407" s="38" t="s">
        <v>1935</v>
      </c>
      <c r="O407" s="38" t="s">
        <v>43</v>
      </c>
      <c r="P407" s="38" t="s">
        <v>23</v>
      </c>
    </row>
    <row r="408" spans="1:16" ht="259.5" customHeight="1" x14ac:dyDescent="0.2">
      <c r="A408" s="33" t="s">
        <v>248</v>
      </c>
      <c r="B408" s="34" t="str">
        <f>IF(A408="","",VLOOKUP(A408,dados!$D$1:$E$130,2,FALSE))</f>
        <v>Comarca de Joinville</v>
      </c>
      <c r="C408" s="26" t="s">
        <v>1936</v>
      </c>
      <c r="D408" s="25"/>
      <c r="E408" s="160" t="s">
        <v>104</v>
      </c>
      <c r="F408" s="25" t="s">
        <v>1937</v>
      </c>
      <c r="G408" s="25" t="s">
        <v>81</v>
      </c>
      <c r="H408" s="36"/>
      <c r="I408" s="37">
        <v>1370</v>
      </c>
      <c r="J408" s="38" t="s">
        <v>26</v>
      </c>
      <c r="K408" s="38" t="s">
        <v>47</v>
      </c>
      <c r="L408" s="39"/>
      <c r="M408" s="39"/>
      <c r="N408" s="38" t="s">
        <v>1938</v>
      </c>
      <c r="O408" s="38" t="s">
        <v>43</v>
      </c>
      <c r="P408" s="38" t="s">
        <v>23</v>
      </c>
    </row>
    <row r="409" spans="1:16" ht="62.25" customHeight="1" x14ac:dyDescent="0.2">
      <c r="A409" s="33" t="s">
        <v>266</v>
      </c>
      <c r="B409" s="34" t="str">
        <f>IF(A409="","",VLOOKUP(A409,dados!$D$1:$E$130,2,FALSE))</f>
        <v>Comarca de Modelo</v>
      </c>
      <c r="C409" s="26" t="s">
        <v>1939</v>
      </c>
      <c r="D409" s="25"/>
      <c r="E409" s="160" t="s">
        <v>99</v>
      </c>
      <c r="F409" s="25" t="s">
        <v>1940</v>
      </c>
      <c r="G409" s="25" t="s">
        <v>81</v>
      </c>
      <c r="H409" s="36" t="s">
        <v>1941</v>
      </c>
      <c r="I409" s="37">
        <v>2495.2399999999998</v>
      </c>
      <c r="J409" s="38" t="s">
        <v>26</v>
      </c>
      <c r="K409" s="38" t="s">
        <v>47</v>
      </c>
      <c r="L409" s="39"/>
      <c r="M409" s="39"/>
      <c r="N409" s="38" t="s">
        <v>1942</v>
      </c>
      <c r="O409" s="38" t="s">
        <v>43</v>
      </c>
      <c r="P409" s="38" t="s">
        <v>23</v>
      </c>
    </row>
    <row r="410" spans="1:16" ht="62.25" customHeight="1" x14ac:dyDescent="0.2">
      <c r="A410" s="33" t="s">
        <v>246</v>
      </c>
      <c r="B410" s="34" t="str">
        <f>IF(A410="","",VLOOKUP(A410,dados!$D$1:$E$130,2,FALSE))</f>
        <v>Comarca de Joaçaba</v>
      </c>
      <c r="C410" s="26" t="s">
        <v>1395</v>
      </c>
      <c r="D410" s="25" t="s">
        <v>883</v>
      </c>
      <c r="E410" s="160" t="s">
        <v>99</v>
      </c>
      <c r="F410" s="25" t="s">
        <v>1396</v>
      </c>
      <c r="G410" s="25" t="s">
        <v>81</v>
      </c>
      <c r="H410" s="36"/>
      <c r="I410" s="37">
        <v>3623.7</v>
      </c>
      <c r="J410" s="38" t="s">
        <v>26</v>
      </c>
      <c r="K410" s="38" t="s">
        <v>28</v>
      </c>
      <c r="L410" s="39">
        <v>44681</v>
      </c>
      <c r="M410" s="39"/>
      <c r="N410" s="38" t="s">
        <v>1943</v>
      </c>
      <c r="O410" s="38" t="s">
        <v>52</v>
      </c>
      <c r="P410" s="38" t="s">
        <v>23</v>
      </c>
    </row>
    <row r="411" spans="1:16" ht="62.25" customHeight="1" x14ac:dyDescent="0.2">
      <c r="A411" s="33" t="s">
        <v>184</v>
      </c>
      <c r="B411" s="34" t="str">
        <f>IF(A411="","",VLOOKUP(A411,dados!$D$1:$E$130,2,FALSE))</f>
        <v>Comarca de Coronel Freitas</v>
      </c>
      <c r="C411" s="26" t="s">
        <v>1395</v>
      </c>
      <c r="D411" s="25" t="s">
        <v>883</v>
      </c>
      <c r="E411" s="160" t="s">
        <v>99</v>
      </c>
      <c r="F411" s="25" t="s">
        <v>1396</v>
      </c>
      <c r="G411" s="25" t="s">
        <v>81</v>
      </c>
      <c r="H411" s="36"/>
      <c r="I411" s="37">
        <v>7178</v>
      </c>
      <c r="J411" s="38" t="s">
        <v>26</v>
      </c>
      <c r="K411" s="38" t="s">
        <v>28</v>
      </c>
      <c r="L411" s="39">
        <v>44681</v>
      </c>
      <c r="M411" s="39"/>
      <c r="N411" s="38" t="s">
        <v>1944</v>
      </c>
      <c r="O411" s="38" t="s">
        <v>52</v>
      </c>
      <c r="P411" s="38" t="s">
        <v>23</v>
      </c>
    </row>
    <row r="412" spans="1:16" ht="62.25" customHeight="1" x14ac:dyDescent="0.2">
      <c r="A412" s="33" t="s">
        <v>96</v>
      </c>
      <c r="B412" s="34" t="str">
        <f>IF(A412="","",VLOOKUP(A412,dados!$D$1:$E$130,2,FALSE))</f>
        <v>Comarca de Abelardo Luz</v>
      </c>
      <c r="C412" s="26" t="s">
        <v>1826</v>
      </c>
      <c r="D412" s="25"/>
      <c r="E412" s="160" t="s">
        <v>99</v>
      </c>
      <c r="F412" s="25" t="s">
        <v>1827</v>
      </c>
      <c r="G412" s="25" t="s">
        <v>81</v>
      </c>
      <c r="H412" s="36" t="s">
        <v>1535</v>
      </c>
      <c r="I412" s="37">
        <v>1282</v>
      </c>
      <c r="J412" s="38" t="s">
        <v>26</v>
      </c>
      <c r="K412" s="38" t="s">
        <v>28</v>
      </c>
      <c r="L412" s="39">
        <v>44592</v>
      </c>
      <c r="M412" s="39"/>
      <c r="N412" s="38" t="s">
        <v>1945</v>
      </c>
      <c r="O412" s="38" t="s">
        <v>43</v>
      </c>
      <c r="P412" s="38" t="s">
        <v>23</v>
      </c>
    </row>
    <row r="413" spans="1:16" ht="62.25" customHeight="1" x14ac:dyDescent="0.2">
      <c r="A413" s="33" t="s">
        <v>206</v>
      </c>
      <c r="B413" s="34" t="str">
        <f>IF(A413="","",VLOOKUP(A413,dados!$D$1:$E$130,2,FALSE))</f>
        <v>Comarca de Gaspar</v>
      </c>
      <c r="C413" s="26" t="s">
        <v>1946</v>
      </c>
      <c r="D413" s="25"/>
      <c r="E413" s="160" t="s">
        <v>99</v>
      </c>
      <c r="F413" s="25" t="s">
        <v>1947</v>
      </c>
      <c r="G413" s="25" t="s">
        <v>81</v>
      </c>
      <c r="H413" s="36" t="s">
        <v>531</v>
      </c>
      <c r="I413" s="37">
        <v>749</v>
      </c>
      <c r="J413" s="38" t="s">
        <v>26</v>
      </c>
      <c r="K413" s="38" t="s">
        <v>47</v>
      </c>
      <c r="L413" s="39">
        <v>44592</v>
      </c>
      <c r="M413" s="39"/>
      <c r="N413" s="38" t="s">
        <v>1948</v>
      </c>
      <c r="O413" s="38" t="s">
        <v>43</v>
      </c>
      <c r="P413" s="38" t="s">
        <v>23</v>
      </c>
    </row>
    <row r="414" spans="1:16" ht="113.25" customHeight="1" x14ac:dyDescent="0.2">
      <c r="A414" s="33" t="s">
        <v>344</v>
      </c>
      <c r="B414" s="34" t="str">
        <f>IF(A414="","",VLOOKUP(A414,dados!$D$1:$E$130,2,FALSE))</f>
        <v>Comarca de Tubarão</v>
      </c>
      <c r="C414" s="26" t="s">
        <v>1949</v>
      </c>
      <c r="D414" s="25"/>
      <c r="E414" s="160" t="s">
        <v>99</v>
      </c>
      <c r="F414" s="25" t="s">
        <v>1950</v>
      </c>
      <c r="G414" s="25" t="s">
        <v>81</v>
      </c>
      <c r="H414" s="36" t="s">
        <v>1521</v>
      </c>
      <c r="I414" s="37">
        <v>15850</v>
      </c>
      <c r="J414" s="38" t="s">
        <v>26</v>
      </c>
      <c r="K414" s="38" t="s">
        <v>28</v>
      </c>
      <c r="L414" s="39">
        <v>44592</v>
      </c>
      <c r="M414" s="39"/>
      <c r="N414" s="38" t="s">
        <v>1951</v>
      </c>
      <c r="O414" s="38" t="s">
        <v>43</v>
      </c>
      <c r="P414" s="38" t="s">
        <v>23</v>
      </c>
    </row>
    <row r="415" spans="1:16" ht="62.25" customHeight="1" x14ac:dyDescent="0.2">
      <c r="A415" s="33" t="s">
        <v>42</v>
      </c>
      <c r="B415" s="34" t="str">
        <f>IF(A415="","",VLOOKUP(A415,dados!$D$1:$E$130,2,FALSE))</f>
        <v>Tribunal de Justiça</v>
      </c>
      <c r="C415" s="26" t="s">
        <v>1952</v>
      </c>
      <c r="D415" s="25"/>
      <c r="E415" s="160" t="s">
        <v>99</v>
      </c>
      <c r="F415" s="25" t="s">
        <v>1862</v>
      </c>
      <c r="G415" s="25" t="s">
        <v>81</v>
      </c>
      <c r="H415" s="36" t="s">
        <v>1953</v>
      </c>
      <c r="I415" s="37">
        <v>2495.16</v>
      </c>
      <c r="J415" s="38" t="s">
        <v>26</v>
      </c>
      <c r="K415" s="38" t="s">
        <v>39</v>
      </c>
      <c r="L415" s="39">
        <v>44681</v>
      </c>
      <c r="M415" s="39"/>
      <c r="N415" s="38" t="s">
        <v>1911</v>
      </c>
      <c r="O415" s="38" t="s">
        <v>43</v>
      </c>
      <c r="P415" s="38" t="s">
        <v>23</v>
      </c>
    </row>
    <row r="416" spans="1:16" ht="199.5" customHeight="1" x14ac:dyDescent="0.2">
      <c r="A416" s="33" t="s">
        <v>322</v>
      </c>
      <c r="B416" s="34" t="str">
        <f>IF(A416="","",VLOOKUP(A416,dados!$D$1:$E$130,2,FALSE))</f>
        <v>Comarca de São José</v>
      </c>
      <c r="C416" s="26" t="s">
        <v>1954</v>
      </c>
      <c r="D416" s="25"/>
      <c r="E416" s="160" t="s">
        <v>82</v>
      </c>
      <c r="F416" s="25" t="s">
        <v>1955</v>
      </c>
      <c r="G416" s="25" t="s">
        <v>81</v>
      </c>
      <c r="H416" s="36" t="s">
        <v>531</v>
      </c>
      <c r="I416" s="37">
        <v>644.9</v>
      </c>
      <c r="J416" s="38" t="s">
        <v>26</v>
      </c>
      <c r="K416" s="38" t="s">
        <v>39</v>
      </c>
      <c r="L416" s="39"/>
      <c r="M416" s="39"/>
      <c r="N416" s="38" t="s">
        <v>1956</v>
      </c>
      <c r="O416" s="38" t="s">
        <v>43</v>
      </c>
      <c r="P416" s="38" t="s">
        <v>23</v>
      </c>
    </row>
    <row r="417" spans="1:16" ht="62.25" customHeight="1" x14ac:dyDescent="0.2">
      <c r="A417" s="33" t="s">
        <v>114</v>
      </c>
      <c r="B417" s="34" t="str">
        <f>IF(A417="","",VLOOKUP(A417,dados!$D$1:$E$130,2,FALSE))</f>
        <v>Comarca de Araranguá</v>
      </c>
      <c r="C417" s="26" t="s">
        <v>1957</v>
      </c>
      <c r="D417" s="25"/>
      <c r="E417" s="160" t="s">
        <v>99</v>
      </c>
      <c r="F417" s="25" t="s">
        <v>1958</v>
      </c>
      <c r="G417" s="25" t="s">
        <v>81</v>
      </c>
      <c r="H417" s="36" t="s">
        <v>531</v>
      </c>
      <c r="I417" s="37">
        <v>654.66</v>
      </c>
      <c r="J417" s="38" t="s">
        <v>26</v>
      </c>
      <c r="K417" s="38" t="s">
        <v>39</v>
      </c>
      <c r="L417" s="39"/>
      <c r="M417" s="39"/>
      <c r="N417" s="38" t="s">
        <v>1959</v>
      </c>
      <c r="O417" s="38" t="s">
        <v>43</v>
      </c>
      <c r="P417" s="38" t="s">
        <v>23</v>
      </c>
    </row>
    <row r="418" spans="1:16" ht="62.25" customHeight="1" x14ac:dyDescent="0.2">
      <c r="A418" s="33" t="s">
        <v>326</v>
      </c>
      <c r="B418" s="34" t="str">
        <f>IF(A418="","",VLOOKUP(A418,dados!$D$1:$E$130,2,FALSE))</f>
        <v>Comarca de São Lourençi do Oeste</v>
      </c>
      <c r="C418" s="26" t="s">
        <v>1960</v>
      </c>
      <c r="D418" s="25"/>
      <c r="E418" s="160" t="s">
        <v>99</v>
      </c>
      <c r="F418" s="25" t="s">
        <v>1961</v>
      </c>
      <c r="G418" s="25" t="s">
        <v>81</v>
      </c>
      <c r="H418" s="36" t="s">
        <v>1535</v>
      </c>
      <c r="I418" s="37">
        <v>216</v>
      </c>
      <c r="J418" s="38" t="s">
        <v>26</v>
      </c>
      <c r="K418" s="38" t="s">
        <v>39</v>
      </c>
      <c r="L418" s="39"/>
      <c r="M418" s="39"/>
      <c r="N418" s="38" t="s">
        <v>1962</v>
      </c>
      <c r="O418" s="38" t="s">
        <v>43</v>
      </c>
      <c r="P418" s="38" t="s">
        <v>23</v>
      </c>
    </row>
    <row r="419" spans="1:16" ht="62.25" customHeight="1" x14ac:dyDescent="0.2">
      <c r="A419" s="33" t="s">
        <v>326</v>
      </c>
      <c r="B419" s="34" t="str">
        <f>IF(A419="","",VLOOKUP(A419,dados!$D$1:$E$130,2,FALSE))</f>
        <v>Comarca de São Lourençi do Oeste</v>
      </c>
      <c r="C419" s="26" t="s">
        <v>1963</v>
      </c>
      <c r="D419" s="25"/>
      <c r="E419" s="160" t="s">
        <v>82</v>
      </c>
      <c r="F419" s="25" t="s">
        <v>1961</v>
      </c>
      <c r="G419" s="25" t="s">
        <v>81</v>
      </c>
      <c r="H419" s="36" t="s">
        <v>1490</v>
      </c>
      <c r="I419" s="37">
        <v>104.97</v>
      </c>
      <c r="J419" s="38" t="s">
        <v>26</v>
      </c>
      <c r="K419" s="38" t="s">
        <v>39</v>
      </c>
      <c r="L419" s="39"/>
      <c r="M419" s="39"/>
      <c r="N419" s="38" t="s">
        <v>1962</v>
      </c>
      <c r="O419" s="38" t="s">
        <v>43</v>
      </c>
      <c r="P419" s="38" t="s">
        <v>23</v>
      </c>
    </row>
    <row r="420" spans="1:16" ht="62.25" customHeight="1" x14ac:dyDescent="0.2">
      <c r="A420" s="33" t="s">
        <v>326</v>
      </c>
      <c r="B420" s="34" t="str">
        <f>IF(A420="","",VLOOKUP(A420,dados!$D$1:$E$130,2,FALSE))</f>
        <v>Comarca de São Lourençi do Oeste</v>
      </c>
      <c r="C420" s="26" t="s">
        <v>1964</v>
      </c>
      <c r="D420" s="25"/>
      <c r="E420" s="160" t="s">
        <v>82</v>
      </c>
      <c r="F420" s="25" t="s">
        <v>1961</v>
      </c>
      <c r="G420" s="25" t="s">
        <v>81</v>
      </c>
      <c r="H420" s="36" t="s">
        <v>1771</v>
      </c>
      <c r="I420" s="37">
        <v>122.47</v>
      </c>
      <c r="J420" s="38" t="s">
        <v>26</v>
      </c>
      <c r="K420" s="38" t="s">
        <v>39</v>
      </c>
      <c r="L420" s="39"/>
      <c r="M420" s="39"/>
      <c r="N420" s="38" t="s">
        <v>1962</v>
      </c>
      <c r="O420" s="38" t="s">
        <v>43</v>
      </c>
      <c r="P420" s="38" t="s">
        <v>23</v>
      </c>
    </row>
    <row r="421" spans="1:16" ht="210" customHeight="1" x14ac:dyDescent="0.2">
      <c r="A421" s="33" t="s">
        <v>77</v>
      </c>
      <c r="B421" s="34" t="str">
        <f>IF(A421="","",VLOOKUP(A421,dados!$D$1:$E$130,2,FALSE))</f>
        <v>Comarca da Capital - Fórum do Norte da Ilha (UFSC)</v>
      </c>
      <c r="C421" s="26" t="s">
        <v>1965</v>
      </c>
      <c r="D421" s="25"/>
      <c r="E421" s="160" t="s">
        <v>99</v>
      </c>
      <c r="F421" s="25" t="s">
        <v>1966</v>
      </c>
      <c r="G421" s="25" t="s">
        <v>81</v>
      </c>
      <c r="H421" s="36" t="s">
        <v>531</v>
      </c>
      <c r="I421" s="37">
        <v>1925</v>
      </c>
      <c r="J421" s="38" t="s">
        <v>26</v>
      </c>
      <c r="K421" s="38" t="s">
        <v>47</v>
      </c>
      <c r="L421" s="39"/>
      <c r="M421" s="39"/>
      <c r="N421" s="38" t="s">
        <v>1967</v>
      </c>
      <c r="O421" s="38" t="s">
        <v>43</v>
      </c>
      <c r="P421" s="38" t="s">
        <v>23</v>
      </c>
    </row>
    <row r="422" spans="1:16" ht="62.25" customHeight="1" x14ac:dyDescent="0.2">
      <c r="A422" s="33" t="s">
        <v>42</v>
      </c>
      <c r="B422" s="34" t="str">
        <f>IF(A422="","",VLOOKUP(A422,dados!$D$1:$E$130,2,FALSE))</f>
        <v>Tribunal de Justiça</v>
      </c>
      <c r="C422" s="26" t="s">
        <v>1968</v>
      </c>
      <c r="D422" s="25"/>
      <c r="E422" s="160" t="s">
        <v>99</v>
      </c>
      <c r="F422" s="25" t="s">
        <v>1862</v>
      </c>
      <c r="G422" s="25" t="s">
        <v>81</v>
      </c>
      <c r="H422" s="36" t="s">
        <v>1969</v>
      </c>
      <c r="I422" s="37">
        <v>14280</v>
      </c>
      <c r="J422" s="38" t="s">
        <v>26</v>
      </c>
      <c r="K422" s="38" t="s">
        <v>39</v>
      </c>
      <c r="L422" s="39">
        <v>44681</v>
      </c>
      <c r="M422" s="39"/>
      <c r="N422" s="38" t="s">
        <v>1970</v>
      </c>
      <c r="O422" s="38" t="s">
        <v>43</v>
      </c>
      <c r="P422" s="38" t="s">
        <v>23</v>
      </c>
    </row>
    <row r="423" spans="1:16" ht="62.25" customHeight="1" x14ac:dyDescent="0.2">
      <c r="A423" s="33" t="s">
        <v>122</v>
      </c>
      <c r="B423" s="34" t="str">
        <f>IF(A423="","",VLOOKUP(A423,dados!$D$1:$E$130,2,FALSE))</f>
        <v>Comarca de Ascurra</v>
      </c>
      <c r="C423" s="26" t="s">
        <v>1971</v>
      </c>
      <c r="D423" s="25"/>
      <c r="E423" s="160" t="s">
        <v>99</v>
      </c>
      <c r="F423" s="25" t="s">
        <v>1972</v>
      </c>
      <c r="G423" s="25" t="s">
        <v>81</v>
      </c>
      <c r="H423" s="36" t="s">
        <v>1973</v>
      </c>
      <c r="I423" s="37">
        <v>640.64</v>
      </c>
      <c r="J423" s="38" t="s">
        <v>26</v>
      </c>
      <c r="K423" s="38" t="s">
        <v>47</v>
      </c>
      <c r="L423" s="39"/>
      <c r="M423" s="39"/>
      <c r="N423" s="38" t="s">
        <v>1974</v>
      </c>
      <c r="O423" s="38" t="s">
        <v>43</v>
      </c>
      <c r="P423" s="38" t="s">
        <v>23</v>
      </c>
    </row>
    <row r="424" spans="1:16" ht="62.25" customHeight="1" x14ac:dyDescent="0.2">
      <c r="A424" s="33" t="s">
        <v>304</v>
      </c>
      <c r="B424" s="34" t="str">
        <f>IF(A424="","",VLOOKUP(A424,dados!$D$1:$E$130,2,FALSE))</f>
        <v>Comarca de Santa Cecília</v>
      </c>
      <c r="C424" s="26" t="s">
        <v>1975</v>
      </c>
      <c r="D424" s="25"/>
      <c r="E424" s="160" t="s">
        <v>99</v>
      </c>
      <c r="F424" s="25" t="s">
        <v>1877</v>
      </c>
      <c r="G424" s="25" t="s">
        <v>81</v>
      </c>
      <c r="H424" s="36" t="s">
        <v>1976</v>
      </c>
      <c r="I424" s="37">
        <v>353.54</v>
      </c>
      <c r="J424" s="38" t="s">
        <v>26</v>
      </c>
      <c r="K424" s="38" t="s">
        <v>47</v>
      </c>
      <c r="L424" s="39"/>
      <c r="M424" s="39"/>
      <c r="N424" s="38" t="s">
        <v>1977</v>
      </c>
      <c r="O424" s="38" t="s">
        <v>43</v>
      </c>
      <c r="P424" s="38" t="s">
        <v>23</v>
      </c>
    </row>
    <row r="425" spans="1:16" ht="62.25" customHeight="1" x14ac:dyDescent="0.2">
      <c r="A425" s="33" t="s">
        <v>42</v>
      </c>
      <c r="B425" s="34" t="str">
        <f>IF(A425="","",VLOOKUP(A425,dados!$D$1:$E$130,2,FALSE))</f>
        <v>Tribunal de Justiça</v>
      </c>
      <c r="C425" s="26" t="s">
        <v>1978</v>
      </c>
      <c r="D425" s="25"/>
      <c r="E425" s="160" t="s">
        <v>99</v>
      </c>
      <c r="F425" s="25" t="s">
        <v>1877</v>
      </c>
      <c r="G425" s="25" t="s">
        <v>81</v>
      </c>
      <c r="H425" s="36" t="s">
        <v>1979</v>
      </c>
      <c r="I425" s="37">
        <v>143</v>
      </c>
      <c r="J425" s="38" t="s">
        <v>26</v>
      </c>
      <c r="K425" s="38" t="s">
        <v>47</v>
      </c>
      <c r="L425" s="39"/>
      <c r="M425" s="39"/>
      <c r="N425" s="38" t="s">
        <v>1980</v>
      </c>
      <c r="O425" s="38" t="s">
        <v>43</v>
      </c>
      <c r="P425" s="38" t="s">
        <v>23</v>
      </c>
    </row>
    <row r="426" spans="1:16" ht="207.75" customHeight="1" x14ac:dyDescent="0.2">
      <c r="A426" s="33" t="s">
        <v>20</v>
      </c>
      <c r="B426" s="34" t="str">
        <f>IF(A426="","",VLOOKUP(A426,dados!$D$1:$E$130,2,FALSE))</f>
        <v>Complexo BR-101</v>
      </c>
      <c r="C426" s="26" t="s">
        <v>1981</v>
      </c>
      <c r="D426" s="25"/>
      <c r="E426" s="160" t="s">
        <v>82</v>
      </c>
      <c r="F426" s="25" t="s">
        <v>1982</v>
      </c>
      <c r="G426" s="25" t="s">
        <v>60</v>
      </c>
      <c r="H426" s="36" t="s">
        <v>531</v>
      </c>
      <c r="I426" s="37">
        <v>10769.57</v>
      </c>
      <c r="J426" s="38" t="s">
        <v>26</v>
      </c>
      <c r="K426" s="38" t="s">
        <v>39</v>
      </c>
      <c r="L426" s="39">
        <v>44592</v>
      </c>
      <c r="M426" s="39"/>
      <c r="N426" s="38" t="s">
        <v>1983</v>
      </c>
      <c r="O426" s="38" t="s">
        <v>43</v>
      </c>
      <c r="P426" s="38" t="s">
        <v>23</v>
      </c>
    </row>
    <row r="427" spans="1:16" ht="103.5" customHeight="1" x14ac:dyDescent="0.2">
      <c r="A427" s="33" t="s">
        <v>42</v>
      </c>
      <c r="B427" s="34" t="str">
        <f>IF(A427="","",VLOOKUP(A427,dados!$D$1:$E$130,2,FALSE))</f>
        <v>Tribunal de Justiça</v>
      </c>
      <c r="C427" s="26" t="s">
        <v>1984</v>
      </c>
      <c r="D427" s="25"/>
      <c r="E427" s="160" t="s">
        <v>75</v>
      </c>
      <c r="F427" s="25" t="s">
        <v>1985</v>
      </c>
      <c r="G427" s="25" t="s">
        <v>81</v>
      </c>
      <c r="H427" s="36" t="s">
        <v>531</v>
      </c>
      <c r="I427" s="37">
        <v>150</v>
      </c>
      <c r="J427" s="38" t="s">
        <v>26</v>
      </c>
      <c r="K427" s="38" t="s">
        <v>39</v>
      </c>
      <c r="L427" s="39"/>
      <c r="M427" s="39"/>
      <c r="N427" s="38" t="s">
        <v>1986</v>
      </c>
      <c r="O427" s="38" t="s">
        <v>43</v>
      </c>
      <c r="P427" s="38" t="s">
        <v>23</v>
      </c>
    </row>
    <row r="428" spans="1:16" ht="62.25" customHeight="1" x14ac:dyDescent="0.2">
      <c r="A428" s="33" t="s">
        <v>244</v>
      </c>
      <c r="B428" s="34" t="str">
        <f>IF(A428="","",VLOOKUP(A428,dados!$D$1:$E$130,2,FALSE))</f>
        <v>Comarca de Jaraguá do Sul</v>
      </c>
      <c r="C428" s="26" t="s">
        <v>1987</v>
      </c>
      <c r="D428" s="25"/>
      <c r="E428" s="160" t="s">
        <v>99</v>
      </c>
      <c r="F428" s="25" t="s">
        <v>1988</v>
      </c>
      <c r="G428" s="25" t="s">
        <v>81</v>
      </c>
      <c r="H428" s="36" t="s">
        <v>1989</v>
      </c>
      <c r="I428" s="37">
        <v>190</v>
      </c>
      <c r="J428" s="38" t="s">
        <v>26</v>
      </c>
      <c r="K428" s="38" t="s">
        <v>39</v>
      </c>
      <c r="L428" s="39"/>
      <c r="M428" s="39"/>
      <c r="N428" s="38" t="s">
        <v>1990</v>
      </c>
      <c r="O428" s="38" t="s">
        <v>43</v>
      </c>
      <c r="P428" s="38" t="s">
        <v>23</v>
      </c>
    </row>
    <row r="429" spans="1:16" ht="252.75" customHeight="1" x14ac:dyDescent="0.2">
      <c r="A429" s="33" t="s">
        <v>304</v>
      </c>
      <c r="B429" s="34" t="str">
        <f>IF(A429="","",VLOOKUP(A429,dados!$D$1:$E$130,2,FALSE))</f>
        <v>Comarca de Santa Cecília</v>
      </c>
      <c r="C429" s="26" t="s">
        <v>1991</v>
      </c>
      <c r="D429" s="25"/>
      <c r="E429" s="160" t="s">
        <v>99</v>
      </c>
      <c r="F429" s="25" t="s">
        <v>1992</v>
      </c>
      <c r="G429" s="25" t="s">
        <v>81</v>
      </c>
      <c r="H429" s="36" t="s">
        <v>1552</v>
      </c>
      <c r="I429" s="37">
        <v>395.4</v>
      </c>
      <c r="J429" s="38" t="s">
        <v>26</v>
      </c>
      <c r="K429" s="38" t="s">
        <v>39</v>
      </c>
      <c r="L429" s="39"/>
      <c r="M429" s="39"/>
      <c r="N429" s="38" t="s">
        <v>1993</v>
      </c>
      <c r="O429" s="38" t="s">
        <v>43</v>
      </c>
      <c r="P429" s="38" t="s">
        <v>23</v>
      </c>
    </row>
    <row r="430" spans="1:16" ht="141.75" customHeight="1" x14ac:dyDescent="0.2">
      <c r="A430" s="33" t="s">
        <v>42</v>
      </c>
      <c r="B430" s="34" t="str">
        <f>IF(A430="","",VLOOKUP(A430,dados!$D$1:$E$130,2,FALSE))</f>
        <v>Tribunal de Justiça</v>
      </c>
      <c r="C430" s="26" t="s">
        <v>1994</v>
      </c>
      <c r="D430" s="25"/>
      <c r="E430" s="160" t="s">
        <v>99</v>
      </c>
      <c r="F430" s="25" t="s">
        <v>1995</v>
      </c>
      <c r="G430" s="25" t="s">
        <v>81</v>
      </c>
      <c r="H430" s="36" t="s">
        <v>1996</v>
      </c>
      <c r="I430" s="37">
        <v>8400</v>
      </c>
      <c r="J430" s="38" t="s">
        <v>26</v>
      </c>
      <c r="K430" s="38" t="s">
        <v>39</v>
      </c>
      <c r="L430" s="39"/>
      <c r="M430" s="39"/>
      <c r="N430" s="38" t="s">
        <v>1997</v>
      </c>
      <c r="O430" s="38" t="s">
        <v>43</v>
      </c>
      <c r="P430" s="38" t="s">
        <v>23</v>
      </c>
    </row>
    <row r="431" spans="1:16" ht="62.25" customHeight="1" x14ac:dyDescent="0.2">
      <c r="A431" s="33" t="s">
        <v>42</v>
      </c>
      <c r="B431" s="34" t="str">
        <f>IF(A431="","",VLOOKUP(A431,dados!$D$1:$E$130,2,FALSE))</f>
        <v>Tribunal de Justiça</v>
      </c>
      <c r="C431" s="26" t="s">
        <v>1998</v>
      </c>
      <c r="D431" s="25"/>
      <c r="E431" s="160" t="s">
        <v>104</v>
      </c>
      <c r="F431" s="25" t="s">
        <v>1999</v>
      </c>
      <c r="G431" s="25" t="s">
        <v>81</v>
      </c>
      <c r="H431" s="36" t="s">
        <v>2000</v>
      </c>
      <c r="I431" s="37">
        <v>1120</v>
      </c>
      <c r="J431" s="38" t="s">
        <v>26</v>
      </c>
      <c r="K431" s="38" t="s">
        <v>39</v>
      </c>
      <c r="L431" s="39">
        <v>44681</v>
      </c>
      <c r="M431" s="39"/>
      <c r="N431" s="38" t="s">
        <v>2001</v>
      </c>
      <c r="O431" s="38" t="s">
        <v>43</v>
      </c>
      <c r="P431" s="38" t="s">
        <v>23</v>
      </c>
    </row>
    <row r="432" spans="1:16" ht="62.25" customHeight="1" x14ac:dyDescent="0.2">
      <c r="A432" s="33" t="s">
        <v>42</v>
      </c>
      <c r="B432" s="34" t="str">
        <f>IF(A432="","",VLOOKUP(A432,dados!$D$1:$E$130,2,FALSE))</f>
        <v>Tribunal de Justiça</v>
      </c>
      <c r="C432" s="26" t="s">
        <v>2002</v>
      </c>
      <c r="D432" s="25"/>
      <c r="E432" s="160" t="s">
        <v>104</v>
      </c>
      <c r="F432" s="25" t="s">
        <v>1999</v>
      </c>
      <c r="G432" s="25" t="s">
        <v>81</v>
      </c>
      <c r="H432" s="36" t="s">
        <v>2003</v>
      </c>
      <c r="I432" s="37">
        <v>4395</v>
      </c>
      <c r="J432" s="38" t="s">
        <v>26</v>
      </c>
      <c r="K432" s="38" t="s">
        <v>39</v>
      </c>
      <c r="L432" s="39">
        <v>44681</v>
      </c>
      <c r="M432" s="39"/>
      <c r="N432" s="38" t="s">
        <v>2004</v>
      </c>
      <c r="O432" s="38" t="s">
        <v>43</v>
      </c>
      <c r="P432" s="38" t="s">
        <v>23</v>
      </c>
    </row>
    <row r="433" spans="1:16" ht="62.25" customHeight="1" x14ac:dyDescent="0.2">
      <c r="A433" s="33" t="s">
        <v>42</v>
      </c>
      <c r="B433" s="34" t="str">
        <f>IF(A433="","",VLOOKUP(A433,dados!$D$1:$E$130,2,FALSE))</f>
        <v>Tribunal de Justiça</v>
      </c>
      <c r="C433" s="26" t="s">
        <v>2005</v>
      </c>
      <c r="D433" s="25"/>
      <c r="E433" s="160" t="s">
        <v>104</v>
      </c>
      <c r="F433" s="25" t="s">
        <v>1999</v>
      </c>
      <c r="G433" s="25" t="s">
        <v>81</v>
      </c>
      <c r="H433" s="36" t="s">
        <v>1734</v>
      </c>
      <c r="I433" s="37">
        <v>490</v>
      </c>
      <c r="J433" s="38" t="s">
        <v>26</v>
      </c>
      <c r="K433" s="38" t="s">
        <v>39</v>
      </c>
      <c r="L433" s="39">
        <v>44681</v>
      </c>
      <c r="M433" s="39"/>
      <c r="N433" s="38" t="s">
        <v>2006</v>
      </c>
      <c r="O433" s="38" t="s">
        <v>43</v>
      </c>
      <c r="P433" s="38" t="s">
        <v>23</v>
      </c>
    </row>
    <row r="434" spans="1:16" ht="62.25" customHeight="1" x14ac:dyDescent="0.2">
      <c r="A434" s="33" t="s">
        <v>42</v>
      </c>
      <c r="B434" s="34" t="str">
        <f>IF(A434="","",VLOOKUP(A434,dados!$D$1:$E$130,2,FALSE))</f>
        <v>Tribunal de Justiça</v>
      </c>
      <c r="C434" s="26" t="s">
        <v>2007</v>
      </c>
      <c r="D434" s="25"/>
      <c r="E434" s="160" t="s">
        <v>104</v>
      </c>
      <c r="F434" s="25" t="s">
        <v>1999</v>
      </c>
      <c r="G434" s="25" t="s">
        <v>81</v>
      </c>
      <c r="H434" s="36" t="s">
        <v>2008</v>
      </c>
      <c r="I434" s="37">
        <v>528</v>
      </c>
      <c r="J434" s="38" t="s">
        <v>26</v>
      </c>
      <c r="K434" s="38" t="s">
        <v>39</v>
      </c>
      <c r="L434" s="39">
        <v>44681</v>
      </c>
      <c r="M434" s="39"/>
      <c r="N434" s="38" t="s">
        <v>2006</v>
      </c>
      <c r="O434" s="38" t="s">
        <v>43</v>
      </c>
      <c r="P434" s="38" t="s">
        <v>23</v>
      </c>
    </row>
    <row r="435" spans="1:16" ht="141" customHeight="1" x14ac:dyDescent="0.2">
      <c r="A435" s="33" t="s">
        <v>126</v>
      </c>
      <c r="B435" s="34" t="str">
        <f>IF(A435="","",VLOOKUP(A435,dados!$D$1:$E$130,2,FALSE))</f>
        <v>Comarca de Balneário Camboriú</v>
      </c>
      <c r="C435" s="26" t="s">
        <v>2009</v>
      </c>
      <c r="D435" s="25"/>
      <c r="E435" s="160" t="s">
        <v>99</v>
      </c>
      <c r="F435" s="25" t="s">
        <v>2010</v>
      </c>
      <c r="G435" s="25" t="s">
        <v>81</v>
      </c>
      <c r="H435" s="36" t="s">
        <v>1979</v>
      </c>
      <c r="I435" s="37">
        <v>1210</v>
      </c>
      <c r="J435" s="38" t="s">
        <v>26</v>
      </c>
      <c r="K435" s="38" t="s">
        <v>39</v>
      </c>
      <c r="L435" s="39">
        <v>44681</v>
      </c>
      <c r="M435" s="39"/>
      <c r="N435" s="38" t="s">
        <v>2011</v>
      </c>
      <c r="O435" s="38" t="s">
        <v>43</v>
      </c>
      <c r="P435" s="38" t="s">
        <v>23</v>
      </c>
    </row>
    <row r="436" spans="1:16" ht="85.5" customHeight="1" x14ac:dyDescent="0.2">
      <c r="A436" s="33" t="s">
        <v>174</v>
      </c>
      <c r="B436" s="34" t="str">
        <f>IF(A436="","",VLOOKUP(A436,dados!$D$1:$E$130,2,FALSE))</f>
        <v>Comarca de Capinzal</v>
      </c>
      <c r="C436" s="26" t="s">
        <v>2012</v>
      </c>
      <c r="D436" s="25"/>
      <c r="E436" s="160" t="s">
        <v>99</v>
      </c>
      <c r="F436" s="25" t="s">
        <v>2013</v>
      </c>
      <c r="G436" s="25" t="s">
        <v>81</v>
      </c>
      <c r="H436" s="36" t="s">
        <v>531</v>
      </c>
      <c r="I436" s="37">
        <v>174</v>
      </c>
      <c r="J436" s="38" t="s">
        <v>37</v>
      </c>
      <c r="K436" s="38" t="s">
        <v>47</v>
      </c>
      <c r="L436" s="39"/>
      <c r="M436" s="39"/>
      <c r="N436" s="38" t="s">
        <v>2014</v>
      </c>
      <c r="O436" s="38" t="s">
        <v>43</v>
      </c>
      <c r="P436" s="38" t="s">
        <v>23</v>
      </c>
    </row>
    <row r="437" spans="1:16" ht="90" customHeight="1" x14ac:dyDescent="0.2">
      <c r="A437" s="33" t="s">
        <v>174</v>
      </c>
      <c r="B437" s="34" t="str">
        <f>IF(A437="","",VLOOKUP(A437,dados!$D$1:$E$130,2,FALSE))</f>
        <v>Comarca de Capinzal</v>
      </c>
      <c r="C437" s="26" t="s">
        <v>2015</v>
      </c>
      <c r="D437" s="25"/>
      <c r="E437" s="160" t="s">
        <v>99</v>
      </c>
      <c r="F437" s="25" t="s">
        <v>2016</v>
      </c>
      <c r="G437" s="25" t="s">
        <v>81</v>
      </c>
      <c r="H437" s="36" t="s">
        <v>1503</v>
      </c>
      <c r="I437" s="37">
        <v>282</v>
      </c>
      <c r="J437" s="38" t="s">
        <v>37</v>
      </c>
      <c r="K437" s="38" t="s">
        <v>28</v>
      </c>
      <c r="L437" s="39"/>
      <c r="M437" s="39"/>
      <c r="N437" s="38" t="s">
        <v>2017</v>
      </c>
      <c r="O437" s="38" t="s">
        <v>43</v>
      </c>
      <c r="P437" s="38" t="s">
        <v>23</v>
      </c>
    </row>
    <row r="438" spans="1:16" ht="316.5" customHeight="1" x14ac:dyDescent="0.2">
      <c r="A438" s="33" t="s">
        <v>326</v>
      </c>
      <c r="B438" s="34" t="str">
        <f>IF(A438="","",VLOOKUP(A438,dados!$D$1:$E$130,2,FALSE))</f>
        <v>Comarca de São Lourençi do Oeste</v>
      </c>
      <c r="C438" s="26" t="s">
        <v>2018</v>
      </c>
      <c r="D438" s="25"/>
      <c r="E438" s="160" t="s">
        <v>99</v>
      </c>
      <c r="F438" s="25" t="s">
        <v>2019</v>
      </c>
      <c r="G438" s="25" t="s">
        <v>81</v>
      </c>
      <c r="H438" s="36" t="s">
        <v>1577</v>
      </c>
      <c r="I438" s="37">
        <v>800</v>
      </c>
      <c r="J438" s="38" t="s">
        <v>37</v>
      </c>
      <c r="K438" s="38" t="s">
        <v>28</v>
      </c>
      <c r="L438" s="39"/>
      <c r="M438" s="39"/>
      <c r="N438" s="38" t="s">
        <v>2020</v>
      </c>
      <c r="O438" s="38" t="s">
        <v>52</v>
      </c>
      <c r="P438" s="38" t="s">
        <v>23</v>
      </c>
    </row>
    <row r="439" spans="1:16" ht="115.5" customHeight="1" x14ac:dyDescent="0.2">
      <c r="A439" s="33" t="s">
        <v>206</v>
      </c>
      <c r="B439" s="133" t="str">
        <f>IF(A439="","",VLOOKUP(A439,dados!$D$1:$E$130,2,FALSE))</f>
        <v>Comarca de Gaspar</v>
      </c>
      <c r="C439" s="83" t="s">
        <v>2021</v>
      </c>
      <c r="D439" s="25"/>
      <c r="E439" s="160" t="s">
        <v>104</v>
      </c>
      <c r="F439" s="25" t="s">
        <v>2022</v>
      </c>
      <c r="G439" s="25" t="s">
        <v>81</v>
      </c>
      <c r="H439" s="36" t="s">
        <v>531</v>
      </c>
      <c r="I439" s="37">
        <v>244.9</v>
      </c>
      <c r="J439" s="38" t="s">
        <v>37</v>
      </c>
      <c r="K439" s="38" t="s">
        <v>28</v>
      </c>
      <c r="L439" s="39"/>
      <c r="M439" s="39"/>
      <c r="N439" s="38" t="s">
        <v>2023</v>
      </c>
      <c r="O439" s="38" t="s">
        <v>43</v>
      </c>
      <c r="P439" s="38" t="s">
        <v>23</v>
      </c>
    </row>
    <row r="440" spans="1:16" ht="209.25" customHeight="1" x14ac:dyDescent="0.2">
      <c r="A440" s="35" t="s">
        <v>304</v>
      </c>
      <c r="B440" s="135" t="str">
        <f>IF(A440="","",VLOOKUP(A440,dados!$D$1:$E$130,2,FALSE))</f>
        <v>Comarca de Santa Cecília</v>
      </c>
      <c r="C440" s="136" t="s">
        <v>2024</v>
      </c>
      <c r="D440" s="132"/>
      <c r="E440" s="160" t="s">
        <v>99</v>
      </c>
      <c r="F440" s="25" t="s">
        <v>2025</v>
      </c>
      <c r="G440" s="25" t="s">
        <v>81</v>
      </c>
      <c r="H440" s="36" t="s">
        <v>2026</v>
      </c>
      <c r="I440" s="37">
        <v>1152</v>
      </c>
      <c r="J440" s="38" t="s">
        <v>37</v>
      </c>
      <c r="K440" s="38" t="s">
        <v>28</v>
      </c>
      <c r="L440" s="39"/>
      <c r="M440" s="39"/>
      <c r="N440" s="38" t="s">
        <v>2027</v>
      </c>
      <c r="O440" s="38" t="s">
        <v>43</v>
      </c>
      <c r="P440" s="38" t="s">
        <v>23</v>
      </c>
    </row>
    <row r="441" spans="1:16" ht="93.75" customHeight="1" x14ac:dyDescent="0.2">
      <c r="A441" s="35" t="s">
        <v>206</v>
      </c>
      <c r="B441" s="130" t="str">
        <f>IF(A441="","",VLOOKUP(A441,dados!$D$1:$E$130,2,FALSE))</f>
        <v>Comarca de Gaspar</v>
      </c>
      <c r="C441" s="131" t="s">
        <v>2028</v>
      </c>
      <c r="D441" s="132"/>
      <c r="E441" s="160" t="s">
        <v>99</v>
      </c>
      <c r="F441" s="25" t="s">
        <v>2025</v>
      </c>
      <c r="G441" s="25" t="s">
        <v>81</v>
      </c>
      <c r="H441" s="36" t="s">
        <v>2029</v>
      </c>
      <c r="I441" s="37">
        <v>500</v>
      </c>
      <c r="J441" s="38" t="s">
        <v>37</v>
      </c>
      <c r="K441" s="38" t="s">
        <v>28</v>
      </c>
      <c r="L441" s="39"/>
      <c r="M441" s="39"/>
      <c r="N441" s="38" t="s">
        <v>2030</v>
      </c>
      <c r="O441" s="38" t="s">
        <v>52</v>
      </c>
      <c r="P441" s="38" t="s">
        <v>23</v>
      </c>
    </row>
    <row r="442" spans="1:16" ht="254.25" customHeight="1" x14ac:dyDescent="0.2">
      <c r="A442" s="35" t="s">
        <v>282</v>
      </c>
      <c r="B442" s="130" t="str">
        <f>IF(A442="","",VLOOKUP(A442,dados!$D$1:$E$130,2,FALSE))</f>
        <v>Comarca de Pinhalzinho</v>
      </c>
      <c r="C442" s="131" t="s">
        <v>2031</v>
      </c>
      <c r="D442" s="132"/>
      <c r="E442" s="160" t="s">
        <v>99</v>
      </c>
      <c r="F442" s="25" t="s">
        <v>2032</v>
      </c>
      <c r="G442" s="25" t="s">
        <v>81</v>
      </c>
      <c r="H442" s="36" t="s">
        <v>2033</v>
      </c>
      <c r="I442" s="37">
        <v>1536.9</v>
      </c>
      <c r="J442" s="38" t="s">
        <v>37</v>
      </c>
      <c r="K442" s="38" t="s">
        <v>28</v>
      </c>
      <c r="L442" s="39"/>
      <c r="M442" s="39"/>
      <c r="N442" s="38" t="s">
        <v>2034</v>
      </c>
      <c r="O442" s="38" t="s">
        <v>43</v>
      </c>
      <c r="P442" s="38" t="s">
        <v>23</v>
      </c>
    </row>
    <row r="443" spans="1:16" ht="244.5" customHeight="1" x14ac:dyDescent="0.2">
      <c r="A443" s="35" t="s">
        <v>174</v>
      </c>
      <c r="B443" s="130" t="str">
        <f>IF(A443="","",VLOOKUP(A443,dados!$D$1:$E$130,2,FALSE))</f>
        <v>Comarca de Capinzal</v>
      </c>
      <c r="C443" s="131" t="s">
        <v>2035</v>
      </c>
      <c r="D443" s="132"/>
      <c r="E443" s="160" t="s">
        <v>99</v>
      </c>
      <c r="F443" s="25" t="s">
        <v>1975</v>
      </c>
      <c r="G443" s="25" t="s">
        <v>81</v>
      </c>
      <c r="H443" s="36" t="s">
        <v>1577</v>
      </c>
      <c r="I443" s="37">
        <v>50</v>
      </c>
      <c r="J443" s="38" t="s">
        <v>37</v>
      </c>
      <c r="K443" s="38" t="s">
        <v>28</v>
      </c>
      <c r="L443" s="39"/>
      <c r="M443" s="39"/>
      <c r="N443" s="38" t="s">
        <v>2036</v>
      </c>
      <c r="O443" s="38" t="s">
        <v>43</v>
      </c>
      <c r="P443" s="38" t="s">
        <v>23</v>
      </c>
    </row>
    <row r="444" spans="1:16" ht="88.5" customHeight="1" x14ac:dyDescent="0.2">
      <c r="A444" s="35" t="s">
        <v>126</v>
      </c>
      <c r="B444" s="130" t="str">
        <f>IF(A444="","",VLOOKUP(A444,dados!$D$1:$E$130,2,FALSE))</f>
        <v>Comarca de Balneário Camboriú</v>
      </c>
      <c r="C444" s="131" t="s">
        <v>2037</v>
      </c>
      <c r="D444" s="132"/>
      <c r="E444" s="160" t="s">
        <v>99</v>
      </c>
      <c r="F444" s="25" t="s">
        <v>2038</v>
      </c>
      <c r="G444" s="25" t="s">
        <v>81</v>
      </c>
      <c r="H444" s="36" t="s">
        <v>2039</v>
      </c>
      <c r="I444" s="37">
        <v>1889.1</v>
      </c>
      <c r="J444" s="38" t="s">
        <v>37</v>
      </c>
      <c r="K444" s="38" t="s">
        <v>28</v>
      </c>
      <c r="L444" s="39"/>
      <c r="M444" s="39"/>
      <c r="N444" s="38" t="s">
        <v>2040</v>
      </c>
      <c r="O444" s="38" t="s">
        <v>43</v>
      </c>
      <c r="P444" s="38" t="s">
        <v>23</v>
      </c>
    </row>
    <row r="445" spans="1:16" ht="75" x14ac:dyDescent="0.2">
      <c r="A445" s="35" t="s">
        <v>244</v>
      </c>
      <c r="B445" s="130" t="str">
        <f>IF(A445="","",VLOOKUP(A445,dados!$D$1:$E$130,2,FALSE))</f>
        <v>Comarca de Jaraguá do Sul</v>
      </c>
      <c r="C445" s="131" t="s">
        <v>2041</v>
      </c>
      <c r="D445" s="132"/>
      <c r="E445" s="160" t="s">
        <v>128</v>
      </c>
      <c r="F445" s="25" t="s">
        <v>2042</v>
      </c>
      <c r="G445" s="25" t="s">
        <v>81</v>
      </c>
      <c r="H445" s="36" t="s">
        <v>531</v>
      </c>
      <c r="I445" s="37">
        <v>3432</v>
      </c>
      <c r="J445" s="38" t="s">
        <v>37</v>
      </c>
      <c r="K445" s="38" t="s">
        <v>28</v>
      </c>
      <c r="L445" s="39"/>
      <c r="M445" s="39"/>
      <c r="N445" s="142" t="s">
        <v>2043</v>
      </c>
      <c r="O445" s="38" t="s">
        <v>43</v>
      </c>
      <c r="P445" s="38" t="s">
        <v>23</v>
      </c>
    </row>
    <row r="446" spans="1:16" ht="62.25" customHeight="1" x14ac:dyDescent="0.2">
      <c r="A446" s="33" t="s">
        <v>292</v>
      </c>
      <c r="B446" s="134" t="str">
        <f>IF(A446="","",VLOOKUP(A446,dados!$D$1:$E$130,2,FALSE))</f>
        <v>Comarca de Presidente Getúlio</v>
      </c>
      <c r="C446" s="131" t="s">
        <v>2044</v>
      </c>
      <c r="D446" s="25"/>
      <c r="E446" s="160" t="s">
        <v>99</v>
      </c>
      <c r="F446" s="25" t="s">
        <v>2045</v>
      </c>
      <c r="G446" s="25" t="s">
        <v>81</v>
      </c>
      <c r="H446" s="36" t="s">
        <v>531</v>
      </c>
      <c r="I446" s="37">
        <v>105</v>
      </c>
      <c r="J446" s="38" t="s">
        <v>37</v>
      </c>
      <c r="K446" s="38" t="s">
        <v>28</v>
      </c>
      <c r="L446" s="39"/>
      <c r="M446" s="39"/>
      <c r="N446" s="142" t="s">
        <v>2046</v>
      </c>
      <c r="O446" s="38" t="s">
        <v>43</v>
      </c>
      <c r="P446" s="38" t="s">
        <v>23</v>
      </c>
    </row>
    <row r="447" spans="1:16" ht="120" x14ac:dyDescent="0.2">
      <c r="A447" s="33" t="s">
        <v>322</v>
      </c>
      <c r="B447" s="134" t="s">
        <v>323</v>
      </c>
      <c r="C447" s="131" t="s">
        <v>2047</v>
      </c>
      <c r="D447" s="25"/>
      <c r="E447" s="160" t="s">
        <v>82</v>
      </c>
      <c r="F447" s="25" t="s">
        <v>2048</v>
      </c>
      <c r="G447" s="25" t="s">
        <v>81</v>
      </c>
      <c r="H447" s="36" t="s">
        <v>1979</v>
      </c>
      <c r="I447" s="37">
        <v>4900</v>
      </c>
      <c r="J447" s="38" t="s">
        <v>37</v>
      </c>
      <c r="K447" s="38" t="s">
        <v>28</v>
      </c>
      <c r="L447" s="39"/>
      <c r="M447" s="39"/>
      <c r="N447" s="142" t="s">
        <v>2049</v>
      </c>
      <c r="O447" s="38" t="s">
        <v>43</v>
      </c>
      <c r="P447" s="38" t="s">
        <v>23</v>
      </c>
    </row>
    <row r="448" spans="1:16" ht="62.25" customHeight="1" x14ac:dyDescent="0.2">
      <c r="A448" s="33" t="s">
        <v>42</v>
      </c>
      <c r="B448" s="34" t="str">
        <f>IF(A448="","",VLOOKUP(A448,dados!$D$1:$E$130,2,FALSE))</f>
        <v>Tribunal de Justiça</v>
      </c>
      <c r="C448" s="131" t="s">
        <v>2050</v>
      </c>
      <c r="D448" s="25"/>
      <c r="E448" s="160" t="s">
        <v>112</v>
      </c>
      <c r="F448" s="25" t="s">
        <v>2051</v>
      </c>
      <c r="G448" s="25" t="s">
        <v>81</v>
      </c>
      <c r="H448" s="36" t="s">
        <v>2052</v>
      </c>
      <c r="I448" s="37">
        <v>620</v>
      </c>
      <c r="J448" s="38" t="s">
        <v>37</v>
      </c>
      <c r="K448" s="38" t="s">
        <v>28</v>
      </c>
      <c r="L448" s="39"/>
      <c r="M448" s="39"/>
      <c r="N448" s="38" t="s">
        <v>2053</v>
      </c>
      <c r="O448" s="38" t="s">
        <v>43</v>
      </c>
      <c r="P448" s="38" t="s">
        <v>23</v>
      </c>
    </row>
    <row r="449" spans="1:16" ht="62.25" customHeight="1" x14ac:dyDescent="0.2">
      <c r="A449" s="33" t="s">
        <v>42</v>
      </c>
      <c r="B449" s="34" t="str">
        <f>IF(A449="","",VLOOKUP(A449,dados!$D$1:$E$130,2,FALSE))</f>
        <v>Tribunal de Justiça</v>
      </c>
      <c r="C449" s="131" t="s">
        <v>2054</v>
      </c>
      <c r="D449" s="25"/>
      <c r="E449" s="160" t="s">
        <v>112</v>
      </c>
      <c r="F449" s="25" t="s">
        <v>2051</v>
      </c>
      <c r="G449" s="25" t="s">
        <v>81</v>
      </c>
      <c r="H449" s="36" t="s">
        <v>1490</v>
      </c>
      <c r="I449" s="37">
        <v>87.6</v>
      </c>
      <c r="J449" s="38" t="s">
        <v>37</v>
      </c>
      <c r="K449" s="38" t="s">
        <v>28</v>
      </c>
      <c r="L449" s="39"/>
      <c r="M449" s="39"/>
      <c r="N449" s="38" t="s">
        <v>2053</v>
      </c>
      <c r="O449" s="38" t="s">
        <v>43</v>
      </c>
      <c r="P449" s="38" t="s">
        <v>23</v>
      </c>
    </row>
    <row r="450" spans="1:16" ht="62.25" customHeight="1" x14ac:dyDescent="0.2">
      <c r="A450" s="33" t="s">
        <v>42</v>
      </c>
      <c r="B450" s="34" t="str">
        <f>IF(A450="","",VLOOKUP(A450,dados!$D$1:$E$130,2,FALSE))</f>
        <v>Tribunal de Justiça</v>
      </c>
      <c r="C450" s="131" t="s">
        <v>2055</v>
      </c>
      <c r="D450" s="25"/>
      <c r="E450" s="160" t="s">
        <v>112</v>
      </c>
      <c r="F450" s="25" t="s">
        <v>2051</v>
      </c>
      <c r="G450" s="25" t="s">
        <v>81</v>
      </c>
      <c r="H450" s="36" t="s">
        <v>2056</v>
      </c>
      <c r="I450" s="37">
        <v>4384.3</v>
      </c>
      <c r="J450" s="38" t="s">
        <v>37</v>
      </c>
      <c r="K450" s="38" t="s">
        <v>28</v>
      </c>
      <c r="L450" s="39"/>
      <c r="M450" s="39"/>
      <c r="N450" s="38" t="s">
        <v>2057</v>
      </c>
      <c r="O450" s="38" t="s">
        <v>43</v>
      </c>
      <c r="P450" s="38" t="s">
        <v>23</v>
      </c>
    </row>
    <row r="451" spans="1:16" ht="62.25" customHeight="1" x14ac:dyDescent="0.2">
      <c r="A451" s="33" t="s">
        <v>42</v>
      </c>
      <c r="B451" s="34" t="str">
        <f>IF(A451="","",VLOOKUP(A451,dados!$D$1:$E$130,2,FALSE))</f>
        <v>Tribunal de Justiça</v>
      </c>
      <c r="C451" s="131" t="s">
        <v>2058</v>
      </c>
      <c r="D451" s="25"/>
      <c r="E451" s="160" t="s">
        <v>112</v>
      </c>
      <c r="F451" s="25" t="s">
        <v>2051</v>
      </c>
      <c r="G451" s="25" t="s">
        <v>81</v>
      </c>
      <c r="H451" s="36" t="s">
        <v>1535</v>
      </c>
      <c r="I451" s="37">
        <v>749.6</v>
      </c>
      <c r="J451" s="38" t="s">
        <v>37</v>
      </c>
      <c r="K451" s="38" t="s">
        <v>28</v>
      </c>
      <c r="L451" s="39"/>
      <c r="M451" s="39"/>
      <c r="N451" s="38" t="s">
        <v>2053</v>
      </c>
      <c r="O451" s="38" t="s">
        <v>43</v>
      </c>
      <c r="P451" s="38" t="s">
        <v>23</v>
      </c>
    </row>
    <row r="452" spans="1:16" ht="62.25" customHeight="1" x14ac:dyDescent="0.2">
      <c r="A452" s="33" t="s">
        <v>126</v>
      </c>
      <c r="B452" s="34" t="str">
        <f>IF(A452="","",VLOOKUP(A452,dados!$D$1:$E$130,2,FALSE))</f>
        <v>Comarca de Balneário Camboriú</v>
      </c>
      <c r="C452" s="131" t="s">
        <v>2059</v>
      </c>
      <c r="D452" s="25"/>
      <c r="E452" s="160" t="s">
        <v>99</v>
      </c>
      <c r="F452" s="25" t="s">
        <v>2060</v>
      </c>
      <c r="G452" s="25" t="s">
        <v>81</v>
      </c>
      <c r="H452" s="36" t="s">
        <v>1535</v>
      </c>
      <c r="I452" s="37">
        <v>383.2</v>
      </c>
      <c r="J452" s="38" t="s">
        <v>37</v>
      </c>
      <c r="K452" s="38" t="s">
        <v>28</v>
      </c>
      <c r="L452" s="39"/>
      <c r="M452" s="39"/>
      <c r="N452" s="38" t="s">
        <v>2061</v>
      </c>
      <c r="O452" s="38" t="s">
        <v>43</v>
      </c>
      <c r="P452" s="38" t="s">
        <v>23</v>
      </c>
    </row>
    <row r="453" spans="1:16" ht="62.25" customHeight="1" x14ac:dyDescent="0.2">
      <c r="A453" s="33" t="s">
        <v>342</v>
      </c>
      <c r="B453" s="34" t="str">
        <f>IF(A453="","",VLOOKUP(A453,dados!$D$1:$E$130,2,FALSE))</f>
        <v>Comarca de Trombudo Central</v>
      </c>
      <c r="C453" s="131" t="s">
        <v>1395</v>
      </c>
      <c r="D453" s="25" t="s">
        <v>883</v>
      </c>
      <c r="E453" s="160" t="s">
        <v>99</v>
      </c>
      <c r="F453" s="25" t="s">
        <v>1396</v>
      </c>
      <c r="G453" s="25" t="s">
        <v>81</v>
      </c>
      <c r="H453" s="36"/>
      <c r="I453" s="37">
        <v>2220</v>
      </c>
      <c r="J453" s="38" t="s">
        <v>26</v>
      </c>
      <c r="K453" s="38" t="s">
        <v>28</v>
      </c>
      <c r="L453" s="39"/>
      <c r="M453" s="39"/>
      <c r="N453" s="38" t="s">
        <v>2062</v>
      </c>
      <c r="O453" s="38" t="s">
        <v>52</v>
      </c>
      <c r="P453" s="38" t="s">
        <v>23</v>
      </c>
    </row>
    <row r="454" spans="1:16" ht="62.25" customHeight="1" x14ac:dyDescent="0.2">
      <c r="A454" s="33" t="s">
        <v>42</v>
      </c>
      <c r="B454" s="34" t="str">
        <f>IF(A454="","",VLOOKUP(A454,dados!$D$1:$E$130,2,FALSE))</f>
        <v>Tribunal de Justiça</v>
      </c>
      <c r="C454" s="131" t="s">
        <v>2063</v>
      </c>
      <c r="D454" s="25"/>
      <c r="E454" s="160" t="s">
        <v>82</v>
      </c>
      <c r="F454" s="25" t="s">
        <v>2064</v>
      </c>
      <c r="G454" s="25" t="s">
        <v>81</v>
      </c>
      <c r="H454" s="36" t="s">
        <v>531</v>
      </c>
      <c r="I454" s="37">
        <v>1923</v>
      </c>
      <c r="J454" s="38" t="s">
        <v>37</v>
      </c>
      <c r="K454" s="38" t="s">
        <v>39</v>
      </c>
      <c r="L454" s="39"/>
      <c r="M454" s="39"/>
      <c r="N454" s="38" t="s">
        <v>2065</v>
      </c>
      <c r="O454" s="38" t="s">
        <v>43</v>
      </c>
      <c r="P454" s="38" t="s">
        <v>23</v>
      </c>
    </row>
    <row r="455" spans="1:16" ht="62.25" customHeight="1" x14ac:dyDescent="0.2">
      <c r="A455" s="33" t="s">
        <v>164</v>
      </c>
      <c r="B455" s="34" t="str">
        <f>IF(A455="","",VLOOKUP(A455,dados!$D$1:$E$130,2,FALSE))</f>
        <v>Comarca de Camboriú</v>
      </c>
      <c r="C455" s="131" t="s">
        <v>2066</v>
      </c>
      <c r="D455" s="25"/>
      <c r="E455" s="160" t="s">
        <v>112</v>
      </c>
      <c r="F455" s="25" t="s">
        <v>2067</v>
      </c>
      <c r="G455" s="25" t="s">
        <v>60</v>
      </c>
      <c r="H455" s="36" t="s">
        <v>531</v>
      </c>
      <c r="I455" s="37">
        <v>144</v>
      </c>
      <c r="J455" s="38" t="s">
        <v>37</v>
      </c>
      <c r="K455" s="38" t="s">
        <v>28</v>
      </c>
      <c r="L455" s="39"/>
      <c r="M455" s="39"/>
      <c r="N455" s="38" t="s">
        <v>2068</v>
      </c>
      <c r="O455" s="38" t="s">
        <v>43</v>
      </c>
      <c r="P455" s="38" t="s">
        <v>23</v>
      </c>
    </row>
    <row r="456" spans="1:16" ht="90" x14ac:dyDescent="0.2">
      <c r="A456" s="33" t="s">
        <v>126</v>
      </c>
      <c r="B456" s="34" t="str">
        <f>IF(A456="","",VLOOKUP(A456,dados!$D$1:$E$130,2,FALSE))</f>
        <v>Comarca de Balneário Camboriú</v>
      </c>
      <c r="C456" s="131" t="s">
        <v>2069</v>
      </c>
      <c r="D456" s="25"/>
      <c r="E456" s="160" t="s">
        <v>99</v>
      </c>
      <c r="F456" s="25" t="s">
        <v>2070</v>
      </c>
      <c r="G456" s="25" t="s">
        <v>81</v>
      </c>
      <c r="H456" s="36" t="s">
        <v>1490</v>
      </c>
      <c r="I456" s="37">
        <v>300</v>
      </c>
      <c r="J456" s="38" t="s">
        <v>37</v>
      </c>
      <c r="K456" s="38" t="s">
        <v>28</v>
      </c>
      <c r="L456" s="39"/>
      <c r="M456" s="39"/>
      <c r="N456" s="38" t="s">
        <v>2071</v>
      </c>
      <c r="O456" s="38" t="s">
        <v>43</v>
      </c>
      <c r="P456" s="38" t="s">
        <v>23</v>
      </c>
    </row>
    <row r="457" spans="1:16" ht="62.25" customHeight="1" x14ac:dyDescent="0.2">
      <c r="A457" s="33" t="s">
        <v>244</v>
      </c>
      <c r="B457" s="34" t="str">
        <f>IF(A457="","",VLOOKUP(A457,dados!$D$1:$E$130,2,FALSE))</f>
        <v>Comarca de Jaraguá do Sul</v>
      </c>
      <c r="C457" s="131" t="s">
        <v>2072</v>
      </c>
      <c r="D457" s="25"/>
      <c r="E457" s="160" t="s">
        <v>82</v>
      </c>
      <c r="F457" s="25" t="s">
        <v>2073</v>
      </c>
      <c r="G457" s="25" t="s">
        <v>81</v>
      </c>
      <c r="H457" s="36" t="s">
        <v>2074</v>
      </c>
      <c r="I457" s="37">
        <v>1012</v>
      </c>
      <c r="J457" s="38" t="s">
        <v>37</v>
      </c>
      <c r="K457" s="38" t="s">
        <v>28</v>
      </c>
      <c r="L457" s="39"/>
      <c r="M457" s="39"/>
      <c r="N457" s="38" t="s">
        <v>2075</v>
      </c>
      <c r="O457" s="38" t="s">
        <v>43</v>
      </c>
      <c r="P457" s="38" t="s">
        <v>23</v>
      </c>
    </row>
    <row r="458" spans="1:16" ht="135" x14ac:dyDescent="0.2">
      <c r="A458" s="33" t="s">
        <v>290</v>
      </c>
      <c r="B458" s="34" t="str">
        <f>IF(A458="","",VLOOKUP(A458,dados!$D$1:$E$130,2,FALSE))</f>
        <v>Comarca de Porto União</v>
      </c>
      <c r="C458" s="131" t="s">
        <v>2076</v>
      </c>
      <c r="D458" s="25"/>
      <c r="E458" s="160" t="s">
        <v>82</v>
      </c>
      <c r="F458" s="25" t="s">
        <v>2077</v>
      </c>
      <c r="G458" s="25" t="s">
        <v>81</v>
      </c>
      <c r="H458" s="36" t="s">
        <v>411</v>
      </c>
      <c r="I458" s="37">
        <v>13600</v>
      </c>
      <c r="J458" s="38" t="s">
        <v>37</v>
      </c>
      <c r="K458" s="38" t="s">
        <v>28</v>
      </c>
      <c r="L458" s="39"/>
      <c r="M458" s="39"/>
      <c r="N458" s="38" t="s">
        <v>2078</v>
      </c>
      <c r="O458" s="38" t="s">
        <v>43</v>
      </c>
      <c r="P458" s="38" t="s">
        <v>23</v>
      </c>
    </row>
    <row r="459" spans="1:16" ht="62.25" customHeight="1" x14ac:dyDescent="0.2">
      <c r="A459" s="33" t="s">
        <v>312</v>
      </c>
      <c r="B459" s="34" t="str">
        <f>IF(A459="","",VLOOKUP(A459,dados!$D$1:$E$130,2,FALSE))</f>
        <v>Comarca de São Carlos</v>
      </c>
      <c r="C459" s="131" t="s">
        <v>1395</v>
      </c>
      <c r="D459" s="25" t="s">
        <v>883</v>
      </c>
      <c r="E459" s="160" t="s">
        <v>99</v>
      </c>
      <c r="F459" s="25" t="s">
        <v>1396</v>
      </c>
      <c r="G459" s="25" t="s">
        <v>81</v>
      </c>
      <c r="H459" s="36"/>
      <c r="I459" s="37">
        <v>17991.5</v>
      </c>
      <c r="J459" s="38" t="s">
        <v>26</v>
      </c>
      <c r="K459" s="38" t="s">
        <v>28</v>
      </c>
      <c r="L459" s="39">
        <v>44681</v>
      </c>
      <c r="M459" s="39"/>
      <c r="N459" s="38" t="s">
        <v>2079</v>
      </c>
      <c r="O459" s="38" t="s">
        <v>52</v>
      </c>
      <c r="P459" s="38" t="s">
        <v>23</v>
      </c>
    </row>
    <row r="460" spans="1:16" ht="62.25" customHeight="1" x14ac:dyDescent="0.2">
      <c r="A460" s="33" t="s">
        <v>63</v>
      </c>
      <c r="B460" s="34" t="str">
        <f>IF(A460="","",VLOOKUP(A460,dados!$D$1:$E$130,2,FALSE))</f>
        <v>Comarca da Capital - Fórum do Continente</v>
      </c>
      <c r="C460" s="131" t="s">
        <v>2080</v>
      </c>
      <c r="D460" s="25"/>
      <c r="E460" s="160" t="s">
        <v>99</v>
      </c>
      <c r="F460" s="25" t="s">
        <v>2081</v>
      </c>
      <c r="G460" s="25" t="s">
        <v>81</v>
      </c>
      <c r="H460" s="36" t="s">
        <v>1679</v>
      </c>
      <c r="I460" s="37">
        <v>1050</v>
      </c>
      <c r="J460" s="38" t="s">
        <v>37</v>
      </c>
      <c r="K460" s="38" t="s">
        <v>39</v>
      </c>
      <c r="L460" s="39"/>
      <c r="M460" s="39"/>
      <c r="N460" s="38" t="s">
        <v>2082</v>
      </c>
      <c r="O460" s="38" t="s">
        <v>43</v>
      </c>
      <c r="P460" s="38" t="s">
        <v>23</v>
      </c>
    </row>
    <row r="461" spans="1:16" ht="62.25" customHeight="1" x14ac:dyDescent="0.2">
      <c r="A461" s="33" t="s">
        <v>262</v>
      </c>
      <c r="B461" s="34" t="str">
        <f>IF(A461="","",VLOOKUP(A461,dados!$D$1:$E$130,2,FALSE))</f>
        <v>Comarca de Maravilha</v>
      </c>
      <c r="C461" s="131" t="s">
        <v>2083</v>
      </c>
      <c r="D461" s="25"/>
      <c r="E461" s="160" t="s">
        <v>99</v>
      </c>
      <c r="F461" s="25" t="s">
        <v>2084</v>
      </c>
      <c r="G461" s="25" t="s">
        <v>81</v>
      </c>
      <c r="H461" s="36" t="s">
        <v>2085</v>
      </c>
      <c r="I461" s="37">
        <v>5516.58</v>
      </c>
      <c r="J461" s="38" t="s">
        <v>37</v>
      </c>
      <c r="K461" s="38" t="s">
        <v>39</v>
      </c>
      <c r="L461" s="39"/>
      <c r="M461" s="39"/>
      <c r="N461" s="38" t="s">
        <v>2086</v>
      </c>
      <c r="O461" s="38" t="s">
        <v>43</v>
      </c>
      <c r="P461" s="38" t="s">
        <v>23</v>
      </c>
    </row>
    <row r="462" spans="1:16" ht="62.25" customHeight="1" x14ac:dyDescent="0.2">
      <c r="A462" s="33" t="s">
        <v>42</v>
      </c>
      <c r="B462" s="34" t="str">
        <f>IF(A462="","",VLOOKUP(A462,dados!$D$1:$E$130,2,FALSE))</f>
        <v>Tribunal de Justiça</v>
      </c>
      <c r="C462" s="131" t="s">
        <v>2087</v>
      </c>
      <c r="D462" s="25"/>
      <c r="E462" s="160" t="s">
        <v>61</v>
      </c>
      <c r="F462" s="25" t="s">
        <v>2088</v>
      </c>
      <c r="G462" s="25" t="s">
        <v>81</v>
      </c>
      <c r="H462" s="36" t="s">
        <v>2089</v>
      </c>
      <c r="I462" s="37">
        <v>10388.799999999999</v>
      </c>
      <c r="J462" s="38" t="s">
        <v>37</v>
      </c>
      <c r="K462" s="38" t="s">
        <v>39</v>
      </c>
      <c r="L462" s="39"/>
      <c r="M462" s="39"/>
      <c r="N462" s="38" t="s">
        <v>2090</v>
      </c>
      <c r="O462" s="38" t="s">
        <v>43</v>
      </c>
      <c r="P462" s="38" t="s">
        <v>23</v>
      </c>
    </row>
    <row r="463" spans="1:16" ht="62.25" customHeight="1" x14ac:dyDescent="0.2">
      <c r="A463" s="33" t="s">
        <v>42</v>
      </c>
      <c r="B463" s="34" t="str">
        <f>IF(A463="","",VLOOKUP(A463,dados!$D$1:$E$130,2,FALSE))</f>
        <v>Tribunal de Justiça</v>
      </c>
      <c r="C463" s="131" t="s">
        <v>2091</v>
      </c>
      <c r="D463" s="25"/>
      <c r="E463" s="160" t="s">
        <v>99</v>
      </c>
      <c r="F463" s="25" t="s">
        <v>2092</v>
      </c>
      <c r="G463" s="25" t="s">
        <v>81</v>
      </c>
      <c r="H463" s="36" t="s">
        <v>1679</v>
      </c>
      <c r="I463" s="37">
        <v>5175</v>
      </c>
      <c r="J463" s="38" t="s">
        <v>37</v>
      </c>
      <c r="K463" s="38" t="s">
        <v>39</v>
      </c>
      <c r="L463" s="39"/>
      <c r="M463" s="39"/>
      <c r="N463" s="38" t="s">
        <v>2093</v>
      </c>
      <c r="O463" s="38" t="s">
        <v>43</v>
      </c>
      <c r="P463" s="38" t="s">
        <v>23</v>
      </c>
    </row>
    <row r="464" spans="1:16" ht="62.25" customHeight="1" x14ac:dyDescent="0.2">
      <c r="A464" s="33" t="s">
        <v>114</v>
      </c>
      <c r="B464" s="34" t="str">
        <f>IF(A464="","",VLOOKUP(A464,dados!$D$1:$E$130,2,FALSE))</f>
        <v>Comarca de Araranguá</v>
      </c>
      <c r="C464" s="131" t="s">
        <v>1395</v>
      </c>
      <c r="D464" s="25" t="s">
        <v>883</v>
      </c>
      <c r="E464" s="160" t="s">
        <v>99</v>
      </c>
      <c r="F464" s="25" t="s">
        <v>1396</v>
      </c>
      <c r="G464" s="25" t="s">
        <v>81</v>
      </c>
      <c r="H464" s="36"/>
      <c r="I464" s="37">
        <v>8150</v>
      </c>
      <c r="J464" s="38" t="s">
        <v>26</v>
      </c>
      <c r="K464" s="38" t="s">
        <v>28</v>
      </c>
      <c r="L464" s="39">
        <v>44681</v>
      </c>
      <c r="M464" s="39"/>
      <c r="N464" s="38" t="s">
        <v>2094</v>
      </c>
      <c r="O464" s="38" t="s">
        <v>52</v>
      </c>
      <c r="P464" s="38" t="s">
        <v>23</v>
      </c>
    </row>
    <row r="465" spans="1:16" ht="62.25" customHeight="1" x14ac:dyDescent="0.2">
      <c r="A465" s="33" t="s">
        <v>326</v>
      </c>
      <c r="B465" s="34" t="str">
        <f>IF(A465="","",VLOOKUP(A465,dados!$D$1:$E$130,2,FALSE))</f>
        <v>Comarca de São Lourençi do Oeste</v>
      </c>
      <c r="C465" s="131" t="s">
        <v>2018</v>
      </c>
      <c r="D465" s="25"/>
      <c r="E465" s="160" t="s">
        <v>99</v>
      </c>
      <c r="F465" s="25" t="s">
        <v>2095</v>
      </c>
      <c r="G465" s="25" t="s">
        <v>81</v>
      </c>
      <c r="H465" s="36" t="s">
        <v>531</v>
      </c>
      <c r="I465" s="37">
        <v>200</v>
      </c>
      <c r="J465" s="38" t="s">
        <v>26</v>
      </c>
      <c r="K465" s="38" t="s">
        <v>28</v>
      </c>
      <c r="L465" s="39"/>
      <c r="M465" s="39"/>
      <c r="N465" s="38" t="s">
        <v>2096</v>
      </c>
      <c r="O465" s="38" t="s">
        <v>52</v>
      </c>
      <c r="P465" s="38" t="s">
        <v>23</v>
      </c>
    </row>
    <row r="466" spans="1:16" ht="180" x14ac:dyDescent="0.2">
      <c r="A466" s="33" t="s">
        <v>42</v>
      </c>
      <c r="B466" s="34" t="str">
        <f>IF(A466="","",VLOOKUP(A466,dados!$D$1:$E$130,2,FALSE))</f>
        <v>Tribunal de Justiça</v>
      </c>
      <c r="C466" s="131" t="s">
        <v>2097</v>
      </c>
      <c r="D466" s="25"/>
      <c r="E466" s="160" t="s">
        <v>75</v>
      </c>
      <c r="F466" s="25" t="s">
        <v>2098</v>
      </c>
      <c r="G466" s="25"/>
      <c r="H466" s="36" t="s">
        <v>2099</v>
      </c>
      <c r="I466" s="37">
        <v>264</v>
      </c>
      <c r="J466" s="38" t="s">
        <v>37</v>
      </c>
      <c r="K466" s="38" t="s">
        <v>28</v>
      </c>
      <c r="L466" s="39"/>
      <c r="M466" s="39"/>
      <c r="N466" s="38" t="s">
        <v>2100</v>
      </c>
      <c r="O466" s="38" t="s">
        <v>43</v>
      </c>
      <c r="P466" s="38" t="s">
        <v>23</v>
      </c>
    </row>
    <row r="467" spans="1:16" ht="180" x14ac:dyDescent="0.2">
      <c r="A467" s="33" t="s">
        <v>42</v>
      </c>
      <c r="B467" s="34" t="str">
        <f>IF(A467="","",VLOOKUP(A467,dados!$D$1:$E$130,2,FALSE))</f>
        <v>Tribunal de Justiça</v>
      </c>
      <c r="C467" s="131" t="s">
        <v>2101</v>
      </c>
      <c r="D467" s="25"/>
      <c r="E467" s="160" t="s">
        <v>75</v>
      </c>
      <c r="F467" s="25" t="s">
        <v>2098</v>
      </c>
      <c r="G467" s="25"/>
      <c r="H467" s="36" t="s">
        <v>2102</v>
      </c>
      <c r="I467" s="37">
        <v>2958</v>
      </c>
      <c r="J467" s="38" t="s">
        <v>37</v>
      </c>
      <c r="K467" s="38" t="s">
        <v>28</v>
      </c>
      <c r="L467" s="39"/>
      <c r="M467" s="39"/>
      <c r="N467" s="38" t="s">
        <v>2100</v>
      </c>
      <c r="O467" s="38" t="s">
        <v>43</v>
      </c>
      <c r="P467" s="38" t="s">
        <v>23</v>
      </c>
    </row>
    <row r="468" spans="1:16" ht="62.25" customHeight="1" x14ac:dyDescent="0.2">
      <c r="A468" s="33" t="s">
        <v>42</v>
      </c>
      <c r="B468" s="34" t="str">
        <f>IF(A468="","",VLOOKUP(A468,dados!$D$1:$E$130,2,FALSE))</f>
        <v>Tribunal de Justiça</v>
      </c>
      <c r="C468" s="131" t="s">
        <v>2103</v>
      </c>
      <c r="D468" s="25"/>
      <c r="E468" s="160" t="s">
        <v>104</v>
      </c>
      <c r="F468" s="25"/>
      <c r="G468" s="25" t="s">
        <v>60</v>
      </c>
      <c r="H468" s="36" t="s">
        <v>531</v>
      </c>
      <c r="I468" s="37">
        <v>2360</v>
      </c>
      <c r="J468" s="38" t="s">
        <v>26</v>
      </c>
      <c r="K468" s="38" t="s">
        <v>39</v>
      </c>
      <c r="L468" s="39"/>
      <c r="M468" s="39"/>
      <c r="N468" s="38" t="s">
        <v>2104</v>
      </c>
      <c r="O468" s="38" t="s">
        <v>43</v>
      </c>
      <c r="P468" s="38" t="s">
        <v>23</v>
      </c>
    </row>
    <row r="469" spans="1:16" ht="289.5" customHeight="1" x14ac:dyDescent="0.2">
      <c r="A469" s="33" t="s">
        <v>42</v>
      </c>
      <c r="B469" s="34" t="str">
        <f>IF(A469="","",VLOOKUP(A469,dados!$D$1:$E$130,2,FALSE))</f>
        <v>Tribunal de Justiça</v>
      </c>
      <c r="C469" s="131" t="s">
        <v>2105</v>
      </c>
      <c r="D469" s="25"/>
      <c r="E469" s="160" t="s">
        <v>75</v>
      </c>
      <c r="F469" s="25" t="s">
        <v>2106</v>
      </c>
      <c r="G469" s="25" t="s">
        <v>81</v>
      </c>
      <c r="H469" s="36" t="s">
        <v>2107</v>
      </c>
      <c r="I469" s="37">
        <v>2730</v>
      </c>
      <c r="J469" s="38" t="s">
        <v>26</v>
      </c>
      <c r="K469" s="38" t="s">
        <v>39</v>
      </c>
      <c r="L469" s="39"/>
      <c r="M469" s="39"/>
      <c r="N469" s="38" t="s">
        <v>2108</v>
      </c>
      <c r="O469" s="38" t="s">
        <v>43</v>
      </c>
      <c r="P469" s="38" t="s">
        <v>23</v>
      </c>
    </row>
    <row r="470" spans="1:16" ht="270" x14ac:dyDescent="0.2">
      <c r="A470" s="33" t="s">
        <v>42</v>
      </c>
      <c r="B470" s="34" t="str">
        <f>IF(A470="","",VLOOKUP(A470,dados!$D$1:$E$130,2,FALSE))</f>
        <v>Tribunal de Justiça</v>
      </c>
      <c r="C470" s="131" t="s">
        <v>2109</v>
      </c>
      <c r="D470" s="25"/>
      <c r="E470" s="160" t="s">
        <v>82</v>
      </c>
      <c r="F470" s="25" t="s">
        <v>2110</v>
      </c>
      <c r="G470" s="25" t="s">
        <v>81</v>
      </c>
      <c r="H470" s="36" t="s">
        <v>531</v>
      </c>
      <c r="I470" s="37">
        <v>12750</v>
      </c>
      <c r="J470" s="38" t="s">
        <v>26</v>
      </c>
      <c r="K470" s="38" t="s">
        <v>28</v>
      </c>
      <c r="L470" s="39"/>
      <c r="M470" s="39"/>
      <c r="N470" s="38" t="s">
        <v>2111</v>
      </c>
      <c r="O470" s="38" t="s">
        <v>43</v>
      </c>
      <c r="P470" s="38" t="s">
        <v>23</v>
      </c>
    </row>
    <row r="471" spans="1:16" ht="62.25" customHeight="1" x14ac:dyDescent="0.2">
      <c r="A471" s="33" t="s">
        <v>244</v>
      </c>
      <c r="B471" s="34" t="str">
        <f>IF(A471="","",VLOOKUP(A471,dados!$D$1:$E$130,2,FALSE))</f>
        <v>Comarca de Jaraguá do Sul</v>
      </c>
      <c r="C471" s="131" t="s">
        <v>2112</v>
      </c>
      <c r="D471" s="25"/>
      <c r="E471" s="160" t="s">
        <v>99</v>
      </c>
      <c r="F471" s="25" t="s">
        <v>2113</v>
      </c>
      <c r="G471" s="25" t="s">
        <v>81</v>
      </c>
      <c r="H471" s="36" t="s">
        <v>531</v>
      </c>
      <c r="I471" s="37">
        <v>142</v>
      </c>
      <c r="J471" s="38" t="s">
        <v>26</v>
      </c>
      <c r="K471" s="38" t="s">
        <v>39</v>
      </c>
      <c r="L471" s="39"/>
      <c r="M471" s="39"/>
      <c r="N471" s="38" t="s">
        <v>2114</v>
      </c>
      <c r="O471" s="38" t="s">
        <v>43</v>
      </c>
      <c r="P471" s="38" t="s">
        <v>23</v>
      </c>
    </row>
    <row r="472" spans="1:16" ht="62.25" customHeight="1" x14ac:dyDescent="0.2">
      <c r="A472" s="33" t="s">
        <v>42</v>
      </c>
      <c r="B472" s="34" t="str">
        <f>IF(A472="","",VLOOKUP(A472,dados!$D$1:$E$130,2,FALSE))</f>
        <v>Tribunal de Justiça</v>
      </c>
      <c r="C472" s="131" t="s">
        <v>2115</v>
      </c>
      <c r="D472" s="25"/>
      <c r="E472" s="160" t="s">
        <v>116</v>
      </c>
      <c r="F472" s="25" t="s">
        <v>2116</v>
      </c>
      <c r="G472" s="25" t="s">
        <v>81</v>
      </c>
      <c r="H472" s="36" t="s">
        <v>2099</v>
      </c>
      <c r="I472" s="37">
        <v>75.599999999999994</v>
      </c>
      <c r="J472" s="38" t="s">
        <v>37</v>
      </c>
      <c r="K472" s="38" t="s">
        <v>28</v>
      </c>
      <c r="L472" s="39"/>
      <c r="M472" s="39"/>
      <c r="N472" s="38" t="s">
        <v>2117</v>
      </c>
      <c r="O472" s="38" t="s">
        <v>43</v>
      </c>
      <c r="P472" s="38" t="s">
        <v>23</v>
      </c>
    </row>
    <row r="473" spans="1:16" ht="62.25" customHeight="1" x14ac:dyDescent="0.2">
      <c r="A473" s="33" t="s">
        <v>84</v>
      </c>
      <c r="B473" s="34" t="str">
        <f>IF(A473="","",VLOOKUP(A473,dados!$D$1:$E$130,2,FALSE))</f>
        <v>Comarca da Capital - Fórum Eduardo Luz</v>
      </c>
      <c r="C473" s="131" t="s">
        <v>2118</v>
      </c>
      <c r="D473" s="25"/>
      <c r="E473" s="160" t="s">
        <v>99</v>
      </c>
      <c r="F473" s="25" t="s">
        <v>2119</v>
      </c>
      <c r="G473" s="25" t="s">
        <v>81</v>
      </c>
      <c r="H473" s="36" t="s">
        <v>411</v>
      </c>
      <c r="I473" s="37">
        <v>6810</v>
      </c>
      <c r="J473" s="38" t="s">
        <v>37</v>
      </c>
      <c r="K473" s="38" t="s">
        <v>39</v>
      </c>
      <c r="L473" s="39"/>
      <c r="M473" s="39"/>
      <c r="N473" s="38" t="s">
        <v>2120</v>
      </c>
      <c r="O473" s="38" t="s">
        <v>43</v>
      </c>
      <c r="P473" s="38" t="s">
        <v>23</v>
      </c>
    </row>
    <row r="474" spans="1:16" ht="150.75" customHeight="1" x14ac:dyDescent="0.2">
      <c r="A474" s="33" t="s">
        <v>42</v>
      </c>
      <c r="B474" s="34" t="str">
        <f>IF(A474="","",VLOOKUP(A474,dados!$D$1:$E$130,2,FALSE))</f>
        <v>Tribunal de Justiça</v>
      </c>
      <c r="C474" s="131" t="s">
        <v>2121</v>
      </c>
      <c r="D474" s="25"/>
      <c r="E474" s="160" t="s">
        <v>75</v>
      </c>
      <c r="F474" s="25" t="s">
        <v>2122</v>
      </c>
      <c r="G474" s="25" t="s">
        <v>45</v>
      </c>
      <c r="H474" s="36" t="s">
        <v>1577</v>
      </c>
      <c r="I474" s="37">
        <v>3120</v>
      </c>
      <c r="J474" s="38" t="s">
        <v>26</v>
      </c>
      <c r="K474" s="38" t="s">
        <v>47</v>
      </c>
      <c r="L474" s="39"/>
      <c r="M474" s="39"/>
      <c r="N474" s="38" t="s">
        <v>2123</v>
      </c>
      <c r="O474" s="38" t="s">
        <v>43</v>
      </c>
      <c r="P474" s="38" t="s">
        <v>34</v>
      </c>
    </row>
    <row r="475" spans="1:16" ht="90" x14ac:dyDescent="0.2">
      <c r="A475" s="33" t="s">
        <v>304</v>
      </c>
      <c r="B475" s="34" t="str">
        <f>IF(A475="","",VLOOKUP(A475,dados!$D$1:$E$130,2,FALSE))</f>
        <v>Comarca de Santa Cecília</v>
      </c>
      <c r="C475" s="131" t="s">
        <v>2124</v>
      </c>
      <c r="D475" s="25"/>
      <c r="E475" s="160" t="s">
        <v>99</v>
      </c>
      <c r="F475" s="25" t="s">
        <v>2125</v>
      </c>
      <c r="G475" s="25" t="s">
        <v>60</v>
      </c>
      <c r="H475" s="36" t="s">
        <v>531</v>
      </c>
      <c r="I475" s="37">
        <v>2825.7</v>
      </c>
      <c r="J475" s="38" t="s">
        <v>26</v>
      </c>
      <c r="K475" s="38" t="s">
        <v>39</v>
      </c>
      <c r="L475" s="39"/>
      <c r="M475" s="39"/>
      <c r="N475" s="38" t="s">
        <v>2126</v>
      </c>
      <c r="O475" s="38" t="s">
        <v>43</v>
      </c>
      <c r="P475" s="38" t="s">
        <v>23</v>
      </c>
    </row>
    <row r="476" spans="1:16" ht="157.5" customHeight="1" x14ac:dyDescent="0.2">
      <c r="A476" s="33" t="s">
        <v>202</v>
      </c>
      <c r="B476" s="34" t="str">
        <f>IF(A476="","",VLOOKUP(A476,dados!$D$1:$E$130,2,FALSE))</f>
        <v>Comarca de Garopaba</v>
      </c>
      <c r="C476" s="131" t="s">
        <v>2127</v>
      </c>
      <c r="D476" s="25"/>
      <c r="E476" s="160" t="s">
        <v>99</v>
      </c>
      <c r="F476" s="25" t="s">
        <v>2128</v>
      </c>
      <c r="G476" s="25" t="s">
        <v>81</v>
      </c>
      <c r="H476" s="36" t="s">
        <v>531</v>
      </c>
      <c r="I476" s="37">
        <v>26.9</v>
      </c>
      <c r="J476" s="38" t="s">
        <v>26</v>
      </c>
      <c r="K476" s="38" t="s">
        <v>39</v>
      </c>
      <c r="L476" s="39"/>
      <c r="M476" s="39"/>
      <c r="N476" s="38" t="s">
        <v>2129</v>
      </c>
      <c r="O476" s="38" t="s">
        <v>43</v>
      </c>
      <c r="P476" s="38" t="s">
        <v>23</v>
      </c>
    </row>
    <row r="477" spans="1:16" ht="167.25" customHeight="1" x14ac:dyDescent="0.2">
      <c r="A477" s="33" t="s">
        <v>202</v>
      </c>
      <c r="B477" s="34" t="str">
        <f>IF(A477="","",VLOOKUP(A477,dados!$D$1:$E$130,2,FALSE))</f>
        <v>Comarca de Garopaba</v>
      </c>
      <c r="C477" s="131" t="s">
        <v>2130</v>
      </c>
      <c r="D477" s="25"/>
      <c r="E477" s="160" t="s">
        <v>82</v>
      </c>
      <c r="F477" s="25" t="s">
        <v>2128</v>
      </c>
      <c r="G477" s="25" t="s">
        <v>81</v>
      </c>
      <c r="H477" s="36" t="s">
        <v>2131</v>
      </c>
      <c r="I477" s="37">
        <v>164.6</v>
      </c>
      <c r="J477" s="38" t="s">
        <v>26</v>
      </c>
      <c r="K477" s="38" t="s">
        <v>39</v>
      </c>
      <c r="L477" s="39"/>
      <c r="M477" s="39"/>
      <c r="N477" s="38" t="s">
        <v>2129</v>
      </c>
      <c r="O477" s="38" t="s">
        <v>43</v>
      </c>
      <c r="P477" s="38" t="s">
        <v>23</v>
      </c>
    </row>
    <row r="478" spans="1:16" ht="62.25" customHeight="1" x14ac:dyDescent="0.2">
      <c r="A478" s="33" t="s">
        <v>50</v>
      </c>
      <c r="B478" s="34" t="str">
        <f>IF(A478="","",VLOOKUP(A478,dados!$D$1:$E$130,2,FALSE))</f>
        <v>Comarca da Capital</v>
      </c>
      <c r="C478" s="131" t="s">
        <v>2132</v>
      </c>
      <c r="D478" s="25"/>
      <c r="E478" s="160" t="s">
        <v>99</v>
      </c>
      <c r="F478" s="25" t="s">
        <v>2133</v>
      </c>
      <c r="G478" s="25" t="s">
        <v>81</v>
      </c>
      <c r="H478" s="36" t="s">
        <v>531</v>
      </c>
      <c r="I478" s="37">
        <v>2190</v>
      </c>
      <c r="J478" s="38" t="s">
        <v>26</v>
      </c>
      <c r="K478" s="38" t="s">
        <v>39</v>
      </c>
      <c r="L478" s="39"/>
      <c r="M478" s="39"/>
      <c r="N478" s="38" t="s">
        <v>2134</v>
      </c>
      <c r="O478" s="38" t="s">
        <v>43</v>
      </c>
      <c r="P478" s="38" t="s">
        <v>23</v>
      </c>
    </row>
    <row r="479" spans="1:16" ht="62.25" customHeight="1" x14ac:dyDescent="0.2">
      <c r="A479" s="33" t="s">
        <v>192</v>
      </c>
      <c r="B479" s="34" t="str">
        <f>IF(A479="","",VLOOKUP(A479,dados!$D$1:$E$130,2,FALSE))</f>
        <v>Comarca de Curitibanos</v>
      </c>
      <c r="C479" s="131" t="s">
        <v>2135</v>
      </c>
      <c r="D479" s="25"/>
      <c r="E479" s="160" t="s">
        <v>82</v>
      </c>
      <c r="F479" s="25" t="s">
        <v>2136</v>
      </c>
      <c r="G479" s="25" t="s">
        <v>81</v>
      </c>
      <c r="H479" s="36" t="s">
        <v>531</v>
      </c>
      <c r="I479" s="37">
        <v>119</v>
      </c>
      <c r="J479" s="38" t="s">
        <v>26</v>
      </c>
      <c r="K479" s="38" t="s">
        <v>39</v>
      </c>
      <c r="L479" s="39"/>
      <c r="M479" s="39"/>
      <c r="N479" s="38" t="s">
        <v>2137</v>
      </c>
      <c r="O479" s="38" t="s">
        <v>43</v>
      </c>
      <c r="P479" s="38" t="s">
        <v>23</v>
      </c>
    </row>
    <row r="480" spans="1:16" ht="62.25" customHeight="1" x14ac:dyDescent="0.2">
      <c r="A480" s="33" t="s">
        <v>42</v>
      </c>
      <c r="B480" s="34" t="str">
        <f>IF(A480="","",VLOOKUP(A480,dados!$D$1:$E$130,2,FALSE))</f>
        <v>Tribunal de Justiça</v>
      </c>
      <c r="C480" s="131" t="s">
        <v>2138</v>
      </c>
      <c r="D480" s="25"/>
      <c r="E480" s="160" t="s">
        <v>82</v>
      </c>
      <c r="F480" s="25" t="s">
        <v>2139</v>
      </c>
      <c r="G480" s="25" t="s">
        <v>81</v>
      </c>
      <c r="H480" s="36" t="s">
        <v>531</v>
      </c>
      <c r="I480" s="37">
        <v>35000</v>
      </c>
      <c r="J480" s="38" t="s">
        <v>26</v>
      </c>
      <c r="K480" s="38" t="s">
        <v>39</v>
      </c>
      <c r="L480" s="39">
        <v>44715</v>
      </c>
      <c r="M480" s="39"/>
      <c r="N480" s="38" t="s">
        <v>2140</v>
      </c>
      <c r="O480" s="38" t="s">
        <v>79</v>
      </c>
      <c r="P480" s="38" t="s">
        <v>23</v>
      </c>
    </row>
    <row r="481" spans="1:16" ht="101.25" customHeight="1" x14ac:dyDescent="0.2">
      <c r="A481" s="33" t="s">
        <v>42</v>
      </c>
      <c r="B481" s="34" t="str">
        <f>IF(A481="","",VLOOKUP(A481,dados!$D$1:$E$130,2,FALSE))</f>
        <v>Tribunal de Justiça</v>
      </c>
      <c r="C481" s="131" t="s">
        <v>2141</v>
      </c>
      <c r="D481" s="25"/>
      <c r="E481" s="160" t="s">
        <v>99</v>
      </c>
      <c r="F481" s="25" t="s">
        <v>2142</v>
      </c>
      <c r="G481" s="25" t="s">
        <v>81</v>
      </c>
      <c r="H481" s="36" t="s">
        <v>2143</v>
      </c>
      <c r="I481" s="37">
        <v>20817</v>
      </c>
      <c r="J481" s="38" t="s">
        <v>37</v>
      </c>
      <c r="K481" s="38" t="s">
        <v>39</v>
      </c>
      <c r="L481" s="39"/>
      <c r="M481" s="39"/>
      <c r="N481" s="38" t="s">
        <v>2144</v>
      </c>
      <c r="O481" s="38" t="s">
        <v>43</v>
      </c>
      <c r="P481" s="38" t="s">
        <v>23</v>
      </c>
    </row>
    <row r="482" spans="1:16" ht="138.75" customHeight="1" x14ac:dyDescent="0.2">
      <c r="A482" s="33" t="s">
        <v>42</v>
      </c>
      <c r="B482" s="34" t="str">
        <f>IF(A482="","",VLOOKUP(A482,dados!$D$1:$E$130,2,FALSE))</f>
        <v>Tribunal de Justiça</v>
      </c>
      <c r="C482" s="131" t="s">
        <v>2145</v>
      </c>
      <c r="D482" s="25"/>
      <c r="E482" s="160" t="s">
        <v>128</v>
      </c>
      <c r="F482" s="25" t="s">
        <v>2146</v>
      </c>
      <c r="G482" s="25" t="s">
        <v>81</v>
      </c>
      <c r="H482" s="36" t="s">
        <v>2147</v>
      </c>
      <c r="I482" s="37">
        <v>4720</v>
      </c>
      <c r="J482" s="38" t="s">
        <v>37</v>
      </c>
      <c r="K482" s="38" t="s">
        <v>39</v>
      </c>
      <c r="L482" s="39"/>
      <c r="M482" s="39"/>
      <c r="N482" s="38" t="s">
        <v>2148</v>
      </c>
      <c r="O482" s="38" t="s">
        <v>43</v>
      </c>
      <c r="P482" s="38" t="s">
        <v>23</v>
      </c>
    </row>
    <row r="483" spans="1:16" ht="120" x14ac:dyDescent="0.2">
      <c r="A483" s="33" t="s">
        <v>292</v>
      </c>
      <c r="B483" s="34" t="str">
        <f>IF(A483="","",VLOOKUP(A483,dados!$D$1:$E$130,2,FALSE))</f>
        <v>Comarca de Presidente Getúlio</v>
      </c>
      <c r="C483" s="131" t="s">
        <v>2149</v>
      </c>
      <c r="D483" s="25"/>
      <c r="E483" s="160" t="s">
        <v>99</v>
      </c>
      <c r="F483" s="25" t="s">
        <v>2150</v>
      </c>
      <c r="G483" s="25" t="s">
        <v>81</v>
      </c>
      <c r="H483" s="36" t="s">
        <v>531</v>
      </c>
      <c r="I483" s="37">
        <v>649.9</v>
      </c>
      <c r="J483" s="38" t="s">
        <v>37</v>
      </c>
      <c r="K483" s="38" t="s">
        <v>39</v>
      </c>
      <c r="L483" s="39"/>
      <c r="M483" s="39"/>
      <c r="N483" s="38" t="s">
        <v>2151</v>
      </c>
      <c r="O483" s="38" t="s">
        <v>43</v>
      </c>
      <c r="P483" s="38" t="s">
        <v>23</v>
      </c>
    </row>
    <row r="484" spans="1:16" ht="62.25" customHeight="1" x14ac:dyDescent="0.2">
      <c r="A484" s="33" t="s">
        <v>42</v>
      </c>
      <c r="B484" s="34" t="str">
        <f>IF(A484="","",VLOOKUP(A484,dados!$D$1:$E$130,2,FALSE))</f>
        <v>Tribunal de Justiça</v>
      </c>
      <c r="C484" s="131" t="s">
        <v>2152</v>
      </c>
      <c r="D484" s="25"/>
      <c r="E484" s="160" t="s">
        <v>116</v>
      </c>
      <c r="F484" s="25" t="s">
        <v>2153</v>
      </c>
      <c r="G484" s="25" t="s">
        <v>81</v>
      </c>
      <c r="H484" s="36" t="s">
        <v>1503</v>
      </c>
      <c r="I484" s="37">
        <v>188.9</v>
      </c>
      <c r="J484" s="38" t="s">
        <v>26</v>
      </c>
      <c r="K484" s="38" t="s">
        <v>39</v>
      </c>
      <c r="L484" s="39"/>
      <c r="M484" s="39"/>
      <c r="N484" s="38" t="s">
        <v>2154</v>
      </c>
      <c r="O484" s="38" t="s">
        <v>43</v>
      </c>
      <c r="P484" s="38" t="s">
        <v>23</v>
      </c>
    </row>
    <row r="485" spans="1:16" ht="62.25" customHeight="1" x14ac:dyDescent="0.2">
      <c r="A485" s="33" t="s">
        <v>148</v>
      </c>
      <c r="B485" s="34" t="str">
        <f>IF(A485="","",VLOOKUP(A485,dados!$D$1:$E$130,2,FALSE))</f>
        <v>Comarca de Blumenau</v>
      </c>
      <c r="C485" s="131" t="s">
        <v>2155</v>
      </c>
      <c r="D485" s="25"/>
      <c r="E485" s="160" t="s">
        <v>128</v>
      </c>
      <c r="F485" s="25" t="s">
        <v>2156</v>
      </c>
      <c r="G485" s="25" t="s">
        <v>81</v>
      </c>
      <c r="H485" s="36" t="s">
        <v>531</v>
      </c>
      <c r="I485" s="37">
        <v>3810</v>
      </c>
      <c r="J485" s="38" t="s">
        <v>26</v>
      </c>
      <c r="K485" s="38" t="s">
        <v>28</v>
      </c>
      <c r="L485" s="39"/>
      <c r="M485" s="39"/>
      <c r="N485" s="38" t="s">
        <v>2157</v>
      </c>
      <c r="O485" s="38" t="s">
        <v>43</v>
      </c>
      <c r="P485" s="38" t="s">
        <v>23</v>
      </c>
    </row>
    <row r="486" spans="1:16" ht="62.25" customHeight="1" x14ac:dyDescent="0.2">
      <c r="A486" s="33" t="s">
        <v>342</v>
      </c>
      <c r="B486" s="34" t="str">
        <f>IF(A486="","",VLOOKUP(A486,dados!$D$1:$E$130,2,FALSE))</f>
        <v>Comarca de Trombudo Central</v>
      </c>
      <c r="C486" s="131" t="s">
        <v>2158</v>
      </c>
      <c r="D486" s="25"/>
      <c r="E486" s="160" t="s">
        <v>99</v>
      </c>
      <c r="F486" s="25" t="s">
        <v>2159</v>
      </c>
      <c r="G486" s="25" t="s">
        <v>81</v>
      </c>
      <c r="H486" s="36" t="s">
        <v>1503</v>
      </c>
      <c r="I486" s="37">
        <v>666.3</v>
      </c>
      <c r="J486" s="38" t="s">
        <v>26</v>
      </c>
      <c r="K486" s="38" t="s">
        <v>39</v>
      </c>
      <c r="L486" s="39"/>
      <c r="M486" s="39"/>
      <c r="N486" s="38" t="s">
        <v>2160</v>
      </c>
      <c r="O486" s="38" t="s">
        <v>43</v>
      </c>
      <c r="P486" s="38" t="s">
        <v>23</v>
      </c>
    </row>
    <row r="487" spans="1:16" ht="62.25" customHeight="1" x14ac:dyDescent="0.2">
      <c r="A487" s="33" t="s">
        <v>42</v>
      </c>
      <c r="B487" s="34" t="str">
        <f>IF(A487="","",VLOOKUP(A487,dados!$D$1:$E$130,2,FALSE))</f>
        <v>Tribunal de Justiça</v>
      </c>
      <c r="C487" s="131" t="s">
        <v>2161</v>
      </c>
      <c r="D487" s="25"/>
      <c r="E487" s="160" t="s">
        <v>116</v>
      </c>
      <c r="F487" s="25" t="s">
        <v>2162</v>
      </c>
      <c r="G487" s="25" t="s">
        <v>81</v>
      </c>
      <c r="H487" s="36"/>
      <c r="I487" s="37">
        <v>2475.3000000000002</v>
      </c>
      <c r="J487" s="38" t="s">
        <v>26</v>
      </c>
      <c r="K487" s="38" t="s">
        <v>39</v>
      </c>
      <c r="L487" s="39"/>
      <c r="M487" s="39"/>
      <c r="N487" s="38" t="s">
        <v>2163</v>
      </c>
      <c r="O487" s="38" t="s">
        <v>43</v>
      </c>
      <c r="P487" s="38" t="s">
        <v>23</v>
      </c>
    </row>
    <row r="488" spans="1:16" ht="210" x14ac:dyDescent="0.2">
      <c r="A488" s="33" t="s">
        <v>50</v>
      </c>
      <c r="B488" s="34" t="str">
        <f>IF(A488="","",VLOOKUP(A488,dados!$D$1:$E$130,2,FALSE))</f>
        <v>Comarca da Capital</v>
      </c>
      <c r="C488" s="131" t="s">
        <v>2164</v>
      </c>
      <c r="D488" s="25"/>
      <c r="E488" s="160" t="s">
        <v>89</v>
      </c>
      <c r="F488" s="25" t="s">
        <v>2165</v>
      </c>
      <c r="G488" s="25" t="s">
        <v>81</v>
      </c>
      <c r="H488" s="36" t="s">
        <v>2166</v>
      </c>
      <c r="I488" s="37">
        <v>1236.75</v>
      </c>
      <c r="J488" s="38" t="s">
        <v>37</v>
      </c>
      <c r="K488" s="38" t="s">
        <v>39</v>
      </c>
      <c r="L488" s="39"/>
      <c r="M488" s="39"/>
      <c r="N488" s="38" t="s">
        <v>2167</v>
      </c>
      <c r="O488" s="38" t="s">
        <v>43</v>
      </c>
      <c r="P488" s="38" t="s">
        <v>23</v>
      </c>
    </row>
    <row r="489" spans="1:16" ht="62.25" customHeight="1" x14ac:dyDescent="0.2">
      <c r="A489" s="33" t="s">
        <v>42</v>
      </c>
      <c r="B489" s="34" t="str">
        <f>IF(A489="","",VLOOKUP(A489,dados!$D$1:$E$130,2,FALSE))</f>
        <v>Tribunal de Justiça</v>
      </c>
      <c r="C489" s="131" t="s">
        <v>2168</v>
      </c>
      <c r="D489" s="25"/>
      <c r="E489" s="160" t="s">
        <v>104</v>
      </c>
      <c r="F489" s="25" t="s">
        <v>2169</v>
      </c>
      <c r="G489" s="25" t="s">
        <v>81</v>
      </c>
      <c r="H489" s="36" t="s">
        <v>2170</v>
      </c>
      <c r="I489" s="37">
        <v>2490</v>
      </c>
      <c r="J489" s="38" t="s">
        <v>26</v>
      </c>
      <c r="K489" s="38" t="s">
        <v>39</v>
      </c>
      <c r="L489" s="39"/>
      <c r="M489" s="39"/>
      <c r="N489" s="38" t="s">
        <v>2171</v>
      </c>
      <c r="O489" s="38" t="s">
        <v>43</v>
      </c>
      <c r="P489" s="38" t="s">
        <v>23</v>
      </c>
    </row>
    <row r="490" spans="1:16" ht="62.25" customHeight="1" x14ac:dyDescent="0.2">
      <c r="A490" s="33" t="s">
        <v>206</v>
      </c>
      <c r="B490" s="34" t="str">
        <f>IF(A490="","",VLOOKUP(A490,dados!$D$1:$E$130,2,FALSE))</f>
        <v>Comarca de Gaspar</v>
      </c>
      <c r="C490" s="131" t="s">
        <v>2172</v>
      </c>
      <c r="D490" s="25"/>
      <c r="E490" s="160" t="s">
        <v>82</v>
      </c>
      <c r="F490" s="25" t="s">
        <v>2173</v>
      </c>
      <c r="G490" s="25" t="s">
        <v>81</v>
      </c>
      <c r="H490" s="36" t="s">
        <v>531</v>
      </c>
      <c r="I490" s="37">
        <v>600</v>
      </c>
      <c r="J490" s="38" t="s">
        <v>26</v>
      </c>
      <c r="K490" s="38" t="s">
        <v>39</v>
      </c>
      <c r="L490" s="39"/>
      <c r="M490" s="39"/>
      <c r="N490" s="38" t="s">
        <v>2174</v>
      </c>
      <c r="O490" s="38" t="s">
        <v>43</v>
      </c>
      <c r="P490" s="38" t="s">
        <v>23</v>
      </c>
    </row>
    <row r="491" spans="1:16" ht="62.25" customHeight="1" x14ac:dyDescent="0.2">
      <c r="A491" s="33" t="s">
        <v>262</v>
      </c>
      <c r="B491" s="34" t="str">
        <f>IF(A491="","",VLOOKUP(A491,dados!$D$1:$E$130,2,FALSE))</f>
        <v>Comarca de Maravilha</v>
      </c>
      <c r="C491" s="25" t="s">
        <v>1918</v>
      </c>
      <c r="D491" s="25"/>
      <c r="E491" s="160" t="s">
        <v>99</v>
      </c>
      <c r="F491" s="25" t="s">
        <v>2175</v>
      </c>
      <c r="G491" s="25" t="s">
        <v>81</v>
      </c>
      <c r="H491" s="36"/>
      <c r="I491" s="37">
        <v>3600</v>
      </c>
      <c r="J491" s="38" t="s">
        <v>26</v>
      </c>
      <c r="K491" s="38" t="s">
        <v>28</v>
      </c>
      <c r="L491" s="39">
        <v>44592</v>
      </c>
      <c r="M491" s="39"/>
      <c r="N491" s="38" t="s">
        <v>2176</v>
      </c>
      <c r="O491" s="38" t="s">
        <v>43</v>
      </c>
      <c r="P491" s="38" t="s">
        <v>23</v>
      </c>
    </row>
    <row r="492" spans="1:16" ht="62.25" customHeight="1" x14ac:dyDescent="0.2">
      <c r="A492" s="33" t="s">
        <v>320</v>
      </c>
      <c r="B492" s="34" t="str">
        <f>IF(A492="","",VLOOKUP(A492,dados!$D$1:$E$130,2,FALSE))</f>
        <v>Comarca de São Joaquim</v>
      </c>
      <c r="C492" s="26" t="s">
        <v>1510</v>
      </c>
      <c r="D492" s="25" t="s">
        <v>1474</v>
      </c>
      <c r="E492" s="160" t="s">
        <v>99</v>
      </c>
      <c r="F492" s="25" t="s">
        <v>1475</v>
      </c>
      <c r="G492" s="25" t="s">
        <v>60</v>
      </c>
      <c r="H492" s="36" t="s">
        <v>531</v>
      </c>
      <c r="I492" s="37">
        <v>1000</v>
      </c>
      <c r="J492" s="38" t="s">
        <v>26</v>
      </c>
      <c r="K492" s="38" t="s">
        <v>39</v>
      </c>
      <c r="L492" s="39">
        <v>44681</v>
      </c>
      <c r="M492" s="39"/>
      <c r="N492" s="38" t="s">
        <v>2177</v>
      </c>
      <c r="O492" s="38" t="s">
        <v>43</v>
      </c>
      <c r="P492" s="38" t="s">
        <v>23</v>
      </c>
    </row>
    <row r="493" spans="1:16" ht="62.25" customHeight="1" x14ac:dyDescent="0.2">
      <c r="A493" s="33" t="s">
        <v>214</v>
      </c>
      <c r="B493" s="34" t="str">
        <f>IF(A493="","",VLOOKUP(A493,dados!$D$1:$E$130,2,FALSE))</f>
        <v>Comarca de Içara</v>
      </c>
      <c r="C493" s="26" t="s">
        <v>1395</v>
      </c>
      <c r="D493" s="25" t="s">
        <v>883</v>
      </c>
      <c r="E493" s="160" t="s">
        <v>99</v>
      </c>
      <c r="F493" s="25" t="s">
        <v>1396</v>
      </c>
      <c r="G493" s="25" t="s">
        <v>81</v>
      </c>
      <c r="H493" s="36" t="s">
        <v>2178</v>
      </c>
      <c r="I493" s="37">
        <v>4893</v>
      </c>
      <c r="J493" s="38" t="s">
        <v>26</v>
      </c>
      <c r="K493" s="38" t="s">
        <v>28</v>
      </c>
      <c r="L493" s="39">
        <v>44681</v>
      </c>
      <c r="M493" s="39"/>
      <c r="N493" s="139" t="s">
        <v>2179</v>
      </c>
      <c r="O493" s="38" t="s">
        <v>52</v>
      </c>
      <c r="P493" s="38" t="s">
        <v>23</v>
      </c>
    </row>
    <row r="494" spans="1:16" ht="62.25" customHeight="1" x14ac:dyDescent="0.2">
      <c r="A494" s="33" t="s">
        <v>256</v>
      </c>
      <c r="B494" s="34" t="str">
        <f>IF(A494="","",VLOOKUP(A494,dados!$D$1:$E$130,2,FALSE))</f>
        <v>Comarca de Lauro Müller</v>
      </c>
      <c r="C494" s="26" t="s">
        <v>1826</v>
      </c>
      <c r="D494" s="25"/>
      <c r="E494" s="160" t="s">
        <v>99</v>
      </c>
      <c r="F494" s="25" t="s">
        <v>1827</v>
      </c>
      <c r="G494" s="25" t="s">
        <v>81</v>
      </c>
      <c r="H494" s="36" t="s">
        <v>1528</v>
      </c>
      <c r="I494" s="37">
        <v>810</v>
      </c>
      <c r="J494" s="38" t="s">
        <v>26</v>
      </c>
      <c r="K494" s="38" t="s">
        <v>28</v>
      </c>
      <c r="L494" s="39">
        <v>44592</v>
      </c>
      <c r="M494" s="39"/>
      <c r="N494" s="38" t="s">
        <v>2180</v>
      </c>
      <c r="O494" s="38" t="s">
        <v>43</v>
      </c>
      <c r="P494" s="38" t="s">
        <v>23</v>
      </c>
    </row>
    <row r="495" spans="1:16" ht="62.25" customHeight="1" x14ac:dyDescent="0.2">
      <c r="A495" s="33" t="s">
        <v>262</v>
      </c>
      <c r="B495" s="34" t="str">
        <f>IF(A495="","",VLOOKUP(A495,dados!$D$1:$E$130,2,FALSE))</f>
        <v>Comarca de Maravilha</v>
      </c>
      <c r="C495" s="131" t="s">
        <v>2118</v>
      </c>
      <c r="D495" s="25"/>
      <c r="E495" s="160" t="s">
        <v>99</v>
      </c>
      <c r="F495" s="25" t="s">
        <v>2181</v>
      </c>
      <c r="G495" s="25" t="s">
        <v>81</v>
      </c>
      <c r="H495" s="36" t="s">
        <v>411</v>
      </c>
      <c r="I495" s="37">
        <v>5518.86</v>
      </c>
      <c r="J495" s="38" t="s">
        <v>37</v>
      </c>
      <c r="K495" s="38" t="s">
        <v>39</v>
      </c>
      <c r="L495" s="39"/>
      <c r="M495" s="39"/>
      <c r="N495" s="38" t="s">
        <v>2182</v>
      </c>
      <c r="O495" s="38" t="s">
        <v>43</v>
      </c>
      <c r="P495" s="38" t="s">
        <v>23</v>
      </c>
    </row>
    <row r="496" spans="1:16" ht="86.25" customHeight="1" x14ac:dyDescent="0.2">
      <c r="A496" s="33" t="s">
        <v>42</v>
      </c>
      <c r="B496" s="34" t="str">
        <f>IF(A496="","",VLOOKUP(A496,dados!$D$1:$E$130,2,FALSE))</f>
        <v>Tribunal de Justiça</v>
      </c>
      <c r="C496" s="131" t="s">
        <v>2183</v>
      </c>
      <c r="D496" s="25"/>
      <c r="E496" s="160" t="s">
        <v>116</v>
      </c>
      <c r="F496" s="25" t="s">
        <v>2184</v>
      </c>
      <c r="G496" s="25" t="s">
        <v>81</v>
      </c>
      <c r="H496" s="36" t="s">
        <v>1989</v>
      </c>
      <c r="I496" s="37">
        <v>1345</v>
      </c>
      <c r="J496" s="38" t="s">
        <v>26</v>
      </c>
      <c r="K496" s="38" t="s">
        <v>39</v>
      </c>
      <c r="L496" s="39"/>
      <c r="M496" s="39"/>
      <c r="N496" s="38" t="s">
        <v>2185</v>
      </c>
      <c r="O496" s="38" t="s">
        <v>43</v>
      </c>
      <c r="P496" s="38" t="s">
        <v>23</v>
      </c>
    </row>
    <row r="497" spans="1:16" ht="96" customHeight="1" x14ac:dyDescent="0.2">
      <c r="A497" s="33" t="s">
        <v>214</v>
      </c>
      <c r="B497" s="34" t="str">
        <f>IF(A497="","",VLOOKUP(A497,dados!$D$1:$E$130,2,FALSE))</f>
        <v>Comarca de Içara</v>
      </c>
      <c r="C497" s="131" t="s">
        <v>2186</v>
      </c>
      <c r="D497" s="25"/>
      <c r="E497" s="160" t="s">
        <v>99</v>
      </c>
      <c r="F497" s="25" t="s">
        <v>2187</v>
      </c>
      <c r="G497" s="25" t="s">
        <v>81</v>
      </c>
      <c r="H497" s="36" t="s">
        <v>531</v>
      </c>
      <c r="I497" s="37">
        <v>2400</v>
      </c>
      <c r="J497" s="38" t="s">
        <v>26</v>
      </c>
      <c r="K497" s="38" t="s">
        <v>39</v>
      </c>
      <c r="L497" s="39"/>
      <c r="M497" s="39"/>
      <c r="N497" s="38" t="s">
        <v>2188</v>
      </c>
      <c r="O497" s="38" t="s">
        <v>43</v>
      </c>
      <c r="P497" s="38" t="s">
        <v>23</v>
      </c>
    </row>
    <row r="498" spans="1:16" ht="62.25" customHeight="1" x14ac:dyDescent="0.2">
      <c r="A498" s="33" t="s">
        <v>262</v>
      </c>
      <c r="B498" s="34" t="str">
        <f>IF(A498="","",VLOOKUP(A498,dados!$D$1:$E$130,2,FALSE))</f>
        <v>Comarca de Maravilha</v>
      </c>
      <c r="C498" s="131" t="s">
        <v>2189</v>
      </c>
      <c r="D498" s="25"/>
      <c r="E498" s="160" t="s">
        <v>99</v>
      </c>
      <c r="F498" s="25" t="s">
        <v>2190</v>
      </c>
      <c r="G498" s="25" t="s">
        <v>81</v>
      </c>
      <c r="H498" s="36" t="s">
        <v>1914</v>
      </c>
      <c r="I498" s="37">
        <v>2520</v>
      </c>
      <c r="J498" s="38" t="s">
        <v>26</v>
      </c>
      <c r="K498" s="38" t="s">
        <v>28</v>
      </c>
      <c r="L498" s="39">
        <v>44592</v>
      </c>
      <c r="M498" s="39"/>
      <c r="N498" s="38" t="s">
        <v>2191</v>
      </c>
      <c r="O498" s="38" t="s">
        <v>43</v>
      </c>
      <c r="P498" s="38" t="s">
        <v>23</v>
      </c>
    </row>
    <row r="499" spans="1:16" ht="62.25" customHeight="1" x14ac:dyDescent="0.2">
      <c r="A499" s="33" t="s">
        <v>314</v>
      </c>
      <c r="B499" s="34" t="str">
        <f>IF(A499="","",VLOOKUP(A499,dados!$D$1:$E$130,2,FALSE))</f>
        <v>Comarca de São Domingos</v>
      </c>
      <c r="C499" s="131" t="s">
        <v>2192</v>
      </c>
      <c r="D499" s="25"/>
      <c r="E499" s="160" t="s">
        <v>99</v>
      </c>
      <c r="F499" s="25" t="s">
        <v>2193</v>
      </c>
      <c r="G499" s="25" t="s">
        <v>81</v>
      </c>
      <c r="H499" s="36" t="s">
        <v>411</v>
      </c>
      <c r="I499" s="37">
        <v>298.2</v>
      </c>
      <c r="J499" s="38" t="s">
        <v>26</v>
      </c>
      <c r="K499" s="38" t="s">
        <v>39</v>
      </c>
      <c r="L499" s="39"/>
      <c r="M499" s="39"/>
      <c r="N499" s="38" t="s">
        <v>2194</v>
      </c>
      <c r="O499" s="38" t="s">
        <v>43</v>
      </c>
      <c r="P499" s="38" t="s">
        <v>23</v>
      </c>
    </row>
    <row r="500" spans="1:16" ht="62.25" customHeight="1" x14ac:dyDescent="0.2">
      <c r="A500" s="33" t="s">
        <v>42</v>
      </c>
      <c r="B500" s="34" t="str">
        <f>IF(A500="","",VLOOKUP(A500,dados!$D$1:$E$130,2,FALSE))</f>
        <v>Tribunal de Justiça</v>
      </c>
      <c r="C500" s="131" t="s">
        <v>2195</v>
      </c>
      <c r="D500" s="25"/>
      <c r="E500" s="160" t="s">
        <v>116</v>
      </c>
      <c r="F500" s="25" t="s">
        <v>2196</v>
      </c>
      <c r="G500" s="25" t="s">
        <v>67</v>
      </c>
      <c r="H500" s="36" t="s">
        <v>1503</v>
      </c>
      <c r="I500" s="37">
        <v>12542.14</v>
      </c>
      <c r="J500" s="38" t="s">
        <v>37</v>
      </c>
      <c r="K500" s="38" t="s">
        <v>39</v>
      </c>
      <c r="L500" s="39"/>
      <c r="M500" s="39"/>
      <c r="N500" s="38" t="s">
        <v>2197</v>
      </c>
      <c r="O500" s="38" t="s">
        <v>43</v>
      </c>
      <c r="P500" s="38" t="s">
        <v>23</v>
      </c>
    </row>
    <row r="501" spans="1:16" ht="75.75" customHeight="1" x14ac:dyDescent="0.2">
      <c r="A501" s="33" t="s">
        <v>42</v>
      </c>
      <c r="B501" s="34" t="str">
        <f>IF(A501="","",VLOOKUP(A501,dados!$D$1:$E$130,2,FALSE))</f>
        <v>Tribunal de Justiça</v>
      </c>
      <c r="C501" s="131" t="s">
        <v>2198</v>
      </c>
      <c r="D501" s="25"/>
      <c r="E501" s="160" t="s">
        <v>116</v>
      </c>
      <c r="F501" s="25" t="s">
        <v>2198</v>
      </c>
      <c r="G501" s="25" t="s">
        <v>81</v>
      </c>
      <c r="H501" s="36" t="s">
        <v>411</v>
      </c>
      <c r="I501" s="37">
        <v>1858.1</v>
      </c>
      <c r="J501" s="38" t="s">
        <v>26</v>
      </c>
      <c r="K501" s="38" t="s">
        <v>39</v>
      </c>
      <c r="L501" s="39"/>
      <c r="M501" s="39"/>
      <c r="N501" s="38" t="s">
        <v>2199</v>
      </c>
      <c r="O501" s="38" t="s">
        <v>43</v>
      </c>
      <c r="P501" s="38" t="s">
        <v>23</v>
      </c>
    </row>
    <row r="502" spans="1:16" ht="93.75" customHeight="1" x14ac:dyDescent="0.2">
      <c r="A502" s="33" t="s">
        <v>160</v>
      </c>
      <c r="B502" s="34" t="str">
        <f>IF(A502="","",VLOOKUP(A502,dados!$D$1:$E$130,2,FALSE))</f>
        <v>Comarca de Caçador</v>
      </c>
      <c r="C502" s="131" t="s">
        <v>2200</v>
      </c>
      <c r="D502" s="25"/>
      <c r="E502" s="160" t="s">
        <v>99</v>
      </c>
      <c r="F502" s="25" t="s">
        <v>2201</v>
      </c>
      <c r="G502" s="25" t="s">
        <v>81</v>
      </c>
      <c r="H502" s="36" t="s">
        <v>411</v>
      </c>
      <c r="I502" s="37">
        <v>371.91</v>
      </c>
      <c r="J502" s="38" t="s">
        <v>26</v>
      </c>
      <c r="K502" s="38" t="s">
        <v>39</v>
      </c>
      <c r="L502" s="39"/>
      <c r="M502" s="39"/>
      <c r="N502" s="38" t="s">
        <v>2202</v>
      </c>
      <c r="O502" s="38" t="s">
        <v>43</v>
      </c>
      <c r="P502" s="38" t="s">
        <v>23</v>
      </c>
    </row>
    <row r="503" spans="1:16" ht="117.75" customHeight="1" x14ac:dyDescent="0.2">
      <c r="A503" s="33" t="s">
        <v>42</v>
      </c>
      <c r="B503" s="34" t="str">
        <f>IF(A503="","",VLOOKUP(A503,dados!$D$1:$E$130,2,FALSE))</f>
        <v>Tribunal de Justiça</v>
      </c>
      <c r="C503" s="131" t="s">
        <v>2203</v>
      </c>
      <c r="D503" s="25"/>
      <c r="E503" s="160" t="s">
        <v>18</v>
      </c>
      <c r="F503" s="25" t="s">
        <v>2204</v>
      </c>
      <c r="G503" s="25" t="s">
        <v>60</v>
      </c>
      <c r="H503" s="36" t="s">
        <v>531</v>
      </c>
      <c r="I503" s="37">
        <v>10921.79</v>
      </c>
      <c r="J503" s="38" t="s">
        <v>26</v>
      </c>
      <c r="K503" s="38" t="s">
        <v>28</v>
      </c>
      <c r="L503" s="39"/>
      <c r="M503" s="39"/>
      <c r="N503" s="38" t="s">
        <v>2205</v>
      </c>
      <c r="O503" s="38" t="s">
        <v>43</v>
      </c>
      <c r="P503" s="38" t="s">
        <v>34</v>
      </c>
    </row>
    <row r="504" spans="1:16" ht="82.5" customHeight="1" x14ac:dyDescent="0.2">
      <c r="A504" s="33" t="s">
        <v>42</v>
      </c>
      <c r="B504" s="34" t="str">
        <f>IF(A504="","",VLOOKUP(A504,dados!$D$1:$E$130,2,FALSE))</f>
        <v>Tribunal de Justiça</v>
      </c>
      <c r="C504" s="131" t="s">
        <v>2206</v>
      </c>
      <c r="D504" s="25"/>
      <c r="E504" s="160" t="s">
        <v>75</v>
      </c>
      <c r="F504" s="25" t="s">
        <v>2207</v>
      </c>
      <c r="G504" s="25" t="s">
        <v>81</v>
      </c>
      <c r="H504" s="36" t="s">
        <v>1979</v>
      </c>
      <c r="I504" s="37">
        <v>5315</v>
      </c>
      <c r="J504" s="38" t="s">
        <v>26</v>
      </c>
      <c r="K504" s="38" t="s">
        <v>39</v>
      </c>
      <c r="L504" s="39"/>
      <c r="M504" s="39"/>
      <c r="N504" s="38" t="s">
        <v>2208</v>
      </c>
      <c r="O504" s="38" t="s">
        <v>43</v>
      </c>
      <c r="P504" s="38" t="s">
        <v>23</v>
      </c>
    </row>
    <row r="505" spans="1:16" ht="62.25" customHeight="1" x14ac:dyDescent="0.2">
      <c r="A505" s="33" t="s">
        <v>322</v>
      </c>
      <c r="B505" s="34" t="str">
        <f>IF(A505="","",VLOOKUP(A505,dados!$D$1:$E$130,2,FALSE))</f>
        <v>Comarca de São José</v>
      </c>
      <c r="C505" s="131" t="s">
        <v>2209</v>
      </c>
      <c r="D505" s="25"/>
      <c r="E505" s="160" t="s">
        <v>99</v>
      </c>
      <c r="F505" s="25" t="s">
        <v>2210</v>
      </c>
      <c r="G505" s="25" t="s">
        <v>81</v>
      </c>
      <c r="H505" s="36" t="s">
        <v>531</v>
      </c>
      <c r="I505" s="37">
        <v>190</v>
      </c>
      <c r="J505" s="38" t="s">
        <v>26</v>
      </c>
      <c r="K505" s="38" t="s">
        <v>39</v>
      </c>
      <c r="L505" s="39"/>
      <c r="M505" s="39"/>
      <c r="N505" s="38" t="s">
        <v>2211</v>
      </c>
      <c r="O505" s="38" t="s">
        <v>43</v>
      </c>
      <c r="P505" s="38" t="s">
        <v>23</v>
      </c>
    </row>
    <row r="506" spans="1:16" ht="62.25" customHeight="1" x14ac:dyDescent="0.2">
      <c r="A506" s="33" t="s">
        <v>274</v>
      </c>
      <c r="B506" s="34" t="str">
        <f>IF(A506="","",VLOOKUP(A506,dados!$D$1:$E$130,2,FALSE))</f>
        <v>Comarca de Otacílio Costa</v>
      </c>
      <c r="C506" s="131" t="s">
        <v>2212</v>
      </c>
      <c r="D506" s="25"/>
      <c r="E506" s="160" t="s">
        <v>99</v>
      </c>
      <c r="F506" s="25" t="s">
        <v>2213</v>
      </c>
      <c r="G506" s="25" t="s">
        <v>81</v>
      </c>
      <c r="H506" s="36" t="s">
        <v>531</v>
      </c>
      <c r="I506" s="37">
        <v>220</v>
      </c>
      <c r="J506" s="38" t="s">
        <v>26</v>
      </c>
      <c r="K506" s="38" t="s">
        <v>39</v>
      </c>
      <c r="L506" s="39"/>
      <c r="M506" s="39"/>
      <c r="N506" s="38" t="s">
        <v>2214</v>
      </c>
      <c r="O506" s="38" t="s">
        <v>43</v>
      </c>
      <c r="P506" s="38" t="s">
        <v>23</v>
      </c>
    </row>
    <row r="507" spans="1:16" ht="62.25" customHeight="1" x14ac:dyDescent="0.2">
      <c r="A507" s="33" t="s">
        <v>42</v>
      </c>
      <c r="B507" s="34" t="str">
        <f>IF(A507="","",VLOOKUP(A507,dados!$D$1:$E$130,2,FALSE))</f>
        <v>Tribunal de Justiça</v>
      </c>
      <c r="C507" s="131" t="s">
        <v>2215</v>
      </c>
      <c r="D507" s="25"/>
      <c r="E507" s="160" t="s">
        <v>99</v>
      </c>
      <c r="F507" s="25" t="s">
        <v>2216</v>
      </c>
      <c r="G507" s="25" t="s">
        <v>81</v>
      </c>
      <c r="H507" s="36" t="s">
        <v>1679</v>
      </c>
      <c r="I507" s="37">
        <v>705.5</v>
      </c>
      <c r="J507" s="38" t="s">
        <v>26</v>
      </c>
      <c r="K507" s="38" t="s">
        <v>39</v>
      </c>
      <c r="L507" s="39"/>
      <c r="M507" s="39"/>
      <c r="N507" s="38" t="s">
        <v>2217</v>
      </c>
      <c r="O507" s="38" t="s">
        <v>43</v>
      </c>
      <c r="P507" s="38" t="s">
        <v>23</v>
      </c>
    </row>
    <row r="508" spans="1:16" ht="62.25" customHeight="1" x14ac:dyDescent="0.2">
      <c r="A508" s="33" t="s">
        <v>42</v>
      </c>
      <c r="B508" s="34" t="str">
        <f>IF(A508="","",VLOOKUP(A508,dados!$D$1:$E$130,2,FALSE))</f>
        <v>Tribunal de Justiça</v>
      </c>
      <c r="C508" s="131" t="s">
        <v>1768</v>
      </c>
      <c r="D508" s="25"/>
      <c r="E508" s="160" t="s">
        <v>104</v>
      </c>
      <c r="F508" s="25" t="s">
        <v>2218</v>
      </c>
      <c r="G508" s="25" t="s">
        <v>45</v>
      </c>
      <c r="H508" s="36" t="s">
        <v>411</v>
      </c>
      <c r="I508" s="37">
        <v>2061.66</v>
      </c>
      <c r="J508" s="38" t="s">
        <v>37</v>
      </c>
      <c r="K508" s="38" t="s">
        <v>28</v>
      </c>
      <c r="L508" s="39">
        <v>44895</v>
      </c>
      <c r="M508" s="39"/>
      <c r="N508" s="38" t="s">
        <v>2219</v>
      </c>
      <c r="O508" s="38" t="s">
        <v>43</v>
      </c>
      <c r="P508" s="38" t="s">
        <v>23</v>
      </c>
    </row>
    <row r="509" spans="1:16" ht="62.25" customHeight="1" x14ac:dyDescent="0.2">
      <c r="A509" s="33" t="s">
        <v>170</v>
      </c>
      <c r="B509" s="34" t="str">
        <f>IF(A509="","",VLOOKUP(A509,dados!$D$1:$E$130,2,FALSE))</f>
        <v>Comarca de Campos Novos</v>
      </c>
      <c r="C509" s="131" t="s">
        <v>1930</v>
      </c>
      <c r="D509" s="25"/>
      <c r="E509" s="160" t="s">
        <v>99</v>
      </c>
      <c r="F509" s="25" t="s">
        <v>2220</v>
      </c>
      <c r="G509" s="25" t="s">
        <v>81</v>
      </c>
      <c r="H509" s="36" t="s">
        <v>1577</v>
      </c>
      <c r="I509" s="37">
        <v>1100</v>
      </c>
      <c r="J509" s="38" t="s">
        <v>26</v>
      </c>
      <c r="K509" s="38" t="s">
        <v>39</v>
      </c>
      <c r="L509" s="39">
        <v>44681</v>
      </c>
      <c r="M509" s="39"/>
      <c r="N509" s="38" t="s">
        <v>2221</v>
      </c>
      <c r="O509" s="38" t="s">
        <v>43</v>
      </c>
      <c r="P509" s="38" t="s">
        <v>23</v>
      </c>
    </row>
    <row r="510" spans="1:16" ht="62.25" customHeight="1" x14ac:dyDescent="0.2">
      <c r="A510" s="33" t="s">
        <v>42</v>
      </c>
      <c r="B510" s="34" t="str">
        <f>IF(A510="","",VLOOKUP(A510,dados!$D$1:$E$130,2,FALSE))</f>
        <v>Tribunal de Justiça</v>
      </c>
      <c r="C510" s="131" t="s">
        <v>2222</v>
      </c>
      <c r="D510" s="25"/>
      <c r="E510" s="160" t="s">
        <v>104</v>
      </c>
      <c r="F510" s="25" t="s">
        <v>2223</v>
      </c>
      <c r="G510" s="25" t="s">
        <v>81</v>
      </c>
      <c r="H510" s="36" t="s">
        <v>2224</v>
      </c>
      <c r="I510" s="37">
        <v>733.5</v>
      </c>
      <c r="J510" s="38" t="s">
        <v>37</v>
      </c>
      <c r="K510" s="38" t="s">
        <v>39</v>
      </c>
      <c r="L510" s="39"/>
      <c r="M510" s="39"/>
      <c r="N510" s="38" t="s">
        <v>2225</v>
      </c>
      <c r="O510" s="38" t="s">
        <v>43</v>
      </c>
      <c r="P510" s="38" t="s">
        <v>23</v>
      </c>
    </row>
    <row r="511" spans="1:16" ht="387.75" customHeight="1" x14ac:dyDescent="0.2">
      <c r="A511" s="33" t="s">
        <v>42</v>
      </c>
      <c r="B511" s="34" t="str">
        <f>IF(A511="","",VLOOKUP(A511,dados!$D$1:$E$130,2,FALSE))</f>
        <v>Tribunal de Justiça</v>
      </c>
      <c r="C511" s="131" t="s">
        <v>2226</v>
      </c>
      <c r="D511" s="25"/>
      <c r="E511" s="160" t="s">
        <v>99</v>
      </c>
      <c r="F511" s="25" t="s">
        <v>2227</v>
      </c>
      <c r="G511" s="25" t="s">
        <v>81</v>
      </c>
      <c r="H511" s="36" t="s">
        <v>411</v>
      </c>
      <c r="I511" s="37">
        <v>48300</v>
      </c>
      <c r="J511" s="38" t="s">
        <v>37</v>
      </c>
      <c r="K511" s="38" t="s">
        <v>39</v>
      </c>
      <c r="L511" s="39"/>
      <c r="M511" s="39"/>
      <c r="N511" s="38" t="s">
        <v>2228</v>
      </c>
      <c r="O511" s="38" t="s">
        <v>43</v>
      </c>
      <c r="P511" s="38" t="s">
        <v>23</v>
      </c>
    </row>
    <row r="512" spans="1:16" ht="62.25" customHeight="1" x14ac:dyDescent="0.2">
      <c r="A512" s="33" t="s">
        <v>206</v>
      </c>
      <c r="B512" s="34" t="str">
        <f>IF(A512="","",VLOOKUP(A512,dados!$D$1:$E$130,2,FALSE))</f>
        <v>Comarca de Gaspar</v>
      </c>
      <c r="C512" s="131" t="s">
        <v>2229</v>
      </c>
      <c r="D512" s="25"/>
      <c r="E512" s="160" t="s">
        <v>99</v>
      </c>
      <c r="F512" s="25" t="s">
        <v>2230</v>
      </c>
      <c r="G512" s="25"/>
      <c r="H512" s="36" t="s">
        <v>2231</v>
      </c>
      <c r="I512" s="37">
        <v>280.69</v>
      </c>
      <c r="J512" s="38" t="s">
        <v>26</v>
      </c>
      <c r="K512" s="38" t="s">
        <v>39</v>
      </c>
      <c r="L512" s="39"/>
      <c r="M512" s="39"/>
      <c r="N512" s="38" t="s">
        <v>2232</v>
      </c>
      <c r="O512" s="38" t="s">
        <v>43</v>
      </c>
      <c r="P512" s="38" t="s">
        <v>23</v>
      </c>
    </row>
    <row r="513" spans="1:16" ht="62.25" customHeight="1" x14ac:dyDescent="0.2">
      <c r="A513" s="33" t="s">
        <v>126</v>
      </c>
      <c r="B513" s="34" t="str">
        <f>IF(A513="","",VLOOKUP(A513,dados!$D$1:$E$130,2,FALSE))</f>
        <v>Comarca de Balneário Camboriú</v>
      </c>
      <c r="C513" s="131" t="s">
        <v>2233</v>
      </c>
      <c r="D513" s="25"/>
      <c r="E513" s="160" t="s">
        <v>99</v>
      </c>
      <c r="F513" s="25" t="s">
        <v>2234</v>
      </c>
      <c r="G513" s="25" t="s">
        <v>81</v>
      </c>
      <c r="H513" s="36" t="s">
        <v>1828</v>
      </c>
      <c r="I513" s="37">
        <v>4950</v>
      </c>
      <c r="J513" s="38" t="s">
        <v>26</v>
      </c>
      <c r="K513" s="38" t="s">
        <v>28</v>
      </c>
      <c r="L513" s="39"/>
      <c r="M513" s="39"/>
      <c r="N513" s="38" t="s">
        <v>2235</v>
      </c>
      <c r="O513" s="38" t="s">
        <v>43</v>
      </c>
      <c r="P513" s="38" t="s">
        <v>23</v>
      </c>
    </row>
    <row r="514" spans="1:16" ht="62.25" customHeight="1" x14ac:dyDescent="0.2">
      <c r="A514" s="33" t="s">
        <v>276</v>
      </c>
      <c r="B514" s="34" t="str">
        <f>IF(A514="","",VLOOKUP(A514,dados!$D$1:$E$130,2,FALSE))</f>
        <v>Comarca de Palhoça</v>
      </c>
      <c r="C514" s="131" t="s">
        <v>2236</v>
      </c>
      <c r="D514" s="25"/>
      <c r="E514" s="160" t="s">
        <v>99</v>
      </c>
      <c r="F514" s="25" t="s">
        <v>2237</v>
      </c>
      <c r="G514" s="25" t="s">
        <v>81</v>
      </c>
      <c r="H514" s="36" t="s">
        <v>1771</v>
      </c>
      <c r="I514" s="37">
        <v>1865</v>
      </c>
      <c r="J514" s="38" t="s">
        <v>26</v>
      </c>
      <c r="K514" s="38" t="s">
        <v>28</v>
      </c>
      <c r="L514" s="39"/>
      <c r="M514" s="39"/>
      <c r="N514" s="38" t="s">
        <v>2238</v>
      </c>
      <c r="O514" s="38" t="s">
        <v>43</v>
      </c>
      <c r="P514" s="38" t="s">
        <v>23</v>
      </c>
    </row>
    <row r="515" spans="1:16" ht="62.25" customHeight="1" x14ac:dyDescent="0.2">
      <c r="A515" s="33" t="s">
        <v>282</v>
      </c>
      <c r="B515" s="34" t="str">
        <f>IF(A515="","",VLOOKUP(A515,dados!$D$1:$E$130,2,FALSE))</f>
        <v>Comarca de Pinhalzinho</v>
      </c>
      <c r="C515" s="131" t="s">
        <v>2239</v>
      </c>
      <c r="D515" s="25"/>
      <c r="E515" s="160" t="s">
        <v>99</v>
      </c>
      <c r="F515" s="25" t="s">
        <v>2240</v>
      </c>
      <c r="G515" s="25" t="s">
        <v>81</v>
      </c>
      <c r="H515" s="36" t="s">
        <v>531</v>
      </c>
      <c r="I515" s="37">
        <v>682</v>
      </c>
      <c r="J515" s="38" t="s">
        <v>26</v>
      </c>
      <c r="K515" s="38" t="s">
        <v>39</v>
      </c>
      <c r="L515" s="39"/>
      <c r="M515" s="39"/>
      <c r="N515" s="38" t="s">
        <v>2241</v>
      </c>
      <c r="O515" s="38" t="s">
        <v>43</v>
      </c>
      <c r="P515" s="38" t="s">
        <v>23</v>
      </c>
    </row>
    <row r="516" spans="1:16" ht="62.25" customHeight="1" x14ac:dyDescent="0.2">
      <c r="A516" s="33" t="s">
        <v>256</v>
      </c>
      <c r="B516" s="34" t="str">
        <f>IF(A516="","",VLOOKUP(A516,dados!$D$1:$E$130,2,FALSE))</f>
        <v>Comarca de Lauro Müller</v>
      </c>
      <c r="C516" s="131" t="s">
        <v>2242</v>
      </c>
      <c r="D516" s="25"/>
      <c r="E516" s="160" t="s">
        <v>82</v>
      </c>
      <c r="F516" s="25" t="s">
        <v>2243</v>
      </c>
      <c r="G516" s="25" t="s">
        <v>81</v>
      </c>
      <c r="H516" s="36" t="s">
        <v>1679</v>
      </c>
      <c r="I516" s="37">
        <v>250</v>
      </c>
      <c r="J516" s="38" t="s">
        <v>26</v>
      </c>
      <c r="K516" s="38" t="s">
        <v>39</v>
      </c>
      <c r="L516" s="39"/>
      <c r="M516" s="39"/>
      <c r="N516" s="38" t="s">
        <v>2244</v>
      </c>
      <c r="O516" s="38" t="s">
        <v>43</v>
      </c>
      <c r="P516" s="38" t="s">
        <v>23</v>
      </c>
    </row>
    <row r="517" spans="1:16" ht="62.25" customHeight="1" x14ac:dyDescent="0.2">
      <c r="A517" s="33" t="s">
        <v>206</v>
      </c>
      <c r="B517" s="34" t="str">
        <f>IF(A517="","",VLOOKUP(A517,dados!$D$1:$E$130,2,FALSE))</f>
        <v>Comarca de Gaspar</v>
      </c>
      <c r="C517" s="131" t="s">
        <v>2245</v>
      </c>
      <c r="D517" s="25"/>
      <c r="E517" s="160" t="s">
        <v>82</v>
      </c>
      <c r="F517" s="25" t="s">
        <v>2246</v>
      </c>
      <c r="G517" s="25" t="s">
        <v>81</v>
      </c>
      <c r="H517" s="36" t="s">
        <v>1552</v>
      </c>
      <c r="I517" s="37">
        <v>1494</v>
      </c>
      <c r="J517" s="38" t="s">
        <v>37</v>
      </c>
      <c r="K517" s="38" t="s">
        <v>39</v>
      </c>
      <c r="L517" s="39"/>
      <c r="M517" s="39"/>
      <c r="N517" s="38" t="s">
        <v>2247</v>
      </c>
      <c r="O517" s="38" t="s">
        <v>43</v>
      </c>
      <c r="P517" s="38" t="s">
        <v>23</v>
      </c>
    </row>
    <row r="518" spans="1:16" ht="62.25" customHeight="1" x14ac:dyDescent="0.2">
      <c r="A518" s="33" t="s">
        <v>242</v>
      </c>
      <c r="B518" s="34" t="str">
        <f>IF(A518="","",VLOOKUP(A518,dados!$D$1:$E$130,2,FALSE))</f>
        <v>Comarca de Jaguaruna</v>
      </c>
      <c r="C518" s="26" t="s">
        <v>1473</v>
      </c>
      <c r="D518" s="25" t="s">
        <v>1474</v>
      </c>
      <c r="E518" s="160" t="s">
        <v>99</v>
      </c>
      <c r="F518" s="25" t="s">
        <v>1475</v>
      </c>
      <c r="G518" s="25" t="s">
        <v>60</v>
      </c>
      <c r="H518" s="36"/>
      <c r="I518" s="37">
        <v>540</v>
      </c>
      <c r="J518" s="38" t="s">
        <v>26</v>
      </c>
      <c r="K518" s="38" t="s">
        <v>39</v>
      </c>
      <c r="L518" s="39">
        <v>44681</v>
      </c>
      <c r="M518" s="39"/>
      <c r="N518" s="38" t="s">
        <v>2248</v>
      </c>
      <c r="O518" s="38" t="s">
        <v>43</v>
      </c>
      <c r="P518" s="38" t="s">
        <v>23</v>
      </c>
    </row>
    <row r="519" spans="1:16" ht="62.25" customHeight="1" x14ac:dyDescent="0.2">
      <c r="A519" s="33" t="s">
        <v>242</v>
      </c>
      <c r="B519" s="34" t="str">
        <f>IF(A519="","",VLOOKUP(A519,dados!$D$1:$E$130,2,FALSE))</f>
        <v>Comarca de Jaguaruna</v>
      </c>
      <c r="C519" s="26" t="s">
        <v>1510</v>
      </c>
      <c r="D519" s="25" t="s">
        <v>1474</v>
      </c>
      <c r="E519" s="160" t="s">
        <v>99</v>
      </c>
      <c r="F519" s="25" t="s">
        <v>1475</v>
      </c>
      <c r="G519" s="25" t="s">
        <v>60</v>
      </c>
      <c r="H519" s="36"/>
      <c r="I519" s="37">
        <v>200</v>
      </c>
      <c r="J519" s="38" t="s">
        <v>26</v>
      </c>
      <c r="K519" s="38" t="s">
        <v>39</v>
      </c>
      <c r="L519" s="39">
        <v>44681</v>
      </c>
      <c r="M519" s="39"/>
      <c r="N519" s="38" t="s">
        <v>2248</v>
      </c>
      <c r="O519" s="38" t="s">
        <v>43</v>
      </c>
      <c r="P519" s="38" t="s">
        <v>23</v>
      </c>
    </row>
    <row r="520" spans="1:16" ht="62.25" customHeight="1" x14ac:dyDescent="0.2">
      <c r="A520" s="33" t="s">
        <v>134</v>
      </c>
      <c r="B520" s="34" t="str">
        <f>IF(A520="","",VLOOKUP(A520,dados!$D$1:$E$130,2,FALSE))</f>
        <v>Comarca de Balneário Piçarras</v>
      </c>
      <c r="C520" s="131" t="s">
        <v>2212</v>
      </c>
      <c r="D520" s="25"/>
      <c r="E520" s="160" t="s">
        <v>99</v>
      </c>
      <c r="F520" s="25" t="s">
        <v>2249</v>
      </c>
      <c r="G520" s="25" t="s">
        <v>81</v>
      </c>
      <c r="H520" s="36" t="s">
        <v>531</v>
      </c>
      <c r="I520" s="37">
        <v>195</v>
      </c>
      <c r="J520" s="38" t="s">
        <v>26</v>
      </c>
      <c r="K520" s="38" t="s">
        <v>39</v>
      </c>
      <c r="L520" s="39"/>
      <c r="M520" s="39"/>
      <c r="N520" s="38" t="s">
        <v>2250</v>
      </c>
      <c r="O520" s="38" t="s">
        <v>43</v>
      </c>
      <c r="P520" s="38" t="s">
        <v>23</v>
      </c>
    </row>
    <row r="521" spans="1:16" ht="62.25" customHeight="1" x14ac:dyDescent="0.2">
      <c r="A521" s="33" t="s">
        <v>304</v>
      </c>
      <c r="B521" s="34" t="str">
        <f>IF(A521="","",VLOOKUP(A521,dados!$D$1:$E$130,2,FALSE))</f>
        <v>Comarca de Santa Cecília</v>
      </c>
      <c r="C521" s="131" t="s">
        <v>2251</v>
      </c>
      <c r="D521" s="25"/>
      <c r="E521" s="160" t="s">
        <v>99</v>
      </c>
      <c r="F521" s="25" t="s">
        <v>2252</v>
      </c>
      <c r="G521" s="25" t="s">
        <v>81</v>
      </c>
      <c r="H521" s="36" t="s">
        <v>1521</v>
      </c>
      <c r="I521" s="37">
        <v>2274</v>
      </c>
      <c r="J521" s="38" t="s">
        <v>26</v>
      </c>
      <c r="K521" s="38" t="s">
        <v>39</v>
      </c>
      <c r="L521" s="39">
        <v>44681</v>
      </c>
      <c r="M521" s="39"/>
      <c r="N521" s="38" t="s">
        <v>2253</v>
      </c>
      <c r="O521" s="38" t="s">
        <v>43</v>
      </c>
      <c r="P521" s="38" t="s">
        <v>23</v>
      </c>
    </row>
    <row r="522" spans="1:16" ht="62.25" customHeight="1" x14ac:dyDescent="0.2">
      <c r="A522" s="33" t="s">
        <v>326</v>
      </c>
      <c r="B522" s="34" t="str">
        <f>IF(A522="","",VLOOKUP(A522,dados!$D$1:$E$130,2,FALSE))</f>
        <v>Comarca de São Lourençi do Oeste</v>
      </c>
      <c r="C522" s="131" t="s">
        <v>2018</v>
      </c>
      <c r="D522" s="25"/>
      <c r="E522" s="160" t="s">
        <v>99</v>
      </c>
      <c r="F522" s="25" t="s">
        <v>2254</v>
      </c>
      <c r="G522" s="25" t="s">
        <v>81</v>
      </c>
      <c r="H522" s="36" t="s">
        <v>1503</v>
      </c>
      <c r="I522" s="37">
        <v>400</v>
      </c>
      <c r="J522" s="38" t="s">
        <v>26</v>
      </c>
      <c r="K522" s="38" t="s">
        <v>39</v>
      </c>
      <c r="L522" s="39">
        <v>44681</v>
      </c>
      <c r="M522" s="39"/>
      <c r="N522" s="38" t="s">
        <v>2255</v>
      </c>
      <c r="O522" s="38" t="s">
        <v>43</v>
      </c>
      <c r="P522" s="38" t="s">
        <v>23</v>
      </c>
    </row>
    <row r="523" spans="1:16" ht="83.25" customHeight="1" x14ac:dyDescent="0.2">
      <c r="A523" s="33" t="s">
        <v>344</v>
      </c>
      <c r="B523" s="34" t="str">
        <f>IF(A523="","",VLOOKUP(A523,dados!$D$1:$E$130,2,FALSE))</f>
        <v>Comarca de Tubarão</v>
      </c>
      <c r="C523" s="131" t="s">
        <v>1918</v>
      </c>
      <c r="D523" s="25"/>
      <c r="E523" s="160" t="s">
        <v>99</v>
      </c>
      <c r="F523" s="25" t="s">
        <v>2256</v>
      </c>
      <c r="G523" s="25" t="s">
        <v>81</v>
      </c>
      <c r="H523" s="36" t="s">
        <v>2257</v>
      </c>
      <c r="I523" s="37">
        <v>10510</v>
      </c>
      <c r="J523" s="38" t="s">
        <v>26</v>
      </c>
      <c r="K523" s="38" t="s">
        <v>28</v>
      </c>
      <c r="L523" s="39">
        <v>44592</v>
      </c>
      <c r="M523" s="39"/>
      <c r="N523" s="38" t="s">
        <v>2258</v>
      </c>
      <c r="O523" s="38" t="s">
        <v>43</v>
      </c>
      <c r="P523" s="38" t="s">
        <v>23</v>
      </c>
    </row>
    <row r="524" spans="1:16" ht="62.25" customHeight="1" x14ac:dyDescent="0.2">
      <c r="A524" s="33" t="s">
        <v>42</v>
      </c>
      <c r="B524" s="34" t="str">
        <f>IF(A524="","",VLOOKUP(A524,dados!$D$1:$E$130,2,FALSE))</f>
        <v>Tribunal de Justiça</v>
      </c>
      <c r="C524" s="131" t="s">
        <v>2259</v>
      </c>
      <c r="D524" s="25"/>
      <c r="E524" s="160" t="s">
        <v>116</v>
      </c>
      <c r="F524" s="25" t="s">
        <v>2260</v>
      </c>
      <c r="G524" s="25" t="s">
        <v>81</v>
      </c>
      <c r="H524" s="36" t="s">
        <v>2261</v>
      </c>
      <c r="I524" s="37">
        <v>3260</v>
      </c>
      <c r="J524" s="38" t="s">
        <v>26</v>
      </c>
      <c r="K524" s="38" t="s">
        <v>28</v>
      </c>
      <c r="L524" s="39">
        <v>44592</v>
      </c>
      <c r="M524" s="39"/>
      <c r="N524" s="38" t="s">
        <v>2262</v>
      </c>
      <c r="O524" s="38" t="s">
        <v>43</v>
      </c>
      <c r="P524" s="38" t="s">
        <v>23</v>
      </c>
    </row>
    <row r="525" spans="1:16" ht="62.25" customHeight="1" x14ac:dyDescent="0.2">
      <c r="A525" s="33" t="s">
        <v>122</v>
      </c>
      <c r="B525" s="34" t="str">
        <f>IF(A525="","",VLOOKUP(A525,dados!$D$1:$E$130,2,FALSE))</f>
        <v>Comarca de Ascurra</v>
      </c>
      <c r="C525" s="131" t="s">
        <v>2212</v>
      </c>
      <c r="D525" s="25"/>
      <c r="E525" s="160" t="s">
        <v>99</v>
      </c>
      <c r="F525" s="25" t="s">
        <v>2263</v>
      </c>
      <c r="G525" s="25" t="s">
        <v>81</v>
      </c>
      <c r="H525" s="36" t="s">
        <v>531</v>
      </c>
      <c r="I525" s="37">
        <v>195</v>
      </c>
      <c r="J525" s="38" t="s">
        <v>26</v>
      </c>
      <c r="K525" s="38" t="s">
        <v>39</v>
      </c>
      <c r="L525" s="39"/>
      <c r="M525" s="39"/>
      <c r="N525" s="38" t="s">
        <v>2264</v>
      </c>
      <c r="O525" s="38" t="s">
        <v>43</v>
      </c>
      <c r="P525" s="38" t="s">
        <v>23</v>
      </c>
    </row>
    <row r="526" spans="1:16" ht="90.75" customHeight="1" x14ac:dyDescent="0.2">
      <c r="A526" s="33" t="s">
        <v>206</v>
      </c>
      <c r="B526" s="34" t="str">
        <f>IF(A526="","",VLOOKUP(A526,dados!$D$1:$E$130,2,FALSE))</f>
        <v>Comarca de Gaspar</v>
      </c>
      <c r="C526" s="131" t="s">
        <v>2265</v>
      </c>
      <c r="D526" s="25"/>
      <c r="E526" s="160" t="s">
        <v>82</v>
      </c>
      <c r="F526" s="25" t="s">
        <v>2266</v>
      </c>
      <c r="G526" s="25" t="s">
        <v>81</v>
      </c>
      <c r="H526" s="36" t="s">
        <v>531</v>
      </c>
      <c r="I526" s="37">
        <v>1495</v>
      </c>
      <c r="J526" s="38" t="s">
        <v>26</v>
      </c>
      <c r="K526" s="38" t="s">
        <v>39</v>
      </c>
      <c r="L526" s="39"/>
      <c r="M526" s="39"/>
      <c r="N526" s="38" t="s">
        <v>2267</v>
      </c>
      <c r="O526" s="38" t="s">
        <v>43</v>
      </c>
      <c r="P526" s="38" t="s">
        <v>23</v>
      </c>
    </row>
    <row r="527" spans="1:16" ht="45" x14ac:dyDescent="0.2">
      <c r="A527" s="33" t="s">
        <v>42</v>
      </c>
      <c r="B527" s="34" t="str">
        <f>IF(A527="","",VLOOKUP(A527,dados!$D$1:$E$130,2,FALSE))</f>
        <v>Tribunal de Justiça</v>
      </c>
      <c r="C527" s="131" t="s">
        <v>2268</v>
      </c>
      <c r="D527" s="25"/>
      <c r="E527" s="160" t="s">
        <v>99</v>
      </c>
      <c r="F527" s="25" t="s">
        <v>2269</v>
      </c>
      <c r="G527" s="25" t="s">
        <v>81</v>
      </c>
      <c r="H527" s="36" t="s">
        <v>1734</v>
      </c>
      <c r="I527" s="37">
        <v>2498</v>
      </c>
      <c r="J527" s="38" t="s">
        <v>26</v>
      </c>
      <c r="K527" s="38" t="s">
        <v>39</v>
      </c>
      <c r="L527" s="39"/>
      <c r="M527" s="39"/>
      <c r="N527" s="38" t="s">
        <v>2270</v>
      </c>
      <c r="O527" s="38" t="s">
        <v>43</v>
      </c>
      <c r="P527" s="38" t="s">
        <v>23</v>
      </c>
    </row>
    <row r="528" spans="1:16" ht="87" customHeight="1" x14ac:dyDescent="0.2">
      <c r="A528" s="33" t="s">
        <v>320</v>
      </c>
      <c r="B528" s="34" t="str">
        <f>IF(A528="","",VLOOKUP(A528,dados!$D$1:$E$130,2,FALSE))</f>
        <v>Comarca de São Joaquim</v>
      </c>
      <c r="C528" s="131" t="s">
        <v>2271</v>
      </c>
      <c r="D528" s="25"/>
      <c r="E528" s="160" t="s">
        <v>99</v>
      </c>
      <c r="F528" s="25" t="s">
        <v>2272</v>
      </c>
      <c r="G528" s="25" t="s">
        <v>81</v>
      </c>
      <c r="H528" s="36" t="s">
        <v>531</v>
      </c>
      <c r="I528" s="37">
        <v>3950</v>
      </c>
      <c r="J528" s="38" t="s">
        <v>26</v>
      </c>
      <c r="K528" s="38" t="s">
        <v>39</v>
      </c>
      <c r="L528" s="39"/>
      <c r="M528" s="39"/>
      <c r="N528" s="38" t="s">
        <v>2273</v>
      </c>
      <c r="O528" s="38" t="s">
        <v>43</v>
      </c>
      <c r="P528" s="38" t="s">
        <v>23</v>
      </c>
    </row>
    <row r="529" spans="1:16" ht="105" x14ac:dyDescent="0.2">
      <c r="A529" s="33" t="s">
        <v>182</v>
      </c>
      <c r="B529" s="34" t="s">
        <v>183</v>
      </c>
      <c r="C529" s="131" t="s">
        <v>2274</v>
      </c>
      <c r="D529" s="25"/>
      <c r="E529" s="160" t="s">
        <v>99</v>
      </c>
      <c r="F529" s="25" t="s">
        <v>1877</v>
      </c>
      <c r="G529" s="25" t="s">
        <v>81</v>
      </c>
      <c r="H529" s="36" t="s">
        <v>411</v>
      </c>
      <c r="I529" s="37">
        <v>4051.5</v>
      </c>
      <c r="J529" s="38" t="s">
        <v>26</v>
      </c>
      <c r="K529" s="38" t="s">
        <v>47</v>
      </c>
      <c r="L529" s="39"/>
      <c r="M529" s="39"/>
      <c r="N529" s="38" t="s">
        <v>2275</v>
      </c>
      <c r="O529" s="38" t="s">
        <v>43</v>
      </c>
      <c r="P529" s="38" t="s">
        <v>23</v>
      </c>
    </row>
    <row r="530" spans="1:16" ht="45" x14ac:dyDescent="0.2">
      <c r="A530" s="33" t="s">
        <v>42</v>
      </c>
      <c r="B530" s="34" t="str">
        <f>IF(A530="","",VLOOKUP(A530,dados!$D$1:$E$130,2,FALSE))</f>
        <v>Tribunal de Justiça</v>
      </c>
      <c r="C530" s="131" t="s">
        <v>2276</v>
      </c>
      <c r="D530" s="25"/>
      <c r="E530" s="160" t="s">
        <v>104</v>
      </c>
      <c r="F530" s="25" t="s">
        <v>1727</v>
      </c>
      <c r="G530" s="25" t="s">
        <v>81</v>
      </c>
      <c r="H530" s="36" t="s">
        <v>2277</v>
      </c>
      <c r="I530" s="37">
        <v>1020</v>
      </c>
      <c r="J530" s="38" t="s">
        <v>26</v>
      </c>
      <c r="K530" s="38" t="s">
        <v>39</v>
      </c>
      <c r="L530" s="39">
        <v>44914</v>
      </c>
      <c r="M530" s="39"/>
      <c r="N530" s="38" t="s">
        <v>2278</v>
      </c>
      <c r="O530" s="38" t="s">
        <v>43</v>
      </c>
      <c r="P530" s="38" t="s">
        <v>23</v>
      </c>
    </row>
    <row r="531" spans="1:16" ht="30" x14ac:dyDescent="0.2">
      <c r="A531" s="33" t="s">
        <v>42</v>
      </c>
      <c r="B531" s="34" t="str">
        <f>IF(A531="","",VLOOKUP(A531,dados!$D$1:$E$130,2,FALSE))</f>
        <v>Tribunal de Justiça</v>
      </c>
      <c r="C531" s="131" t="s">
        <v>2279</v>
      </c>
      <c r="D531" s="25"/>
      <c r="E531" s="160" t="s">
        <v>104</v>
      </c>
      <c r="F531" s="25" t="s">
        <v>1727</v>
      </c>
      <c r="G531" s="25" t="s">
        <v>81</v>
      </c>
      <c r="H531" s="36" t="s">
        <v>1742</v>
      </c>
      <c r="I531" s="37">
        <v>1965</v>
      </c>
      <c r="J531" s="38" t="s">
        <v>26</v>
      </c>
      <c r="K531" s="38" t="s">
        <v>39</v>
      </c>
      <c r="L531" s="39">
        <v>44914</v>
      </c>
      <c r="M531" s="39"/>
      <c r="N531" s="38" t="s">
        <v>2278</v>
      </c>
      <c r="O531" s="38" t="s">
        <v>43</v>
      </c>
      <c r="P531" s="38" t="s">
        <v>23</v>
      </c>
    </row>
    <row r="532" spans="1:16" ht="72" customHeight="1" x14ac:dyDescent="0.2">
      <c r="A532" s="33" t="s">
        <v>282</v>
      </c>
      <c r="B532" s="34" t="str">
        <f>IF(A532="","",VLOOKUP(A532,dados!$D$1:$E$130,2,FALSE))</f>
        <v>Comarca de Pinhalzinho</v>
      </c>
      <c r="C532" s="131" t="s">
        <v>2280</v>
      </c>
      <c r="D532" s="25"/>
      <c r="E532" s="160" t="s">
        <v>99</v>
      </c>
      <c r="F532" s="25" t="s">
        <v>2281</v>
      </c>
      <c r="G532" s="25" t="s">
        <v>81</v>
      </c>
      <c r="H532" s="36" t="s">
        <v>1577</v>
      </c>
      <c r="I532" s="37">
        <v>1850</v>
      </c>
      <c r="J532" s="38" t="s">
        <v>26</v>
      </c>
      <c r="K532" s="38" t="s">
        <v>47</v>
      </c>
      <c r="L532" s="39"/>
      <c r="M532" s="39"/>
      <c r="N532" s="38" t="s">
        <v>2282</v>
      </c>
      <c r="O532" s="38" t="s">
        <v>43</v>
      </c>
      <c r="P532" s="38" t="s">
        <v>23</v>
      </c>
    </row>
    <row r="533" spans="1:16" ht="62.25" customHeight="1" x14ac:dyDescent="0.2">
      <c r="A533" s="33" t="s">
        <v>42</v>
      </c>
      <c r="B533" s="34" t="str">
        <f>IF(A533="","",VLOOKUP(A533,dados!$D$1:$E$130,2,FALSE))</f>
        <v>Tribunal de Justiça</v>
      </c>
      <c r="C533" s="26" t="s">
        <v>2283</v>
      </c>
      <c r="D533" s="25"/>
      <c r="E533" s="160" t="s">
        <v>75</v>
      </c>
      <c r="F533" s="25" t="s">
        <v>2284</v>
      </c>
      <c r="G533" s="25" t="s">
        <v>60</v>
      </c>
      <c r="H533" s="36" t="s">
        <v>2285</v>
      </c>
      <c r="I533" s="37">
        <v>1157.52</v>
      </c>
      <c r="J533" s="38" t="s">
        <v>26</v>
      </c>
      <c r="K533" s="38" t="s">
        <v>28</v>
      </c>
      <c r="L533" s="39">
        <v>44896</v>
      </c>
      <c r="M533" s="39"/>
      <c r="N533" s="38" t="s">
        <v>2286</v>
      </c>
      <c r="O533" s="38" t="s">
        <v>43</v>
      </c>
      <c r="P533" s="38" t="s">
        <v>34</v>
      </c>
    </row>
    <row r="534" spans="1:16" ht="62.25" customHeight="1" x14ac:dyDescent="0.2">
      <c r="A534" s="33" t="s">
        <v>42</v>
      </c>
      <c r="B534" s="34" t="str">
        <f>IF(A534="","",VLOOKUP(A534,dados!$D$1:$E$130,2,FALSE))</f>
        <v>Tribunal de Justiça</v>
      </c>
      <c r="C534" s="26" t="s">
        <v>2287</v>
      </c>
      <c r="D534" s="25"/>
      <c r="E534" s="160" t="s">
        <v>99</v>
      </c>
      <c r="F534" s="25" t="s">
        <v>2288</v>
      </c>
      <c r="G534" s="25" t="s">
        <v>81</v>
      </c>
      <c r="H534" s="36" t="s">
        <v>1503</v>
      </c>
      <c r="I534" s="37">
        <v>200</v>
      </c>
      <c r="J534" s="38" t="s">
        <v>26</v>
      </c>
      <c r="K534" s="38" t="s">
        <v>39</v>
      </c>
      <c r="L534" s="39">
        <v>44896</v>
      </c>
      <c r="M534" s="39"/>
      <c r="N534" s="38" t="s">
        <v>2289</v>
      </c>
      <c r="O534" s="38" t="s">
        <v>43</v>
      </c>
      <c r="P534" s="38" t="s">
        <v>23</v>
      </c>
    </row>
    <row r="535" spans="1:16" ht="62.25" customHeight="1" x14ac:dyDescent="0.2">
      <c r="A535" s="33" t="s">
        <v>276</v>
      </c>
      <c r="B535" s="34" t="str">
        <f>IF(A535="","",VLOOKUP(A535,dados!$D$1:$E$130,2,FALSE))</f>
        <v>Comarca de Palhoça</v>
      </c>
      <c r="C535" s="25" t="s">
        <v>2290</v>
      </c>
      <c r="D535" s="25"/>
      <c r="E535" s="160" t="s">
        <v>82</v>
      </c>
      <c r="F535" s="25" t="s">
        <v>2291</v>
      </c>
      <c r="G535" s="25" t="s">
        <v>81</v>
      </c>
      <c r="H535" s="36" t="s">
        <v>411</v>
      </c>
      <c r="I535" s="37">
        <v>632.79999999999995</v>
      </c>
      <c r="J535" s="38" t="s">
        <v>26</v>
      </c>
      <c r="K535" s="38" t="s">
        <v>39</v>
      </c>
      <c r="L535" s="39">
        <v>44896</v>
      </c>
      <c r="M535" s="39"/>
      <c r="N535" s="38" t="s">
        <v>2292</v>
      </c>
      <c r="O535" s="38" t="s">
        <v>43</v>
      </c>
      <c r="P535" s="38" t="s">
        <v>23</v>
      </c>
    </row>
    <row r="536" spans="1:16" ht="75" x14ac:dyDescent="0.2">
      <c r="A536" s="35" t="s">
        <v>148</v>
      </c>
      <c r="B536" s="130" t="str">
        <f>IF(A536="","",VLOOKUP(A536,dados!$D$1:$E$130,2,FALSE))</f>
        <v>Comarca de Blumenau</v>
      </c>
      <c r="C536" s="131" t="s">
        <v>2293</v>
      </c>
      <c r="D536" s="132"/>
      <c r="E536" s="160" t="s">
        <v>61</v>
      </c>
      <c r="F536" s="25" t="s">
        <v>2294</v>
      </c>
      <c r="G536" s="25" t="s">
        <v>81</v>
      </c>
      <c r="H536" s="36" t="s">
        <v>531</v>
      </c>
      <c r="I536" s="37">
        <v>2000</v>
      </c>
      <c r="J536" s="38" t="s">
        <v>37</v>
      </c>
      <c r="K536" s="38" t="s">
        <v>28</v>
      </c>
      <c r="L536" s="39"/>
      <c r="M536" s="39"/>
      <c r="N536" s="142" t="s">
        <v>2157</v>
      </c>
      <c r="O536" s="38" t="s">
        <v>43</v>
      </c>
      <c r="P536" s="38" t="s">
        <v>23</v>
      </c>
    </row>
    <row r="537" spans="1:16" ht="62.25" customHeight="1" x14ac:dyDescent="0.2">
      <c r="A537" s="33" t="s">
        <v>272</v>
      </c>
      <c r="B537" s="34" t="str">
        <f>IF(A537="","",VLOOKUP(A537,dados!$D$1:$E$130,2,FALSE))</f>
        <v>Comarca de Orleans</v>
      </c>
      <c r="C537" s="26" t="s">
        <v>1516</v>
      </c>
      <c r="D537" s="25" t="s">
        <v>1517</v>
      </c>
      <c r="E537" s="160" t="s">
        <v>99</v>
      </c>
      <c r="F537" s="25" t="s">
        <v>2295</v>
      </c>
      <c r="G537" s="25" t="s">
        <v>81</v>
      </c>
      <c r="H537" s="36" t="s">
        <v>1535</v>
      </c>
      <c r="I537" s="37">
        <v>4200</v>
      </c>
      <c r="J537" s="38" t="s">
        <v>26</v>
      </c>
      <c r="K537" s="38" t="s">
        <v>39</v>
      </c>
      <c r="L537" s="39">
        <v>44681</v>
      </c>
      <c r="M537" s="39"/>
      <c r="N537" s="38" t="s">
        <v>2296</v>
      </c>
      <c r="O537" s="38" t="s">
        <v>43</v>
      </c>
      <c r="P537" s="38" t="s">
        <v>23</v>
      </c>
    </row>
    <row r="538" spans="1:16" ht="62.25" customHeight="1" x14ac:dyDescent="0.2">
      <c r="A538" s="33" t="s">
        <v>284</v>
      </c>
      <c r="B538" s="34" t="str">
        <f>IF(A538="","",VLOOKUP(A538,dados!$D$1:$E$130,2,FALSE))</f>
        <v>Comarca de Pomerode</v>
      </c>
      <c r="C538" s="131" t="s">
        <v>2245</v>
      </c>
      <c r="D538" s="25"/>
      <c r="E538" s="160" t="s">
        <v>82</v>
      </c>
      <c r="F538" s="25" t="s">
        <v>2297</v>
      </c>
      <c r="G538" s="25" t="s">
        <v>81</v>
      </c>
      <c r="H538" s="36" t="s">
        <v>1528</v>
      </c>
      <c r="I538" s="37">
        <v>2745</v>
      </c>
      <c r="J538" s="38" t="s">
        <v>37</v>
      </c>
      <c r="K538" s="38" t="s">
        <v>39</v>
      </c>
      <c r="L538" s="39"/>
      <c r="M538" s="39"/>
      <c r="N538" s="38" t="s">
        <v>2298</v>
      </c>
      <c r="O538" s="38" t="s">
        <v>43</v>
      </c>
      <c r="P538" s="38" t="s">
        <v>23</v>
      </c>
    </row>
    <row r="539" spans="1:16" ht="63" customHeight="1" x14ac:dyDescent="0.2">
      <c r="A539" s="33" t="s">
        <v>322</v>
      </c>
      <c r="B539" s="34" t="str">
        <f>IF(A539="","",VLOOKUP(A539,dados!$D$1:$E$130,2,FALSE))</f>
        <v>Comarca de São José</v>
      </c>
      <c r="C539" s="131" t="s">
        <v>2299</v>
      </c>
      <c r="D539" s="25"/>
      <c r="E539" s="160" t="s">
        <v>99</v>
      </c>
      <c r="F539" s="25" t="s">
        <v>2300</v>
      </c>
      <c r="G539" s="25" t="s">
        <v>81</v>
      </c>
      <c r="H539" s="36" t="s">
        <v>411</v>
      </c>
      <c r="I539" s="37">
        <v>502.4</v>
      </c>
      <c r="J539" s="38" t="s">
        <v>37</v>
      </c>
      <c r="K539" s="38" t="s">
        <v>39</v>
      </c>
      <c r="L539" s="39"/>
      <c r="M539" s="39"/>
      <c r="N539" s="38" t="s">
        <v>2301</v>
      </c>
      <c r="O539" s="38" t="s">
        <v>43</v>
      </c>
      <c r="P539" s="38" t="s">
        <v>23</v>
      </c>
    </row>
    <row r="540" spans="1:16" ht="63" customHeight="1" x14ac:dyDescent="0.2">
      <c r="A540" s="33" t="s">
        <v>228</v>
      </c>
      <c r="B540" s="34" t="str">
        <f>IF(A540="","",VLOOKUP(A540,dados!$D$1:$E$130,2,FALSE))</f>
        <v>Comarca de Itajaí</v>
      </c>
      <c r="C540" s="131" t="s">
        <v>2302</v>
      </c>
      <c r="D540" s="25"/>
      <c r="E540" s="160" t="s">
        <v>99</v>
      </c>
      <c r="F540" s="25" t="s">
        <v>2303</v>
      </c>
      <c r="G540" s="25" t="s">
        <v>81</v>
      </c>
      <c r="H540" s="36" t="s">
        <v>411</v>
      </c>
      <c r="I540" s="37">
        <v>3162.65</v>
      </c>
      <c r="J540" s="38" t="s">
        <v>37</v>
      </c>
      <c r="K540" s="38" t="s">
        <v>39</v>
      </c>
      <c r="L540" s="39"/>
      <c r="M540" s="39"/>
      <c r="N540" s="38" t="s">
        <v>2304</v>
      </c>
      <c r="O540" s="38" t="s">
        <v>43</v>
      </c>
      <c r="P540" s="38" t="s">
        <v>23</v>
      </c>
    </row>
    <row r="541" spans="1:16" ht="62.25" customHeight="1" x14ac:dyDescent="0.2">
      <c r="A541" s="33" t="s">
        <v>42</v>
      </c>
      <c r="B541" s="34" t="str">
        <f>IF(A541="","",VLOOKUP(A541,dados!$D$1:$E$130,2,FALSE))</f>
        <v>Tribunal de Justiça</v>
      </c>
      <c r="C541" s="26" t="s">
        <v>2305</v>
      </c>
      <c r="D541" s="25"/>
      <c r="E541" s="160" t="s">
        <v>104</v>
      </c>
      <c r="F541" s="25" t="s">
        <v>1688</v>
      </c>
      <c r="G541" s="25" t="s">
        <v>74</v>
      </c>
      <c r="H541" s="36" t="s">
        <v>2029</v>
      </c>
      <c r="I541" s="37">
        <v>1795</v>
      </c>
      <c r="J541" s="38" t="s">
        <v>37</v>
      </c>
      <c r="K541" s="38" t="s">
        <v>39</v>
      </c>
      <c r="L541" s="39">
        <v>44914</v>
      </c>
      <c r="M541" s="39"/>
      <c r="N541" s="38" t="s">
        <v>2306</v>
      </c>
      <c r="O541" s="38" t="s">
        <v>43</v>
      </c>
      <c r="P541" s="38" t="s">
        <v>23</v>
      </c>
    </row>
    <row r="542" spans="1:16" ht="62.25" customHeight="1" x14ac:dyDescent="0.2">
      <c r="A542" s="33" t="s">
        <v>42</v>
      </c>
      <c r="B542" s="34" t="str">
        <f>IF(A542="","",VLOOKUP(A542,dados!$D$1:$E$130,2,FALSE))</f>
        <v>Tribunal de Justiça</v>
      </c>
      <c r="C542" s="26" t="s">
        <v>2307</v>
      </c>
      <c r="D542" s="25"/>
      <c r="E542" s="160" t="s">
        <v>104</v>
      </c>
      <c r="F542" s="25" t="s">
        <v>1688</v>
      </c>
      <c r="G542" s="25" t="s">
        <v>74</v>
      </c>
      <c r="H542" s="36" t="s">
        <v>2308</v>
      </c>
      <c r="I542" s="37">
        <v>2200</v>
      </c>
      <c r="J542" s="38" t="s">
        <v>37</v>
      </c>
      <c r="K542" s="38" t="s">
        <v>39</v>
      </c>
      <c r="L542" s="39">
        <v>44914</v>
      </c>
      <c r="M542" s="39"/>
      <c r="N542" s="38" t="s">
        <v>2306</v>
      </c>
      <c r="O542" s="38" t="s">
        <v>43</v>
      </c>
      <c r="P542" s="38" t="s">
        <v>23</v>
      </c>
    </row>
    <row r="543" spans="1:16" ht="62.25" customHeight="1" x14ac:dyDescent="0.2">
      <c r="A543" s="33" t="s">
        <v>42</v>
      </c>
      <c r="B543" s="34" t="str">
        <f>IF(A543="","",VLOOKUP(A543,dados!$D$1:$E$130,2,FALSE))</f>
        <v>Tribunal de Justiça</v>
      </c>
      <c r="C543" s="26" t="s">
        <v>2309</v>
      </c>
      <c r="D543" s="25"/>
      <c r="E543" s="160" t="s">
        <v>104</v>
      </c>
      <c r="F543" s="25" t="s">
        <v>1688</v>
      </c>
      <c r="G543" s="25" t="s">
        <v>74</v>
      </c>
      <c r="H543" s="36" t="s">
        <v>2310</v>
      </c>
      <c r="I543" s="37">
        <v>1368</v>
      </c>
      <c r="J543" s="38" t="s">
        <v>37</v>
      </c>
      <c r="K543" s="38" t="s">
        <v>39</v>
      </c>
      <c r="L543" s="39">
        <v>44914</v>
      </c>
      <c r="M543" s="39"/>
      <c r="N543" s="38" t="s">
        <v>2306</v>
      </c>
      <c r="O543" s="38" t="s">
        <v>43</v>
      </c>
      <c r="P543" s="38" t="s">
        <v>23</v>
      </c>
    </row>
    <row r="544" spans="1:16" ht="62.25" customHeight="1" x14ac:dyDescent="0.2">
      <c r="A544" s="33" t="s">
        <v>150</v>
      </c>
      <c r="B544" s="34" t="str">
        <f>IF(A544="","",VLOOKUP(A544,dados!$D$1:$E$130,2,FALSE))</f>
        <v>Comarca de Blumenau - Fórum FURB</v>
      </c>
      <c r="C544" s="26" t="s">
        <v>1516</v>
      </c>
      <c r="D544" s="25" t="s">
        <v>1517</v>
      </c>
      <c r="E544" s="160" t="s">
        <v>99</v>
      </c>
      <c r="F544" s="25" t="s">
        <v>1523</v>
      </c>
      <c r="G544" s="25" t="s">
        <v>81</v>
      </c>
      <c r="H544" s="36" t="s">
        <v>1535</v>
      </c>
      <c r="I544" s="37">
        <v>8260</v>
      </c>
      <c r="J544" s="38" t="s">
        <v>26</v>
      </c>
      <c r="K544" s="38" t="s">
        <v>39</v>
      </c>
      <c r="L544" s="39">
        <v>44681</v>
      </c>
      <c r="M544" s="39"/>
      <c r="N544" s="38" t="s">
        <v>2311</v>
      </c>
      <c r="O544" s="38" t="s">
        <v>52</v>
      </c>
      <c r="P544" s="38" t="s">
        <v>23</v>
      </c>
    </row>
    <row r="545" spans="1:16" ht="90" x14ac:dyDescent="0.2">
      <c r="A545" s="33" t="s">
        <v>206</v>
      </c>
      <c r="B545" s="34" t="str">
        <f>IF(A545="","",VLOOKUP(A545,dados!$D$1:$E$130,2,FALSE))</f>
        <v>Comarca de Gaspar</v>
      </c>
      <c r="C545" s="131" t="s">
        <v>2312</v>
      </c>
      <c r="D545" s="25"/>
      <c r="E545" s="160" t="s">
        <v>99</v>
      </c>
      <c r="F545" s="25" t="s">
        <v>2313</v>
      </c>
      <c r="G545" s="25" t="s">
        <v>81</v>
      </c>
      <c r="H545" s="36" t="s">
        <v>531</v>
      </c>
      <c r="I545" s="37">
        <v>222</v>
      </c>
      <c r="J545" s="38" t="s">
        <v>26</v>
      </c>
      <c r="K545" s="38" t="s">
        <v>39</v>
      </c>
      <c r="L545" s="39"/>
      <c r="M545" s="39"/>
      <c r="N545" s="38" t="s">
        <v>2314</v>
      </c>
      <c r="O545" s="38" t="s">
        <v>43</v>
      </c>
      <c r="P545" s="38" t="s">
        <v>23</v>
      </c>
    </row>
    <row r="546" spans="1:16" ht="108" customHeight="1" x14ac:dyDescent="0.2">
      <c r="A546" s="33" t="s">
        <v>42</v>
      </c>
      <c r="B546" s="34" t="str">
        <f>IF(A546="","",VLOOKUP(A546,dados!$D$1:$E$130,2,FALSE))</f>
        <v>Tribunal de Justiça</v>
      </c>
      <c r="C546" s="26" t="s">
        <v>2315</v>
      </c>
      <c r="D546" s="25"/>
      <c r="E546" s="160" t="s">
        <v>104</v>
      </c>
      <c r="F546" s="25" t="s">
        <v>1819</v>
      </c>
      <c r="G546" s="25" t="s">
        <v>60</v>
      </c>
      <c r="H546" s="36" t="s">
        <v>1334</v>
      </c>
      <c r="I546" s="37">
        <v>7450</v>
      </c>
      <c r="J546" s="38" t="s">
        <v>26</v>
      </c>
      <c r="K546" s="38" t="s">
        <v>28</v>
      </c>
      <c r="L546" s="39"/>
      <c r="M546" s="39"/>
      <c r="N546" s="38" t="s">
        <v>2316</v>
      </c>
      <c r="O546" s="38" t="s">
        <v>43</v>
      </c>
      <c r="P546" s="38" t="s">
        <v>23</v>
      </c>
    </row>
    <row r="547" spans="1:16" ht="108" customHeight="1" x14ac:dyDescent="0.2">
      <c r="A547" s="33" t="s">
        <v>42</v>
      </c>
      <c r="B547" s="34" t="str">
        <f>IF(A547="","",VLOOKUP(A547,dados!$D$1:$E$130,2,FALSE))</f>
        <v>Tribunal de Justiça</v>
      </c>
      <c r="C547" s="26" t="s">
        <v>2317</v>
      </c>
      <c r="D547" s="25"/>
      <c r="E547" s="160" t="s">
        <v>104</v>
      </c>
      <c r="F547" s="25" t="s">
        <v>1819</v>
      </c>
      <c r="G547" s="25" t="s">
        <v>60</v>
      </c>
      <c r="H547" s="36" t="s">
        <v>2318</v>
      </c>
      <c r="I547" s="37">
        <v>4425</v>
      </c>
      <c r="J547" s="38" t="s">
        <v>26</v>
      </c>
      <c r="K547" s="38" t="s">
        <v>28</v>
      </c>
      <c r="L547" s="39"/>
      <c r="M547" s="39"/>
      <c r="N547" s="38" t="s">
        <v>2316</v>
      </c>
      <c r="O547" s="38" t="s">
        <v>43</v>
      </c>
      <c r="P547" s="38" t="s">
        <v>23</v>
      </c>
    </row>
    <row r="548" spans="1:16" ht="108" customHeight="1" x14ac:dyDescent="0.2">
      <c r="A548" s="33" t="s">
        <v>42</v>
      </c>
      <c r="B548" s="34" t="str">
        <f>IF(A548="","",VLOOKUP(A548,dados!$D$1:$E$130,2,FALSE))</f>
        <v>Tribunal de Justiça</v>
      </c>
      <c r="C548" s="26" t="s">
        <v>2319</v>
      </c>
      <c r="D548" s="25"/>
      <c r="E548" s="160" t="s">
        <v>104</v>
      </c>
      <c r="F548" s="25" t="s">
        <v>1819</v>
      </c>
      <c r="G548" s="25" t="s">
        <v>60</v>
      </c>
      <c r="H548" s="36" t="s">
        <v>2320</v>
      </c>
      <c r="I548" s="37">
        <v>15600</v>
      </c>
      <c r="J548" s="38" t="s">
        <v>26</v>
      </c>
      <c r="K548" s="38" t="s">
        <v>28</v>
      </c>
      <c r="L548" s="39"/>
      <c r="M548" s="39"/>
      <c r="N548" s="38" t="s">
        <v>2321</v>
      </c>
      <c r="O548" s="38" t="s">
        <v>43</v>
      </c>
      <c r="P548" s="38" t="s">
        <v>23</v>
      </c>
    </row>
    <row r="549" spans="1:16" ht="62.25" customHeight="1" x14ac:dyDescent="0.2">
      <c r="A549" s="33" t="s">
        <v>42</v>
      </c>
      <c r="B549" s="34" t="str">
        <f>IF(A549="","",VLOOKUP(A549,dados!$D$1:$E$130,2,FALSE))</f>
        <v>Tribunal de Justiça</v>
      </c>
      <c r="C549" s="131" t="s">
        <v>2322</v>
      </c>
      <c r="D549" s="25"/>
      <c r="E549" s="160" t="s">
        <v>99</v>
      </c>
      <c r="F549" s="25" t="s">
        <v>2323</v>
      </c>
      <c r="G549" s="25" t="s">
        <v>81</v>
      </c>
      <c r="H549" s="36" t="s">
        <v>411</v>
      </c>
      <c r="I549" s="37">
        <v>3797.7</v>
      </c>
      <c r="J549" s="38" t="s">
        <v>26</v>
      </c>
      <c r="K549" s="38" t="s">
        <v>39</v>
      </c>
      <c r="L549" s="39"/>
      <c r="M549" s="39"/>
      <c r="N549" s="38" t="s">
        <v>2324</v>
      </c>
      <c r="O549" s="38" t="s">
        <v>43</v>
      </c>
      <c r="P549" s="38" t="s">
        <v>23</v>
      </c>
    </row>
    <row r="550" spans="1:16" ht="62.25" customHeight="1" x14ac:dyDescent="0.2">
      <c r="A550" s="33" t="s">
        <v>42</v>
      </c>
      <c r="B550" s="34" t="str">
        <f>IF(A550="","",VLOOKUP(A550,dados!$D$1:$E$130,2,FALSE))</f>
        <v>Tribunal de Justiça</v>
      </c>
      <c r="C550" s="131" t="s">
        <v>2325</v>
      </c>
      <c r="D550" s="25"/>
      <c r="E550" s="160" t="s">
        <v>99</v>
      </c>
      <c r="F550" s="25" t="s">
        <v>2326</v>
      </c>
      <c r="G550" s="25" t="s">
        <v>81</v>
      </c>
      <c r="H550" s="36" t="s">
        <v>2327</v>
      </c>
      <c r="I550" s="37">
        <v>3957.12</v>
      </c>
      <c r="J550" s="38" t="s">
        <v>26</v>
      </c>
      <c r="K550" s="38" t="s">
        <v>39</v>
      </c>
      <c r="L550" s="39"/>
      <c r="M550" s="39"/>
      <c r="N550" s="38" t="s">
        <v>2328</v>
      </c>
      <c r="O550" s="38" t="s">
        <v>43</v>
      </c>
      <c r="P550" s="38" t="s">
        <v>23</v>
      </c>
    </row>
    <row r="551" spans="1:16" ht="150" x14ac:dyDescent="0.2">
      <c r="A551" s="33" t="s">
        <v>42</v>
      </c>
      <c r="B551" s="34" t="str">
        <f>IF(A551="","",VLOOKUP(A551,dados!$D$1:$E$130,2,FALSE))</f>
        <v>Tribunal de Justiça</v>
      </c>
      <c r="C551" s="131" t="s">
        <v>2329</v>
      </c>
      <c r="D551" s="25"/>
      <c r="E551" s="160" t="s">
        <v>99</v>
      </c>
      <c r="F551" s="25" t="s">
        <v>2326</v>
      </c>
      <c r="G551" s="25" t="s">
        <v>81</v>
      </c>
      <c r="H551" s="36" t="s">
        <v>2330</v>
      </c>
      <c r="I551" s="37">
        <v>4464</v>
      </c>
      <c r="J551" s="38" t="s">
        <v>26</v>
      </c>
      <c r="K551" s="38" t="s">
        <v>39</v>
      </c>
      <c r="L551" s="39"/>
      <c r="M551" s="39"/>
      <c r="N551" s="38" t="s">
        <v>2328</v>
      </c>
      <c r="O551" s="38" t="s">
        <v>43</v>
      </c>
      <c r="P551" s="38" t="s">
        <v>23</v>
      </c>
    </row>
    <row r="552" spans="1:16" ht="60" x14ac:dyDescent="0.2">
      <c r="A552" s="33" t="s">
        <v>42</v>
      </c>
      <c r="B552" s="34" t="str">
        <f>IF(A552="","",VLOOKUP(A552,dados!$D$1:$E$130,2,FALSE))</f>
        <v>Tribunal de Justiça</v>
      </c>
      <c r="C552" s="131" t="s">
        <v>2331</v>
      </c>
      <c r="D552" s="25"/>
      <c r="E552" s="160" t="s">
        <v>99</v>
      </c>
      <c r="F552" s="25" t="s">
        <v>2332</v>
      </c>
      <c r="G552" s="25" t="s">
        <v>81</v>
      </c>
      <c r="H552" s="36" t="s">
        <v>2102</v>
      </c>
      <c r="I552" s="37">
        <v>2634</v>
      </c>
      <c r="J552" s="38" t="s">
        <v>26</v>
      </c>
      <c r="K552" s="38" t="s">
        <v>39</v>
      </c>
      <c r="L552" s="39"/>
      <c r="M552" s="39"/>
      <c r="N552" s="38" t="s">
        <v>2333</v>
      </c>
      <c r="O552" s="38" t="s">
        <v>43</v>
      </c>
      <c r="P552" s="38" t="s">
        <v>23</v>
      </c>
    </row>
    <row r="553" spans="1:16" ht="60" x14ac:dyDescent="0.2">
      <c r="A553" s="33" t="s">
        <v>42</v>
      </c>
      <c r="B553" s="34" t="str">
        <f>IF(A553="","",VLOOKUP(A553,dados!$D$1:$E$130,2,FALSE))</f>
        <v>Tribunal de Justiça</v>
      </c>
      <c r="C553" s="131" t="s">
        <v>2334</v>
      </c>
      <c r="D553" s="25"/>
      <c r="E553" s="160" t="s">
        <v>99</v>
      </c>
      <c r="F553" s="25" t="s">
        <v>2332</v>
      </c>
      <c r="G553" s="25" t="s">
        <v>81</v>
      </c>
      <c r="H553" s="36" t="s">
        <v>2335</v>
      </c>
      <c r="I553" s="37">
        <v>2609.5</v>
      </c>
      <c r="J553" s="38" t="s">
        <v>26</v>
      </c>
      <c r="K553" s="38" t="s">
        <v>39</v>
      </c>
      <c r="L553" s="39"/>
      <c r="M553" s="39"/>
      <c r="N553" s="38" t="s">
        <v>2333</v>
      </c>
      <c r="O553" s="38" t="s">
        <v>43</v>
      </c>
      <c r="P553" s="38" t="s">
        <v>23</v>
      </c>
    </row>
    <row r="554" spans="1:16" ht="90" x14ac:dyDescent="0.2">
      <c r="A554" s="33" t="s">
        <v>42</v>
      </c>
      <c r="B554" s="34" t="str">
        <f>IF(A554="","",VLOOKUP(A554,dados!$D$1:$E$130,2,FALSE))</f>
        <v>Tribunal de Justiça</v>
      </c>
      <c r="C554" s="131" t="s">
        <v>2336</v>
      </c>
      <c r="D554" s="25"/>
      <c r="E554" s="160" t="s">
        <v>99</v>
      </c>
      <c r="F554" s="25" t="s">
        <v>2337</v>
      </c>
      <c r="G554" s="25" t="s">
        <v>81</v>
      </c>
      <c r="H554" s="36" t="s">
        <v>2338</v>
      </c>
      <c r="I554" s="37">
        <v>2396.8000000000002</v>
      </c>
      <c r="J554" s="38" t="s">
        <v>26</v>
      </c>
      <c r="K554" s="38" t="s">
        <v>39</v>
      </c>
      <c r="L554" s="39"/>
      <c r="M554" s="39"/>
      <c r="N554" s="38" t="s">
        <v>2339</v>
      </c>
      <c r="O554" s="38" t="s">
        <v>43</v>
      </c>
      <c r="P554" s="38" t="s">
        <v>23</v>
      </c>
    </row>
    <row r="555" spans="1:16" ht="30" x14ac:dyDescent="0.2">
      <c r="A555" s="33" t="s">
        <v>176</v>
      </c>
      <c r="B555" s="34" t="str">
        <f>IF(A555="","",VLOOKUP(A555,dados!$D$1:$E$130,2,FALSE))</f>
        <v>Comarca de Capivari de Baixo</v>
      </c>
      <c r="C555" s="131" t="s">
        <v>2340</v>
      </c>
      <c r="D555" s="25"/>
      <c r="E555" s="160" t="s">
        <v>82</v>
      </c>
      <c r="F555" s="25" t="s">
        <v>2341</v>
      </c>
      <c r="G555" s="25" t="s">
        <v>81</v>
      </c>
      <c r="H555" s="36" t="s">
        <v>1490</v>
      </c>
      <c r="I555" s="37">
        <v>36.72</v>
      </c>
      <c r="J555" s="38" t="s">
        <v>26</v>
      </c>
      <c r="K555" s="38" t="s">
        <v>39</v>
      </c>
      <c r="L555" s="39"/>
      <c r="M555" s="39"/>
      <c r="N555" s="38" t="s">
        <v>2342</v>
      </c>
      <c r="O555" s="38" t="s">
        <v>43</v>
      </c>
      <c r="P555" s="38" t="s">
        <v>23</v>
      </c>
    </row>
    <row r="556" spans="1:16" ht="75" x14ac:dyDescent="0.2">
      <c r="A556" s="33" t="s">
        <v>42</v>
      </c>
      <c r="B556" s="34" t="str">
        <f>IF(A556="","",VLOOKUP(A556,dados!$D$1:$E$130,2,FALSE))</f>
        <v>Tribunal de Justiça</v>
      </c>
      <c r="C556" s="131" t="s">
        <v>2343</v>
      </c>
      <c r="D556" s="25"/>
      <c r="E556" s="160" t="s">
        <v>82</v>
      </c>
      <c r="F556" s="25" t="s">
        <v>2344</v>
      </c>
      <c r="G556" s="25" t="s">
        <v>81</v>
      </c>
      <c r="H556" s="36" t="s">
        <v>2345</v>
      </c>
      <c r="I556" s="37">
        <v>76200</v>
      </c>
      <c r="J556" s="38" t="s">
        <v>26</v>
      </c>
      <c r="K556" s="38" t="s">
        <v>39</v>
      </c>
      <c r="L556" s="39"/>
      <c r="M556" s="39"/>
      <c r="N556" s="38" t="s">
        <v>2346</v>
      </c>
      <c r="O556" s="38" t="s">
        <v>43</v>
      </c>
      <c r="P556" s="38" t="s">
        <v>23</v>
      </c>
    </row>
    <row r="557" spans="1:16" ht="147.75" customHeight="1" x14ac:dyDescent="0.2">
      <c r="A557" s="33" t="s">
        <v>42</v>
      </c>
      <c r="B557" s="34" t="str">
        <f>IF(A557="","",VLOOKUP(A557,dados!$D$1:$E$130,2,FALSE))</f>
        <v>Tribunal de Justiça</v>
      </c>
      <c r="C557" s="131" t="s">
        <v>2347</v>
      </c>
      <c r="D557" s="25"/>
      <c r="E557" s="160" t="s">
        <v>18</v>
      </c>
      <c r="F557" s="25" t="s">
        <v>2348</v>
      </c>
      <c r="G557" s="25" t="s">
        <v>60</v>
      </c>
      <c r="H557" s="36" t="s">
        <v>1503</v>
      </c>
      <c r="I557" s="37">
        <v>3998.4</v>
      </c>
      <c r="J557" s="38" t="s">
        <v>26</v>
      </c>
      <c r="K557" s="38" t="s">
        <v>28</v>
      </c>
      <c r="L557" s="39"/>
      <c r="M557" s="39"/>
      <c r="N557" s="38" t="s">
        <v>2349</v>
      </c>
      <c r="O557" s="38" t="s">
        <v>43</v>
      </c>
      <c r="P557" s="38" t="s">
        <v>34</v>
      </c>
    </row>
    <row r="558" spans="1:16" ht="45" x14ac:dyDescent="0.2">
      <c r="A558" s="33" t="s">
        <v>256</v>
      </c>
      <c r="B558" s="34" t="str">
        <f>IF(A558="","",VLOOKUP(A558,dados!$D$1:$E$130,2,FALSE))</f>
        <v>Comarca de Lauro Müller</v>
      </c>
      <c r="C558" s="131" t="s">
        <v>2350</v>
      </c>
      <c r="D558" s="25"/>
      <c r="E558" s="160" t="s">
        <v>82</v>
      </c>
      <c r="F558" s="25" t="s">
        <v>2351</v>
      </c>
      <c r="G558" s="25" t="s">
        <v>81</v>
      </c>
      <c r="H558" s="36" t="s">
        <v>1577</v>
      </c>
      <c r="I558" s="37">
        <v>360</v>
      </c>
      <c r="J558" s="38" t="s">
        <v>26</v>
      </c>
      <c r="K558" s="38" t="s">
        <v>39</v>
      </c>
      <c r="L558" s="39"/>
      <c r="M558" s="39"/>
      <c r="N558" s="38" t="s">
        <v>2352</v>
      </c>
      <c r="O558" s="38" t="s">
        <v>43</v>
      </c>
      <c r="P558" s="38" t="s">
        <v>23</v>
      </c>
    </row>
    <row r="559" spans="1:16" ht="105" x14ac:dyDescent="0.2">
      <c r="A559" s="33" t="s">
        <v>42</v>
      </c>
      <c r="B559" s="34" t="str">
        <f>IF(A559="","",VLOOKUP(A559,dados!$D$1:$E$130,2,FALSE))</f>
        <v>Tribunal de Justiça</v>
      </c>
      <c r="C559" s="131" t="s">
        <v>2353</v>
      </c>
      <c r="D559" s="25"/>
      <c r="E559" s="160" t="s">
        <v>61</v>
      </c>
      <c r="F559" s="25" t="s">
        <v>2354</v>
      </c>
      <c r="G559" s="25" t="s">
        <v>81</v>
      </c>
      <c r="H559" s="36" t="s">
        <v>531</v>
      </c>
      <c r="I559" s="37">
        <v>730</v>
      </c>
      <c r="J559" s="38" t="s">
        <v>26</v>
      </c>
      <c r="K559" s="38" t="s">
        <v>39</v>
      </c>
      <c r="L559" s="39"/>
      <c r="M559" s="39"/>
      <c r="N559" s="38" t="s">
        <v>2355</v>
      </c>
      <c r="O559" s="38" t="s">
        <v>43</v>
      </c>
      <c r="P559" s="38" t="s">
        <v>23</v>
      </c>
    </row>
    <row r="560" spans="1:16" ht="300" x14ac:dyDescent="0.2">
      <c r="A560" s="33" t="s">
        <v>42</v>
      </c>
      <c r="B560" s="34" t="str">
        <f>IF(A560="","",VLOOKUP(A560,dados!$D$1:$E$130,2,FALSE))</f>
        <v>Tribunal de Justiça</v>
      </c>
      <c r="C560" s="131" t="s">
        <v>2356</v>
      </c>
      <c r="D560" s="25"/>
      <c r="E560" s="160" t="s">
        <v>99</v>
      </c>
      <c r="F560" s="25" t="s">
        <v>2357</v>
      </c>
      <c r="G560" s="25" t="s">
        <v>81</v>
      </c>
      <c r="H560" s="36" t="s">
        <v>411</v>
      </c>
      <c r="I560" s="37">
        <v>5099.55</v>
      </c>
      <c r="J560" s="38" t="s">
        <v>26</v>
      </c>
      <c r="K560" s="38" t="s">
        <v>39</v>
      </c>
      <c r="L560" s="39"/>
      <c r="M560" s="39"/>
      <c r="N560" s="38" t="s">
        <v>2358</v>
      </c>
      <c r="O560" s="38" t="s">
        <v>43</v>
      </c>
      <c r="P560" s="38" t="s">
        <v>23</v>
      </c>
    </row>
    <row r="561" spans="1:16" ht="409.5" x14ac:dyDescent="0.2">
      <c r="A561" s="33" t="s">
        <v>42</v>
      </c>
      <c r="B561" s="34" t="str">
        <f>IF(A561="","",VLOOKUP(A561,dados!$D$1:$E$130,2,FALSE))</f>
        <v>Tribunal de Justiça</v>
      </c>
      <c r="C561" s="131" t="s">
        <v>2359</v>
      </c>
      <c r="D561" s="25"/>
      <c r="E561" s="160" t="s">
        <v>99</v>
      </c>
      <c r="F561" s="25" t="s">
        <v>2360</v>
      </c>
      <c r="G561" s="25" t="s">
        <v>81</v>
      </c>
      <c r="H561" s="36" t="s">
        <v>2102</v>
      </c>
      <c r="I561" s="37">
        <v>48870</v>
      </c>
      <c r="J561" s="38"/>
      <c r="K561" s="38"/>
      <c r="L561" s="39"/>
      <c r="M561" s="39"/>
      <c r="N561" s="38" t="s">
        <v>2361</v>
      </c>
      <c r="O561" s="38" t="s">
        <v>43</v>
      </c>
      <c r="P561" s="38" t="s">
        <v>23</v>
      </c>
    </row>
    <row r="562" spans="1:16" ht="147.75" customHeight="1" x14ac:dyDescent="0.2">
      <c r="A562" s="33" t="s">
        <v>42</v>
      </c>
      <c r="B562" s="34" t="str">
        <f>IF(A562="","",VLOOKUP(A562,dados!$D$1:$E$130,2,FALSE))</f>
        <v>Tribunal de Justiça</v>
      </c>
      <c r="C562" s="131" t="s">
        <v>2362</v>
      </c>
      <c r="D562" s="25"/>
      <c r="E562" s="160" t="s">
        <v>18</v>
      </c>
      <c r="F562" s="25" t="s">
        <v>2363</v>
      </c>
      <c r="G562" s="25" t="s">
        <v>60</v>
      </c>
      <c r="H562" s="36" t="s">
        <v>531</v>
      </c>
      <c r="I562" s="37">
        <v>1999.2</v>
      </c>
      <c r="J562" s="38" t="s">
        <v>26</v>
      </c>
      <c r="K562" s="38" t="s">
        <v>28</v>
      </c>
      <c r="L562" s="39"/>
      <c r="M562" s="39"/>
      <c r="N562" s="38" t="s">
        <v>2364</v>
      </c>
      <c r="O562" s="38" t="s">
        <v>43</v>
      </c>
      <c r="P562" s="38" t="s">
        <v>34</v>
      </c>
    </row>
    <row r="563" spans="1:16" ht="147.75" customHeight="1" x14ac:dyDescent="0.2">
      <c r="A563" s="33" t="s">
        <v>42</v>
      </c>
      <c r="B563" s="34" t="str">
        <f>IF(A563="","",VLOOKUP(A563,dados!$D$1:$E$130,2,FALSE))</f>
        <v>Tribunal de Justiça</v>
      </c>
      <c r="C563" s="131" t="s">
        <v>2365</v>
      </c>
      <c r="D563" s="25"/>
      <c r="E563" s="160" t="s">
        <v>18</v>
      </c>
      <c r="F563" s="25" t="s">
        <v>2366</v>
      </c>
      <c r="G563" s="25" t="s">
        <v>60</v>
      </c>
      <c r="H563" s="36" t="s">
        <v>531</v>
      </c>
      <c r="I563" s="37">
        <v>1999.2</v>
      </c>
      <c r="J563" s="38" t="s">
        <v>26</v>
      </c>
      <c r="K563" s="38" t="s">
        <v>28</v>
      </c>
      <c r="L563" s="39"/>
      <c r="M563" s="39"/>
      <c r="N563" s="38" t="s">
        <v>2367</v>
      </c>
      <c r="O563" s="38" t="s">
        <v>43</v>
      </c>
      <c r="P563" s="38" t="s">
        <v>34</v>
      </c>
    </row>
    <row r="564" spans="1:16" ht="147.75" customHeight="1" x14ac:dyDescent="0.2">
      <c r="A564" s="33" t="s">
        <v>42</v>
      </c>
      <c r="B564" s="34" t="str">
        <f>IF(A564="","",VLOOKUP(A564,dados!$D$1:$E$130,2,FALSE))</f>
        <v>Tribunal de Justiça</v>
      </c>
      <c r="C564" s="131" t="s">
        <v>2368</v>
      </c>
      <c r="D564" s="25"/>
      <c r="E564" s="160" t="s">
        <v>18</v>
      </c>
      <c r="F564" s="25" t="s">
        <v>2369</v>
      </c>
      <c r="G564" s="25" t="s">
        <v>60</v>
      </c>
      <c r="H564" s="36" t="s">
        <v>1490</v>
      </c>
      <c r="I564" s="37">
        <v>5997.6</v>
      </c>
      <c r="J564" s="38" t="s">
        <v>26</v>
      </c>
      <c r="K564" s="38" t="s">
        <v>28</v>
      </c>
      <c r="L564" s="39"/>
      <c r="M564" s="39"/>
      <c r="N564" s="38" t="s">
        <v>2370</v>
      </c>
      <c r="O564" s="38" t="s">
        <v>43</v>
      </c>
      <c r="P564" s="38" t="s">
        <v>34</v>
      </c>
    </row>
    <row r="565" spans="1:16" ht="147.75" customHeight="1" x14ac:dyDescent="0.2">
      <c r="A565" s="33" t="s">
        <v>42</v>
      </c>
      <c r="B565" s="34" t="str">
        <f>IF(A565="","",VLOOKUP(A565,dados!$D$1:$E$130,2,FALSE))</f>
        <v>Tribunal de Justiça</v>
      </c>
      <c r="C565" s="131" t="s">
        <v>2371</v>
      </c>
      <c r="D565" s="25"/>
      <c r="E565" s="160" t="s">
        <v>18</v>
      </c>
      <c r="F565" s="25" t="s">
        <v>2372</v>
      </c>
      <c r="G565" s="25" t="s">
        <v>60</v>
      </c>
      <c r="H565" s="36" t="s">
        <v>531</v>
      </c>
      <c r="I565" s="37">
        <v>8330</v>
      </c>
      <c r="J565" s="38" t="s">
        <v>26</v>
      </c>
      <c r="K565" s="38" t="s">
        <v>28</v>
      </c>
      <c r="L565" s="39"/>
      <c r="M565" s="39"/>
      <c r="N565" s="38" t="s">
        <v>2373</v>
      </c>
      <c r="O565" s="38" t="s">
        <v>43</v>
      </c>
      <c r="P565" s="38" t="s">
        <v>34</v>
      </c>
    </row>
    <row r="566" spans="1:16" ht="147.75" customHeight="1" x14ac:dyDescent="0.2">
      <c r="A566" s="33" t="s">
        <v>42</v>
      </c>
      <c r="B566" s="34" t="str">
        <f>IF(A566="","",VLOOKUP(A566,dados!$D$1:$E$130,2,FALSE))</f>
        <v>Tribunal de Justiça</v>
      </c>
      <c r="C566" s="131" t="s">
        <v>2374</v>
      </c>
      <c r="D566" s="25"/>
      <c r="E566" s="160" t="s">
        <v>18</v>
      </c>
      <c r="F566" s="25" t="s">
        <v>2372</v>
      </c>
      <c r="G566" s="25" t="s">
        <v>60</v>
      </c>
      <c r="H566" s="36" t="s">
        <v>1503</v>
      </c>
      <c r="I566" s="37">
        <v>3998.4</v>
      </c>
      <c r="J566" s="38" t="s">
        <v>26</v>
      </c>
      <c r="K566" s="38" t="s">
        <v>28</v>
      </c>
      <c r="L566" s="39"/>
      <c r="M566" s="39"/>
      <c r="N566" s="38" t="s">
        <v>2373</v>
      </c>
      <c r="O566" s="38" t="s">
        <v>43</v>
      </c>
      <c r="P566" s="38" t="s">
        <v>34</v>
      </c>
    </row>
    <row r="567" spans="1:16" ht="165" x14ac:dyDescent="0.2">
      <c r="A567" s="33" t="s">
        <v>42</v>
      </c>
      <c r="B567" s="34" t="str">
        <f>IF(A567="","",VLOOKUP(A567,dados!$D$1:$E$130,2,FALSE))</f>
        <v>Tribunal de Justiça</v>
      </c>
      <c r="C567" s="131" t="s">
        <v>2375</v>
      </c>
      <c r="D567" s="25"/>
      <c r="E567" s="160" t="s">
        <v>82</v>
      </c>
      <c r="F567" s="25" t="s">
        <v>2376</v>
      </c>
      <c r="G567" s="25" t="s">
        <v>81</v>
      </c>
      <c r="H567" s="36" t="s">
        <v>411</v>
      </c>
      <c r="I567" s="37">
        <v>76196</v>
      </c>
      <c r="J567" s="38" t="s">
        <v>26</v>
      </c>
      <c r="K567" s="38" t="s">
        <v>28</v>
      </c>
      <c r="L567" s="39"/>
      <c r="M567" s="39"/>
      <c r="N567" s="38" t="s">
        <v>2377</v>
      </c>
      <c r="O567" s="38" t="s">
        <v>43</v>
      </c>
      <c r="P567" s="38" t="s">
        <v>23</v>
      </c>
    </row>
    <row r="568" spans="1:16" ht="409.5" x14ac:dyDescent="0.2">
      <c r="A568" s="33" t="s">
        <v>42</v>
      </c>
      <c r="B568" s="34" t="str">
        <f>IF(A568="","",VLOOKUP(A568,dados!$D$1:$E$130,2,FALSE))</f>
        <v>Tribunal de Justiça</v>
      </c>
      <c r="C568" s="131" t="s">
        <v>2378</v>
      </c>
      <c r="D568" s="25"/>
      <c r="E568" s="160" t="s">
        <v>99</v>
      </c>
      <c r="F568" s="25" t="s">
        <v>2379</v>
      </c>
      <c r="G568" s="25" t="s">
        <v>81</v>
      </c>
      <c r="H568" s="36" t="s">
        <v>2224</v>
      </c>
      <c r="I568" s="37">
        <v>27562.5</v>
      </c>
      <c r="J568" s="38" t="s">
        <v>26</v>
      </c>
      <c r="K568" s="38" t="s">
        <v>39</v>
      </c>
      <c r="L568" s="39"/>
      <c r="M568" s="39"/>
      <c r="N568" s="38" t="s">
        <v>2380</v>
      </c>
      <c r="O568" s="38" t="s">
        <v>43</v>
      </c>
      <c r="P568" s="38" t="s">
        <v>23</v>
      </c>
    </row>
    <row r="569" spans="1:16" ht="90" x14ac:dyDescent="0.2">
      <c r="A569" s="33" t="s">
        <v>42</v>
      </c>
      <c r="B569" s="34" t="str">
        <f>IF(A569="","",VLOOKUP(A569,dados!$D$1:$E$130,2,FALSE))</f>
        <v>Tribunal de Justiça</v>
      </c>
      <c r="C569" s="131" t="s">
        <v>2381</v>
      </c>
      <c r="D569" s="25"/>
      <c r="E569" s="160" t="s">
        <v>116</v>
      </c>
      <c r="F569" s="25" t="s">
        <v>2382</v>
      </c>
      <c r="G569" s="25" t="s">
        <v>81</v>
      </c>
      <c r="H569" s="36" t="s">
        <v>1734</v>
      </c>
      <c r="I569" s="37">
        <v>340</v>
      </c>
      <c r="J569" s="38" t="s">
        <v>37</v>
      </c>
      <c r="K569" s="38" t="s">
        <v>39</v>
      </c>
      <c r="L569" s="39"/>
      <c r="M569" s="39"/>
      <c r="N569" s="38" t="s">
        <v>2383</v>
      </c>
      <c r="O569" s="38" t="s">
        <v>43</v>
      </c>
      <c r="P569" s="38" t="s">
        <v>23</v>
      </c>
    </row>
    <row r="570" spans="1:16" ht="60" x14ac:dyDescent="0.2">
      <c r="A570" s="33" t="s">
        <v>42</v>
      </c>
      <c r="B570" s="34" t="str">
        <f>IF(A570="","",VLOOKUP(A570,dados!$D$1:$E$130,2,FALSE))</f>
        <v>Tribunal de Justiça</v>
      </c>
      <c r="C570" s="131" t="s">
        <v>2384</v>
      </c>
      <c r="D570" s="25"/>
      <c r="E570" s="160" t="s">
        <v>99</v>
      </c>
      <c r="F570" s="25" t="s">
        <v>2385</v>
      </c>
      <c r="G570" s="25" t="s">
        <v>81</v>
      </c>
      <c r="H570" s="36" t="s">
        <v>2386</v>
      </c>
      <c r="I570" s="37">
        <v>6480</v>
      </c>
      <c r="J570" s="38" t="s">
        <v>26</v>
      </c>
      <c r="K570" s="38" t="s">
        <v>39</v>
      </c>
      <c r="L570" s="39"/>
      <c r="M570" s="39"/>
      <c r="N570" s="38" t="s">
        <v>2387</v>
      </c>
      <c r="O570" s="38" t="s">
        <v>43</v>
      </c>
      <c r="P570" s="38" t="s">
        <v>23</v>
      </c>
    </row>
    <row r="571" spans="1:16" ht="60" x14ac:dyDescent="0.2">
      <c r="A571" s="33" t="s">
        <v>42</v>
      </c>
      <c r="B571" s="34" t="str">
        <f>IF(A571="","",VLOOKUP(A571,dados!$D$1:$E$130,2,FALSE))</f>
        <v>Tribunal de Justiça</v>
      </c>
      <c r="C571" s="131" t="s">
        <v>2388</v>
      </c>
      <c r="D571" s="25"/>
      <c r="E571" s="160" t="s">
        <v>99</v>
      </c>
      <c r="F571" s="25" t="s">
        <v>2332</v>
      </c>
      <c r="G571" s="25" t="s">
        <v>81</v>
      </c>
      <c r="H571" s="36" t="s">
        <v>1356</v>
      </c>
      <c r="I571" s="37">
        <v>3726</v>
      </c>
      <c r="J571" s="38" t="s">
        <v>26</v>
      </c>
      <c r="K571" s="38" t="s">
        <v>39</v>
      </c>
      <c r="L571" s="39"/>
      <c r="M571" s="39"/>
      <c r="N571" s="38" t="s">
        <v>2387</v>
      </c>
      <c r="O571" s="38" t="s">
        <v>43</v>
      </c>
      <c r="P571" s="38" t="s">
        <v>23</v>
      </c>
    </row>
    <row r="572" spans="1:16" ht="60" x14ac:dyDescent="0.2">
      <c r="A572" s="33" t="s">
        <v>42</v>
      </c>
      <c r="B572" s="34" t="str">
        <f>IF(A572="","",VLOOKUP(A572,dados!$D$1:$E$130,2,FALSE))</f>
        <v>Tribunal de Justiça</v>
      </c>
      <c r="C572" s="131" t="s">
        <v>2389</v>
      </c>
      <c r="D572" s="25"/>
      <c r="E572" s="160" t="s">
        <v>99</v>
      </c>
      <c r="F572" s="25" t="s">
        <v>2385</v>
      </c>
      <c r="G572" s="25" t="s">
        <v>81</v>
      </c>
      <c r="H572" s="36" t="s">
        <v>2029</v>
      </c>
      <c r="I572" s="37">
        <v>2960</v>
      </c>
      <c r="J572" s="38" t="s">
        <v>26</v>
      </c>
      <c r="K572" s="38" t="s">
        <v>39</v>
      </c>
      <c r="L572" s="39"/>
      <c r="M572" s="39"/>
      <c r="N572" s="38" t="s">
        <v>2387</v>
      </c>
      <c r="O572" s="38" t="s">
        <v>43</v>
      </c>
      <c r="P572" s="38" t="s">
        <v>23</v>
      </c>
    </row>
    <row r="573" spans="1:16" ht="60" x14ac:dyDescent="0.2">
      <c r="A573" s="33" t="s">
        <v>42</v>
      </c>
      <c r="B573" s="34" t="str">
        <f>IF(A573="","",VLOOKUP(A573,dados!$D$1:$E$130,2,FALSE))</f>
        <v>Tribunal de Justiça</v>
      </c>
      <c r="C573" s="131" t="s">
        <v>2390</v>
      </c>
      <c r="D573" s="25"/>
      <c r="E573" s="160" t="s">
        <v>99</v>
      </c>
      <c r="F573" s="25" t="s">
        <v>2385</v>
      </c>
      <c r="G573" s="25" t="s">
        <v>81</v>
      </c>
      <c r="H573" s="36" t="s">
        <v>1989</v>
      </c>
      <c r="I573" s="37">
        <v>4512.5</v>
      </c>
      <c r="J573" s="38" t="s">
        <v>26</v>
      </c>
      <c r="K573" s="38" t="s">
        <v>39</v>
      </c>
      <c r="L573" s="39"/>
      <c r="M573" s="39"/>
      <c r="N573" s="38" t="s">
        <v>2387</v>
      </c>
      <c r="O573" s="38" t="s">
        <v>43</v>
      </c>
      <c r="P573" s="38" t="s">
        <v>23</v>
      </c>
    </row>
    <row r="574" spans="1:16" ht="150" x14ac:dyDescent="0.2">
      <c r="A574" s="33" t="s">
        <v>286</v>
      </c>
      <c r="B574" s="34" t="str">
        <f>IF(A574="","",VLOOKUP(A574,dados!$D$1:$E$130,2,FALSE))</f>
        <v>Comarca de Ponte Serrada</v>
      </c>
      <c r="C574" s="131" t="s">
        <v>2391</v>
      </c>
      <c r="D574" s="25"/>
      <c r="E574" s="160" t="s">
        <v>99</v>
      </c>
      <c r="F574" s="25" t="s">
        <v>2392</v>
      </c>
      <c r="G574" s="25" t="s">
        <v>81</v>
      </c>
      <c r="H574" s="36" t="s">
        <v>438</v>
      </c>
      <c r="I574" s="37">
        <v>1844.89</v>
      </c>
      <c r="J574" s="38" t="s">
        <v>26</v>
      </c>
      <c r="K574" s="38" t="s">
        <v>39</v>
      </c>
      <c r="L574" s="39"/>
      <c r="M574" s="39"/>
      <c r="N574" s="38" t="s">
        <v>2393</v>
      </c>
      <c r="O574" s="38" t="s">
        <v>43</v>
      </c>
      <c r="P574" s="38" t="s">
        <v>23</v>
      </c>
    </row>
    <row r="575" spans="1:16" ht="75" x14ac:dyDescent="0.2">
      <c r="A575" s="33" t="s">
        <v>42</v>
      </c>
      <c r="B575" s="34" t="str">
        <f>IF(A575="","",VLOOKUP(A575,dados!$D$1:$E$130,2,FALSE))</f>
        <v>Tribunal de Justiça</v>
      </c>
      <c r="C575" s="131" t="s">
        <v>2394</v>
      </c>
      <c r="D575" s="25"/>
      <c r="E575" s="160" t="s">
        <v>61</v>
      </c>
      <c r="F575" s="25" t="s">
        <v>2395</v>
      </c>
      <c r="G575" s="25" t="s">
        <v>81</v>
      </c>
      <c r="H575" s="36" t="s">
        <v>2170</v>
      </c>
      <c r="I575" s="37">
        <v>10110</v>
      </c>
      <c r="J575" s="38" t="s">
        <v>26</v>
      </c>
      <c r="K575" s="38" t="s">
        <v>39</v>
      </c>
      <c r="L575" s="39"/>
      <c r="M575" s="39"/>
      <c r="N575" s="38" t="s">
        <v>2396</v>
      </c>
      <c r="O575" s="38" t="s">
        <v>43</v>
      </c>
      <c r="P575" s="38" t="s">
        <v>23</v>
      </c>
    </row>
    <row r="576" spans="1:16" ht="62.25" customHeight="1" x14ac:dyDescent="0.2">
      <c r="A576" s="33" t="s">
        <v>194</v>
      </c>
      <c r="B576" s="34" t="str">
        <f>IF(A576="","",VLOOKUP(A576,dados!$D$1:$E$130,2,FALSE))</f>
        <v>Comarca de Descanso</v>
      </c>
      <c r="C576" s="26" t="s">
        <v>1395</v>
      </c>
      <c r="D576" s="25" t="s">
        <v>883</v>
      </c>
      <c r="E576" s="160" t="s">
        <v>99</v>
      </c>
      <c r="F576" s="25" t="s">
        <v>1396</v>
      </c>
      <c r="G576" s="25" t="s">
        <v>81</v>
      </c>
      <c r="H576" s="36"/>
      <c r="I576" s="37">
        <v>3135.4</v>
      </c>
      <c r="J576" s="38" t="s">
        <v>26</v>
      </c>
      <c r="K576" s="38" t="s">
        <v>28</v>
      </c>
      <c r="L576" s="39">
        <v>44681</v>
      </c>
      <c r="M576" s="39"/>
      <c r="N576" s="38" t="s">
        <v>2397</v>
      </c>
      <c r="O576" s="38" t="s">
        <v>52</v>
      </c>
      <c r="P576" s="38" t="s">
        <v>23</v>
      </c>
    </row>
    <row r="577" spans="1:16" ht="360" x14ac:dyDescent="0.2">
      <c r="A577" s="33" t="s">
        <v>42</v>
      </c>
      <c r="B577" s="34" t="str">
        <f>IF(A577="","",VLOOKUP(A577,dados!$D$1:$E$130,2,FALSE))</f>
        <v>Tribunal de Justiça</v>
      </c>
      <c r="C577" s="131" t="s">
        <v>2398</v>
      </c>
      <c r="D577" s="25"/>
      <c r="E577" s="160" t="s">
        <v>99</v>
      </c>
      <c r="F577" s="25" t="s">
        <v>2399</v>
      </c>
      <c r="G577" s="25" t="s">
        <v>81</v>
      </c>
      <c r="H577" s="36" t="s">
        <v>2400</v>
      </c>
      <c r="I577" s="37">
        <v>5212.5</v>
      </c>
      <c r="J577" s="38" t="s">
        <v>26</v>
      </c>
      <c r="K577" s="38"/>
      <c r="L577" s="39"/>
      <c r="M577" s="39"/>
      <c r="N577" s="38" t="s">
        <v>2401</v>
      </c>
      <c r="O577" s="38" t="s">
        <v>43</v>
      </c>
      <c r="P577" s="38" t="s">
        <v>23</v>
      </c>
    </row>
    <row r="578" spans="1:16" ht="165" x14ac:dyDescent="0.2">
      <c r="A578" s="35" t="s">
        <v>180</v>
      </c>
      <c r="B578" s="130" t="str">
        <f>IF(A578="","",VLOOKUP(A578,dados!$D$1:$E$130,2,FALSE))</f>
        <v>Comarca de Chapecó</v>
      </c>
      <c r="C578" s="131" t="s">
        <v>2402</v>
      </c>
      <c r="D578" s="132"/>
      <c r="E578" s="160" t="s">
        <v>61</v>
      </c>
      <c r="F578" s="25" t="s">
        <v>2403</v>
      </c>
      <c r="G578" s="25" t="s">
        <v>81</v>
      </c>
      <c r="H578" s="36" t="s">
        <v>531</v>
      </c>
      <c r="I578" s="37">
        <v>2500</v>
      </c>
      <c r="J578" s="38" t="s">
        <v>37</v>
      </c>
      <c r="K578" s="38" t="s">
        <v>28</v>
      </c>
      <c r="L578" s="39"/>
      <c r="M578" s="39"/>
      <c r="N578" s="142" t="s">
        <v>2404</v>
      </c>
      <c r="O578" s="38" t="s">
        <v>43</v>
      </c>
      <c r="P578" s="38" t="s">
        <v>23</v>
      </c>
    </row>
    <row r="579" spans="1:16" ht="75" x14ac:dyDescent="0.2">
      <c r="A579" s="33" t="s">
        <v>42</v>
      </c>
      <c r="B579" s="34" t="str">
        <f>IF(A579="","",VLOOKUP(A579,dados!$D$1:$E$130,2,FALSE))</f>
        <v>Tribunal de Justiça</v>
      </c>
      <c r="C579" s="131" t="s">
        <v>2405</v>
      </c>
      <c r="D579" s="25"/>
      <c r="E579" s="160" t="s">
        <v>99</v>
      </c>
      <c r="F579" s="25" t="s">
        <v>2385</v>
      </c>
      <c r="G579" s="25" t="s">
        <v>81</v>
      </c>
      <c r="H579" s="36" t="s">
        <v>1810</v>
      </c>
      <c r="I579" s="37">
        <v>2486.4</v>
      </c>
      <c r="J579" s="38" t="s">
        <v>26</v>
      </c>
      <c r="K579" s="38" t="s">
        <v>39</v>
      </c>
      <c r="L579" s="39"/>
      <c r="M579" s="39"/>
      <c r="N579" s="38" t="s">
        <v>2406</v>
      </c>
      <c r="O579" s="38" t="s">
        <v>43</v>
      </c>
      <c r="P579" s="38" t="s">
        <v>23</v>
      </c>
    </row>
    <row r="580" spans="1:16" ht="75" x14ac:dyDescent="0.2">
      <c r="A580" s="33" t="s">
        <v>42</v>
      </c>
      <c r="B580" s="34" t="str">
        <f>IF(A580="","",VLOOKUP(A580,dados!$D$1:$E$130,2,FALSE))</f>
        <v>Tribunal de Justiça</v>
      </c>
      <c r="C580" s="131" t="s">
        <v>2407</v>
      </c>
      <c r="D580" s="25"/>
      <c r="E580" s="160" t="s">
        <v>99</v>
      </c>
      <c r="F580" s="25" t="s">
        <v>2385</v>
      </c>
      <c r="G580" s="25" t="s">
        <v>81</v>
      </c>
      <c r="H580" s="36" t="s">
        <v>2318</v>
      </c>
      <c r="I580" s="37">
        <v>4485</v>
      </c>
      <c r="J580" s="38" t="s">
        <v>26</v>
      </c>
      <c r="K580" s="38" t="s">
        <v>39</v>
      </c>
      <c r="L580" s="39"/>
      <c r="M580" s="39"/>
      <c r="N580" s="38" t="s">
        <v>2408</v>
      </c>
      <c r="O580" s="38" t="s">
        <v>43</v>
      </c>
      <c r="P580" s="38" t="s">
        <v>23</v>
      </c>
    </row>
    <row r="581" spans="1:16" ht="180" x14ac:dyDescent="0.2">
      <c r="A581" s="33" t="s">
        <v>276</v>
      </c>
      <c r="B581" s="34" t="str">
        <f>IF(A581="","",VLOOKUP(A581,dados!$D$1:$E$130,2,FALSE))</f>
        <v>Comarca de Palhoça</v>
      </c>
      <c r="C581" s="131" t="s">
        <v>2409</v>
      </c>
      <c r="D581" s="25"/>
      <c r="E581" s="160" t="s">
        <v>99</v>
      </c>
      <c r="F581" s="25" t="s">
        <v>2410</v>
      </c>
      <c r="G581" s="25" t="s">
        <v>81</v>
      </c>
      <c r="H581" s="36" t="s">
        <v>1503</v>
      </c>
      <c r="I581" s="37">
        <v>760</v>
      </c>
      <c r="J581" s="38"/>
      <c r="K581" s="38" t="s">
        <v>39</v>
      </c>
      <c r="L581" s="39"/>
      <c r="M581" s="39"/>
      <c r="N581" s="38" t="s">
        <v>2411</v>
      </c>
      <c r="O581" s="38" t="s">
        <v>43</v>
      </c>
      <c r="P581" s="38" t="s">
        <v>23</v>
      </c>
    </row>
    <row r="582" spans="1:16" ht="62.25" customHeight="1" x14ac:dyDescent="0.2">
      <c r="A582" s="33" t="s">
        <v>220</v>
      </c>
      <c r="B582" s="34" t="str">
        <f>IF(A582="","",VLOOKUP(A582,dados!$D$1:$E$130,2,FALSE))</f>
        <v>Comarca de Indaial</v>
      </c>
      <c r="C582" s="131" t="s">
        <v>2212</v>
      </c>
      <c r="D582" s="25"/>
      <c r="E582" s="160" t="s">
        <v>99</v>
      </c>
      <c r="F582" s="25" t="s">
        <v>2412</v>
      </c>
      <c r="G582" s="25" t="s">
        <v>81</v>
      </c>
      <c r="H582" s="36" t="s">
        <v>531</v>
      </c>
      <c r="I582" s="37">
        <v>200</v>
      </c>
      <c r="J582" s="38" t="s">
        <v>26</v>
      </c>
      <c r="K582" s="38" t="s">
        <v>39</v>
      </c>
      <c r="L582" s="39"/>
      <c r="M582" s="39"/>
      <c r="N582" s="38" t="s">
        <v>2413</v>
      </c>
      <c r="O582" s="38" t="s">
        <v>43</v>
      </c>
      <c r="P582" s="38" t="s">
        <v>23</v>
      </c>
    </row>
    <row r="583" spans="1:16" ht="210" x14ac:dyDescent="0.2">
      <c r="A583" s="33" t="s">
        <v>296</v>
      </c>
      <c r="B583" s="34" t="str">
        <f>IF(A583="","",VLOOKUP(A583,dados!$D$1:$E$130,2,FALSE))</f>
        <v>Comarca de Rio do Campo</v>
      </c>
      <c r="C583" s="131" t="s">
        <v>2414</v>
      </c>
      <c r="D583" s="25"/>
      <c r="E583" s="160" t="s">
        <v>104</v>
      </c>
      <c r="F583" s="25" t="s">
        <v>2415</v>
      </c>
      <c r="G583" s="25" t="s">
        <v>81</v>
      </c>
      <c r="H583" s="36" t="s">
        <v>1490</v>
      </c>
      <c r="I583" s="37">
        <v>620</v>
      </c>
      <c r="J583" s="38" t="s">
        <v>26</v>
      </c>
      <c r="K583" s="38" t="s">
        <v>39</v>
      </c>
      <c r="L583" s="39"/>
      <c r="M583" s="39"/>
      <c r="N583" s="38" t="s">
        <v>2416</v>
      </c>
      <c r="O583" s="38" t="s">
        <v>43</v>
      </c>
      <c r="P583" s="38" t="s">
        <v>23</v>
      </c>
    </row>
    <row r="584" spans="1:16" ht="120" x14ac:dyDescent="0.2">
      <c r="A584" s="33" t="s">
        <v>142</v>
      </c>
      <c r="B584" s="34" t="str">
        <f>IF(A584="","",VLOOKUP(A584,dados!$D$1:$E$130,2,FALSE))</f>
        <v>Comarca de Barra Velha</v>
      </c>
      <c r="C584" s="131" t="s">
        <v>2417</v>
      </c>
      <c r="D584" s="25"/>
      <c r="E584" s="160" t="s">
        <v>89</v>
      </c>
      <c r="F584" s="25" t="s">
        <v>2418</v>
      </c>
      <c r="G584" s="25" t="s">
        <v>81</v>
      </c>
      <c r="H584" s="36" t="s">
        <v>2330</v>
      </c>
      <c r="I584" s="37">
        <v>5520</v>
      </c>
      <c r="J584" s="38" t="s">
        <v>37</v>
      </c>
      <c r="K584" s="38" t="s">
        <v>39</v>
      </c>
      <c r="L584" s="39"/>
      <c r="M584" s="39"/>
      <c r="N584" s="38" t="s">
        <v>2419</v>
      </c>
      <c r="O584" s="38" t="s">
        <v>43</v>
      </c>
      <c r="P584" s="38" t="s">
        <v>23</v>
      </c>
    </row>
    <row r="585" spans="1:16" ht="165" x14ac:dyDescent="0.2">
      <c r="A585" s="33" t="s">
        <v>42</v>
      </c>
      <c r="B585" s="34" t="str">
        <f>IF(A585="","",VLOOKUP(A585,dados!$D$1:$E$130,2,FALSE))</f>
        <v>Tribunal de Justiça</v>
      </c>
      <c r="C585" s="131" t="s">
        <v>2420</v>
      </c>
      <c r="D585" s="25"/>
      <c r="E585" s="160" t="s">
        <v>99</v>
      </c>
      <c r="F585" s="25" t="s">
        <v>2421</v>
      </c>
      <c r="G585" s="25" t="s">
        <v>81</v>
      </c>
      <c r="H585" s="36" t="s">
        <v>1490</v>
      </c>
      <c r="I585" s="37">
        <v>23082</v>
      </c>
      <c r="J585" s="38" t="s">
        <v>37</v>
      </c>
      <c r="K585" s="38" t="s">
        <v>39</v>
      </c>
      <c r="L585" s="39"/>
      <c r="M585" s="39"/>
      <c r="N585" s="38" t="s">
        <v>2422</v>
      </c>
      <c r="O585" s="38" t="s">
        <v>43</v>
      </c>
      <c r="P585" s="38" t="s">
        <v>23</v>
      </c>
    </row>
    <row r="586" spans="1:16" ht="62.25" customHeight="1" x14ac:dyDescent="0.2">
      <c r="A586" s="33" t="s">
        <v>202</v>
      </c>
      <c r="B586" s="34" t="str">
        <f>IF(A586="","",VLOOKUP(A586,dados!$D$1:$E$130,2,FALSE))</f>
        <v>Comarca de Garopaba</v>
      </c>
      <c r="C586" s="26" t="s">
        <v>2423</v>
      </c>
      <c r="D586" s="25" t="s">
        <v>1474</v>
      </c>
      <c r="E586" s="160" t="s">
        <v>99</v>
      </c>
      <c r="F586" s="25" t="s">
        <v>1475</v>
      </c>
      <c r="G586" s="25" t="s">
        <v>60</v>
      </c>
      <c r="H586" s="36"/>
      <c r="I586" s="37">
        <v>370</v>
      </c>
      <c r="J586" s="38" t="s">
        <v>26</v>
      </c>
      <c r="K586" s="38" t="s">
        <v>39</v>
      </c>
      <c r="L586" s="39">
        <v>44681</v>
      </c>
      <c r="M586" s="39"/>
      <c r="N586" s="38" t="s">
        <v>1488</v>
      </c>
      <c r="O586" s="38" t="s">
        <v>43</v>
      </c>
      <c r="P586" s="38" t="s">
        <v>23</v>
      </c>
    </row>
    <row r="587" spans="1:16" ht="75" x14ac:dyDescent="0.2">
      <c r="A587" s="33" t="s">
        <v>328</v>
      </c>
      <c r="B587" s="34" t="str">
        <f>IF(A587="","",VLOOKUP(A587,dados!$D$1:$E$130,2,FALSE))</f>
        <v>Comarca de São Miguel do Oeste</v>
      </c>
      <c r="C587" s="131" t="s">
        <v>2424</v>
      </c>
      <c r="D587" s="25"/>
      <c r="E587" s="160" t="s">
        <v>99</v>
      </c>
      <c r="F587" s="25" t="s">
        <v>2425</v>
      </c>
      <c r="G587" s="25" t="s">
        <v>81</v>
      </c>
      <c r="H587" s="36" t="s">
        <v>531</v>
      </c>
      <c r="I587" s="37">
        <v>856</v>
      </c>
      <c r="J587" s="38" t="s">
        <v>37</v>
      </c>
      <c r="K587" s="38" t="s">
        <v>39</v>
      </c>
      <c r="L587" s="39"/>
      <c r="M587" s="39"/>
      <c r="N587" s="38" t="s">
        <v>2426</v>
      </c>
      <c r="O587" s="38" t="s">
        <v>43</v>
      </c>
      <c r="P587" s="38" t="s">
        <v>23</v>
      </c>
    </row>
    <row r="588" spans="1:16" ht="210" x14ac:dyDescent="0.2">
      <c r="A588" s="33" t="s">
        <v>42</v>
      </c>
      <c r="B588" s="34" t="str">
        <f>IF(A588="","",VLOOKUP(A588,dados!$D$1:$E$130,2,FALSE))</f>
        <v>Tribunal de Justiça</v>
      </c>
      <c r="C588" s="131" t="s">
        <v>2427</v>
      </c>
      <c r="D588" s="25"/>
      <c r="E588" s="160" t="s">
        <v>99</v>
      </c>
      <c r="F588" s="25" t="s">
        <v>2428</v>
      </c>
      <c r="G588" s="25" t="s">
        <v>81</v>
      </c>
      <c r="H588" s="36" t="s">
        <v>2429</v>
      </c>
      <c r="I588" s="37">
        <v>1850</v>
      </c>
      <c r="J588" s="38" t="s">
        <v>37</v>
      </c>
      <c r="K588" s="38" t="s">
        <v>39</v>
      </c>
      <c r="L588" s="39"/>
      <c r="M588" s="39"/>
      <c r="N588" s="38" t="s">
        <v>2430</v>
      </c>
      <c r="O588" s="38" t="s">
        <v>43</v>
      </c>
      <c r="P588" s="38" t="s">
        <v>23</v>
      </c>
    </row>
    <row r="589" spans="1:16" ht="120" x14ac:dyDescent="0.2">
      <c r="A589" s="33" t="s">
        <v>188</v>
      </c>
      <c r="B589" s="34" t="str">
        <f>IF(A589="","",VLOOKUP(A589,dados!$D$1:$E$130,2,FALSE))</f>
        <v>Comarca de Criciúma</v>
      </c>
      <c r="C589" s="131" t="s">
        <v>2431</v>
      </c>
      <c r="D589" s="25"/>
      <c r="E589" s="160" t="s">
        <v>99</v>
      </c>
      <c r="F589" s="25" t="s">
        <v>2432</v>
      </c>
      <c r="G589" s="25" t="s">
        <v>81</v>
      </c>
      <c r="H589" s="36" t="s">
        <v>2433</v>
      </c>
      <c r="I589" s="37">
        <v>1005.78</v>
      </c>
      <c r="J589" s="38" t="s">
        <v>37</v>
      </c>
      <c r="K589" s="38" t="s">
        <v>39</v>
      </c>
      <c r="L589" s="39"/>
      <c r="M589" s="39"/>
      <c r="N589" s="38" t="s">
        <v>2434</v>
      </c>
      <c r="O589" s="38" t="s">
        <v>43</v>
      </c>
      <c r="P589" s="38" t="s">
        <v>23</v>
      </c>
    </row>
    <row r="590" spans="1:16" ht="135" x14ac:dyDescent="0.2">
      <c r="A590" s="33" t="s">
        <v>250</v>
      </c>
      <c r="B590" s="34" t="str">
        <f>IF(A590="","",VLOOKUP(A590,dados!$D$1:$E$130,2,FALSE))</f>
        <v>Comarca de Joinville - Fórum Fazendario</v>
      </c>
      <c r="C590" s="131" t="s">
        <v>2435</v>
      </c>
      <c r="D590" s="25"/>
      <c r="E590" s="160" t="s">
        <v>99</v>
      </c>
      <c r="F590" s="25" t="s">
        <v>2436</v>
      </c>
      <c r="G590" s="25" t="s">
        <v>81</v>
      </c>
      <c r="H590" s="36"/>
      <c r="I590" s="37">
        <v>2690</v>
      </c>
      <c r="J590" s="38" t="s">
        <v>37</v>
      </c>
      <c r="K590" s="38" t="s">
        <v>39</v>
      </c>
      <c r="L590" s="39"/>
      <c r="M590" s="39"/>
      <c r="N590" s="38" t="s">
        <v>2437</v>
      </c>
      <c r="O590" s="38" t="s">
        <v>43</v>
      </c>
      <c r="P590" s="38" t="s">
        <v>23</v>
      </c>
    </row>
    <row r="591" spans="1:16" ht="30" x14ac:dyDescent="0.2">
      <c r="A591" s="33" t="s">
        <v>176</v>
      </c>
      <c r="B591" s="34" t="str">
        <f>IF(A591="","",VLOOKUP(A591,dados!$D$1:$E$130,2,FALSE))</f>
        <v>Comarca de Capivari de Baixo</v>
      </c>
      <c r="C591" s="131" t="s">
        <v>2438</v>
      </c>
      <c r="D591" s="25"/>
      <c r="E591" s="160" t="s">
        <v>82</v>
      </c>
      <c r="F591" s="25" t="s">
        <v>2439</v>
      </c>
      <c r="G591" s="25" t="s">
        <v>81</v>
      </c>
      <c r="H591" s="36" t="s">
        <v>2440</v>
      </c>
      <c r="I591" s="37">
        <v>71.2</v>
      </c>
      <c r="J591" s="38" t="s">
        <v>26</v>
      </c>
      <c r="K591" s="38" t="s">
        <v>39</v>
      </c>
      <c r="L591" s="39"/>
      <c r="M591" s="39"/>
      <c r="N591" s="38" t="s">
        <v>2441</v>
      </c>
      <c r="O591" s="38" t="s">
        <v>43</v>
      </c>
      <c r="P591" s="38" t="s">
        <v>23</v>
      </c>
    </row>
    <row r="592" spans="1:16" ht="105" x14ac:dyDescent="0.2">
      <c r="A592" s="33" t="s">
        <v>222</v>
      </c>
      <c r="B592" s="34" t="str">
        <f>IF(A592="","",VLOOKUP(A592,dados!$D$1:$E$130,2,FALSE))</f>
        <v>Comarca de Ipumirim</v>
      </c>
      <c r="C592" s="131" t="s">
        <v>2438</v>
      </c>
      <c r="D592" s="25"/>
      <c r="E592" s="160" t="s">
        <v>82</v>
      </c>
      <c r="F592" s="25" t="s">
        <v>2442</v>
      </c>
      <c r="G592" s="25" t="s">
        <v>81</v>
      </c>
      <c r="H592" s="36" t="s">
        <v>2443</v>
      </c>
      <c r="I592" s="37">
        <v>375</v>
      </c>
      <c r="J592" s="38" t="s">
        <v>26</v>
      </c>
      <c r="K592" s="38" t="s">
        <v>39</v>
      </c>
      <c r="L592" s="39"/>
      <c r="M592" s="39"/>
      <c r="N592" s="38" t="s">
        <v>2444</v>
      </c>
      <c r="O592" s="38" t="s">
        <v>43</v>
      </c>
      <c r="P592" s="38" t="s">
        <v>23</v>
      </c>
    </row>
    <row r="593" spans="1:16" ht="117.75" customHeight="1" x14ac:dyDescent="0.2">
      <c r="A593" s="33" t="s">
        <v>42</v>
      </c>
      <c r="B593" s="34" t="str">
        <f>IF(A593="","",VLOOKUP(A593,dados!$D$1:$E$130,2,FALSE))</f>
        <v>Tribunal de Justiça</v>
      </c>
      <c r="C593" s="131" t="s">
        <v>2445</v>
      </c>
      <c r="D593" s="25"/>
      <c r="E593" s="160" t="s">
        <v>18</v>
      </c>
      <c r="F593" s="25" t="s">
        <v>2446</v>
      </c>
      <c r="G593" s="25" t="s">
        <v>60</v>
      </c>
      <c r="H593" s="36" t="s">
        <v>531</v>
      </c>
      <c r="I593" s="37">
        <v>15500</v>
      </c>
      <c r="J593" s="38" t="s">
        <v>26</v>
      </c>
      <c r="K593" s="38" t="s">
        <v>28</v>
      </c>
      <c r="L593" s="39"/>
      <c r="M593" s="39"/>
      <c r="N593" s="38" t="s">
        <v>2447</v>
      </c>
      <c r="O593" s="38" t="s">
        <v>43</v>
      </c>
      <c r="P593" s="38" t="s">
        <v>34</v>
      </c>
    </row>
    <row r="594" spans="1:16" ht="105" x14ac:dyDescent="0.2">
      <c r="A594" s="33" t="s">
        <v>42</v>
      </c>
      <c r="B594" s="34" t="str">
        <f>IF(A594="","",VLOOKUP(A594,dados!$D$1:$E$130,2,FALSE))</f>
        <v>Tribunal de Justiça</v>
      </c>
      <c r="C594" s="131" t="s">
        <v>2448</v>
      </c>
      <c r="D594" s="25"/>
      <c r="E594" s="160" t="s">
        <v>18</v>
      </c>
      <c r="F594" s="25" t="s">
        <v>2449</v>
      </c>
      <c r="G594" s="25" t="s">
        <v>60</v>
      </c>
      <c r="H594" s="36" t="s">
        <v>531</v>
      </c>
      <c r="I594" s="37">
        <v>3249.87</v>
      </c>
      <c r="J594" s="38" t="s">
        <v>26</v>
      </c>
      <c r="K594" s="38" t="s">
        <v>28</v>
      </c>
      <c r="L594" s="39"/>
      <c r="M594" s="39"/>
      <c r="N594" s="38" t="s">
        <v>2450</v>
      </c>
      <c r="O594" s="38" t="s">
        <v>43</v>
      </c>
      <c r="P594" s="38" t="s">
        <v>34</v>
      </c>
    </row>
    <row r="595" spans="1:16" ht="60" x14ac:dyDescent="0.2">
      <c r="A595" s="33" t="s">
        <v>42</v>
      </c>
      <c r="B595" s="34" t="str">
        <f>IF(A595="","",VLOOKUP(A595,dados!$D$1:$E$130,2,FALSE))</f>
        <v>Tribunal de Justiça</v>
      </c>
      <c r="C595" s="131" t="s">
        <v>2451</v>
      </c>
      <c r="D595" s="25"/>
      <c r="E595" s="160" t="s">
        <v>99</v>
      </c>
      <c r="F595" s="25" t="s">
        <v>2452</v>
      </c>
      <c r="G595" s="25" t="s">
        <v>81</v>
      </c>
      <c r="H595" s="36" t="s">
        <v>2453</v>
      </c>
      <c r="I595" s="37">
        <v>7120</v>
      </c>
      <c r="J595" s="38" t="s">
        <v>26</v>
      </c>
      <c r="K595" s="38" t="s">
        <v>39</v>
      </c>
      <c r="L595" s="39"/>
      <c r="M595" s="39"/>
      <c r="N595" s="38" t="s">
        <v>1720</v>
      </c>
      <c r="O595" s="38" t="s">
        <v>43</v>
      </c>
      <c r="P595" s="38" t="s">
        <v>23</v>
      </c>
    </row>
    <row r="596" spans="1:16" ht="315" x14ac:dyDescent="0.2">
      <c r="A596" s="33" t="s">
        <v>42</v>
      </c>
      <c r="B596" s="34" t="str">
        <f>IF(A596="","",VLOOKUP(A596,dados!$D$1:$E$130,2,FALSE))</f>
        <v>Tribunal de Justiça</v>
      </c>
      <c r="C596" s="131" t="s">
        <v>2454</v>
      </c>
      <c r="D596" s="25"/>
      <c r="E596" s="160" t="s">
        <v>18</v>
      </c>
      <c r="F596" s="25" t="s">
        <v>2455</v>
      </c>
      <c r="G596" s="25" t="s">
        <v>81</v>
      </c>
      <c r="H596" s="36" t="s">
        <v>2456</v>
      </c>
      <c r="I596" s="37">
        <v>1575</v>
      </c>
      <c r="J596" s="38" t="s">
        <v>26</v>
      </c>
      <c r="K596" s="38" t="s">
        <v>39</v>
      </c>
      <c r="L596" s="39"/>
      <c r="M596" s="39"/>
      <c r="N596" s="38" t="s">
        <v>2457</v>
      </c>
      <c r="O596" s="38" t="s">
        <v>43</v>
      </c>
      <c r="P596" s="38" t="s">
        <v>23</v>
      </c>
    </row>
    <row r="597" spans="1:16" ht="315" x14ac:dyDescent="0.2">
      <c r="A597" s="33" t="s">
        <v>224</v>
      </c>
      <c r="B597" s="34" t="str">
        <f>IF(A597="","",VLOOKUP(A597,dados!$D$1:$E$130,2,FALSE))</f>
        <v>Comarca de Itá</v>
      </c>
      <c r="C597" s="131" t="s">
        <v>2458</v>
      </c>
      <c r="D597" s="25"/>
      <c r="E597" s="160" t="s">
        <v>82</v>
      </c>
      <c r="F597" s="25" t="s">
        <v>2459</v>
      </c>
      <c r="G597" s="25" t="s">
        <v>81</v>
      </c>
      <c r="H597" s="36" t="s">
        <v>2460</v>
      </c>
      <c r="I597" s="37">
        <v>1575</v>
      </c>
      <c r="J597" s="38" t="s">
        <v>26</v>
      </c>
      <c r="K597" s="38" t="s">
        <v>39</v>
      </c>
      <c r="L597" s="39"/>
      <c r="M597" s="39"/>
      <c r="N597" s="38" t="s">
        <v>2461</v>
      </c>
      <c r="O597" s="38" t="s">
        <v>43</v>
      </c>
      <c r="P597" s="38" t="s">
        <v>23</v>
      </c>
    </row>
    <row r="598" spans="1:16" ht="165" x14ac:dyDescent="0.2">
      <c r="A598" s="33" t="s">
        <v>42</v>
      </c>
      <c r="B598" s="34" t="str">
        <f>IF(A598="","",VLOOKUP(A598,dados!$D$1:$E$130,2,FALSE))</f>
        <v>Tribunal de Justiça</v>
      </c>
      <c r="C598" s="131" t="s">
        <v>2462</v>
      </c>
      <c r="D598" s="25"/>
      <c r="E598" s="160" t="s">
        <v>116</v>
      </c>
      <c r="F598" s="25" t="s">
        <v>2463</v>
      </c>
      <c r="G598" s="25" t="s">
        <v>81</v>
      </c>
      <c r="H598" s="36" t="s">
        <v>1503</v>
      </c>
      <c r="I598" s="37">
        <v>7358</v>
      </c>
      <c r="J598" s="38" t="s">
        <v>26</v>
      </c>
      <c r="K598" s="38" t="s">
        <v>39</v>
      </c>
      <c r="L598" s="39"/>
      <c r="M598" s="39"/>
      <c r="N598" s="38" t="s">
        <v>2464</v>
      </c>
      <c r="O598" s="38" t="s">
        <v>43</v>
      </c>
      <c r="P598" s="38" t="s">
        <v>23</v>
      </c>
    </row>
    <row r="599" spans="1:16" ht="75" x14ac:dyDescent="0.2">
      <c r="A599" s="33" t="s">
        <v>42</v>
      </c>
      <c r="B599" s="34" t="str">
        <f>IF(A599="","",VLOOKUP(A599,dados!$D$1:$E$130,2,FALSE))</f>
        <v>Tribunal de Justiça</v>
      </c>
      <c r="C599" s="131" t="s">
        <v>2465</v>
      </c>
      <c r="D599" s="25"/>
      <c r="E599" s="160" t="s">
        <v>99</v>
      </c>
      <c r="F599" s="25" t="s">
        <v>2466</v>
      </c>
      <c r="G599" s="25" t="s">
        <v>81</v>
      </c>
      <c r="H599" s="36" t="s">
        <v>2000</v>
      </c>
      <c r="I599" s="37">
        <v>2397</v>
      </c>
      <c r="J599" s="38" t="s">
        <v>37</v>
      </c>
      <c r="K599" s="38" t="s">
        <v>39</v>
      </c>
      <c r="L599" s="39"/>
      <c r="M599" s="39"/>
      <c r="N599" s="38" t="s">
        <v>2467</v>
      </c>
      <c r="O599" s="38" t="s">
        <v>43</v>
      </c>
      <c r="P599" s="38" t="s">
        <v>23</v>
      </c>
    </row>
    <row r="600" spans="1:16" ht="75" x14ac:dyDescent="0.2">
      <c r="A600" s="33" t="s">
        <v>42</v>
      </c>
      <c r="B600" s="34" t="str">
        <f>IF(A600="","",VLOOKUP(A600,dados!$D$1:$E$130,2,FALSE))</f>
        <v>Tribunal de Justiça</v>
      </c>
      <c r="C600" s="131" t="s">
        <v>2468</v>
      </c>
      <c r="D600" s="25"/>
      <c r="E600" s="160" t="s">
        <v>99</v>
      </c>
      <c r="F600" s="25" t="s">
        <v>2469</v>
      </c>
      <c r="G600" s="25" t="s">
        <v>81</v>
      </c>
      <c r="H600" s="36" t="s">
        <v>2170</v>
      </c>
      <c r="I600" s="37">
        <v>104.4</v>
      </c>
      <c r="J600" s="38" t="s">
        <v>37</v>
      </c>
      <c r="K600" s="38" t="s">
        <v>39</v>
      </c>
      <c r="L600" s="39"/>
      <c r="M600" s="39"/>
      <c r="N600" s="38" t="s">
        <v>2467</v>
      </c>
      <c r="O600" s="38" t="s">
        <v>43</v>
      </c>
      <c r="P600" s="38" t="s">
        <v>23</v>
      </c>
    </row>
    <row r="601" spans="1:16" ht="75" x14ac:dyDescent="0.2">
      <c r="A601" s="33" t="s">
        <v>42</v>
      </c>
      <c r="B601" s="34" t="str">
        <f>IF(A601="","",VLOOKUP(A601,dados!$D$1:$E$130,2,FALSE))</f>
        <v>Tribunal de Justiça</v>
      </c>
      <c r="C601" s="131" t="s">
        <v>2470</v>
      </c>
      <c r="D601" s="25"/>
      <c r="E601" s="160" t="s">
        <v>99</v>
      </c>
      <c r="F601" s="25" t="s">
        <v>2471</v>
      </c>
      <c r="G601" s="25" t="s">
        <v>81</v>
      </c>
      <c r="H601" s="36" t="s">
        <v>2472</v>
      </c>
      <c r="I601" s="37">
        <v>1501.2</v>
      </c>
      <c r="J601" s="38" t="s">
        <v>37</v>
      </c>
      <c r="K601" s="38" t="s">
        <v>39</v>
      </c>
      <c r="L601" s="39"/>
      <c r="M601" s="39"/>
      <c r="N601" s="38" t="s">
        <v>2467</v>
      </c>
      <c r="O601" s="38" t="s">
        <v>43</v>
      </c>
      <c r="P601" s="38" t="s">
        <v>23</v>
      </c>
    </row>
    <row r="602" spans="1:16" ht="60" x14ac:dyDescent="0.2">
      <c r="A602" s="33" t="s">
        <v>42</v>
      </c>
      <c r="B602" s="34" t="str">
        <f>IF(A602="","",VLOOKUP(A602,dados!$D$1:$E$130,2,FALSE))</f>
        <v>Tribunal de Justiça</v>
      </c>
      <c r="C602" s="131" t="s">
        <v>2473</v>
      </c>
      <c r="D602" s="25"/>
      <c r="E602" s="160" t="s">
        <v>99</v>
      </c>
      <c r="F602" s="25" t="s">
        <v>2385</v>
      </c>
      <c r="G602" s="25" t="s">
        <v>81</v>
      </c>
      <c r="H602" s="36" t="s">
        <v>1989</v>
      </c>
      <c r="I602" s="37">
        <v>900</v>
      </c>
      <c r="J602" s="38" t="s">
        <v>37</v>
      </c>
      <c r="K602" s="38" t="s">
        <v>39</v>
      </c>
      <c r="L602" s="39"/>
      <c r="M602" s="39"/>
      <c r="N602" s="38" t="s">
        <v>2474</v>
      </c>
      <c r="O602" s="38" t="s">
        <v>43</v>
      </c>
      <c r="P602" s="38" t="s">
        <v>23</v>
      </c>
    </row>
    <row r="603" spans="1:16" ht="62.25" customHeight="1" x14ac:dyDescent="0.2">
      <c r="A603" s="33" t="s">
        <v>134</v>
      </c>
      <c r="B603" s="34" t="str">
        <f>IF(A603="","",VLOOKUP(A603,dados!$D$1:$E$130,2,FALSE))</f>
        <v>Comarca de Balneário Piçarras</v>
      </c>
      <c r="C603" s="131" t="s">
        <v>1395</v>
      </c>
      <c r="D603" s="25" t="s">
        <v>883</v>
      </c>
      <c r="E603" s="160" t="s">
        <v>99</v>
      </c>
      <c r="F603" s="25" t="s">
        <v>1396</v>
      </c>
      <c r="G603" s="25" t="s">
        <v>81</v>
      </c>
      <c r="H603" s="36"/>
      <c r="I603" s="37">
        <v>4233.7</v>
      </c>
      <c r="J603" s="38" t="s">
        <v>26</v>
      </c>
      <c r="K603" s="38" t="s">
        <v>28</v>
      </c>
      <c r="L603" s="39">
        <v>44681</v>
      </c>
      <c r="M603" s="39"/>
      <c r="N603" s="38" t="s">
        <v>2475</v>
      </c>
      <c r="O603" s="38" t="s">
        <v>52</v>
      </c>
      <c r="P603" s="38" t="s">
        <v>23</v>
      </c>
    </row>
    <row r="604" spans="1:16" ht="45" x14ac:dyDescent="0.2">
      <c r="A604" s="33" t="s">
        <v>244</v>
      </c>
      <c r="B604" s="34" t="str">
        <f>IF(A604="","",VLOOKUP(A604,dados!$D$1:$E$130,2,FALSE))</f>
        <v>Comarca de Jaraguá do Sul</v>
      </c>
      <c r="C604" s="131" t="s">
        <v>2476</v>
      </c>
      <c r="D604" s="25"/>
      <c r="E604" s="160" t="s">
        <v>99</v>
      </c>
      <c r="F604" s="25" t="s">
        <v>2477</v>
      </c>
      <c r="G604" s="25" t="s">
        <v>81</v>
      </c>
      <c r="H604" s="36" t="s">
        <v>531</v>
      </c>
      <c r="I604" s="37">
        <v>615</v>
      </c>
      <c r="J604" s="38" t="s">
        <v>26</v>
      </c>
      <c r="K604" s="38" t="s">
        <v>39</v>
      </c>
      <c r="L604" s="39"/>
      <c r="M604" s="39"/>
      <c r="N604" s="38" t="s">
        <v>2478</v>
      </c>
      <c r="O604" s="38" t="s">
        <v>43</v>
      </c>
      <c r="P604" s="38" t="s">
        <v>23</v>
      </c>
    </row>
    <row r="605" spans="1:16" ht="150" x14ac:dyDescent="0.2">
      <c r="A605" s="33" t="s">
        <v>42</v>
      </c>
      <c r="B605" s="34" t="str">
        <f>IF(A605="","",VLOOKUP(A605,dados!$D$1:$E$130,2,FALSE))</f>
        <v>Tribunal de Justiça</v>
      </c>
      <c r="C605" s="131" t="s">
        <v>2479</v>
      </c>
      <c r="D605" s="25"/>
      <c r="E605" s="160" t="s">
        <v>18</v>
      </c>
      <c r="F605" s="25" t="s">
        <v>2480</v>
      </c>
      <c r="G605" s="25" t="s">
        <v>60</v>
      </c>
      <c r="H605" s="36" t="s">
        <v>1490</v>
      </c>
      <c r="I605" s="37">
        <v>47250</v>
      </c>
      <c r="J605" s="38" t="s">
        <v>26</v>
      </c>
      <c r="K605" s="38" t="s">
        <v>39</v>
      </c>
      <c r="L605" s="39"/>
      <c r="M605" s="39"/>
      <c r="N605" s="38" t="s">
        <v>2481</v>
      </c>
      <c r="O605" s="38" t="s">
        <v>43</v>
      </c>
      <c r="P605" s="38" t="s">
        <v>23</v>
      </c>
    </row>
    <row r="606" spans="1:16" ht="90" x14ac:dyDescent="0.2">
      <c r="A606" s="33" t="s">
        <v>42</v>
      </c>
      <c r="B606" s="34" t="str">
        <f>IF(A606="","",VLOOKUP(A606,dados!$D$1:$E$130,2,FALSE))</f>
        <v>Tribunal de Justiça</v>
      </c>
      <c r="C606" s="131" t="s">
        <v>2482</v>
      </c>
      <c r="D606" s="25"/>
      <c r="E606" s="160" t="s">
        <v>128</v>
      </c>
      <c r="F606" s="25" t="s">
        <v>2483</v>
      </c>
      <c r="G606" s="25" t="s">
        <v>81</v>
      </c>
      <c r="H606" s="36" t="s">
        <v>411</v>
      </c>
      <c r="I606" s="37">
        <v>6473.3</v>
      </c>
      <c r="J606" s="38" t="s">
        <v>26</v>
      </c>
      <c r="K606" s="38" t="s">
        <v>39</v>
      </c>
      <c r="L606" s="39"/>
      <c r="M606" s="39"/>
      <c r="N606" s="38" t="s">
        <v>2484</v>
      </c>
      <c r="O606" s="38" t="s">
        <v>43</v>
      </c>
      <c r="P606" s="38" t="s">
        <v>23</v>
      </c>
    </row>
    <row r="607" spans="1:16" ht="285" x14ac:dyDescent="0.2">
      <c r="A607" s="33" t="s">
        <v>42</v>
      </c>
      <c r="B607" s="34" t="str">
        <f>IF(A607="","",VLOOKUP(A607,dados!$D$1:$E$130,2,FALSE))</f>
        <v>Tribunal de Justiça</v>
      </c>
      <c r="C607" s="131" t="s">
        <v>2485</v>
      </c>
      <c r="D607" s="25"/>
      <c r="E607" s="160" t="s">
        <v>116</v>
      </c>
      <c r="F607" s="25" t="s">
        <v>2486</v>
      </c>
      <c r="G607" s="25" t="s">
        <v>81</v>
      </c>
      <c r="H607" s="36" t="s">
        <v>2487</v>
      </c>
      <c r="I607" s="37">
        <v>40410</v>
      </c>
      <c r="J607" s="38" t="s">
        <v>37</v>
      </c>
      <c r="K607" s="38" t="s">
        <v>39</v>
      </c>
      <c r="L607" s="39"/>
      <c r="M607" s="39"/>
      <c r="N607" s="38" t="s">
        <v>2488</v>
      </c>
      <c r="O607" s="38" t="s">
        <v>43</v>
      </c>
      <c r="P607" s="38" t="s">
        <v>23</v>
      </c>
    </row>
    <row r="608" spans="1:16" ht="135" x14ac:dyDescent="0.2">
      <c r="A608" s="33" t="s">
        <v>42</v>
      </c>
      <c r="B608" s="34" t="str">
        <f>IF(A608="","",VLOOKUP(A608,dados!$D$1:$E$130,2,FALSE))</f>
        <v>Tribunal de Justiça</v>
      </c>
      <c r="C608" s="131" t="s">
        <v>2489</v>
      </c>
      <c r="D608" s="25"/>
      <c r="E608" s="160" t="s">
        <v>116</v>
      </c>
      <c r="F608" s="25" t="s">
        <v>2490</v>
      </c>
      <c r="G608" s="25" t="s">
        <v>81</v>
      </c>
      <c r="H608" s="36" t="s">
        <v>1503</v>
      </c>
      <c r="I608" s="37">
        <v>2980</v>
      </c>
      <c r="J608" s="38" t="s">
        <v>37</v>
      </c>
      <c r="K608" s="38" t="s">
        <v>39</v>
      </c>
      <c r="L608" s="39"/>
      <c r="M608" s="39"/>
      <c r="N608" s="38" t="s">
        <v>2491</v>
      </c>
      <c r="O608" s="38" t="s">
        <v>43</v>
      </c>
      <c r="P608" s="38" t="s">
        <v>23</v>
      </c>
    </row>
    <row r="609" spans="1:16" ht="120" x14ac:dyDescent="0.2">
      <c r="A609" s="33" t="s">
        <v>42</v>
      </c>
      <c r="B609" s="34" t="str">
        <f>IF(A609="","",VLOOKUP(A609,dados!$D$1:$E$130,2,FALSE))</f>
        <v>Tribunal de Justiça</v>
      </c>
      <c r="C609" s="131" t="s">
        <v>2492</v>
      </c>
      <c r="D609" s="25"/>
      <c r="E609" s="160" t="s">
        <v>112</v>
      </c>
      <c r="F609" s="25" t="s">
        <v>2493</v>
      </c>
      <c r="G609" s="25" t="s">
        <v>81</v>
      </c>
      <c r="H609" s="36" t="s">
        <v>531</v>
      </c>
      <c r="I609" s="37">
        <v>1355</v>
      </c>
      <c r="J609" s="38" t="s">
        <v>37</v>
      </c>
      <c r="K609" s="38" t="s">
        <v>39</v>
      </c>
      <c r="L609" s="39"/>
      <c r="M609" s="39"/>
      <c r="N609" s="38" t="s">
        <v>2494</v>
      </c>
      <c r="O609" s="38" t="s">
        <v>43</v>
      </c>
      <c r="P609" s="38" t="s">
        <v>23</v>
      </c>
    </row>
    <row r="610" spans="1:16" ht="90" x14ac:dyDescent="0.2">
      <c r="A610" s="33" t="s">
        <v>42</v>
      </c>
      <c r="B610" s="34" t="str">
        <f>IF(A610="","",VLOOKUP(A610,dados!$D$1:$E$130,2,FALSE))</f>
        <v>Tribunal de Justiça</v>
      </c>
      <c r="C610" s="131" t="s">
        <v>2495</v>
      </c>
      <c r="D610" s="25"/>
      <c r="E610" s="160" t="s">
        <v>99</v>
      </c>
      <c r="F610" s="25" t="s">
        <v>2496</v>
      </c>
      <c r="G610" s="25" t="s">
        <v>81</v>
      </c>
      <c r="H610" s="36" t="s">
        <v>411</v>
      </c>
      <c r="I610" s="37">
        <v>651.47</v>
      </c>
      <c r="J610" s="38" t="s">
        <v>26</v>
      </c>
      <c r="K610" s="38" t="s">
        <v>39</v>
      </c>
      <c r="L610" s="39"/>
      <c r="M610" s="39"/>
      <c r="N610" s="38" t="s">
        <v>2497</v>
      </c>
      <c r="O610" s="38" t="s">
        <v>43</v>
      </c>
      <c r="P610" s="38" t="s">
        <v>23</v>
      </c>
    </row>
    <row r="611" spans="1:16" ht="45" x14ac:dyDescent="0.2">
      <c r="A611" s="33" t="s">
        <v>306</v>
      </c>
      <c r="B611" s="34" t="str">
        <f>IF(A611="","",VLOOKUP(A611,dados!$D$1:$E$130,2,FALSE))</f>
        <v>Comarca de Santa Rosa do Sul</v>
      </c>
      <c r="C611" s="26" t="s">
        <v>1473</v>
      </c>
      <c r="D611" s="25" t="s">
        <v>1474</v>
      </c>
      <c r="E611" s="160" t="s">
        <v>99</v>
      </c>
      <c r="F611" s="25" t="s">
        <v>1475</v>
      </c>
      <c r="G611" s="25" t="s">
        <v>60</v>
      </c>
      <c r="H611" s="36"/>
      <c r="I611" s="37">
        <v>1994</v>
      </c>
      <c r="J611" s="38" t="s">
        <v>26</v>
      </c>
      <c r="K611" s="38" t="s">
        <v>39</v>
      </c>
      <c r="L611" s="39">
        <v>44681</v>
      </c>
      <c r="M611" s="39"/>
      <c r="N611" s="38" t="s">
        <v>2498</v>
      </c>
      <c r="O611" s="38" t="s">
        <v>52</v>
      </c>
      <c r="P611" s="38" t="s">
        <v>23</v>
      </c>
    </row>
    <row r="612" spans="1:16" ht="120" x14ac:dyDescent="0.2">
      <c r="A612" s="33" t="s">
        <v>206</v>
      </c>
      <c r="B612" s="34" t="str">
        <f>IF(A612="","",VLOOKUP(A612,dados!$D$1:$E$130,2,FALSE))</f>
        <v>Comarca de Gaspar</v>
      </c>
      <c r="C612" s="131" t="s">
        <v>2499</v>
      </c>
      <c r="D612" s="25"/>
      <c r="E612" s="160" t="s">
        <v>99</v>
      </c>
      <c r="F612" s="25" t="s">
        <v>2500</v>
      </c>
      <c r="G612" s="25" t="s">
        <v>81</v>
      </c>
      <c r="H612" s="36"/>
      <c r="I612" s="37">
        <v>948</v>
      </c>
      <c r="J612" s="38" t="s">
        <v>26</v>
      </c>
      <c r="K612" s="38" t="s">
        <v>39</v>
      </c>
      <c r="L612" s="39"/>
      <c r="M612" s="39"/>
      <c r="N612" s="38" t="s">
        <v>2501</v>
      </c>
      <c r="O612" s="38" t="s">
        <v>43</v>
      </c>
      <c r="P612" s="38" t="s">
        <v>23</v>
      </c>
    </row>
    <row r="613" spans="1:16" ht="255" x14ac:dyDescent="0.2">
      <c r="A613" s="33" t="s">
        <v>228</v>
      </c>
      <c r="B613" s="34" t="str">
        <f>IF(A613="","",VLOOKUP(A613,dados!$D$1:$E$130,2,FALSE))</f>
        <v>Comarca de Itajaí</v>
      </c>
      <c r="C613" s="131" t="s">
        <v>2502</v>
      </c>
      <c r="D613" s="25"/>
      <c r="E613" s="160" t="s">
        <v>82</v>
      </c>
      <c r="F613" s="25" t="s">
        <v>2503</v>
      </c>
      <c r="G613" s="25" t="s">
        <v>81</v>
      </c>
      <c r="H613" s="36"/>
      <c r="I613" s="37">
        <v>1117</v>
      </c>
      <c r="J613" s="38" t="s">
        <v>26</v>
      </c>
      <c r="K613" s="38" t="s">
        <v>39</v>
      </c>
      <c r="L613" s="39"/>
      <c r="M613" s="39"/>
      <c r="N613" s="38" t="s">
        <v>2504</v>
      </c>
      <c r="O613" s="38" t="s">
        <v>43</v>
      </c>
      <c r="P613" s="38" t="s">
        <v>23</v>
      </c>
    </row>
    <row r="614" spans="1:16" ht="195" x14ac:dyDescent="0.2">
      <c r="A614" s="33" t="s">
        <v>42</v>
      </c>
      <c r="B614" s="34" t="str">
        <f>IF(A614="","",VLOOKUP(A614,dados!$D$1:$E$130,2,FALSE))</f>
        <v>Tribunal de Justiça</v>
      </c>
      <c r="C614" s="131" t="s">
        <v>2505</v>
      </c>
      <c r="D614" s="25"/>
      <c r="E614" s="160" t="s">
        <v>82</v>
      </c>
      <c r="F614" s="25" t="s">
        <v>2506</v>
      </c>
      <c r="G614" s="25" t="s">
        <v>81</v>
      </c>
      <c r="H614" s="36"/>
      <c r="I614" s="37">
        <v>3690</v>
      </c>
      <c r="J614" s="38" t="s">
        <v>26</v>
      </c>
      <c r="K614" s="38" t="s">
        <v>39</v>
      </c>
      <c r="L614" s="39"/>
      <c r="M614" s="39"/>
      <c r="N614" s="38" t="s">
        <v>2507</v>
      </c>
      <c r="O614" s="38" t="s">
        <v>43</v>
      </c>
      <c r="P614" s="38" t="s">
        <v>23</v>
      </c>
    </row>
    <row r="615" spans="1:16" ht="30" x14ac:dyDescent="0.2">
      <c r="A615" s="33" t="s">
        <v>176</v>
      </c>
      <c r="B615" s="34" t="str">
        <f>IF(A615="","",VLOOKUP(A615,dados!$D$1:$E$130,2,FALSE))</f>
        <v>Comarca de Capivari de Baixo</v>
      </c>
      <c r="C615" s="131" t="s">
        <v>2508</v>
      </c>
      <c r="D615" s="25"/>
      <c r="E615" s="160" t="s">
        <v>82</v>
      </c>
      <c r="F615" s="25" t="s">
        <v>2439</v>
      </c>
      <c r="G615" s="25" t="s">
        <v>81</v>
      </c>
      <c r="H615" s="36"/>
      <c r="I615" s="37">
        <v>190.3</v>
      </c>
      <c r="J615" s="38" t="s">
        <v>26</v>
      </c>
      <c r="K615" s="38" t="s">
        <v>39</v>
      </c>
      <c r="L615" s="39"/>
      <c r="M615" s="39"/>
      <c r="N615" s="38" t="s">
        <v>2509</v>
      </c>
      <c r="O615" s="38" t="s">
        <v>43</v>
      </c>
      <c r="P615" s="38" t="s">
        <v>23</v>
      </c>
    </row>
    <row r="616" spans="1:16" ht="210" x14ac:dyDescent="0.2">
      <c r="A616" s="33" t="s">
        <v>304</v>
      </c>
      <c r="B616" s="34" t="s">
        <v>2510</v>
      </c>
      <c r="C616" s="131" t="s">
        <v>2511</v>
      </c>
      <c r="D616" s="25"/>
      <c r="E616" s="160" t="s">
        <v>99</v>
      </c>
      <c r="F616" s="25" t="s">
        <v>2512</v>
      </c>
      <c r="G616" s="25" t="s">
        <v>81</v>
      </c>
      <c r="H616" s="36"/>
      <c r="I616" s="37">
        <v>2242</v>
      </c>
      <c r="J616" s="38" t="s">
        <v>26</v>
      </c>
      <c r="K616" s="38" t="s">
        <v>39</v>
      </c>
      <c r="L616" s="39"/>
      <c r="M616" s="39"/>
      <c r="N616" s="38" t="s">
        <v>2513</v>
      </c>
      <c r="O616" s="38" t="s">
        <v>43</v>
      </c>
      <c r="P616" s="38" t="s">
        <v>23</v>
      </c>
    </row>
    <row r="617" spans="1:16" ht="255" x14ac:dyDescent="0.2">
      <c r="A617" s="33" t="s">
        <v>206</v>
      </c>
      <c r="B617" s="34" t="str">
        <f>IF(A617="","",VLOOKUP(A617,dados!$D$1:$E$130,2,FALSE))</f>
        <v>Comarca de Gaspar</v>
      </c>
      <c r="C617" s="131" t="s">
        <v>2514</v>
      </c>
      <c r="D617" s="25"/>
      <c r="E617" s="160" t="s">
        <v>99</v>
      </c>
      <c r="F617" s="25" t="s">
        <v>2515</v>
      </c>
      <c r="G617" s="25" t="s">
        <v>81</v>
      </c>
      <c r="H617" s="36"/>
      <c r="I617" s="37">
        <v>263.64</v>
      </c>
      <c r="J617" s="38" t="s">
        <v>26</v>
      </c>
      <c r="K617" s="38" t="s">
        <v>39</v>
      </c>
      <c r="L617" s="39"/>
      <c r="M617" s="39"/>
      <c r="N617" s="38" t="s">
        <v>2516</v>
      </c>
      <c r="O617" s="38" t="s">
        <v>43</v>
      </c>
      <c r="P617" s="38" t="s">
        <v>23</v>
      </c>
    </row>
    <row r="618" spans="1:16" ht="90" x14ac:dyDescent="0.2">
      <c r="A618" s="33" t="s">
        <v>42</v>
      </c>
      <c r="B618" s="34" t="str">
        <f>IF(A618="","",VLOOKUP(A618,dados!$D$1:$E$130,2,FALSE))</f>
        <v>Tribunal de Justiça</v>
      </c>
      <c r="C618" s="131" t="s">
        <v>2517</v>
      </c>
      <c r="D618" s="25"/>
      <c r="E618" s="160" t="s">
        <v>89</v>
      </c>
      <c r="F618" s="25" t="s">
        <v>2518</v>
      </c>
      <c r="G618" s="25" t="s">
        <v>81</v>
      </c>
      <c r="H618" s="36" t="s">
        <v>2519</v>
      </c>
      <c r="I618" s="37">
        <v>42680</v>
      </c>
      <c r="J618" s="38" t="s">
        <v>26</v>
      </c>
      <c r="K618" s="38" t="s">
        <v>39</v>
      </c>
      <c r="L618" s="39"/>
      <c r="M618" s="39"/>
      <c r="N618" s="38" t="s">
        <v>2520</v>
      </c>
      <c r="O618" s="38" t="s">
        <v>43</v>
      </c>
      <c r="P618" s="38" t="s">
        <v>23</v>
      </c>
    </row>
    <row r="619" spans="1:16" ht="225" x14ac:dyDescent="0.2">
      <c r="A619" s="33" t="s">
        <v>42</v>
      </c>
      <c r="B619" s="34" t="str">
        <f>IF(A619="","",VLOOKUP(A619,dados!$D$1:$E$130,2,FALSE))</f>
        <v>Tribunal de Justiça</v>
      </c>
      <c r="C619" s="131" t="s">
        <v>2521</v>
      </c>
      <c r="D619" s="25"/>
      <c r="E619" s="160" t="s">
        <v>61</v>
      </c>
      <c r="F619" s="25" t="s">
        <v>2522</v>
      </c>
      <c r="G619" s="25" t="s">
        <v>81</v>
      </c>
      <c r="H619" s="36" t="s">
        <v>531</v>
      </c>
      <c r="I619" s="37">
        <v>2400</v>
      </c>
      <c r="J619" s="38" t="s">
        <v>26</v>
      </c>
      <c r="K619" s="38" t="s">
        <v>39</v>
      </c>
      <c r="L619" s="39"/>
      <c r="M619" s="39"/>
      <c r="N619" s="38" t="s">
        <v>2523</v>
      </c>
      <c r="O619" s="38" t="s">
        <v>43</v>
      </c>
      <c r="P619" s="38" t="s">
        <v>23</v>
      </c>
    </row>
    <row r="620" spans="1:16" ht="90" x14ac:dyDescent="0.2">
      <c r="A620" s="33" t="s">
        <v>42</v>
      </c>
      <c r="B620" s="34" t="str">
        <f>IF(A620="","",VLOOKUP(A620,dados!$D$1:$E$130,2,FALSE))</f>
        <v>Tribunal de Justiça</v>
      </c>
      <c r="C620" s="131" t="s">
        <v>2524</v>
      </c>
      <c r="D620" s="25"/>
      <c r="E620" s="160" t="s">
        <v>99</v>
      </c>
      <c r="F620" s="25" t="s">
        <v>2525</v>
      </c>
      <c r="G620" s="25" t="s">
        <v>81</v>
      </c>
      <c r="H620" s="36" t="s">
        <v>1643</v>
      </c>
      <c r="I620" s="37">
        <v>5600</v>
      </c>
      <c r="J620" s="38" t="s">
        <v>26</v>
      </c>
      <c r="K620" s="38" t="s">
        <v>39</v>
      </c>
      <c r="L620" s="39"/>
      <c r="M620" s="39"/>
      <c r="N620" s="38" t="s">
        <v>2526</v>
      </c>
      <c r="O620" s="38" t="s">
        <v>43</v>
      </c>
      <c r="P620" s="38" t="s">
        <v>23</v>
      </c>
    </row>
    <row r="621" spans="1:16" ht="120" x14ac:dyDescent="0.2">
      <c r="A621" s="33" t="s">
        <v>42</v>
      </c>
      <c r="B621" s="34" t="str">
        <f>IF(A621="","",VLOOKUP(A621,dados!$D$1:$E$130,2,FALSE))</f>
        <v>Tribunal de Justiça</v>
      </c>
      <c r="C621" s="131" t="s">
        <v>2527</v>
      </c>
      <c r="D621" s="25"/>
      <c r="E621" s="160" t="s">
        <v>61</v>
      </c>
      <c r="F621" s="25" t="s">
        <v>2528</v>
      </c>
      <c r="G621" s="25" t="s">
        <v>81</v>
      </c>
      <c r="H621" s="36" t="s">
        <v>1577</v>
      </c>
      <c r="I621" s="37">
        <v>3727.52</v>
      </c>
      <c r="J621" s="38" t="s">
        <v>37</v>
      </c>
      <c r="K621" s="38" t="s">
        <v>39</v>
      </c>
      <c r="L621" s="39"/>
      <c r="M621" s="39"/>
      <c r="N621" s="38" t="s">
        <v>2529</v>
      </c>
      <c r="O621" s="38" t="s">
        <v>43</v>
      </c>
      <c r="P621" s="38" t="s">
        <v>23</v>
      </c>
    </row>
    <row r="622" spans="1:16" ht="105" x14ac:dyDescent="0.2">
      <c r="A622" s="33" t="s">
        <v>236</v>
      </c>
      <c r="B622" s="34" t="str">
        <f>IF(A622="","",VLOOKUP(A622,dados!$D$1:$E$130,2,FALSE))</f>
        <v>Comarca de Itapiranga</v>
      </c>
      <c r="C622" s="131" t="s">
        <v>2530</v>
      </c>
      <c r="D622" s="25"/>
      <c r="E622" s="160" t="s">
        <v>99</v>
      </c>
      <c r="F622" s="25" t="s">
        <v>2531</v>
      </c>
      <c r="G622" s="25" t="s">
        <v>81</v>
      </c>
      <c r="H622" s="36" t="s">
        <v>531</v>
      </c>
      <c r="I622" s="37">
        <v>1800</v>
      </c>
      <c r="J622" s="38" t="s">
        <v>37</v>
      </c>
      <c r="K622" s="38" t="s">
        <v>39</v>
      </c>
      <c r="L622" s="39"/>
      <c r="M622" s="39"/>
      <c r="N622" s="38" t="s">
        <v>2532</v>
      </c>
      <c r="O622" s="38" t="s">
        <v>43</v>
      </c>
      <c r="P622" s="38" t="s">
        <v>23</v>
      </c>
    </row>
    <row r="623" spans="1:16" ht="40.5" customHeight="1" x14ac:dyDescent="0.2">
      <c r="A623" s="33" t="s">
        <v>106</v>
      </c>
      <c r="B623" s="34" t="str">
        <f>IF(A623="","",VLOOKUP(A623,dados!$D$1:$E$130,2,FALSE))</f>
        <v>Comarca de Anita Garibaldi</v>
      </c>
      <c r="C623" s="131" t="s">
        <v>2533</v>
      </c>
      <c r="D623" s="25"/>
      <c r="E623" s="160" t="s">
        <v>99</v>
      </c>
      <c r="F623" s="25" t="s">
        <v>2534</v>
      </c>
      <c r="G623" s="25" t="s">
        <v>81</v>
      </c>
      <c r="H623" s="36" t="s">
        <v>2029</v>
      </c>
      <c r="I623" s="37">
        <v>499</v>
      </c>
      <c r="J623" s="38" t="s">
        <v>37</v>
      </c>
      <c r="K623" s="38" t="s">
        <v>39</v>
      </c>
      <c r="L623" s="39"/>
      <c r="M623" s="39"/>
      <c r="N623" s="38" t="s">
        <v>2535</v>
      </c>
      <c r="O623" s="38" t="s">
        <v>43</v>
      </c>
      <c r="P623" s="38" t="s">
        <v>23</v>
      </c>
    </row>
    <row r="624" spans="1:16" ht="62.25" customHeight="1" x14ac:dyDescent="0.2">
      <c r="A624" s="33" t="s">
        <v>294</v>
      </c>
      <c r="B624" s="34" t="str">
        <f>IF(A624="","",VLOOKUP(A624,dados!$D$1:$E$130,2,FALSE))</f>
        <v>Comarca de Quilombo</v>
      </c>
      <c r="C624" s="26" t="s">
        <v>1473</v>
      </c>
      <c r="D624" s="25" t="s">
        <v>1474</v>
      </c>
      <c r="E624" s="160" t="s">
        <v>99</v>
      </c>
      <c r="F624" s="25" t="s">
        <v>1475</v>
      </c>
      <c r="G624" s="25" t="s">
        <v>60</v>
      </c>
      <c r="H624" s="36"/>
      <c r="I624" s="37">
        <v>680</v>
      </c>
      <c r="J624" s="38" t="s">
        <v>26</v>
      </c>
      <c r="K624" s="38" t="s">
        <v>39</v>
      </c>
      <c r="L624" s="39">
        <v>44681</v>
      </c>
      <c r="M624" s="39"/>
      <c r="N624" s="38" t="s">
        <v>2536</v>
      </c>
      <c r="O624" s="38" t="s">
        <v>43</v>
      </c>
      <c r="P624" s="38" t="s">
        <v>23</v>
      </c>
    </row>
    <row r="625" spans="1:16" ht="62.25" customHeight="1" x14ac:dyDescent="0.2">
      <c r="A625" s="33" t="s">
        <v>294</v>
      </c>
      <c r="B625" s="34" t="str">
        <f>IF(A625="","",VLOOKUP(A625,dados!$D$1:$E$130,2,FALSE))</f>
        <v>Comarca de Quilombo</v>
      </c>
      <c r="C625" s="26" t="s">
        <v>1510</v>
      </c>
      <c r="D625" s="25" t="s">
        <v>1474</v>
      </c>
      <c r="E625" s="160" t="s">
        <v>99</v>
      </c>
      <c r="F625" s="25" t="s">
        <v>1475</v>
      </c>
      <c r="G625" s="25" t="s">
        <v>60</v>
      </c>
      <c r="H625" s="36"/>
      <c r="I625" s="37">
        <v>310</v>
      </c>
      <c r="J625" s="38" t="s">
        <v>26</v>
      </c>
      <c r="K625" s="38" t="s">
        <v>39</v>
      </c>
      <c r="L625" s="39">
        <v>44681</v>
      </c>
      <c r="M625" s="39"/>
      <c r="N625" s="38" t="s">
        <v>2536</v>
      </c>
      <c r="O625" s="38" t="s">
        <v>43</v>
      </c>
      <c r="P625" s="38" t="s">
        <v>23</v>
      </c>
    </row>
    <row r="626" spans="1:16" ht="90" x14ac:dyDescent="0.2">
      <c r="A626" s="33" t="s">
        <v>248</v>
      </c>
      <c r="B626" s="34" t="str">
        <f>IF(A626="","",VLOOKUP(A626,dados!$D$1:$E$130,2,FALSE))</f>
        <v>Comarca de Joinville</v>
      </c>
      <c r="C626" s="131" t="s">
        <v>2537</v>
      </c>
      <c r="D626" s="25"/>
      <c r="E626" s="160" t="s">
        <v>82</v>
      </c>
      <c r="F626" s="116" t="s">
        <v>2538</v>
      </c>
      <c r="G626" s="25" t="s">
        <v>81</v>
      </c>
      <c r="H626" s="36" t="s">
        <v>531</v>
      </c>
      <c r="I626" s="37">
        <v>2000</v>
      </c>
      <c r="J626" s="38" t="s">
        <v>26</v>
      </c>
      <c r="K626" s="38" t="s">
        <v>39</v>
      </c>
      <c r="L626" s="39"/>
      <c r="M626" s="39"/>
      <c r="N626" s="38" t="s">
        <v>2539</v>
      </c>
      <c r="O626" s="38" t="s">
        <v>43</v>
      </c>
      <c r="P626" s="38" t="s">
        <v>23</v>
      </c>
    </row>
    <row r="627" spans="1:16" ht="45" x14ac:dyDescent="0.2">
      <c r="A627" s="33" t="s">
        <v>42</v>
      </c>
      <c r="B627" s="34" t="str">
        <f>IF(A627="","",VLOOKUP(A627,dados!$D$1:$E$130,2,FALSE))</f>
        <v>Tribunal de Justiça</v>
      </c>
      <c r="C627" s="131" t="s">
        <v>2540</v>
      </c>
      <c r="D627" s="25"/>
      <c r="E627" s="160" t="s">
        <v>99</v>
      </c>
      <c r="F627" s="25" t="s">
        <v>2541</v>
      </c>
      <c r="G627" s="25" t="s">
        <v>81</v>
      </c>
      <c r="H627" s="36" t="s">
        <v>2330</v>
      </c>
      <c r="I627" s="37">
        <v>5568</v>
      </c>
      <c r="J627" s="38" t="s">
        <v>26</v>
      </c>
      <c r="K627" s="38" t="s">
        <v>39</v>
      </c>
      <c r="L627" s="39"/>
      <c r="M627" s="39"/>
      <c r="N627" s="38" t="s">
        <v>2542</v>
      </c>
      <c r="O627" s="38" t="s">
        <v>43</v>
      </c>
      <c r="P627" s="38" t="s">
        <v>23</v>
      </c>
    </row>
    <row r="628" spans="1:16" ht="90" x14ac:dyDescent="0.2">
      <c r="A628" s="33" t="s">
        <v>42</v>
      </c>
      <c r="B628" s="34" t="str">
        <f>IF(A628="","",VLOOKUP(A628,dados!$D$1:$E$130,2,FALSE))</f>
        <v>Tribunal de Justiça</v>
      </c>
      <c r="C628" s="131" t="s">
        <v>2543</v>
      </c>
      <c r="D628" s="25"/>
      <c r="E628" s="160" t="s">
        <v>104</v>
      </c>
      <c r="F628" s="25" t="s">
        <v>2544</v>
      </c>
      <c r="G628" s="25" t="s">
        <v>81</v>
      </c>
      <c r="H628" s="36" t="s">
        <v>2026</v>
      </c>
      <c r="I628" s="37">
        <v>846</v>
      </c>
      <c r="J628" s="38" t="s">
        <v>26</v>
      </c>
      <c r="K628" s="38" t="s">
        <v>39</v>
      </c>
      <c r="L628" s="39">
        <v>44914</v>
      </c>
      <c r="M628" s="39"/>
      <c r="N628" s="38" t="s">
        <v>2545</v>
      </c>
      <c r="O628" s="38" t="s">
        <v>43</v>
      </c>
      <c r="P628" s="38" t="s">
        <v>23</v>
      </c>
    </row>
    <row r="629" spans="1:16" ht="105" x14ac:dyDescent="0.2">
      <c r="A629" s="33" t="s">
        <v>42</v>
      </c>
      <c r="B629" s="34" t="str">
        <f>IF(A629="","",VLOOKUP(A629,dados!$D$1:$E$130,2,FALSE))</f>
        <v>Tribunal de Justiça</v>
      </c>
      <c r="C629" s="131" t="s">
        <v>2546</v>
      </c>
      <c r="D629" s="25"/>
      <c r="E629" s="160" t="s">
        <v>104</v>
      </c>
      <c r="F629" s="25" t="s">
        <v>2544</v>
      </c>
      <c r="G629" s="25" t="s">
        <v>81</v>
      </c>
      <c r="H629" s="36" t="s">
        <v>2547</v>
      </c>
      <c r="I629" s="37">
        <v>902.4</v>
      </c>
      <c r="J629" s="38" t="s">
        <v>26</v>
      </c>
      <c r="K629" s="38" t="s">
        <v>39</v>
      </c>
      <c r="L629" s="39">
        <v>44914</v>
      </c>
      <c r="M629" s="39"/>
      <c r="N629" s="38" t="s">
        <v>2545</v>
      </c>
      <c r="O629" s="38" t="s">
        <v>43</v>
      </c>
      <c r="P629" s="38" t="s">
        <v>23</v>
      </c>
    </row>
    <row r="630" spans="1:16" ht="105" x14ac:dyDescent="0.2">
      <c r="A630" s="33" t="s">
        <v>42</v>
      </c>
      <c r="B630" s="34" t="str">
        <f>IF(A630="","",VLOOKUP(A630,dados!$D$1:$E$130,2,FALSE))</f>
        <v>Tribunal de Justiça</v>
      </c>
      <c r="C630" s="131" t="s">
        <v>2548</v>
      </c>
      <c r="D630" s="25"/>
      <c r="E630" s="160" t="s">
        <v>104</v>
      </c>
      <c r="F630" s="25" t="s">
        <v>2544</v>
      </c>
      <c r="G630" s="25" t="s">
        <v>81</v>
      </c>
      <c r="H630" s="36" t="s">
        <v>2026</v>
      </c>
      <c r="I630" s="37">
        <v>792</v>
      </c>
      <c r="J630" s="38" t="s">
        <v>26</v>
      </c>
      <c r="K630" s="38" t="s">
        <v>39</v>
      </c>
      <c r="L630" s="39">
        <v>44914</v>
      </c>
      <c r="M630" s="39"/>
      <c r="N630" s="38" t="s">
        <v>2545</v>
      </c>
      <c r="O630" s="38" t="s">
        <v>43</v>
      </c>
      <c r="P630" s="38" t="s">
        <v>23</v>
      </c>
    </row>
    <row r="631" spans="1:16" ht="165" x14ac:dyDescent="0.2">
      <c r="A631" s="33" t="s">
        <v>42</v>
      </c>
      <c r="B631" s="34" t="str">
        <f>IF(A631="","",VLOOKUP(A631,dados!$D$1:$E$130,2,FALSE))</f>
        <v>Tribunal de Justiça</v>
      </c>
      <c r="C631" s="131" t="s">
        <v>2549</v>
      </c>
      <c r="D631" s="25"/>
      <c r="E631" s="160" t="s">
        <v>99</v>
      </c>
      <c r="F631" s="25" t="s">
        <v>2550</v>
      </c>
      <c r="G631" s="25" t="s">
        <v>81</v>
      </c>
      <c r="H631" s="36" t="s">
        <v>531</v>
      </c>
      <c r="I631" s="37">
        <v>4700</v>
      </c>
      <c r="J631" s="38" t="s">
        <v>26</v>
      </c>
      <c r="K631" s="38" t="s">
        <v>39</v>
      </c>
      <c r="L631" s="39"/>
      <c r="M631" s="39"/>
      <c r="N631" s="38" t="s">
        <v>2551</v>
      </c>
      <c r="O631" s="38" t="s">
        <v>43</v>
      </c>
      <c r="P631" s="38" t="s">
        <v>23</v>
      </c>
    </row>
    <row r="632" spans="1:16" ht="105" x14ac:dyDescent="0.2">
      <c r="A632" s="33" t="s">
        <v>42</v>
      </c>
      <c r="B632" s="34" t="str">
        <f>IF(A632="","",VLOOKUP(A632,dados!$D$1:$E$130,2,FALSE))</f>
        <v>Tribunal de Justiça</v>
      </c>
      <c r="C632" s="131" t="s">
        <v>2552</v>
      </c>
      <c r="D632" s="25"/>
      <c r="E632" s="160" t="s">
        <v>82</v>
      </c>
      <c r="F632" s="25" t="s">
        <v>2553</v>
      </c>
      <c r="G632" s="25" t="s">
        <v>81</v>
      </c>
      <c r="H632" s="36" t="s">
        <v>1503</v>
      </c>
      <c r="I632" s="37">
        <v>1360.79</v>
      </c>
      <c r="J632" s="38" t="s">
        <v>26</v>
      </c>
      <c r="K632" s="38" t="s">
        <v>39</v>
      </c>
      <c r="L632" s="39"/>
      <c r="M632" s="39"/>
      <c r="N632" s="38" t="s">
        <v>2554</v>
      </c>
      <c r="O632" s="38" t="s">
        <v>43</v>
      </c>
      <c r="P632" s="38" t="s">
        <v>23</v>
      </c>
    </row>
    <row r="633" spans="1:16" ht="120" x14ac:dyDescent="0.2">
      <c r="A633" s="33" t="s">
        <v>156</v>
      </c>
      <c r="B633" s="34" t="str">
        <f>IF(A633="","",VLOOKUP(A633,dados!$D$1:$E$130,2,FALSE))</f>
        <v>Comarca de Brusque</v>
      </c>
      <c r="C633" s="131" t="s">
        <v>2555</v>
      </c>
      <c r="D633" s="25"/>
      <c r="E633" s="160" t="s">
        <v>99</v>
      </c>
      <c r="F633" s="25" t="s">
        <v>2556</v>
      </c>
      <c r="G633" s="25" t="s">
        <v>81</v>
      </c>
      <c r="H633" s="36" t="s">
        <v>1503</v>
      </c>
      <c r="I633" s="37">
        <v>649.79999999999995</v>
      </c>
      <c r="J633" s="38" t="s">
        <v>26</v>
      </c>
      <c r="K633" s="38" t="s">
        <v>39</v>
      </c>
      <c r="L633" s="39"/>
      <c r="M633" s="39"/>
      <c r="N633" s="38" t="s">
        <v>2557</v>
      </c>
      <c r="O633" s="38" t="s">
        <v>43</v>
      </c>
      <c r="P633" s="38" t="s">
        <v>23</v>
      </c>
    </row>
    <row r="634" spans="1:16" ht="45" x14ac:dyDescent="0.2">
      <c r="A634" s="33" t="s">
        <v>306</v>
      </c>
      <c r="B634" s="34" t="str">
        <f>IF(A634="","",VLOOKUP(A634,dados!$D$1:$E$130,2,FALSE))</f>
        <v>Comarca de Santa Rosa do Sul</v>
      </c>
      <c r="C634" s="131" t="s">
        <v>2558</v>
      </c>
      <c r="D634" s="25"/>
      <c r="E634" s="160" t="s">
        <v>99</v>
      </c>
      <c r="F634" s="25" t="s">
        <v>2559</v>
      </c>
      <c r="G634" s="25" t="s">
        <v>81</v>
      </c>
      <c r="H634" s="36" t="s">
        <v>531</v>
      </c>
      <c r="I634" s="37">
        <v>1950</v>
      </c>
      <c r="J634" s="38" t="s">
        <v>26</v>
      </c>
      <c r="K634" s="38" t="s">
        <v>39</v>
      </c>
      <c r="L634" s="39"/>
      <c r="M634" s="39"/>
      <c r="N634" s="38" t="s">
        <v>2560</v>
      </c>
      <c r="O634" s="38" t="s">
        <v>43</v>
      </c>
      <c r="P634" s="38" t="s">
        <v>23</v>
      </c>
    </row>
    <row r="635" spans="1:16" ht="90" x14ac:dyDescent="0.2">
      <c r="A635" s="33" t="s">
        <v>42</v>
      </c>
      <c r="B635" s="34" t="str">
        <f>IF(A635="","",VLOOKUP(A635,dados!$D$1:$E$130,2,FALSE))</f>
        <v>Tribunal de Justiça</v>
      </c>
      <c r="C635" s="131" t="s">
        <v>2561</v>
      </c>
      <c r="D635" s="25"/>
      <c r="E635" s="160" t="s">
        <v>116</v>
      </c>
      <c r="F635" s="25" t="s">
        <v>2562</v>
      </c>
      <c r="G635" s="25" t="s">
        <v>81</v>
      </c>
      <c r="H635" s="36" t="s">
        <v>531</v>
      </c>
      <c r="I635" s="37">
        <v>1999.99</v>
      </c>
      <c r="J635" s="38" t="s">
        <v>26</v>
      </c>
      <c r="K635" s="38" t="s">
        <v>39</v>
      </c>
      <c r="L635" s="39"/>
      <c r="M635" s="39"/>
      <c r="N635" s="38" t="s">
        <v>2563</v>
      </c>
      <c r="O635" s="38" t="s">
        <v>43</v>
      </c>
      <c r="P635" s="38" t="s">
        <v>23</v>
      </c>
    </row>
    <row r="636" spans="1:16" ht="255" x14ac:dyDescent="0.2">
      <c r="A636" s="33" t="s">
        <v>42</v>
      </c>
      <c r="B636" s="34" t="str">
        <f>IF(A636="","",VLOOKUP(A636,dados!$D$1:$E$130,2,FALSE))</f>
        <v>Tribunal de Justiça</v>
      </c>
      <c r="C636" s="131" t="s">
        <v>2564</v>
      </c>
      <c r="D636" s="25"/>
      <c r="E636" s="160" t="s">
        <v>116</v>
      </c>
      <c r="F636" s="25" t="s">
        <v>2565</v>
      </c>
      <c r="G636" s="25" t="s">
        <v>81</v>
      </c>
      <c r="H636" s="36" t="s">
        <v>2566</v>
      </c>
      <c r="I636" s="37">
        <v>2500</v>
      </c>
      <c r="J636" s="38" t="s">
        <v>26</v>
      </c>
      <c r="K636" s="38" t="s">
        <v>39</v>
      </c>
      <c r="L636" s="39"/>
      <c r="M636" s="39"/>
      <c r="N636" s="38" t="s">
        <v>2567</v>
      </c>
      <c r="O636" s="38" t="s">
        <v>43</v>
      </c>
      <c r="P636" s="38" t="s">
        <v>23</v>
      </c>
    </row>
    <row r="637" spans="1:16" ht="225" x14ac:dyDescent="0.2">
      <c r="A637" s="33" t="s">
        <v>286</v>
      </c>
      <c r="B637" s="34" t="str">
        <f>IF(A637="","",VLOOKUP(A637,dados!$D$1:$E$130,2,FALSE))</f>
        <v>Comarca de Ponte Serrada</v>
      </c>
      <c r="C637" s="131" t="s">
        <v>2568</v>
      </c>
      <c r="D637" s="25"/>
      <c r="E637" s="160" t="s">
        <v>99</v>
      </c>
      <c r="F637" s="25" t="s">
        <v>2569</v>
      </c>
      <c r="G637" s="25" t="s">
        <v>81</v>
      </c>
      <c r="H637" s="36" t="s">
        <v>531</v>
      </c>
      <c r="I637" s="37">
        <v>110</v>
      </c>
      <c r="J637" s="38" t="s">
        <v>26</v>
      </c>
      <c r="K637" s="38" t="s">
        <v>39</v>
      </c>
      <c r="L637" s="39"/>
      <c r="M637" s="39"/>
      <c r="N637" s="38" t="s">
        <v>2570</v>
      </c>
      <c r="O637" s="38" t="s">
        <v>43</v>
      </c>
      <c r="P637" s="38" t="s">
        <v>23</v>
      </c>
    </row>
    <row r="638" spans="1:16" ht="210" x14ac:dyDescent="0.2">
      <c r="A638" s="33" t="s">
        <v>184</v>
      </c>
      <c r="B638" s="34" t="str">
        <f>IF(A638="","",VLOOKUP(A638,dados!$D$1:$E$130,2,FALSE))</f>
        <v>Comarca de Coronel Freitas</v>
      </c>
      <c r="C638" s="131" t="s">
        <v>2571</v>
      </c>
      <c r="D638" s="25"/>
      <c r="E638" s="160" t="s">
        <v>82</v>
      </c>
      <c r="F638" s="25" t="s">
        <v>2572</v>
      </c>
      <c r="G638" s="25" t="s">
        <v>81</v>
      </c>
      <c r="H638" s="36" t="s">
        <v>411</v>
      </c>
      <c r="I638" s="37">
        <v>3940</v>
      </c>
      <c r="J638" s="38" t="s">
        <v>26</v>
      </c>
      <c r="K638" s="38" t="s">
        <v>39</v>
      </c>
      <c r="L638" s="39"/>
      <c r="M638" s="39"/>
      <c r="N638" s="38" t="s">
        <v>2573</v>
      </c>
      <c r="O638" s="38" t="s">
        <v>43</v>
      </c>
      <c r="P638" s="38" t="s">
        <v>23</v>
      </c>
    </row>
    <row r="639" spans="1:16" ht="90" x14ac:dyDescent="0.2">
      <c r="A639" s="33" t="s">
        <v>164</v>
      </c>
      <c r="B639" s="34" t="str">
        <f>IF(A639="","",VLOOKUP(A639,dados!$D$1:$E$130,2,FALSE))</f>
        <v>Comarca de Camboriú</v>
      </c>
      <c r="C639" s="131" t="s">
        <v>2574</v>
      </c>
      <c r="D639" s="25"/>
      <c r="E639" s="160" t="s">
        <v>61</v>
      </c>
      <c r="F639" s="25" t="s">
        <v>2575</v>
      </c>
      <c r="G639" s="25" t="s">
        <v>81</v>
      </c>
      <c r="H639" s="36" t="s">
        <v>411</v>
      </c>
      <c r="I639" s="37">
        <v>250</v>
      </c>
      <c r="J639" s="38" t="s">
        <v>26</v>
      </c>
      <c r="K639" s="38" t="s">
        <v>39</v>
      </c>
      <c r="L639" s="39"/>
      <c r="M639" s="39"/>
      <c r="N639" s="38" t="s">
        <v>2576</v>
      </c>
      <c r="O639" s="38" t="s">
        <v>43</v>
      </c>
      <c r="P639" s="38" t="s">
        <v>23</v>
      </c>
    </row>
    <row r="640" spans="1:16" ht="120" x14ac:dyDescent="0.2">
      <c r="A640" s="33" t="s">
        <v>42</v>
      </c>
      <c r="B640" s="34" t="str">
        <f>IF(A640="","",VLOOKUP(A640,dados!$D$1:$E$130,2,FALSE))</f>
        <v>Tribunal de Justiça</v>
      </c>
      <c r="C640" s="131" t="s">
        <v>2577</v>
      </c>
      <c r="D640" s="25"/>
      <c r="E640" s="160" t="s">
        <v>61</v>
      </c>
      <c r="F640" s="25" t="s">
        <v>2578</v>
      </c>
      <c r="G640" s="25" t="s">
        <v>81</v>
      </c>
      <c r="H640" s="36" t="s">
        <v>531</v>
      </c>
      <c r="I640" s="37">
        <v>840</v>
      </c>
      <c r="J640" s="38" t="s">
        <v>26</v>
      </c>
      <c r="K640" s="38" t="s">
        <v>39</v>
      </c>
      <c r="L640" s="39"/>
      <c r="M640" s="39"/>
      <c r="N640" s="38" t="s">
        <v>2579</v>
      </c>
      <c r="O640" s="38" t="s">
        <v>43</v>
      </c>
      <c r="P640" s="38" t="s">
        <v>23</v>
      </c>
    </row>
    <row r="641" spans="1:16" ht="135" x14ac:dyDescent="0.2">
      <c r="A641" s="33" t="s">
        <v>42</v>
      </c>
      <c r="B641" s="34" t="str">
        <f>IF(A641="","",VLOOKUP(A641,dados!$D$1:$E$130,2,FALSE))</f>
        <v>Tribunal de Justiça</v>
      </c>
      <c r="C641" s="131" t="s">
        <v>2580</v>
      </c>
      <c r="D641" s="25"/>
      <c r="E641" s="160" t="s">
        <v>82</v>
      </c>
      <c r="F641" s="25" t="s">
        <v>2581</v>
      </c>
      <c r="G641" s="25" t="s">
        <v>81</v>
      </c>
      <c r="H641" s="36" t="s">
        <v>1503</v>
      </c>
      <c r="I641" s="37">
        <v>1800</v>
      </c>
      <c r="J641" s="38" t="s">
        <v>26</v>
      </c>
      <c r="K641" s="38" t="s">
        <v>39</v>
      </c>
      <c r="L641" s="39"/>
      <c r="M641" s="39"/>
      <c r="N641" s="38" t="s">
        <v>2582</v>
      </c>
      <c r="O641" s="38" t="s">
        <v>43</v>
      </c>
      <c r="P641" s="38" t="s">
        <v>23</v>
      </c>
    </row>
    <row r="642" spans="1:16" ht="90" x14ac:dyDescent="0.2">
      <c r="A642" s="33" t="s">
        <v>42</v>
      </c>
      <c r="B642" s="34" t="str">
        <f>IF(A642="","",VLOOKUP(A642,dados!$D$1:$E$130,2,FALSE))</f>
        <v>Tribunal de Justiça</v>
      </c>
      <c r="C642" s="131" t="s">
        <v>2583</v>
      </c>
      <c r="D642" s="25"/>
      <c r="E642" s="160" t="s">
        <v>99</v>
      </c>
      <c r="F642" s="25" t="s">
        <v>2584</v>
      </c>
      <c r="G642" s="25" t="s">
        <v>81</v>
      </c>
      <c r="H642" s="36" t="s">
        <v>411</v>
      </c>
      <c r="I642" s="37">
        <v>954.4</v>
      </c>
      <c r="J642" s="38" t="s">
        <v>26</v>
      </c>
      <c r="K642" s="38" t="s">
        <v>39</v>
      </c>
      <c r="L642" s="39"/>
      <c r="M642" s="39"/>
      <c r="N642" s="38" t="s">
        <v>2585</v>
      </c>
      <c r="O642" s="38" t="s">
        <v>43</v>
      </c>
      <c r="P642" s="38" t="s">
        <v>23</v>
      </c>
    </row>
    <row r="643" spans="1:16" ht="45" x14ac:dyDescent="0.2">
      <c r="A643" s="33" t="s">
        <v>42</v>
      </c>
      <c r="B643" s="34" t="str">
        <f>IF(A643="","",VLOOKUP(A643,dados!$D$1:$E$130,2,FALSE))</f>
        <v>Tribunal de Justiça</v>
      </c>
      <c r="C643" s="131" t="s">
        <v>2586</v>
      </c>
      <c r="D643" s="25"/>
      <c r="E643" s="160" t="s">
        <v>99</v>
      </c>
      <c r="F643" s="25" t="s">
        <v>2544</v>
      </c>
      <c r="G643" s="25" t="s">
        <v>81</v>
      </c>
      <c r="H643" s="36" t="s">
        <v>2587</v>
      </c>
      <c r="I643" s="37">
        <v>870</v>
      </c>
      <c r="J643" s="38" t="s">
        <v>26</v>
      </c>
      <c r="K643" s="38" t="s">
        <v>39</v>
      </c>
      <c r="L643" s="39"/>
      <c r="M643" s="39"/>
      <c r="N643" s="38" t="s">
        <v>2588</v>
      </c>
      <c r="O643" s="38" t="s">
        <v>43</v>
      </c>
      <c r="P643" s="38" t="s">
        <v>23</v>
      </c>
    </row>
    <row r="644" spans="1:16" ht="60" x14ac:dyDescent="0.2">
      <c r="A644" s="33" t="s">
        <v>42</v>
      </c>
      <c r="B644" s="34" t="str">
        <f>IF(A644="","",VLOOKUP(A644,dados!$D$1:$E$130,2,FALSE))</f>
        <v>Tribunal de Justiça</v>
      </c>
      <c r="C644" s="131" t="s">
        <v>2589</v>
      </c>
      <c r="D644" s="25"/>
      <c r="E644" s="160" t="s">
        <v>99</v>
      </c>
      <c r="F644" s="25" t="s">
        <v>2544</v>
      </c>
      <c r="G644" s="25" t="s">
        <v>81</v>
      </c>
      <c r="H644" s="36" t="s">
        <v>2590</v>
      </c>
      <c r="I644" s="37">
        <v>2606</v>
      </c>
      <c r="J644" s="38" t="s">
        <v>26</v>
      </c>
      <c r="K644" s="38" t="s">
        <v>39</v>
      </c>
      <c r="L644" s="39"/>
      <c r="M644" s="39"/>
      <c r="N644" s="38" t="s">
        <v>2591</v>
      </c>
      <c r="O644" s="38" t="s">
        <v>43</v>
      </c>
      <c r="P644" s="38" t="s">
        <v>23</v>
      </c>
    </row>
    <row r="645" spans="1:16" ht="75" x14ac:dyDescent="0.2">
      <c r="A645" s="33" t="s">
        <v>42</v>
      </c>
      <c r="B645" s="34" t="str">
        <f>IF(A645="","",VLOOKUP(A645,dados!$D$1:$E$130,2,FALSE))</f>
        <v>Tribunal de Justiça</v>
      </c>
      <c r="C645" s="131" t="s">
        <v>2592</v>
      </c>
      <c r="D645" s="25"/>
      <c r="E645" s="160" t="s">
        <v>99</v>
      </c>
      <c r="F645" s="25" t="s">
        <v>2544</v>
      </c>
      <c r="G645" s="25" t="s">
        <v>81</v>
      </c>
      <c r="H645" s="36" t="s">
        <v>2593</v>
      </c>
      <c r="I645" s="37">
        <v>1540</v>
      </c>
      <c r="J645" s="38" t="s">
        <v>26</v>
      </c>
      <c r="K645" s="38" t="s">
        <v>39</v>
      </c>
      <c r="L645" s="39"/>
      <c r="M645" s="39"/>
      <c r="N645" s="38" t="s">
        <v>2588</v>
      </c>
      <c r="O645" s="38" t="s">
        <v>43</v>
      </c>
      <c r="P645" s="38" t="s">
        <v>23</v>
      </c>
    </row>
    <row r="646" spans="1:16" ht="75" x14ac:dyDescent="0.2">
      <c r="A646" s="33" t="s">
        <v>42</v>
      </c>
      <c r="B646" s="34" t="str">
        <f>IF(A646="","",VLOOKUP(A646,dados!$D$1:$E$130,2,FALSE))</f>
        <v>Tribunal de Justiça</v>
      </c>
      <c r="C646" s="131" t="s">
        <v>2594</v>
      </c>
      <c r="D646" s="25"/>
      <c r="E646" s="160" t="s">
        <v>99</v>
      </c>
      <c r="F646" s="25" t="s">
        <v>2544</v>
      </c>
      <c r="G646" s="25" t="s">
        <v>81</v>
      </c>
      <c r="H646" s="36" t="s">
        <v>1989</v>
      </c>
      <c r="I646" s="37">
        <v>2250</v>
      </c>
      <c r="J646" s="38" t="s">
        <v>26</v>
      </c>
      <c r="K646" s="38" t="s">
        <v>39</v>
      </c>
      <c r="L646" s="39"/>
      <c r="M646" s="39"/>
      <c r="N646" s="38" t="s">
        <v>2588</v>
      </c>
      <c r="O646" s="38" t="s">
        <v>43</v>
      </c>
      <c r="P646" s="38" t="s">
        <v>23</v>
      </c>
    </row>
    <row r="647" spans="1:16" ht="240" x14ac:dyDescent="0.2">
      <c r="A647" s="33" t="s">
        <v>42</v>
      </c>
      <c r="B647" s="34" t="str">
        <f>IF(A647="","",VLOOKUP(A647,dados!$D$1:$E$130,2,FALSE))</f>
        <v>Tribunal de Justiça</v>
      </c>
      <c r="C647" s="131" t="s">
        <v>2595</v>
      </c>
      <c r="D647" s="25"/>
      <c r="E647" s="160" t="s">
        <v>18</v>
      </c>
      <c r="F647" s="25" t="s">
        <v>2596</v>
      </c>
      <c r="G647" s="25" t="s">
        <v>60</v>
      </c>
      <c r="H647" s="36" t="s">
        <v>531</v>
      </c>
      <c r="I647" s="37" t="s">
        <v>2597</v>
      </c>
      <c r="J647" s="38" t="s">
        <v>26</v>
      </c>
      <c r="K647" s="38" t="s">
        <v>28</v>
      </c>
      <c r="L647" s="39"/>
      <c r="M647" s="39"/>
      <c r="N647" s="38" t="s">
        <v>2598</v>
      </c>
      <c r="O647" s="38" t="s">
        <v>43</v>
      </c>
      <c r="P647" s="38" t="s">
        <v>34</v>
      </c>
    </row>
    <row r="648" spans="1:16" ht="165" x14ac:dyDescent="0.2">
      <c r="A648" s="33" t="s">
        <v>42</v>
      </c>
      <c r="B648" s="34" t="str">
        <f>IF(A648="","",VLOOKUP(A648,dados!$D$1:$E$130,2,FALSE))</f>
        <v>Tribunal de Justiça</v>
      </c>
      <c r="C648" s="131" t="s">
        <v>2599</v>
      </c>
      <c r="D648" s="25"/>
      <c r="E648" s="160" t="s">
        <v>18</v>
      </c>
      <c r="F648" s="25" t="s">
        <v>2600</v>
      </c>
      <c r="G648" s="25" t="s">
        <v>45</v>
      </c>
      <c r="H648" s="36" t="s">
        <v>531</v>
      </c>
      <c r="I648" s="37">
        <v>22</v>
      </c>
      <c r="J648" s="38" t="s">
        <v>26</v>
      </c>
      <c r="K648" s="38" t="s">
        <v>28</v>
      </c>
      <c r="L648" s="39"/>
      <c r="M648" s="39"/>
      <c r="N648" s="38" t="s">
        <v>2601</v>
      </c>
      <c r="O648" s="38" t="s">
        <v>43</v>
      </c>
      <c r="P648" s="38" t="s">
        <v>34</v>
      </c>
    </row>
    <row r="649" spans="1:16" ht="90" x14ac:dyDescent="0.2">
      <c r="A649" s="33" t="s">
        <v>42</v>
      </c>
      <c r="B649" s="34" t="str">
        <f>IF(A649="","",VLOOKUP(A649,dados!$D$1:$E$130,2,FALSE))</f>
        <v>Tribunal de Justiça</v>
      </c>
      <c r="C649" s="131" t="s">
        <v>2602</v>
      </c>
      <c r="D649" s="25"/>
      <c r="E649" s="160" t="s">
        <v>99</v>
      </c>
      <c r="F649" s="25" t="s">
        <v>2584</v>
      </c>
      <c r="G649" s="25" t="s">
        <v>81</v>
      </c>
      <c r="H649" s="36" t="s">
        <v>411</v>
      </c>
      <c r="I649" s="37">
        <v>346.77</v>
      </c>
      <c r="J649" s="38" t="s">
        <v>26</v>
      </c>
      <c r="K649" s="38" t="s">
        <v>39</v>
      </c>
      <c r="L649" s="39"/>
      <c r="M649" s="39"/>
      <c r="N649" s="38" t="s">
        <v>2603</v>
      </c>
      <c r="O649" s="38" t="s">
        <v>43</v>
      </c>
      <c r="P649" s="38" t="s">
        <v>23</v>
      </c>
    </row>
    <row r="650" spans="1:16" ht="330" x14ac:dyDescent="0.2">
      <c r="A650" s="33" t="s">
        <v>42</v>
      </c>
      <c r="B650" s="34" t="str">
        <f>IF(A650="","",VLOOKUP(A650,dados!$D$1:$E$130,2,FALSE))</f>
        <v>Tribunal de Justiça</v>
      </c>
      <c r="C650" s="131" t="s">
        <v>2604</v>
      </c>
      <c r="D650" s="25"/>
      <c r="E650" s="160" t="s">
        <v>99</v>
      </c>
      <c r="F650" s="25" t="s">
        <v>2605</v>
      </c>
      <c r="G650" s="25" t="s">
        <v>81</v>
      </c>
      <c r="H650" s="36" t="s">
        <v>411</v>
      </c>
      <c r="I650" s="37">
        <v>18833.8</v>
      </c>
      <c r="J650" s="38" t="s">
        <v>26</v>
      </c>
      <c r="K650" s="38" t="s">
        <v>39</v>
      </c>
      <c r="L650" s="39"/>
      <c r="M650" s="39"/>
      <c r="N650" s="38" t="s">
        <v>2606</v>
      </c>
      <c r="O650" s="38" t="s">
        <v>43</v>
      </c>
      <c r="P650" s="38" t="s">
        <v>23</v>
      </c>
    </row>
    <row r="651" spans="1:16" ht="60" x14ac:dyDescent="0.2">
      <c r="A651" s="33" t="s">
        <v>42</v>
      </c>
      <c r="B651" s="34" t="str">
        <f>IF(A651="","",VLOOKUP(A651,dados!$D$1:$E$130,2,FALSE))</f>
        <v>Tribunal de Justiça</v>
      </c>
      <c r="C651" s="131" t="s">
        <v>2607</v>
      </c>
      <c r="D651" s="25"/>
      <c r="E651" s="160" t="s">
        <v>104</v>
      </c>
      <c r="F651" s="25" t="s">
        <v>2385</v>
      </c>
      <c r="G651" s="25" t="s">
        <v>81</v>
      </c>
      <c r="H651" s="36" t="s">
        <v>2608</v>
      </c>
      <c r="I651" s="37">
        <v>3239.6</v>
      </c>
      <c r="J651" s="38" t="s">
        <v>26</v>
      </c>
      <c r="K651" s="38" t="s">
        <v>39</v>
      </c>
      <c r="L651" s="39"/>
      <c r="M651" s="39"/>
      <c r="N651" s="38" t="s">
        <v>2609</v>
      </c>
      <c r="O651" s="38" t="s">
        <v>43</v>
      </c>
      <c r="P651" s="38" t="s">
        <v>23</v>
      </c>
    </row>
    <row r="652" spans="1:16" ht="60" x14ac:dyDescent="0.2">
      <c r="A652" s="33" t="s">
        <v>250</v>
      </c>
      <c r="B652" s="34" t="str">
        <f>IF(A652="","",VLOOKUP(A652,dados!$D$1:$E$130,2,FALSE))</f>
        <v>Comarca de Joinville - Fórum Fazendario</v>
      </c>
      <c r="C652" s="131" t="s">
        <v>2610</v>
      </c>
      <c r="D652" s="25"/>
      <c r="E652" s="160" t="s">
        <v>99</v>
      </c>
      <c r="F652" s="25" t="s">
        <v>2611</v>
      </c>
      <c r="G652" s="25" t="s">
        <v>81</v>
      </c>
      <c r="H652" s="36" t="s">
        <v>411</v>
      </c>
      <c r="I652" s="37">
        <v>1230</v>
      </c>
      <c r="J652" s="38" t="s">
        <v>26</v>
      </c>
      <c r="K652" s="38" t="s">
        <v>39</v>
      </c>
      <c r="L652" s="39"/>
      <c r="M652" s="39"/>
      <c r="N652" s="38" t="s">
        <v>2612</v>
      </c>
      <c r="O652" s="38" t="s">
        <v>43</v>
      </c>
      <c r="P652" s="38" t="s">
        <v>23</v>
      </c>
    </row>
    <row r="653" spans="1:16" ht="165" x14ac:dyDescent="0.2">
      <c r="A653" s="33" t="s">
        <v>276</v>
      </c>
      <c r="B653" s="34" t="str">
        <f>IF(A653="","",VLOOKUP(A653,dados!$D$1:$E$130,2,FALSE))</f>
        <v>Comarca de Palhoça</v>
      </c>
      <c r="C653" s="131" t="s">
        <v>2613</v>
      </c>
      <c r="D653" s="25"/>
      <c r="E653" s="160" t="s">
        <v>82</v>
      </c>
      <c r="F653" s="25" t="s">
        <v>2614</v>
      </c>
      <c r="G653" s="25" t="s">
        <v>81</v>
      </c>
      <c r="H653" s="36" t="s">
        <v>411</v>
      </c>
      <c r="I653" s="37">
        <v>3200</v>
      </c>
      <c r="J653" s="38" t="s">
        <v>26</v>
      </c>
      <c r="K653" s="38" t="s">
        <v>39</v>
      </c>
      <c r="L653" s="39"/>
      <c r="M653" s="39"/>
      <c r="N653" s="38" t="s">
        <v>2615</v>
      </c>
      <c r="O653" s="38" t="s">
        <v>43</v>
      </c>
      <c r="P653" s="38" t="s">
        <v>23</v>
      </c>
    </row>
    <row r="654" spans="1:16" ht="165" x14ac:dyDescent="0.2">
      <c r="A654" s="33" t="s">
        <v>304</v>
      </c>
      <c r="B654" s="34" t="str">
        <f>IF(A654="","",VLOOKUP(A654,dados!$D$1:$E$130,2,FALSE))</f>
        <v>Comarca de Santa Cecília</v>
      </c>
      <c r="C654" s="131" t="s">
        <v>2616</v>
      </c>
      <c r="D654" s="25"/>
      <c r="E654" s="160" t="s">
        <v>99</v>
      </c>
      <c r="F654" s="25" t="s">
        <v>2617</v>
      </c>
      <c r="G654" s="25" t="s">
        <v>81</v>
      </c>
      <c r="H654" s="36" t="s">
        <v>411</v>
      </c>
      <c r="I654" s="37">
        <v>142.5</v>
      </c>
      <c r="J654" s="38" t="s">
        <v>26</v>
      </c>
      <c r="K654" s="38" t="s">
        <v>39</v>
      </c>
      <c r="L654" s="39"/>
      <c r="M654" s="39"/>
      <c r="N654" s="38" t="s">
        <v>2618</v>
      </c>
      <c r="O654" s="38" t="s">
        <v>43</v>
      </c>
      <c r="P654" s="38" t="s">
        <v>23</v>
      </c>
    </row>
    <row r="655" spans="1:16" ht="409.5" x14ac:dyDescent="0.2">
      <c r="A655" s="33" t="s">
        <v>42</v>
      </c>
      <c r="B655" s="34" t="str">
        <f>IF(A655="","",VLOOKUP(A655,dados!$D$1:$E$130,2,FALSE))</f>
        <v>Tribunal de Justiça</v>
      </c>
      <c r="C655" s="131" t="s">
        <v>2619</v>
      </c>
      <c r="D655" s="25"/>
      <c r="E655" s="160" t="s">
        <v>116</v>
      </c>
      <c r="F655" s="25" t="s">
        <v>2620</v>
      </c>
      <c r="G655" s="25" t="s">
        <v>81</v>
      </c>
      <c r="H655" s="36" t="s">
        <v>1503</v>
      </c>
      <c r="I655" s="37">
        <v>2800</v>
      </c>
      <c r="J655" s="38" t="s">
        <v>26</v>
      </c>
      <c r="K655" s="38" t="s">
        <v>39</v>
      </c>
      <c r="L655" s="39"/>
      <c r="M655" s="39"/>
      <c r="N655" s="38" t="s">
        <v>2621</v>
      </c>
      <c r="O655" s="38" t="s">
        <v>43</v>
      </c>
      <c r="P655" s="38" t="s">
        <v>23</v>
      </c>
    </row>
    <row r="656" spans="1:16" ht="165" x14ac:dyDescent="0.2">
      <c r="A656" s="33" t="s">
        <v>270</v>
      </c>
      <c r="B656" s="34" t="str">
        <f>IF(A656="","",VLOOKUP(A656,dados!$D$1:$E$130,2,FALSE))</f>
        <v>Comarca de Navegantes</v>
      </c>
      <c r="C656" s="131" t="s">
        <v>2622</v>
      </c>
      <c r="D656" s="25"/>
      <c r="E656" s="160" t="s">
        <v>82</v>
      </c>
      <c r="F656" s="25" t="s">
        <v>2623</v>
      </c>
      <c r="G656" s="25" t="s">
        <v>81</v>
      </c>
      <c r="H656" s="36" t="s">
        <v>531</v>
      </c>
      <c r="I656" s="37">
        <v>1200</v>
      </c>
      <c r="J656" s="38" t="s">
        <v>26</v>
      </c>
      <c r="K656" s="38" t="s">
        <v>39</v>
      </c>
      <c r="L656" s="39"/>
      <c r="M656" s="39"/>
      <c r="N656" s="38" t="s">
        <v>2624</v>
      </c>
      <c r="O656" s="38" t="s">
        <v>43</v>
      </c>
      <c r="P656" s="38" t="s">
        <v>23</v>
      </c>
    </row>
    <row r="657" spans="1:16" ht="60" x14ac:dyDescent="0.2">
      <c r="A657" s="33" t="s">
        <v>42</v>
      </c>
      <c r="B657" s="34" t="str">
        <f>IF(A657="","",VLOOKUP(A657,dados!$D$1:$E$130,2,FALSE))</f>
        <v>Tribunal de Justiça</v>
      </c>
      <c r="C657" s="131" t="s">
        <v>2625</v>
      </c>
      <c r="D657" s="25"/>
      <c r="E657" s="160" t="s">
        <v>99</v>
      </c>
      <c r="F657" s="25" t="s">
        <v>2626</v>
      </c>
      <c r="G657" s="25" t="s">
        <v>81</v>
      </c>
      <c r="H657" s="36" t="s">
        <v>411</v>
      </c>
      <c r="I657" s="37">
        <v>868.9</v>
      </c>
      <c r="J657" s="38" t="s">
        <v>26</v>
      </c>
      <c r="K657" s="38" t="s">
        <v>39</v>
      </c>
      <c r="L657" s="39"/>
      <c r="M657" s="39"/>
      <c r="N657" s="38" t="s">
        <v>2627</v>
      </c>
      <c r="O657" s="38" t="s">
        <v>43</v>
      </c>
      <c r="P657" s="38" t="s">
        <v>23</v>
      </c>
    </row>
    <row r="658" spans="1:16" ht="105" x14ac:dyDescent="0.2">
      <c r="A658" s="33" t="s">
        <v>236</v>
      </c>
      <c r="B658" s="34" t="str">
        <f>IF(A658="","",VLOOKUP(A658,dados!$D$1:$E$130,2,FALSE))</f>
        <v>Comarca de Itapiranga</v>
      </c>
      <c r="C658" s="131" t="s">
        <v>2530</v>
      </c>
      <c r="D658" s="25"/>
      <c r="E658" s="160" t="s">
        <v>99</v>
      </c>
      <c r="F658" s="25" t="s">
        <v>2628</v>
      </c>
      <c r="G658" s="25" t="s">
        <v>81</v>
      </c>
      <c r="H658" s="36" t="s">
        <v>531</v>
      </c>
      <c r="I658" s="37">
        <v>1800</v>
      </c>
      <c r="J658" s="38" t="s">
        <v>26</v>
      </c>
      <c r="K658" s="38" t="s">
        <v>39</v>
      </c>
      <c r="L658" s="39"/>
      <c r="M658" s="39"/>
      <c r="N658" s="38" t="s">
        <v>2532</v>
      </c>
      <c r="O658" s="38" t="s">
        <v>43</v>
      </c>
      <c r="P658" s="38" t="s">
        <v>23</v>
      </c>
    </row>
    <row r="659" spans="1:16" ht="240" x14ac:dyDescent="0.2">
      <c r="A659" s="33" t="s">
        <v>292</v>
      </c>
      <c r="B659" s="34" t="str">
        <f>IF(A659="","",VLOOKUP(A659,dados!$D$1:$E$130,2,FALSE))</f>
        <v>Comarca de Presidente Getúlio</v>
      </c>
      <c r="C659" s="131" t="s">
        <v>2629</v>
      </c>
      <c r="D659" s="25"/>
      <c r="E659" s="160" t="s">
        <v>99</v>
      </c>
      <c r="F659" s="25" t="s">
        <v>2630</v>
      </c>
      <c r="G659" s="25" t="s">
        <v>81</v>
      </c>
      <c r="H659" s="36" t="s">
        <v>1577</v>
      </c>
      <c r="I659" s="37">
        <v>3000</v>
      </c>
      <c r="J659" s="38" t="s">
        <v>26</v>
      </c>
      <c r="K659" s="38" t="s">
        <v>28</v>
      </c>
      <c r="L659" s="39"/>
      <c r="M659" s="39"/>
      <c r="N659" s="38" t="s">
        <v>2631</v>
      </c>
      <c r="O659" s="38" t="s">
        <v>43</v>
      </c>
      <c r="P659" s="38" t="s">
        <v>23</v>
      </c>
    </row>
    <row r="660" spans="1:16" ht="180" x14ac:dyDescent="0.2">
      <c r="A660" s="33" t="s">
        <v>292</v>
      </c>
      <c r="B660" s="34" t="str">
        <f>IF(A660="","",VLOOKUP(A660,dados!$D$1:$E$130,2,FALSE))</f>
        <v>Comarca de Presidente Getúlio</v>
      </c>
      <c r="C660" s="26" t="s">
        <v>1395</v>
      </c>
      <c r="D660" s="25" t="s">
        <v>883</v>
      </c>
      <c r="E660" s="160" t="s">
        <v>99</v>
      </c>
      <c r="F660" s="25" t="s">
        <v>1396</v>
      </c>
      <c r="G660" s="25" t="s">
        <v>81</v>
      </c>
      <c r="H660" s="36"/>
      <c r="I660" s="37">
        <v>9513</v>
      </c>
      <c r="J660" s="38" t="s">
        <v>26</v>
      </c>
      <c r="K660" s="38" t="s">
        <v>28</v>
      </c>
      <c r="L660" s="39">
        <v>44681</v>
      </c>
      <c r="M660" s="39"/>
      <c r="N660" s="139" t="s">
        <v>2632</v>
      </c>
      <c r="O660" s="38" t="s">
        <v>52</v>
      </c>
      <c r="P660" s="38" t="s">
        <v>23</v>
      </c>
    </row>
    <row r="661" spans="1:16" ht="180" x14ac:dyDescent="0.2">
      <c r="A661" s="33" t="s">
        <v>224</v>
      </c>
      <c r="B661" s="34" t="str">
        <f>IF(A661="","",VLOOKUP(A661,dados!$D$1:$E$130,2,FALSE))</f>
        <v>Comarca de Itá</v>
      </c>
      <c r="C661" s="131" t="s">
        <v>2633</v>
      </c>
      <c r="D661" s="25"/>
      <c r="E661" s="160" t="s">
        <v>99</v>
      </c>
      <c r="F661" s="25" t="s">
        <v>2634</v>
      </c>
      <c r="G661" s="25" t="s">
        <v>81</v>
      </c>
      <c r="H661" s="36" t="s">
        <v>1503</v>
      </c>
      <c r="I661" s="37">
        <v>2424</v>
      </c>
      <c r="J661" s="38" t="s">
        <v>26</v>
      </c>
      <c r="K661" s="38" t="s">
        <v>28</v>
      </c>
      <c r="L661" s="39"/>
      <c r="M661" s="39"/>
      <c r="N661" s="38" t="s">
        <v>2635</v>
      </c>
      <c r="O661" s="38" t="s">
        <v>52</v>
      </c>
      <c r="P661" s="38" t="s">
        <v>23</v>
      </c>
    </row>
    <row r="662" spans="1:16" ht="150" x14ac:dyDescent="0.2">
      <c r="A662" s="33" t="s">
        <v>42</v>
      </c>
      <c r="B662" s="34" t="str">
        <f>IF(A662="","",VLOOKUP(A662,dados!$D$1:$E$130,2,FALSE))</f>
        <v>Tribunal de Justiça</v>
      </c>
      <c r="C662" s="131" t="s">
        <v>2636</v>
      </c>
      <c r="D662" s="25"/>
      <c r="E662" s="160" t="s">
        <v>82</v>
      </c>
      <c r="F662" s="25" t="s">
        <v>2637</v>
      </c>
      <c r="G662" s="25" t="s">
        <v>81</v>
      </c>
      <c r="H662" s="36" t="s">
        <v>1490</v>
      </c>
      <c r="I662" s="37">
        <v>3500</v>
      </c>
      <c r="J662" s="38" t="s">
        <v>26</v>
      </c>
      <c r="K662" s="38" t="s">
        <v>39</v>
      </c>
      <c r="L662" s="39"/>
      <c r="M662" s="39"/>
      <c r="N662" s="38" t="s">
        <v>2638</v>
      </c>
      <c r="O662" s="38" t="s">
        <v>43</v>
      </c>
      <c r="P662" s="38" t="s">
        <v>23</v>
      </c>
    </row>
    <row r="663" spans="1:16" ht="45" x14ac:dyDescent="0.2">
      <c r="A663" s="33" t="s">
        <v>42</v>
      </c>
      <c r="B663" s="34" t="s">
        <v>904</v>
      </c>
      <c r="C663" s="131" t="s">
        <v>902</v>
      </c>
      <c r="D663" s="25"/>
      <c r="E663" s="160" t="s">
        <v>89</v>
      </c>
      <c r="F663" s="25" t="s">
        <v>905</v>
      </c>
      <c r="G663" s="25" t="s">
        <v>74</v>
      </c>
      <c r="H663" s="36" t="s">
        <v>2639</v>
      </c>
      <c r="I663" s="37" t="s">
        <v>2639</v>
      </c>
      <c r="J663" s="38" t="s">
        <v>37</v>
      </c>
      <c r="K663" s="38" t="s">
        <v>39</v>
      </c>
      <c r="L663" s="39">
        <v>44783</v>
      </c>
      <c r="M663" s="39"/>
      <c r="N663" s="38"/>
      <c r="O663" s="38"/>
      <c r="P663" s="38" t="s">
        <v>23</v>
      </c>
    </row>
    <row r="664" spans="1:16" ht="90" x14ac:dyDescent="0.2">
      <c r="A664" s="33" t="s">
        <v>42</v>
      </c>
      <c r="B664" s="34" t="str">
        <f>IF(A664="","",VLOOKUP(A664,dados!$D$1:$E$130,2,FALSE))</f>
        <v>Tribunal de Justiça</v>
      </c>
      <c r="C664" s="131" t="s">
        <v>2640</v>
      </c>
      <c r="D664" s="25"/>
      <c r="E664" s="160" t="s">
        <v>99</v>
      </c>
      <c r="F664" s="25" t="s">
        <v>2641</v>
      </c>
      <c r="G664" s="25" t="s">
        <v>81</v>
      </c>
      <c r="H664" s="36" t="s">
        <v>2642</v>
      </c>
      <c r="I664" s="37">
        <v>15300</v>
      </c>
      <c r="J664" s="38" t="s">
        <v>26</v>
      </c>
      <c r="K664" s="38" t="s">
        <v>39</v>
      </c>
      <c r="L664" s="39"/>
      <c r="M664" s="39"/>
      <c r="N664" s="38" t="s">
        <v>2643</v>
      </c>
      <c r="O664" s="38" t="s">
        <v>43</v>
      </c>
      <c r="P664" s="38" t="s">
        <v>23</v>
      </c>
    </row>
    <row r="665" spans="1:16" ht="90" x14ac:dyDescent="0.2">
      <c r="A665" s="33" t="s">
        <v>42</v>
      </c>
      <c r="B665" s="34" t="str">
        <f>IF(A665="","",VLOOKUP(A665,dados!$D$1:$E$130,2,FALSE))</f>
        <v>Tribunal de Justiça</v>
      </c>
      <c r="C665" s="131" t="s">
        <v>2644</v>
      </c>
      <c r="D665" s="25"/>
      <c r="E665" s="160" t="s">
        <v>116</v>
      </c>
      <c r="F665" s="25" t="s">
        <v>2645</v>
      </c>
      <c r="G665" s="25" t="s">
        <v>81</v>
      </c>
      <c r="H665" s="36" t="s">
        <v>1979</v>
      </c>
      <c r="I665" s="37">
        <v>395</v>
      </c>
      <c r="J665" s="38" t="s">
        <v>26</v>
      </c>
      <c r="K665" s="38" t="s">
        <v>39</v>
      </c>
      <c r="L665" s="39"/>
      <c r="M665" s="39"/>
      <c r="N665" s="38" t="s">
        <v>2646</v>
      </c>
      <c r="O665" s="38" t="s">
        <v>43</v>
      </c>
      <c r="P665" s="38" t="s">
        <v>23</v>
      </c>
    </row>
    <row r="666" spans="1:16" ht="120" x14ac:dyDescent="0.2">
      <c r="A666" s="33" t="s">
        <v>42</v>
      </c>
      <c r="B666" s="34" t="str">
        <f>IF(A666="","",VLOOKUP(A666,dados!$D$1:$E$130,2,FALSE))</f>
        <v>Tribunal de Justiça</v>
      </c>
      <c r="C666" s="131" t="s">
        <v>2647</v>
      </c>
      <c r="D666" s="25"/>
      <c r="E666" s="160" t="s">
        <v>116</v>
      </c>
      <c r="F666" s="25" t="s">
        <v>2648</v>
      </c>
      <c r="G666" s="25" t="s">
        <v>81</v>
      </c>
      <c r="H666" s="36" t="s">
        <v>1989</v>
      </c>
      <c r="I666" s="37">
        <v>852</v>
      </c>
      <c r="J666" s="38" t="s">
        <v>26</v>
      </c>
      <c r="K666" s="38" t="s">
        <v>39</v>
      </c>
      <c r="L666" s="39"/>
      <c r="M666" s="39"/>
      <c r="N666" s="38" t="s">
        <v>2649</v>
      </c>
      <c r="O666" s="38" t="s">
        <v>43</v>
      </c>
      <c r="P666" s="38" t="s">
        <v>23</v>
      </c>
    </row>
    <row r="667" spans="1:16" ht="150" x14ac:dyDescent="0.2">
      <c r="A667" s="33" t="s">
        <v>42</v>
      </c>
      <c r="B667" s="34" t="str">
        <f>IF(A667="","",VLOOKUP(A667,dados!$D$1:$E$130,2,FALSE))</f>
        <v>Tribunal de Justiça</v>
      </c>
      <c r="C667" s="131" t="s">
        <v>2650</v>
      </c>
      <c r="D667" s="25"/>
      <c r="E667" s="160" t="s">
        <v>82</v>
      </c>
      <c r="F667" s="25" t="s">
        <v>2651</v>
      </c>
      <c r="G667" s="25" t="s">
        <v>81</v>
      </c>
      <c r="H667" s="36" t="s">
        <v>411</v>
      </c>
      <c r="I667" s="37">
        <v>31857</v>
      </c>
      <c r="J667" s="38" t="s">
        <v>26</v>
      </c>
      <c r="K667" s="38" t="s">
        <v>39</v>
      </c>
      <c r="L667" s="39"/>
      <c r="M667" s="39"/>
      <c r="N667" s="38" t="s">
        <v>2652</v>
      </c>
      <c r="O667" s="38" t="s">
        <v>43</v>
      </c>
      <c r="P667" s="38" t="s">
        <v>23</v>
      </c>
    </row>
    <row r="668" spans="1:16" ht="90" x14ac:dyDescent="0.2">
      <c r="A668" s="33" t="s">
        <v>244</v>
      </c>
      <c r="B668" s="34" t="str">
        <f>IF(A668="","",VLOOKUP(A668,dados!$D$1:$E$130,2,FALSE))</f>
        <v>Comarca de Jaraguá do Sul</v>
      </c>
      <c r="C668" s="131" t="s">
        <v>2072</v>
      </c>
      <c r="D668" s="25"/>
      <c r="E668" s="160" t="s">
        <v>82</v>
      </c>
      <c r="F668" s="25" t="s">
        <v>2653</v>
      </c>
      <c r="G668" s="25" t="s">
        <v>81</v>
      </c>
      <c r="H668" s="36" t="s">
        <v>1979</v>
      </c>
      <c r="I668" s="37">
        <v>255</v>
      </c>
      <c r="J668" s="38" t="s">
        <v>26</v>
      </c>
      <c r="K668" s="38" t="s">
        <v>39</v>
      </c>
      <c r="L668" s="39"/>
      <c r="M668" s="39"/>
      <c r="N668" s="38" t="s">
        <v>2654</v>
      </c>
      <c r="O668" s="38" t="s">
        <v>43</v>
      </c>
      <c r="P668" s="38" t="s">
        <v>23</v>
      </c>
    </row>
    <row r="669" spans="1:16" ht="165" x14ac:dyDescent="0.2">
      <c r="A669" s="33" t="s">
        <v>42</v>
      </c>
      <c r="B669" s="34" t="str">
        <f>IF(A669="","",VLOOKUP(A669,dados!$D$1:$E$130,2,FALSE))</f>
        <v>Tribunal de Justiça</v>
      </c>
      <c r="C669" s="131" t="s">
        <v>2655</v>
      </c>
      <c r="D669" s="25"/>
      <c r="E669" s="160" t="s">
        <v>116</v>
      </c>
      <c r="F669" s="25" t="s">
        <v>2656</v>
      </c>
      <c r="G669" s="25" t="s">
        <v>81</v>
      </c>
      <c r="H669" s="36" t="s">
        <v>411</v>
      </c>
      <c r="I669" s="37">
        <v>3328</v>
      </c>
      <c r="J669" s="38" t="s">
        <v>26</v>
      </c>
      <c r="K669" s="38" t="s">
        <v>39</v>
      </c>
      <c r="L669" s="39"/>
      <c r="M669" s="39"/>
      <c r="N669" s="38" t="s">
        <v>2657</v>
      </c>
      <c r="O669" s="38" t="s">
        <v>43</v>
      </c>
      <c r="P669" s="38" t="s">
        <v>23</v>
      </c>
    </row>
    <row r="670" spans="1:16" ht="300" x14ac:dyDescent="0.2">
      <c r="A670" s="33" t="s">
        <v>42</v>
      </c>
      <c r="B670" s="34" t="str">
        <f>IF(A670="","",VLOOKUP(A670,dados!$D$1:$E$130,2,FALSE))</f>
        <v>Tribunal de Justiça</v>
      </c>
      <c r="C670" s="131" t="s">
        <v>2658</v>
      </c>
      <c r="D670" s="25"/>
      <c r="E670" s="160" t="s">
        <v>116</v>
      </c>
      <c r="F670" s="25" t="s">
        <v>2659</v>
      </c>
      <c r="G670" s="25" t="s">
        <v>81</v>
      </c>
      <c r="H670" s="36" t="s">
        <v>1734</v>
      </c>
      <c r="I670" s="37">
        <v>4200</v>
      </c>
      <c r="J670" s="38" t="s">
        <v>26</v>
      </c>
      <c r="K670" s="38" t="s">
        <v>39</v>
      </c>
      <c r="L670" s="39"/>
      <c r="M670" s="39"/>
      <c r="N670" s="38" t="s">
        <v>2660</v>
      </c>
      <c r="O670" s="38" t="s">
        <v>43</v>
      </c>
      <c r="P670" s="38" t="s">
        <v>23</v>
      </c>
    </row>
    <row r="671" spans="1:16" ht="143.25" customHeight="1" x14ac:dyDescent="0.2">
      <c r="A671" s="33" t="s">
        <v>222</v>
      </c>
      <c r="B671" s="34" t="str">
        <f>IF(A671="","",VLOOKUP(A671,dados!$D$1:$E$130,2,FALSE))</f>
        <v>Comarca de Ipumirim</v>
      </c>
      <c r="C671" s="26" t="s">
        <v>1395</v>
      </c>
      <c r="D671" s="25" t="s">
        <v>883</v>
      </c>
      <c r="E671" s="160" t="s">
        <v>99</v>
      </c>
      <c r="F671" s="25" t="s">
        <v>1396</v>
      </c>
      <c r="G671" s="25" t="s">
        <v>81</v>
      </c>
      <c r="H671" s="36"/>
      <c r="I671" s="37">
        <v>1728</v>
      </c>
      <c r="J671" s="38" t="s">
        <v>26</v>
      </c>
      <c r="K671" s="38" t="s">
        <v>28</v>
      </c>
      <c r="L671" s="39">
        <v>44681</v>
      </c>
      <c r="M671" s="39"/>
      <c r="N671" s="38" t="s">
        <v>2661</v>
      </c>
      <c r="O671" s="38" t="s">
        <v>52</v>
      </c>
      <c r="P671" s="38" t="s">
        <v>23</v>
      </c>
    </row>
    <row r="672" spans="1:16" ht="135" x14ac:dyDescent="0.2">
      <c r="A672" s="33" t="s">
        <v>336</v>
      </c>
      <c r="B672" s="34" t="str">
        <f>IF(A672="","",VLOOKUP(A672,dados!$D$1:$E$130,2,FALSE))</f>
        <v>Comarca de Tangará</v>
      </c>
      <c r="C672" s="131" t="s">
        <v>2662</v>
      </c>
      <c r="D672" s="25"/>
      <c r="E672" s="160" t="s">
        <v>116</v>
      </c>
      <c r="F672" s="25" t="s">
        <v>2663</v>
      </c>
      <c r="G672" s="25" t="s">
        <v>81</v>
      </c>
      <c r="H672" s="36"/>
      <c r="I672" s="37">
        <v>8450</v>
      </c>
      <c r="J672" s="38" t="s">
        <v>26</v>
      </c>
      <c r="K672" s="38" t="s">
        <v>39</v>
      </c>
      <c r="L672" s="39"/>
      <c r="M672" s="39"/>
      <c r="N672" s="38" t="s">
        <v>2664</v>
      </c>
      <c r="O672" s="38" t="s">
        <v>43</v>
      </c>
      <c r="P672" s="38" t="s">
        <v>23</v>
      </c>
    </row>
    <row r="673" spans="1:16" ht="90" x14ac:dyDescent="0.2">
      <c r="A673" s="33" t="s">
        <v>50</v>
      </c>
      <c r="B673" s="34" t="str">
        <f>IF(A673="","",VLOOKUP(A673,dados!$D$1:$E$130,2,FALSE))</f>
        <v>Comarca da Capital</v>
      </c>
      <c r="C673" s="131" t="s">
        <v>2665</v>
      </c>
      <c r="D673" s="25"/>
      <c r="E673" s="160" t="s">
        <v>99</v>
      </c>
      <c r="F673" s="25" t="s">
        <v>2666</v>
      </c>
      <c r="G673" s="25" t="s">
        <v>81</v>
      </c>
      <c r="H673" s="36" t="s">
        <v>1503</v>
      </c>
      <c r="I673" s="37">
        <v>218.92</v>
      </c>
      <c r="J673" s="38" t="s">
        <v>26</v>
      </c>
      <c r="K673" s="38" t="s">
        <v>39</v>
      </c>
      <c r="L673" s="39"/>
      <c r="M673" s="39"/>
      <c r="N673" s="38" t="s">
        <v>2666</v>
      </c>
      <c r="O673" s="38" t="s">
        <v>43</v>
      </c>
      <c r="P673" s="38" t="s">
        <v>23</v>
      </c>
    </row>
    <row r="674" spans="1:16" ht="90" x14ac:dyDescent="0.2">
      <c r="A674" s="33" t="s">
        <v>178</v>
      </c>
      <c r="B674" s="34" t="str">
        <f>IF(A674="","",VLOOKUP(A674,dados!$D$1:$E$130,2,FALSE))</f>
        <v>Comarca de Catanduvas</v>
      </c>
      <c r="C674" s="131" t="s">
        <v>2667</v>
      </c>
      <c r="D674" s="25"/>
      <c r="E674" s="160" t="s">
        <v>99</v>
      </c>
      <c r="F674" s="25" t="s">
        <v>2125</v>
      </c>
      <c r="G674" s="25" t="s">
        <v>60</v>
      </c>
      <c r="H674" s="36" t="s">
        <v>531</v>
      </c>
      <c r="I674" s="37">
        <v>767</v>
      </c>
      <c r="J674" s="38" t="s">
        <v>26</v>
      </c>
      <c r="K674" s="38" t="s">
        <v>39</v>
      </c>
      <c r="L674" s="39"/>
      <c r="M674" s="39"/>
      <c r="N674" s="38" t="s">
        <v>2668</v>
      </c>
      <c r="O674" s="38" t="s">
        <v>43</v>
      </c>
      <c r="P674" s="38" t="s">
        <v>23</v>
      </c>
    </row>
    <row r="675" spans="1:16" ht="90" x14ac:dyDescent="0.2">
      <c r="A675" s="33" t="s">
        <v>178</v>
      </c>
      <c r="B675" s="34" t="str">
        <f>IF(A675="","",VLOOKUP(A675,dados!$D$1:$E$130,2,FALSE))</f>
        <v>Comarca de Catanduvas</v>
      </c>
      <c r="C675" s="131" t="s">
        <v>2669</v>
      </c>
      <c r="D675" s="25"/>
      <c r="E675" s="160" t="s">
        <v>99</v>
      </c>
      <c r="F675" s="25" t="s">
        <v>2125</v>
      </c>
      <c r="G675" s="25" t="s">
        <v>60</v>
      </c>
      <c r="H675" s="36" t="s">
        <v>531</v>
      </c>
      <c r="I675" s="37">
        <v>150</v>
      </c>
      <c r="J675" s="38" t="s">
        <v>26</v>
      </c>
      <c r="K675" s="38" t="s">
        <v>39</v>
      </c>
      <c r="L675" s="39"/>
      <c r="M675" s="39"/>
      <c r="N675" s="38" t="s">
        <v>2668</v>
      </c>
      <c r="O675" s="38" t="s">
        <v>43</v>
      </c>
      <c r="P675" s="38" t="s">
        <v>23</v>
      </c>
    </row>
    <row r="676" spans="1:16" ht="135" x14ac:dyDescent="0.2">
      <c r="A676" s="33" t="s">
        <v>206</v>
      </c>
      <c r="B676" s="34" t="str">
        <f>IF(A676="","",VLOOKUP(A676,dados!$D$1:$E$130,2,FALSE))</f>
        <v>Comarca de Gaspar</v>
      </c>
      <c r="C676" s="131" t="s">
        <v>2670</v>
      </c>
      <c r="D676" s="25"/>
      <c r="E676" s="160" t="s">
        <v>99</v>
      </c>
      <c r="F676" s="25" t="s">
        <v>2671</v>
      </c>
      <c r="G676" s="25" t="s">
        <v>81</v>
      </c>
      <c r="H676" s="36" t="s">
        <v>531</v>
      </c>
      <c r="I676" s="37">
        <v>680</v>
      </c>
      <c r="J676" s="38" t="s">
        <v>26</v>
      </c>
      <c r="K676" s="38" t="s">
        <v>39</v>
      </c>
      <c r="L676" s="39"/>
      <c r="M676" s="39"/>
      <c r="N676" s="38" t="s">
        <v>2672</v>
      </c>
      <c r="O676" s="38" t="s">
        <v>43</v>
      </c>
      <c r="P676" s="38" t="s">
        <v>23</v>
      </c>
    </row>
    <row r="677" spans="1:16" ht="135" x14ac:dyDescent="0.2">
      <c r="A677" s="33" t="s">
        <v>344</v>
      </c>
      <c r="B677" s="34" t="str">
        <f>IF(A677="","",VLOOKUP(A677,dados!$D$1:$E$130,2,FALSE))</f>
        <v>Comarca de Tubarão</v>
      </c>
      <c r="C677" s="131" t="s">
        <v>2189</v>
      </c>
      <c r="D677" s="25"/>
      <c r="E677" s="160" t="s">
        <v>99</v>
      </c>
      <c r="F677" s="25" t="s">
        <v>2673</v>
      </c>
      <c r="G677" s="25" t="s">
        <v>81</v>
      </c>
      <c r="H677" s="36" t="s">
        <v>1679</v>
      </c>
      <c r="I677" s="37">
        <v>2288</v>
      </c>
      <c r="J677" s="38" t="s">
        <v>26</v>
      </c>
      <c r="K677" s="38" t="s">
        <v>28</v>
      </c>
      <c r="L677" s="39">
        <v>44592</v>
      </c>
      <c r="M677" s="39"/>
      <c r="N677" s="38" t="s">
        <v>2674</v>
      </c>
      <c r="O677" s="38" t="s">
        <v>43</v>
      </c>
      <c r="P677" s="38" t="s">
        <v>23</v>
      </c>
    </row>
    <row r="678" spans="1:16" ht="90" x14ac:dyDescent="0.2">
      <c r="A678" s="33" t="s">
        <v>250</v>
      </c>
      <c r="B678" s="34" t="str">
        <f>IF(A678="","",VLOOKUP(A678,dados!$D$1:$E$130,2,FALSE))</f>
        <v>Comarca de Joinville - Fórum Fazendario</v>
      </c>
      <c r="C678" s="131" t="s">
        <v>2537</v>
      </c>
      <c r="D678" s="25"/>
      <c r="E678" s="160" t="s">
        <v>82</v>
      </c>
      <c r="F678" s="25" t="s">
        <v>2675</v>
      </c>
      <c r="G678" s="25" t="s">
        <v>81</v>
      </c>
      <c r="H678" s="36" t="s">
        <v>2676</v>
      </c>
      <c r="I678" s="37">
        <v>2000</v>
      </c>
      <c r="J678" s="38" t="s">
        <v>26</v>
      </c>
      <c r="K678" s="38" t="s">
        <v>39</v>
      </c>
      <c r="L678" s="39"/>
      <c r="M678" s="39"/>
      <c r="N678" s="38" t="s">
        <v>2677</v>
      </c>
      <c r="O678" s="38" t="s">
        <v>43</v>
      </c>
      <c r="P678" s="38" t="s">
        <v>23</v>
      </c>
    </row>
    <row r="679" spans="1:16" ht="90" x14ac:dyDescent="0.2">
      <c r="A679" s="33" t="s">
        <v>206</v>
      </c>
      <c r="B679" s="34" t="str">
        <f>IF(A679="","",VLOOKUP(A679,dados!$D$1:$E$130,2,FALSE))</f>
        <v>Comarca de Gaspar</v>
      </c>
      <c r="C679" s="131" t="s">
        <v>2678</v>
      </c>
      <c r="D679" s="25"/>
      <c r="E679" s="160" t="s">
        <v>82</v>
      </c>
      <c r="F679" s="25" t="s">
        <v>2679</v>
      </c>
      <c r="G679" s="25" t="s">
        <v>81</v>
      </c>
      <c r="H679" s="36" t="s">
        <v>531</v>
      </c>
      <c r="I679" s="37">
        <v>1100</v>
      </c>
      <c r="J679" s="38" t="s">
        <v>26</v>
      </c>
      <c r="K679" s="38" t="s">
        <v>39</v>
      </c>
      <c r="L679" s="39"/>
      <c r="M679" s="39"/>
      <c r="N679" s="38" t="s">
        <v>2680</v>
      </c>
      <c r="O679" s="38" t="s">
        <v>43</v>
      </c>
      <c r="P679" s="38" t="s">
        <v>23</v>
      </c>
    </row>
    <row r="680" spans="1:16" ht="150" x14ac:dyDescent="0.2">
      <c r="A680" s="33" t="s">
        <v>312</v>
      </c>
      <c r="B680" s="34" t="str">
        <f>IF(A680="","",VLOOKUP(A680,dados!$D$1:$E$130,2,FALSE))</f>
        <v>Comarca de São Carlos</v>
      </c>
      <c r="C680" s="131" t="s">
        <v>2681</v>
      </c>
      <c r="D680" s="25"/>
      <c r="E680" s="160" t="s">
        <v>82</v>
      </c>
      <c r="F680" s="25" t="s">
        <v>2682</v>
      </c>
      <c r="G680" s="25" t="s">
        <v>81</v>
      </c>
      <c r="H680" s="36" t="s">
        <v>411</v>
      </c>
      <c r="I680" s="37">
        <v>50430</v>
      </c>
      <c r="J680" s="38" t="s">
        <v>26</v>
      </c>
      <c r="K680" s="38" t="s">
        <v>39</v>
      </c>
      <c r="L680" s="39"/>
      <c r="M680" s="39"/>
      <c r="N680" s="38" t="s">
        <v>2683</v>
      </c>
      <c r="O680" s="38" t="s">
        <v>43</v>
      </c>
      <c r="P680" s="38" t="s">
        <v>23</v>
      </c>
    </row>
    <row r="681" spans="1:16" ht="135" x14ac:dyDescent="0.2">
      <c r="A681" s="33" t="s">
        <v>42</v>
      </c>
      <c r="B681" s="34" t="str">
        <f>IF(A681="","",VLOOKUP(A681,dados!$D$1:$E$130,2,FALSE))</f>
        <v>Tribunal de Justiça</v>
      </c>
      <c r="C681" s="131" t="s">
        <v>2684</v>
      </c>
      <c r="D681" s="25"/>
      <c r="E681" s="160" t="s">
        <v>82</v>
      </c>
      <c r="F681" s="25" t="s">
        <v>2685</v>
      </c>
      <c r="G681" s="25" t="s">
        <v>81</v>
      </c>
      <c r="H681" s="36" t="s">
        <v>1521</v>
      </c>
      <c r="I681" s="37">
        <v>44400</v>
      </c>
      <c r="J681" s="38" t="s">
        <v>26</v>
      </c>
      <c r="K681" s="38" t="s">
        <v>39</v>
      </c>
      <c r="L681" s="39"/>
      <c r="M681" s="39"/>
      <c r="N681" s="38" t="s">
        <v>2686</v>
      </c>
      <c r="O681" s="38" t="s">
        <v>43</v>
      </c>
      <c r="P681" s="38" t="s">
        <v>23</v>
      </c>
    </row>
    <row r="682" spans="1:16" ht="75" x14ac:dyDescent="0.2">
      <c r="A682" s="33" t="s">
        <v>244</v>
      </c>
      <c r="B682" s="34" t="str">
        <f>IF(A682="","",VLOOKUP(A682,dados!$D$1:$E$130,2,FALSE))</f>
        <v>Comarca de Jaraguá do Sul</v>
      </c>
      <c r="C682" s="131" t="s">
        <v>2687</v>
      </c>
      <c r="D682" s="25"/>
      <c r="E682" s="160" t="s">
        <v>82</v>
      </c>
      <c r="F682" s="25" t="s">
        <v>2688</v>
      </c>
      <c r="G682" s="25" t="s">
        <v>81</v>
      </c>
      <c r="H682" s="36" t="s">
        <v>1490</v>
      </c>
      <c r="I682" s="37">
        <v>8830</v>
      </c>
      <c r="J682" s="38" t="s">
        <v>26</v>
      </c>
      <c r="K682" s="38" t="s">
        <v>39</v>
      </c>
      <c r="L682" s="39"/>
      <c r="M682" s="39"/>
      <c r="N682" s="38" t="s">
        <v>2689</v>
      </c>
      <c r="O682" s="38" t="s">
        <v>43</v>
      </c>
      <c r="P682" s="38" t="s">
        <v>23</v>
      </c>
    </row>
    <row r="683" spans="1:16" ht="60" x14ac:dyDescent="0.2">
      <c r="A683" s="33" t="s">
        <v>42</v>
      </c>
      <c r="B683" s="34" t="str">
        <f>IF(A683="","",VLOOKUP(A683,dados!$D$1:$E$130,2,FALSE))</f>
        <v>Tribunal de Justiça</v>
      </c>
      <c r="C683" s="131" t="s">
        <v>2690</v>
      </c>
      <c r="D683" s="25"/>
      <c r="E683" s="160" t="s">
        <v>104</v>
      </c>
      <c r="F683" s="25" t="s">
        <v>2544</v>
      </c>
      <c r="G683" s="25" t="s">
        <v>81</v>
      </c>
      <c r="H683" s="36" t="s">
        <v>2472</v>
      </c>
      <c r="I683" s="37">
        <v>852</v>
      </c>
      <c r="J683" s="38" t="s">
        <v>26</v>
      </c>
      <c r="K683" s="38" t="s">
        <v>39</v>
      </c>
      <c r="L683" s="39"/>
      <c r="M683" s="39"/>
      <c r="N683" s="38" t="s">
        <v>2691</v>
      </c>
      <c r="O683" s="38" t="s">
        <v>52</v>
      </c>
      <c r="P683" s="38" t="s">
        <v>23</v>
      </c>
    </row>
    <row r="684" spans="1:16" ht="60" x14ac:dyDescent="0.2">
      <c r="A684" s="33" t="s">
        <v>42</v>
      </c>
      <c r="B684" s="34" t="str">
        <f>IF(A684="","",VLOOKUP(A684,dados!$D$1:$E$130,2,FALSE))</f>
        <v>Tribunal de Justiça</v>
      </c>
      <c r="C684" s="131" t="s">
        <v>2692</v>
      </c>
      <c r="D684" s="25"/>
      <c r="E684" s="160" t="s">
        <v>104</v>
      </c>
      <c r="F684" s="25" t="s">
        <v>2544</v>
      </c>
      <c r="G684" s="25" t="s">
        <v>81</v>
      </c>
      <c r="H684" s="36" t="s">
        <v>2472</v>
      </c>
      <c r="I684" s="37">
        <v>2670</v>
      </c>
      <c r="J684" s="38" t="s">
        <v>26</v>
      </c>
      <c r="K684" s="38" t="s">
        <v>39</v>
      </c>
      <c r="L684" s="39"/>
      <c r="M684" s="39"/>
      <c r="N684" s="38" t="s">
        <v>2691</v>
      </c>
      <c r="O684" s="38" t="s">
        <v>52</v>
      </c>
      <c r="P684" s="38" t="s">
        <v>23</v>
      </c>
    </row>
    <row r="685" spans="1:16" ht="75" x14ac:dyDescent="0.2">
      <c r="A685" s="33" t="s">
        <v>42</v>
      </c>
      <c r="B685" s="34" t="str">
        <f>IF(A685="","",VLOOKUP(A685,dados!$D$1:$E$130,2,FALSE))</f>
        <v>Tribunal de Justiça</v>
      </c>
      <c r="C685" s="131" t="s">
        <v>2693</v>
      </c>
      <c r="D685" s="25"/>
      <c r="E685" s="160" t="s">
        <v>104</v>
      </c>
      <c r="F685" s="25" t="s">
        <v>2544</v>
      </c>
      <c r="G685" s="25" t="s">
        <v>81</v>
      </c>
      <c r="H685" s="36" t="s">
        <v>2694</v>
      </c>
      <c r="I685" s="37">
        <v>862.5</v>
      </c>
      <c r="J685" s="38" t="s">
        <v>26</v>
      </c>
      <c r="K685" s="38" t="s">
        <v>39</v>
      </c>
      <c r="L685" s="39"/>
      <c r="M685" s="39"/>
      <c r="N685" s="38" t="s">
        <v>2691</v>
      </c>
      <c r="O685" s="38" t="s">
        <v>52</v>
      </c>
      <c r="P685" s="38" t="s">
        <v>23</v>
      </c>
    </row>
    <row r="686" spans="1:16" ht="165" x14ac:dyDescent="0.2">
      <c r="A686" s="33" t="s">
        <v>160</v>
      </c>
      <c r="B686" s="34" t="str">
        <f>IF(A686="","",VLOOKUP(A686,dados!$D$1:$E$130,2,FALSE))</f>
        <v>Comarca de Caçador</v>
      </c>
      <c r="C686" s="131" t="s">
        <v>2695</v>
      </c>
      <c r="D686" s="25"/>
      <c r="E686" s="160" t="s">
        <v>116</v>
      </c>
      <c r="F686" s="25" t="s">
        <v>2696</v>
      </c>
      <c r="G686" s="25" t="s">
        <v>81</v>
      </c>
      <c r="H686" s="36" t="s">
        <v>2697</v>
      </c>
      <c r="I686" s="37">
        <v>2897</v>
      </c>
      <c r="J686" s="38" t="s">
        <v>26</v>
      </c>
      <c r="K686" s="38" t="s">
        <v>39</v>
      </c>
      <c r="L686" s="39"/>
      <c r="M686" s="39"/>
      <c r="N686" s="38" t="s">
        <v>2698</v>
      </c>
      <c r="O686" s="38" t="s">
        <v>43</v>
      </c>
      <c r="P686" s="38" t="s">
        <v>23</v>
      </c>
    </row>
    <row r="687" spans="1:16" ht="30" x14ac:dyDescent="0.2">
      <c r="A687" s="33" t="s">
        <v>334</v>
      </c>
      <c r="B687" s="34" t="str">
        <f>IF(A687="","",VLOOKUP(A687,dados!$D$1:$E$130,2,FALSE))</f>
        <v>Comarca de Taió</v>
      </c>
      <c r="C687" s="26" t="s">
        <v>1395</v>
      </c>
      <c r="D687" s="25" t="s">
        <v>883</v>
      </c>
      <c r="E687" s="160" t="s">
        <v>99</v>
      </c>
      <c r="F687" s="25" t="s">
        <v>1396</v>
      </c>
      <c r="G687" s="25" t="s">
        <v>81</v>
      </c>
      <c r="H687" s="36"/>
      <c r="I687" s="37">
        <v>1485</v>
      </c>
      <c r="J687" s="38" t="s">
        <v>26</v>
      </c>
      <c r="K687" s="38" t="s">
        <v>28</v>
      </c>
      <c r="L687" s="39">
        <v>44681</v>
      </c>
      <c r="M687" s="39"/>
      <c r="N687" s="38" t="s">
        <v>2699</v>
      </c>
      <c r="O687" s="38" t="s">
        <v>52</v>
      </c>
      <c r="P687" s="38" t="s">
        <v>23</v>
      </c>
    </row>
    <row r="688" spans="1:16" ht="165" x14ac:dyDescent="0.2">
      <c r="A688" s="33" t="s">
        <v>156</v>
      </c>
      <c r="B688" s="34" t="str">
        <f>IF(A688="","",VLOOKUP(A688,dados!$D$1:$E$130,2,FALSE))</f>
        <v>Comarca de Brusque</v>
      </c>
      <c r="C688" s="131" t="s">
        <v>2700</v>
      </c>
      <c r="D688" s="25"/>
      <c r="E688" s="160" t="s">
        <v>99</v>
      </c>
      <c r="F688" s="25" t="s">
        <v>2701</v>
      </c>
      <c r="G688" s="25" t="s">
        <v>81</v>
      </c>
      <c r="H688" s="36" t="s">
        <v>531</v>
      </c>
      <c r="I688" s="37">
        <v>418</v>
      </c>
      <c r="J688" s="38" t="s">
        <v>26</v>
      </c>
      <c r="K688" s="38" t="s">
        <v>39</v>
      </c>
      <c r="L688" s="39"/>
      <c r="M688" s="39"/>
      <c r="N688" s="38" t="s">
        <v>2702</v>
      </c>
      <c r="O688" s="38" t="s">
        <v>43</v>
      </c>
      <c r="P688" s="38" t="s">
        <v>23</v>
      </c>
    </row>
    <row r="689" spans="1:16" ht="135" x14ac:dyDescent="0.2">
      <c r="A689" s="33" t="s">
        <v>206</v>
      </c>
      <c r="B689" s="34" t="str">
        <f>IF(A689="","",VLOOKUP(A689,dados!$D$1:$E$130,2,FALSE))</f>
        <v>Comarca de Gaspar</v>
      </c>
      <c r="C689" s="166" t="s">
        <v>2703</v>
      </c>
      <c r="D689" s="25"/>
      <c r="E689" s="160" t="s">
        <v>82</v>
      </c>
      <c r="F689" s="25" t="s">
        <v>2704</v>
      </c>
      <c r="G689" s="25" t="s">
        <v>81</v>
      </c>
      <c r="H689" s="36" t="s">
        <v>531</v>
      </c>
      <c r="I689" s="37">
        <v>194</v>
      </c>
      <c r="J689" s="38" t="s">
        <v>26</v>
      </c>
      <c r="K689" s="38" t="s">
        <v>39</v>
      </c>
      <c r="L689" s="39"/>
      <c r="M689" s="39"/>
      <c r="N689" s="38" t="s">
        <v>2705</v>
      </c>
      <c r="O689" s="38" t="s">
        <v>43</v>
      </c>
      <c r="P689" s="38" t="s">
        <v>23</v>
      </c>
    </row>
    <row r="690" spans="1:16" ht="135" x14ac:dyDescent="0.2">
      <c r="A690" s="33" t="s">
        <v>206</v>
      </c>
      <c r="B690" s="34" t="str">
        <f>IF(A690="","",VLOOKUP(A690,dados!$D$1:$E$130,2,FALSE))</f>
        <v>Comarca de Gaspar</v>
      </c>
      <c r="C690" s="131" t="s">
        <v>2706</v>
      </c>
      <c r="D690" s="25"/>
      <c r="E690" s="160" t="s">
        <v>61</v>
      </c>
      <c r="F690" s="25" t="s">
        <v>2707</v>
      </c>
      <c r="G690" s="25" t="s">
        <v>81</v>
      </c>
      <c r="H690" s="36" t="s">
        <v>1503</v>
      </c>
      <c r="I690" s="37">
        <v>1175</v>
      </c>
      <c r="J690" s="38" t="s">
        <v>26</v>
      </c>
      <c r="K690" s="38" t="s">
        <v>39</v>
      </c>
      <c r="L690" s="39"/>
      <c r="M690" s="39"/>
      <c r="N690" s="38" t="s">
        <v>2708</v>
      </c>
      <c r="O690" s="38" t="s">
        <v>43</v>
      </c>
      <c r="P690" s="38" t="s">
        <v>23</v>
      </c>
    </row>
    <row r="691" spans="1:16" ht="90" x14ac:dyDescent="0.2">
      <c r="A691" s="33" t="s">
        <v>262</v>
      </c>
      <c r="B691" s="34" t="str">
        <f>IF(A691="","",VLOOKUP(A691,dados!$D$1:$E$130,2,FALSE))</f>
        <v>Comarca de Maravilha</v>
      </c>
      <c r="C691" s="131" t="s">
        <v>2709</v>
      </c>
      <c r="D691" s="25"/>
      <c r="E691" s="160" t="s">
        <v>82</v>
      </c>
      <c r="F691" s="25" t="s">
        <v>2710</v>
      </c>
      <c r="G691" s="25" t="s">
        <v>81</v>
      </c>
      <c r="H691" s="36" t="s">
        <v>411</v>
      </c>
      <c r="I691" s="37">
        <v>320</v>
      </c>
      <c r="J691" s="38" t="s">
        <v>26</v>
      </c>
      <c r="K691" s="38" t="s">
        <v>39</v>
      </c>
      <c r="L691" s="39"/>
      <c r="M691" s="39"/>
      <c r="N691" s="38" t="s">
        <v>2711</v>
      </c>
      <c r="O691" s="38" t="s">
        <v>43</v>
      </c>
      <c r="P691" s="38" t="s">
        <v>23</v>
      </c>
    </row>
    <row r="692" spans="1:16" ht="285" x14ac:dyDescent="0.2">
      <c r="A692" s="33" t="s">
        <v>316</v>
      </c>
      <c r="B692" s="34" t="str">
        <f>IF(A692="","",VLOOKUP(A692,dados!$D$1:$E$130,2,FALSE))</f>
        <v>Comarca de São Francisco do Sul</v>
      </c>
      <c r="C692" s="131" t="s">
        <v>2712</v>
      </c>
      <c r="D692" s="25"/>
      <c r="E692" s="160" t="s">
        <v>99</v>
      </c>
      <c r="F692" s="25" t="s">
        <v>2713</v>
      </c>
      <c r="G692" s="25" t="s">
        <v>81</v>
      </c>
      <c r="H692" s="36" t="s">
        <v>2107</v>
      </c>
      <c r="I692" s="37">
        <v>6250</v>
      </c>
      <c r="J692" s="38" t="s">
        <v>26</v>
      </c>
      <c r="K692" s="38" t="s">
        <v>39</v>
      </c>
      <c r="L692" s="39"/>
      <c r="M692" s="39"/>
      <c r="N692" s="38" t="s">
        <v>2714</v>
      </c>
      <c r="O692" s="38" t="s">
        <v>43</v>
      </c>
      <c r="P692" s="38" t="s">
        <v>23</v>
      </c>
    </row>
    <row r="693" spans="1:16" ht="195" x14ac:dyDescent="0.2">
      <c r="A693" s="33" t="s">
        <v>356</v>
      </c>
      <c r="B693" s="34" t="str">
        <f>IF(A693="","",VLOOKUP(A693,dados!$D$1:$E$130,2,FALSE))</f>
        <v>Comarca de Xaxim</v>
      </c>
      <c r="C693" s="131" t="s">
        <v>2715</v>
      </c>
      <c r="D693" s="25"/>
      <c r="E693" s="160" t="s">
        <v>99</v>
      </c>
      <c r="F693" s="25" t="s">
        <v>2716</v>
      </c>
      <c r="G693" s="25" t="s">
        <v>81</v>
      </c>
      <c r="H693" s="36" t="s">
        <v>2717</v>
      </c>
      <c r="I693" s="37">
        <v>718.56</v>
      </c>
      <c r="J693" s="38" t="s">
        <v>26</v>
      </c>
      <c r="K693" s="38" t="s">
        <v>39</v>
      </c>
      <c r="L693" s="39"/>
      <c r="M693" s="39"/>
      <c r="N693" s="38" t="s">
        <v>2718</v>
      </c>
      <c r="O693" s="38" t="s">
        <v>43</v>
      </c>
      <c r="P693" s="38" t="s">
        <v>23</v>
      </c>
    </row>
    <row r="694" spans="1:16" ht="60" x14ac:dyDescent="0.2">
      <c r="A694" s="33" t="s">
        <v>42</v>
      </c>
      <c r="B694" s="34" t="str">
        <f>IF(A694="","",VLOOKUP(A694,dados!$D$1:$E$130,2,FALSE))</f>
        <v>Tribunal de Justiça</v>
      </c>
      <c r="C694" s="131" t="s">
        <v>2719</v>
      </c>
      <c r="D694" s="25"/>
      <c r="E694" s="160" t="s">
        <v>82</v>
      </c>
      <c r="F694" s="25" t="s">
        <v>2720</v>
      </c>
      <c r="G694" s="25" t="s">
        <v>81</v>
      </c>
      <c r="H694" s="36" t="s">
        <v>1503</v>
      </c>
      <c r="I694" s="37">
        <v>394.76</v>
      </c>
      <c r="J694" s="38" t="s">
        <v>26</v>
      </c>
      <c r="K694" s="38" t="s">
        <v>39</v>
      </c>
      <c r="L694" s="39"/>
      <c r="M694" s="39"/>
      <c r="N694" s="38" t="s">
        <v>2721</v>
      </c>
      <c r="O694" s="38" t="s">
        <v>43</v>
      </c>
      <c r="P694" s="38" t="s">
        <v>23</v>
      </c>
    </row>
    <row r="695" spans="1:16" ht="120" x14ac:dyDescent="0.2">
      <c r="A695" s="33" t="s">
        <v>214</v>
      </c>
      <c r="B695" s="34" t="str">
        <f>IF(A695="","",VLOOKUP(A695,dados!$D$1:$E$130,2,FALSE))</f>
        <v>Comarca de Içara</v>
      </c>
      <c r="C695" s="131" t="s">
        <v>2722</v>
      </c>
      <c r="D695" s="25"/>
      <c r="E695" s="160" t="s">
        <v>99</v>
      </c>
      <c r="F695" s="25" t="s">
        <v>2723</v>
      </c>
      <c r="G695" s="25" t="s">
        <v>81</v>
      </c>
      <c r="H695" s="36" t="s">
        <v>531</v>
      </c>
      <c r="I695" s="37">
        <v>694.9</v>
      </c>
      <c r="J695" s="38" t="s">
        <v>26</v>
      </c>
      <c r="K695" s="38" t="s">
        <v>39</v>
      </c>
      <c r="L695" s="39"/>
      <c r="M695" s="39"/>
      <c r="N695" s="38" t="s">
        <v>2724</v>
      </c>
      <c r="O695" s="38" t="s">
        <v>43</v>
      </c>
      <c r="P695" s="38" t="s">
        <v>23</v>
      </c>
    </row>
    <row r="696" spans="1:16" ht="60" x14ac:dyDescent="0.2">
      <c r="A696" s="33" t="s">
        <v>190</v>
      </c>
      <c r="B696" s="34" t="str">
        <f>IF(A696="","",VLOOKUP(A696,dados!$D$1:$E$130,2,FALSE))</f>
        <v xml:space="preserve">Comarca de Cunha Porã </v>
      </c>
      <c r="C696" s="26" t="s">
        <v>1395</v>
      </c>
      <c r="D696" s="25" t="s">
        <v>883</v>
      </c>
      <c r="E696" s="160" t="s">
        <v>99</v>
      </c>
      <c r="F696" s="25" t="s">
        <v>1396</v>
      </c>
      <c r="G696" s="25" t="s">
        <v>81</v>
      </c>
      <c r="H696" s="36"/>
      <c r="I696" s="37">
        <v>1050</v>
      </c>
      <c r="J696" s="38" t="s">
        <v>26</v>
      </c>
      <c r="K696" s="38" t="s">
        <v>28</v>
      </c>
      <c r="L696" s="39">
        <v>44681</v>
      </c>
      <c r="M696" s="39"/>
      <c r="N696" s="38" t="s">
        <v>2725</v>
      </c>
      <c r="O696" s="38" t="s">
        <v>52</v>
      </c>
      <c r="P696" s="38" t="s">
        <v>23</v>
      </c>
    </row>
    <row r="697" spans="1:16" ht="165" x14ac:dyDescent="0.2">
      <c r="A697" s="33" t="s">
        <v>206</v>
      </c>
      <c r="B697" s="34" t="str">
        <f>IF(A697="","",VLOOKUP(A697,dados!$D$1:$E$130,2,FALSE))</f>
        <v>Comarca de Gaspar</v>
      </c>
      <c r="C697" s="131" t="s">
        <v>2726</v>
      </c>
      <c r="D697" s="25"/>
      <c r="E697" s="160" t="s">
        <v>99</v>
      </c>
      <c r="F697" s="25" t="s">
        <v>2727</v>
      </c>
      <c r="G697" s="25" t="s">
        <v>81</v>
      </c>
      <c r="H697" s="36" t="s">
        <v>531</v>
      </c>
      <c r="I697" s="37">
        <v>279</v>
      </c>
      <c r="J697" s="38" t="s">
        <v>26</v>
      </c>
      <c r="K697" s="38" t="s">
        <v>39</v>
      </c>
      <c r="L697" s="39"/>
      <c r="M697" s="39"/>
      <c r="N697" s="38" t="s">
        <v>2728</v>
      </c>
      <c r="O697" s="38" t="s">
        <v>43</v>
      </c>
      <c r="P697" s="38" t="s">
        <v>23</v>
      </c>
    </row>
    <row r="698" spans="1:16" ht="120" x14ac:dyDescent="0.2">
      <c r="A698" s="33" t="s">
        <v>42</v>
      </c>
      <c r="B698" s="34" t="str">
        <f>IF(A698="","",VLOOKUP(A698,dados!$D$1:$E$130,2,FALSE))</f>
        <v>Tribunal de Justiça</v>
      </c>
      <c r="C698" s="131" t="s">
        <v>2729</v>
      </c>
      <c r="D698" s="25"/>
      <c r="E698" s="160" t="s">
        <v>82</v>
      </c>
      <c r="F698" s="25" t="s">
        <v>2730</v>
      </c>
      <c r="G698" s="25" t="s">
        <v>81</v>
      </c>
      <c r="H698" s="36" t="s">
        <v>531</v>
      </c>
      <c r="I698" s="37">
        <v>4837.5</v>
      </c>
      <c r="J698" s="38" t="s">
        <v>26</v>
      </c>
      <c r="K698" s="38" t="s">
        <v>39</v>
      </c>
      <c r="L698" s="39"/>
      <c r="M698" s="39"/>
      <c r="N698" s="38" t="s">
        <v>2731</v>
      </c>
      <c r="O698" s="38" t="s">
        <v>43</v>
      </c>
      <c r="P698" s="38" t="s">
        <v>23</v>
      </c>
    </row>
    <row r="699" spans="1:16" ht="255" x14ac:dyDescent="0.2">
      <c r="A699" s="33" t="s">
        <v>224</v>
      </c>
      <c r="B699" s="34" t="str">
        <f>IF(A699="","",VLOOKUP(A699,dados!$D$1:$E$130,2,FALSE))</f>
        <v>Comarca de Itá</v>
      </c>
      <c r="C699" s="131" t="s">
        <v>2732</v>
      </c>
      <c r="D699" s="25"/>
      <c r="E699" s="160" t="s">
        <v>99</v>
      </c>
      <c r="F699" s="25" t="s">
        <v>2733</v>
      </c>
      <c r="G699" s="25" t="s">
        <v>81</v>
      </c>
      <c r="H699" s="36" t="s">
        <v>2734</v>
      </c>
      <c r="I699" s="37">
        <v>1912.95</v>
      </c>
      <c r="J699" s="38" t="s">
        <v>26</v>
      </c>
      <c r="K699" s="38" t="s">
        <v>39</v>
      </c>
      <c r="L699" s="39"/>
      <c r="M699" s="39"/>
      <c r="N699" s="38" t="s">
        <v>2735</v>
      </c>
      <c r="O699" s="38" t="s">
        <v>43</v>
      </c>
      <c r="P699" s="38" t="s">
        <v>23</v>
      </c>
    </row>
    <row r="700" spans="1:16" ht="105" x14ac:dyDescent="0.2">
      <c r="A700" s="33" t="s">
        <v>42</v>
      </c>
      <c r="B700" s="34" t="str">
        <f>IF(A700="","",VLOOKUP(A700,dados!$D$1:$E$130,2,FALSE))</f>
        <v>Tribunal de Justiça</v>
      </c>
      <c r="C700" s="131" t="s">
        <v>2736</v>
      </c>
      <c r="D700" s="25"/>
      <c r="E700" s="160" t="s">
        <v>99</v>
      </c>
      <c r="F700" s="25" t="s">
        <v>2737</v>
      </c>
      <c r="G700" s="25" t="s">
        <v>81</v>
      </c>
      <c r="H700" s="36" t="s">
        <v>1535</v>
      </c>
      <c r="I700" s="37">
        <v>15112</v>
      </c>
      <c r="J700" s="38" t="s">
        <v>26</v>
      </c>
      <c r="K700" s="38" t="s">
        <v>39</v>
      </c>
      <c r="L700" s="39"/>
      <c r="M700" s="39"/>
      <c r="N700" s="38" t="s">
        <v>2738</v>
      </c>
      <c r="O700" s="38" t="s">
        <v>43</v>
      </c>
      <c r="P700" s="38" t="s">
        <v>23</v>
      </c>
    </row>
    <row r="701" spans="1:16" ht="180" x14ac:dyDescent="0.2">
      <c r="A701" s="33" t="s">
        <v>42</v>
      </c>
      <c r="B701" s="34" t="str">
        <f>IF(A701="","",VLOOKUP(A701,dados!$D$1:$E$130,2,FALSE))</f>
        <v>Tribunal de Justiça</v>
      </c>
      <c r="C701" s="131" t="s">
        <v>2739</v>
      </c>
      <c r="D701" s="25"/>
      <c r="E701" s="160" t="s">
        <v>116</v>
      </c>
      <c r="F701" s="25" t="s">
        <v>2740</v>
      </c>
      <c r="G701" s="25" t="s">
        <v>81</v>
      </c>
      <c r="H701" s="36" t="s">
        <v>2170</v>
      </c>
      <c r="I701" s="37">
        <v>47000</v>
      </c>
      <c r="J701" s="38" t="s">
        <v>26</v>
      </c>
      <c r="K701" s="38" t="s">
        <v>39</v>
      </c>
      <c r="L701" s="39"/>
      <c r="M701" s="39"/>
      <c r="N701" s="38" t="s">
        <v>2741</v>
      </c>
      <c r="O701" s="38" t="s">
        <v>43</v>
      </c>
      <c r="P701" s="38" t="s">
        <v>23</v>
      </c>
    </row>
    <row r="702" spans="1:16" ht="165" x14ac:dyDescent="0.2">
      <c r="A702" s="33" t="s">
        <v>42</v>
      </c>
      <c r="B702" s="34" t="str">
        <f>IF(A702="","",VLOOKUP(A702,dados!$D$1:$E$130,2,FALSE))</f>
        <v>Tribunal de Justiça</v>
      </c>
      <c r="C702" s="131" t="s">
        <v>2742</v>
      </c>
      <c r="D702" s="25"/>
      <c r="E702" s="160" t="s">
        <v>82</v>
      </c>
      <c r="F702" s="25" t="s">
        <v>2743</v>
      </c>
      <c r="G702" s="25" t="s">
        <v>81</v>
      </c>
      <c r="H702" s="36" t="s">
        <v>411</v>
      </c>
      <c r="I702" s="37">
        <v>7256</v>
      </c>
      <c r="J702" s="38" t="s">
        <v>26</v>
      </c>
      <c r="K702" s="38" t="s">
        <v>39</v>
      </c>
      <c r="L702" s="39"/>
      <c r="M702" s="39"/>
      <c r="N702" s="38" t="s">
        <v>2744</v>
      </c>
      <c r="O702" s="38" t="s">
        <v>43</v>
      </c>
      <c r="P702" s="38" t="s">
        <v>23</v>
      </c>
    </row>
    <row r="703" spans="1:16" ht="105" x14ac:dyDescent="0.2">
      <c r="A703" s="33" t="s">
        <v>304</v>
      </c>
      <c r="B703" s="34" t="str">
        <f>IF(A703="","",VLOOKUP(A703,dados!$D$1:$E$130,2,FALSE))</f>
        <v>Comarca de Santa Cecília</v>
      </c>
      <c r="C703" s="131" t="s">
        <v>2745</v>
      </c>
      <c r="D703" s="25"/>
      <c r="E703" s="160" t="s">
        <v>104</v>
      </c>
      <c r="F703" s="25" t="s">
        <v>2746</v>
      </c>
      <c r="G703" s="25" t="s">
        <v>81</v>
      </c>
      <c r="H703" s="36" t="s">
        <v>1528</v>
      </c>
      <c r="I703" s="37">
        <v>86.25</v>
      </c>
      <c r="J703" s="38" t="s">
        <v>26</v>
      </c>
      <c r="K703" s="38" t="s">
        <v>39</v>
      </c>
      <c r="L703" s="39"/>
      <c r="M703" s="39"/>
      <c r="N703" s="38" t="s">
        <v>2747</v>
      </c>
      <c r="O703" s="38" t="s">
        <v>43</v>
      </c>
      <c r="P703" s="38" t="s">
        <v>23</v>
      </c>
    </row>
    <row r="704" spans="1:16" ht="60" x14ac:dyDescent="0.2">
      <c r="A704" s="33" t="s">
        <v>42</v>
      </c>
      <c r="B704" s="34" t="str">
        <f>IF(A704="","",VLOOKUP(A704,dados!$D$1:$E$130,2,FALSE))</f>
        <v>Tribunal de Justiça</v>
      </c>
      <c r="C704" s="131" t="s">
        <v>2748</v>
      </c>
      <c r="D704" s="25"/>
      <c r="E704" s="160" t="s">
        <v>99</v>
      </c>
      <c r="F704" s="25" t="s">
        <v>2749</v>
      </c>
      <c r="G704" s="25" t="s">
        <v>81</v>
      </c>
      <c r="H704" s="36" t="s">
        <v>1577</v>
      </c>
      <c r="I704" s="37">
        <v>94.56</v>
      </c>
      <c r="J704" s="38" t="s">
        <v>26</v>
      </c>
      <c r="K704" s="38" t="s">
        <v>39</v>
      </c>
      <c r="L704" s="39"/>
      <c r="M704" s="39"/>
      <c r="N704" s="38" t="s">
        <v>2750</v>
      </c>
      <c r="O704" s="38" t="s">
        <v>43</v>
      </c>
      <c r="P704" s="38" t="s">
        <v>23</v>
      </c>
    </row>
    <row r="705" spans="1:16" ht="180" x14ac:dyDescent="0.2">
      <c r="A705" s="33" t="s">
        <v>42</v>
      </c>
      <c r="B705" s="34" t="str">
        <f>IF(A705="","",VLOOKUP(A705,dados!$D$1:$E$130,2,FALSE))</f>
        <v>Tribunal de Justiça</v>
      </c>
      <c r="C705" s="131" t="s">
        <v>2751</v>
      </c>
      <c r="D705" s="25"/>
      <c r="E705" s="160" t="s">
        <v>82</v>
      </c>
      <c r="F705" s="25" t="s">
        <v>2752</v>
      </c>
      <c r="G705" s="25" t="s">
        <v>81</v>
      </c>
      <c r="H705" s="36" t="s">
        <v>1503</v>
      </c>
      <c r="I705" s="37">
        <v>2600</v>
      </c>
      <c r="J705" s="38" t="s">
        <v>26</v>
      </c>
      <c r="K705" s="38" t="s">
        <v>39</v>
      </c>
      <c r="L705" s="39"/>
      <c r="M705" s="39"/>
      <c r="N705" s="38" t="s">
        <v>2753</v>
      </c>
      <c r="O705" s="38" t="s">
        <v>43</v>
      </c>
      <c r="P705" s="38" t="s">
        <v>23</v>
      </c>
    </row>
    <row r="706" spans="1:16" ht="105" x14ac:dyDescent="0.2">
      <c r="A706" s="33" t="s">
        <v>320</v>
      </c>
      <c r="B706" s="34" t="str">
        <f>IF(A706="","",VLOOKUP(A706,dados!$D$1:$E$130,2,FALSE))</f>
        <v>Comarca de São Joaquim</v>
      </c>
      <c r="C706" s="131" t="s">
        <v>2754</v>
      </c>
      <c r="D706" s="25"/>
      <c r="E706" s="160" t="s">
        <v>99</v>
      </c>
      <c r="F706" s="25" t="s">
        <v>2755</v>
      </c>
      <c r="G706" s="25" t="s">
        <v>81</v>
      </c>
      <c r="H706" s="36" t="s">
        <v>2756</v>
      </c>
      <c r="I706" s="37">
        <v>190</v>
      </c>
      <c r="J706" s="38" t="s">
        <v>26</v>
      </c>
      <c r="K706" s="38" t="s">
        <v>39</v>
      </c>
      <c r="L706" s="39"/>
      <c r="M706" s="39"/>
      <c r="N706" s="38" t="s">
        <v>2757</v>
      </c>
      <c r="O706" s="38" t="s">
        <v>43</v>
      </c>
      <c r="P706" s="38" t="s">
        <v>23</v>
      </c>
    </row>
    <row r="707" spans="1:16" ht="150" x14ac:dyDescent="0.2">
      <c r="A707" s="33" t="s">
        <v>42</v>
      </c>
      <c r="B707" s="34" t="str">
        <f>IF(A707="","",VLOOKUP(A707,dados!$D$1:$E$130,2,FALSE))</f>
        <v>Tribunal de Justiça</v>
      </c>
      <c r="C707" s="131" t="s">
        <v>2758</v>
      </c>
      <c r="D707" s="25"/>
      <c r="E707" s="160" t="s">
        <v>82</v>
      </c>
      <c r="F707" s="25" t="s">
        <v>2759</v>
      </c>
      <c r="G707" s="25" t="s">
        <v>81</v>
      </c>
      <c r="H707" s="36" t="s">
        <v>531</v>
      </c>
      <c r="I707" s="37">
        <v>750</v>
      </c>
      <c r="J707" s="38" t="s">
        <v>26</v>
      </c>
      <c r="K707" s="38" t="s">
        <v>39</v>
      </c>
      <c r="L707" s="39"/>
      <c r="M707" s="39"/>
      <c r="N707" s="38" t="s">
        <v>2760</v>
      </c>
      <c r="O707" s="38" t="s">
        <v>43</v>
      </c>
      <c r="P707" s="38" t="s">
        <v>23</v>
      </c>
    </row>
    <row r="708" spans="1:16" ht="105" x14ac:dyDescent="0.2">
      <c r="A708" s="33" t="s">
        <v>206</v>
      </c>
      <c r="B708" s="34" t="str">
        <f>IF(A708="","",VLOOKUP(A708,dados!$D$1:$E$130,2,FALSE))</f>
        <v>Comarca de Gaspar</v>
      </c>
      <c r="C708" s="131" t="s">
        <v>2761</v>
      </c>
      <c r="D708" s="25"/>
      <c r="E708" s="160" t="s">
        <v>99</v>
      </c>
      <c r="F708" s="25" t="s">
        <v>2762</v>
      </c>
      <c r="G708" s="25" t="s">
        <v>81</v>
      </c>
      <c r="H708" s="36" t="s">
        <v>2763</v>
      </c>
      <c r="I708" s="37">
        <v>118.5</v>
      </c>
      <c r="J708" s="38" t="s">
        <v>26</v>
      </c>
      <c r="K708" s="38" t="s">
        <v>39</v>
      </c>
      <c r="L708" s="39"/>
      <c r="M708" s="39"/>
      <c r="N708" s="38" t="s">
        <v>2764</v>
      </c>
      <c r="O708" s="38" t="s">
        <v>43</v>
      </c>
      <c r="P708" s="38" t="s">
        <v>23</v>
      </c>
    </row>
    <row r="709" spans="1:16" ht="105" x14ac:dyDescent="0.2">
      <c r="A709" s="33" t="s">
        <v>278</v>
      </c>
      <c r="B709" s="34" t="str">
        <f>IF(A709="","",VLOOKUP(A709,dados!$D$1:$E$130,2,FALSE))</f>
        <v xml:space="preserve">Comarca de Palmitos </v>
      </c>
      <c r="C709" s="131" t="s">
        <v>2765</v>
      </c>
      <c r="D709" s="25"/>
      <c r="E709" s="160" t="s">
        <v>99</v>
      </c>
      <c r="F709" s="25" t="s">
        <v>2766</v>
      </c>
      <c r="G709" s="25" t="s">
        <v>81</v>
      </c>
      <c r="H709" s="36" t="s">
        <v>2590</v>
      </c>
      <c r="I709" s="37">
        <v>2905.2</v>
      </c>
      <c r="J709" s="38" t="s">
        <v>26</v>
      </c>
      <c r="K709" s="38" t="s">
        <v>39</v>
      </c>
      <c r="L709" s="39"/>
      <c r="M709" s="39"/>
      <c r="N709" s="38" t="s">
        <v>2767</v>
      </c>
      <c r="O709" s="38" t="s">
        <v>43</v>
      </c>
      <c r="P709" s="38" t="s">
        <v>23</v>
      </c>
    </row>
    <row r="710" spans="1:16" ht="165" x14ac:dyDescent="0.2">
      <c r="A710" s="33" t="s">
        <v>42</v>
      </c>
      <c r="B710" s="34" t="str">
        <f>IF(A710="","",VLOOKUP(A710,dados!$D$1:$E$130,2,FALSE))</f>
        <v>Tribunal de Justiça</v>
      </c>
      <c r="C710" s="131" t="s">
        <v>2768</v>
      </c>
      <c r="D710" s="25"/>
      <c r="E710" s="160" t="s">
        <v>82</v>
      </c>
      <c r="F710" s="25" t="s">
        <v>2769</v>
      </c>
      <c r="G710" s="25" t="s">
        <v>81</v>
      </c>
      <c r="H710" s="36" t="s">
        <v>531</v>
      </c>
      <c r="I710" s="37">
        <v>12000</v>
      </c>
      <c r="J710" s="38" t="s">
        <v>26</v>
      </c>
      <c r="K710" s="38" t="s">
        <v>39</v>
      </c>
      <c r="L710" s="39"/>
      <c r="M710" s="39"/>
      <c r="N710" s="38" t="s">
        <v>2770</v>
      </c>
      <c r="O710" s="38" t="s">
        <v>43</v>
      </c>
      <c r="P710" s="38" t="s">
        <v>23</v>
      </c>
    </row>
    <row r="711" spans="1:16" ht="150" x14ac:dyDescent="0.2">
      <c r="A711" s="33" t="s">
        <v>42</v>
      </c>
      <c r="B711" s="34" t="str">
        <f>IF(A711="","",VLOOKUP(A711,dados!$D$1:$E$130,2,FALSE))</f>
        <v>Tribunal de Justiça</v>
      </c>
      <c r="C711" s="131" t="s">
        <v>2771</v>
      </c>
      <c r="D711" s="25"/>
      <c r="E711" s="160" t="s">
        <v>99</v>
      </c>
      <c r="F711" s="25" t="s">
        <v>2772</v>
      </c>
      <c r="G711" s="25" t="s">
        <v>81</v>
      </c>
      <c r="H711" s="36" t="s">
        <v>1577</v>
      </c>
      <c r="I711" s="37">
        <v>2600</v>
      </c>
      <c r="J711" s="38" t="s">
        <v>26</v>
      </c>
      <c r="K711" s="38" t="s">
        <v>39</v>
      </c>
      <c r="L711" s="39"/>
      <c r="M711" s="39"/>
      <c r="N711" s="38" t="s">
        <v>2773</v>
      </c>
      <c r="O711" s="38" t="s">
        <v>43</v>
      </c>
      <c r="P711" s="38" t="s">
        <v>23</v>
      </c>
    </row>
    <row r="712" spans="1:16" ht="135" x14ac:dyDescent="0.2">
      <c r="A712" s="33" t="s">
        <v>42</v>
      </c>
      <c r="B712" s="34" t="str">
        <f>IF(A712="","",VLOOKUP(A712,dados!$D$1:$E$130,2,FALSE))</f>
        <v>Tribunal de Justiça</v>
      </c>
      <c r="C712" s="131" t="s">
        <v>2774</v>
      </c>
      <c r="D712" s="25"/>
      <c r="E712" s="160" t="s">
        <v>82</v>
      </c>
      <c r="F712" s="25" t="s">
        <v>2775</v>
      </c>
      <c r="G712" s="25" t="s">
        <v>81</v>
      </c>
      <c r="H712" s="36" t="s">
        <v>1503</v>
      </c>
      <c r="I712" s="37">
        <v>13780</v>
      </c>
      <c r="J712" s="38" t="s">
        <v>26</v>
      </c>
      <c r="K712" s="38" t="s">
        <v>39</v>
      </c>
      <c r="L712" s="39"/>
      <c r="M712" s="39"/>
      <c r="N712" s="38" t="s">
        <v>2776</v>
      </c>
      <c r="O712" s="38" t="s">
        <v>43</v>
      </c>
      <c r="P712" s="38" t="s">
        <v>23</v>
      </c>
    </row>
    <row r="713" spans="1:16" ht="180" x14ac:dyDescent="0.2">
      <c r="A713" s="33" t="s">
        <v>318</v>
      </c>
      <c r="B713" s="34" t="str">
        <f>IF(A713="","",VLOOKUP(A713,dados!$D$1:$E$130,2,FALSE))</f>
        <v>Comarca de São João Batista</v>
      </c>
      <c r="C713" s="131" t="s">
        <v>2777</v>
      </c>
      <c r="D713" s="25"/>
      <c r="E713" s="160" t="s">
        <v>82</v>
      </c>
      <c r="F713" s="25" t="s">
        <v>2778</v>
      </c>
      <c r="G713" s="25" t="s">
        <v>81</v>
      </c>
      <c r="H713" s="36" t="s">
        <v>1503</v>
      </c>
      <c r="I713" s="37">
        <v>2900</v>
      </c>
      <c r="J713" s="38" t="s">
        <v>26</v>
      </c>
      <c r="K713" s="38" t="s">
        <v>39</v>
      </c>
      <c r="L713" s="39"/>
      <c r="M713" s="39"/>
      <c r="N713" s="38" t="s">
        <v>2779</v>
      </c>
      <c r="O713" s="38" t="s">
        <v>43</v>
      </c>
      <c r="P713" s="38" t="s">
        <v>23</v>
      </c>
    </row>
    <row r="714" spans="1:16" ht="105" x14ac:dyDescent="0.2">
      <c r="A714" s="33" t="s">
        <v>160</v>
      </c>
      <c r="B714" s="34" t="str">
        <f>IF(A714="","",VLOOKUP(A714,dados!$D$1:$E$130,2,FALSE))</f>
        <v>Comarca de Caçador</v>
      </c>
      <c r="C714" s="131" t="s">
        <v>2780</v>
      </c>
      <c r="D714" s="25"/>
      <c r="E714" s="160" t="s">
        <v>99</v>
      </c>
      <c r="F714" s="25" t="s">
        <v>2781</v>
      </c>
      <c r="G714" s="25" t="s">
        <v>81</v>
      </c>
      <c r="H714" s="36" t="s">
        <v>531</v>
      </c>
      <c r="I714" s="37">
        <v>195</v>
      </c>
      <c r="J714" s="38" t="s">
        <v>26</v>
      </c>
      <c r="K714" s="38" t="s">
        <v>39</v>
      </c>
      <c r="L714" s="39"/>
      <c r="M714" s="39"/>
      <c r="N714" s="38" t="s">
        <v>2782</v>
      </c>
      <c r="O714" s="38" t="s">
        <v>43</v>
      </c>
      <c r="P714" s="38" t="s">
        <v>23</v>
      </c>
    </row>
    <row r="715" spans="1:16" ht="60" x14ac:dyDescent="0.2">
      <c r="A715" s="33" t="s">
        <v>42</v>
      </c>
      <c r="B715" s="34" t="str">
        <f>IF(A715="","",VLOOKUP(A715,dados!$D$1:$E$130,2,FALSE))</f>
        <v>Tribunal de Justiça</v>
      </c>
      <c r="C715" s="131" t="s">
        <v>2783</v>
      </c>
      <c r="D715" s="25"/>
      <c r="E715" s="160" t="s">
        <v>61</v>
      </c>
      <c r="F715" s="25"/>
      <c r="G715" s="25" t="s">
        <v>81</v>
      </c>
      <c r="H715" s="36" t="s">
        <v>1521</v>
      </c>
      <c r="I715" s="37">
        <v>3120</v>
      </c>
      <c r="J715" s="38" t="s">
        <v>26</v>
      </c>
      <c r="K715" s="38" t="s">
        <v>39</v>
      </c>
      <c r="L715" s="39"/>
      <c r="M715" s="39"/>
      <c r="N715" s="38" t="s">
        <v>2784</v>
      </c>
      <c r="O715" s="38" t="s">
        <v>43</v>
      </c>
      <c r="P715" s="38" t="s">
        <v>23</v>
      </c>
    </row>
    <row r="716" spans="1:16" ht="45" x14ac:dyDescent="0.2">
      <c r="A716" s="33" t="s">
        <v>280</v>
      </c>
      <c r="B716" s="34" t="str">
        <f>IF(A716="","",VLOOKUP(A716,dados!$D$1:$E$130,2,FALSE))</f>
        <v>Comarca de Papanduva</v>
      </c>
      <c r="C716" s="131" t="s">
        <v>2785</v>
      </c>
      <c r="D716" s="25"/>
      <c r="E716" s="160" t="s">
        <v>99</v>
      </c>
      <c r="F716" s="25" t="s">
        <v>2786</v>
      </c>
      <c r="G716" s="25" t="s">
        <v>81</v>
      </c>
      <c r="H716" s="36" t="s">
        <v>2000</v>
      </c>
      <c r="I716" s="37">
        <v>1470</v>
      </c>
      <c r="J716" s="38" t="s">
        <v>26</v>
      </c>
      <c r="K716" s="38" t="s">
        <v>39</v>
      </c>
      <c r="L716" s="39"/>
      <c r="M716" s="39"/>
      <c r="N716" s="38" t="s">
        <v>2787</v>
      </c>
      <c r="O716" s="38" t="s">
        <v>43</v>
      </c>
      <c r="P716" s="38" t="s">
        <v>23</v>
      </c>
    </row>
    <row r="717" spans="1:16" ht="120" x14ac:dyDescent="0.2">
      <c r="A717" s="33" t="s">
        <v>248</v>
      </c>
      <c r="B717" s="34" t="str">
        <f>IF(A717="","",VLOOKUP(A717,dados!$D$1:$E$130,2,FALSE))</f>
        <v>Comarca de Joinville</v>
      </c>
      <c r="C717" s="131" t="s">
        <v>2788</v>
      </c>
      <c r="D717" s="25"/>
      <c r="E717" s="160" t="s">
        <v>82</v>
      </c>
      <c r="F717" s="25" t="s">
        <v>2789</v>
      </c>
      <c r="G717" s="25" t="s">
        <v>81</v>
      </c>
      <c r="H717" s="36" t="s">
        <v>411</v>
      </c>
      <c r="I717" s="37">
        <v>11141.25</v>
      </c>
      <c r="J717" s="38" t="s">
        <v>26</v>
      </c>
      <c r="K717" s="38" t="s">
        <v>39</v>
      </c>
      <c r="L717" s="39"/>
      <c r="M717" s="39"/>
      <c r="N717" s="38" t="s">
        <v>2790</v>
      </c>
      <c r="O717" s="38" t="s">
        <v>43</v>
      </c>
      <c r="P717" s="38" t="s">
        <v>23</v>
      </c>
    </row>
    <row r="718" spans="1:16" ht="75" x14ac:dyDescent="0.2">
      <c r="A718" s="33" t="s">
        <v>206</v>
      </c>
      <c r="B718" s="34" t="str">
        <f>IF(A718="","",VLOOKUP(A718,dados!$D$1:$E$130,2,FALSE))</f>
        <v>Comarca de Gaspar</v>
      </c>
      <c r="C718" s="131" t="s">
        <v>2791</v>
      </c>
      <c r="D718" s="25"/>
      <c r="E718" s="160" t="s">
        <v>82</v>
      </c>
      <c r="F718" s="25" t="s">
        <v>2792</v>
      </c>
      <c r="G718" s="25" t="s">
        <v>81</v>
      </c>
      <c r="H718" s="36" t="s">
        <v>411</v>
      </c>
      <c r="I718" s="37">
        <v>1517</v>
      </c>
      <c r="J718" s="38" t="s">
        <v>26</v>
      </c>
      <c r="K718" s="38" t="s">
        <v>39</v>
      </c>
      <c r="L718" s="39"/>
      <c r="M718" s="39"/>
      <c r="N718" s="38" t="s">
        <v>2793</v>
      </c>
      <c r="O718" s="38" t="s">
        <v>43</v>
      </c>
      <c r="P718" s="38" t="s">
        <v>23</v>
      </c>
    </row>
    <row r="719" spans="1:16" ht="105" x14ac:dyDescent="0.2">
      <c r="A719" s="33" t="s">
        <v>42</v>
      </c>
      <c r="B719" s="34" t="str">
        <f>IF(A719="","",VLOOKUP(A719,dados!$D$1:$E$130,2,FALSE))</f>
        <v>Tribunal de Justiça</v>
      </c>
      <c r="C719" s="131" t="s">
        <v>2794</v>
      </c>
      <c r="D719" s="25"/>
      <c r="E719" s="160" t="s">
        <v>99</v>
      </c>
      <c r="F719" s="25" t="s">
        <v>2795</v>
      </c>
      <c r="G719" s="25" t="s">
        <v>81</v>
      </c>
      <c r="H719" s="36" t="s">
        <v>2796</v>
      </c>
      <c r="I719" s="37">
        <v>220</v>
      </c>
      <c r="J719" s="38" t="s">
        <v>26</v>
      </c>
      <c r="K719" s="38" t="s">
        <v>39</v>
      </c>
      <c r="L719" s="39"/>
      <c r="M719" s="39"/>
      <c r="N719" s="38" t="s">
        <v>2797</v>
      </c>
      <c r="O719" s="38" t="s">
        <v>43</v>
      </c>
      <c r="P719" s="38" t="s">
        <v>23</v>
      </c>
    </row>
    <row r="720" spans="1:16" ht="150" x14ac:dyDescent="0.2">
      <c r="A720" s="33" t="s">
        <v>42</v>
      </c>
      <c r="B720" s="34" t="str">
        <f>IF(A720="","",VLOOKUP(A720,dados!$D$1:$E$130,2,FALSE))</f>
        <v>Tribunal de Justiça</v>
      </c>
      <c r="C720" s="131" t="s">
        <v>2798</v>
      </c>
      <c r="D720" s="25"/>
      <c r="E720" s="160" t="s">
        <v>112</v>
      </c>
      <c r="F720" s="25" t="s">
        <v>2799</v>
      </c>
      <c r="G720" s="25" t="s">
        <v>81</v>
      </c>
      <c r="H720" s="36" t="s">
        <v>531</v>
      </c>
      <c r="I720" s="37">
        <v>1965</v>
      </c>
      <c r="J720" s="38" t="s">
        <v>26</v>
      </c>
      <c r="K720" s="38" t="s">
        <v>39</v>
      </c>
      <c r="L720" s="39"/>
      <c r="M720" s="39"/>
      <c r="N720" s="38" t="s">
        <v>2800</v>
      </c>
      <c r="O720" s="38" t="s">
        <v>43</v>
      </c>
      <c r="P720" s="38" t="s">
        <v>23</v>
      </c>
    </row>
    <row r="721" spans="1:16" ht="135" x14ac:dyDescent="0.2">
      <c r="A721" s="33" t="s">
        <v>206</v>
      </c>
      <c r="B721" s="34" t="str">
        <f>IF(A721="","",VLOOKUP(A721,dados!$D$1:$E$130,2,FALSE))</f>
        <v>Comarca de Gaspar</v>
      </c>
      <c r="C721" s="131" t="s">
        <v>2801</v>
      </c>
      <c r="D721" s="25"/>
      <c r="E721" s="160" t="s">
        <v>99</v>
      </c>
      <c r="F721" s="25" t="s">
        <v>2802</v>
      </c>
      <c r="G721" s="25" t="s">
        <v>81</v>
      </c>
      <c r="H721" s="36" t="s">
        <v>2029</v>
      </c>
      <c r="I721" s="37">
        <v>99</v>
      </c>
      <c r="J721" s="38" t="s">
        <v>26</v>
      </c>
      <c r="K721" s="38" t="s">
        <v>39</v>
      </c>
      <c r="L721" s="39"/>
      <c r="M721" s="39"/>
      <c r="N721" s="38" t="s">
        <v>2803</v>
      </c>
      <c r="O721" s="38" t="s">
        <v>43</v>
      </c>
      <c r="P721" s="38" t="s">
        <v>23</v>
      </c>
    </row>
    <row r="722" spans="1:16" ht="90" x14ac:dyDescent="0.2">
      <c r="A722" s="33" t="s">
        <v>170</v>
      </c>
      <c r="B722" s="34" t="str">
        <f>IF(A722="","",VLOOKUP(A722,dados!$D$1:$E$130,2,FALSE))</f>
        <v>Comarca de Campos Novos</v>
      </c>
      <c r="C722" s="131" t="s">
        <v>2804</v>
      </c>
      <c r="D722" s="25"/>
      <c r="E722" s="160" t="s">
        <v>116</v>
      </c>
      <c r="F722" s="25" t="s">
        <v>2805</v>
      </c>
      <c r="G722" s="25" t="s">
        <v>81</v>
      </c>
      <c r="H722" s="36" t="s">
        <v>531</v>
      </c>
      <c r="I722" s="37">
        <v>472</v>
      </c>
      <c r="J722" s="38" t="s">
        <v>26</v>
      </c>
      <c r="K722" s="38" t="s">
        <v>39</v>
      </c>
      <c r="L722" s="39"/>
      <c r="M722" s="39"/>
      <c r="N722" s="38" t="s">
        <v>2806</v>
      </c>
      <c r="O722" s="38" t="s">
        <v>43</v>
      </c>
      <c r="P722" s="38" t="s">
        <v>23</v>
      </c>
    </row>
    <row r="723" spans="1:16" ht="165" x14ac:dyDescent="0.2">
      <c r="A723" s="33" t="s">
        <v>126</v>
      </c>
      <c r="B723" s="34" t="str">
        <f>IF(A723="","",VLOOKUP(A723,dados!$D$1:$E$130,2,FALSE))</f>
        <v>Comarca de Balneário Camboriú</v>
      </c>
      <c r="C723" s="131" t="s">
        <v>2807</v>
      </c>
      <c r="D723" s="25"/>
      <c r="E723" s="160" t="s">
        <v>82</v>
      </c>
      <c r="F723" s="25" t="s">
        <v>2808</v>
      </c>
      <c r="G723" s="25" t="s">
        <v>81</v>
      </c>
      <c r="H723" s="36" t="s">
        <v>411</v>
      </c>
      <c r="I723" s="37">
        <v>1501</v>
      </c>
      <c r="J723" s="38" t="s">
        <v>26</v>
      </c>
      <c r="K723" s="38" t="s">
        <v>39</v>
      </c>
      <c r="L723" s="39"/>
      <c r="M723" s="39"/>
      <c r="N723" s="38" t="s">
        <v>2809</v>
      </c>
      <c r="O723" s="38" t="s">
        <v>43</v>
      </c>
      <c r="P723" s="38" t="s">
        <v>23</v>
      </c>
    </row>
    <row r="724" spans="1:16" ht="180" x14ac:dyDescent="0.2">
      <c r="A724" s="33" t="s">
        <v>238</v>
      </c>
      <c r="B724" s="34" t="str">
        <f>IF(A724="","",VLOOKUP(A724,dados!$D$1:$E$130,2,FALSE))</f>
        <v>Comarca de Itapoá</v>
      </c>
      <c r="C724" s="131" t="s">
        <v>2810</v>
      </c>
      <c r="D724" s="25"/>
      <c r="E724" s="160" t="s">
        <v>82</v>
      </c>
      <c r="F724" s="25" t="s">
        <v>2811</v>
      </c>
      <c r="G724" s="25" t="s">
        <v>81</v>
      </c>
      <c r="H724" s="36" t="s">
        <v>531</v>
      </c>
      <c r="I724" s="37">
        <v>289.5</v>
      </c>
      <c r="J724" s="38" t="s">
        <v>26</v>
      </c>
      <c r="K724" s="38" t="s">
        <v>39</v>
      </c>
      <c r="L724" s="39"/>
      <c r="M724" s="39"/>
      <c r="N724" s="38" t="s">
        <v>2812</v>
      </c>
      <c r="O724" s="38" t="s">
        <v>43</v>
      </c>
      <c r="P724" s="38" t="s">
        <v>23</v>
      </c>
    </row>
    <row r="725" spans="1:16" ht="180" x14ac:dyDescent="0.2">
      <c r="A725" s="33" t="s">
        <v>356</v>
      </c>
      <c r="B725" s="34" t="str">
        <f>IF(A725="","",VLOOKUP(A725,dados!$D$1:$E$130,2,FALSE))</f>
        <v>Comarca de Xaxim</v>
      </c>
      <c r="C725" s="131" t="s">
        <v>2813</v>
      </c>
      <c r="D725" s="25"/>
      <c r="E725" s="160" t="s">
        <v>82</v>
      </c>
      <c r="F725" s="25" t="s">
        <v>2814</v>
      </c>
      <c r="G725" s="25" t="s">
        <v>81</v>
      </c>
      <c r="H725" s="36" t="s">
        <v>1490</v>
      </c>
      <c r="I725" s="37">
        <v>72.209999999999994</v>
      </c>
      <c r="J725" s="38" t="s">
        <v>26</v>
      </c>
      <c r="K725" s="38" t="s">
        <v>39</v>
      </c>
      <c r="L725" s="39"/>
      <c r="M725" s="39"/>
      <c r="N725" s="38" t="s">
        <v>2815</v>
      </c>
      <c r="O725" s="38" t="s">
        <v>43</v>
      </c>
      <c r="P725" s="38" t="s">
        <v>23</v>
      </c>
    </row>
    <row r="726" spans="1:16" ht="150" x14ac:dyDescent="0.2">
      <c r="A726" s="33" t="s">
        <v>186</v>
      </c>
      <c r="B726" s="34" t="str">
        <f>IF(A726="","",VLOOKUP(A726,dados!$D$1:$E$130,2,FALSE))</f>
        <v>Comarca de Correia Pinto</v>
      </c>
      <c r="C726" s="131" t="s">
        <v>2816</v>
      </c>
      <c r="D726" s="25"/>
      <c r="E726" s="160" t="s">
        <v>99</v>
      </c>
      <c r="F726" s="25" t="s">
        <v>2817</v>
      </c>
      <c r="G726" s="25" t="s">
        <v>81</v>
      </c>
      <c r="H726" s="36" t="s">
        <v>531</v>
      </c>
      <c r="I726" s="37">
        <v>70</v>
      </c>
      <c r="J726" s="38" t="s">
        <v>26</v>
      </c>
      <c r="K726" s="38" t="s">
        <v>39</v>
      </c>
      <c r="L726" s="39"/>
      <c r="M726" s="39"/>
      <c r="N726" s="38" t="s">
        <v>2818</v>
      </c>
      <c r="O726" s="38" t="s">
        <v>43</v>
      </c>
      <c r="P726" s="38" t="s">
        <v>23</v>
      </c>
    </row>
    <row r="727" spans="1:16" ht="135" x14ac:dyDescent="0.2">
      <c r="A727" s="33" t="s">
        <v>188</v>
      </c>
      <c r="B727" s="34" t="str">
        <f>IF(A727="","",VLOOKUP(A727,dados!$D$1:$E$130,2,FALSE))</f>
        <v>Comarca de Criciúma</v>
      </c>
      <c r="C727" s="131" t="s">
        <v>2819</v>
      </c>
      <c r="D727" s="25"/>
      <c r="E727" s="160" t="s">
        <v>82</v>
      </c>
      <c r="F727" s="25" t="s">
        <v>2820</v>
      </c>
      <c r="G727" s="25" t="s">
        <v>81</v>
      </c>
      <c r="H727" s="36" t="s">
        <v>531</v>
      </c>
      <c r="I727" s="37">
        <v>382</v>
      </c>
      <c r="J727" s="38" t="s">
        <v>26</v>
      </c>
      <c r="K727" s="38" t="s">
        <v>39</v>
      </c>
      <c r="L727" s="39"/>
      <c r="M727" s="39"/>
      <c r="N727" s="38" t="s">
        <v>2821</v>
      </c>
      <c r="O727" s="38" t="s">
        <v>43</v>
      </c>
      <c r="P727" s="38" t="s">
        <v>23</v>
      </c>
    </row>
    <row r="728" spans="1:16" ht="135" x14ac:dyDescent="0.2">
      <c r="A728" s="33" t="s">
        <v>282</v>
      </c>
      <c r="B728" s="34" t="str">
        <f>IF(A728="","",VLOOKUP(A728,dados!$D$1:$E$130,2,FALSE))</f>
        <v>Comarca de Pinhalzinho</v>
      </c>
      <c r="C728" s="131" t="s">
        <v>2822</v>
      </c>
      <c r="D728" s="25"/>
      <c r="E728" s="160" t="s">
        <v>99</v>
      </c>
      <c r="F728" s="25" t="s">
        <v>2823</v>
      </c>
      <c r="G728" s="25" t="s">
        <v>81</v>
      </c>
      <c r="H728" s="36" t="s">
        <v>2593</v>
      </c>
      <c r="I728" s="37">
        <v>3519.19</v>
      </c>
      <c r="J728" s="38" t="s">
        <v>26</v>
      </c>
      <c r="K728" s="38" t="s">
        <v>39</v>
      </c>
      <c r="L728" s="39"/>
      <c r="M728" s="39"/>
      <c r="N728" s="38" t="s">
        <v>2824</v>
      </c>
      <c r="O728" s="38" t="s">
        <v>43</v>
      </c>
      <c r="P728" s="38" t="s">
        <v>23</v>
      </c>
    </row>
    <row r="729" spans="1:16" ht="150" x14ac:dyDescent="0.2">
      <c r="A729" s="33" t="s">
        <v>42</v>
      </c>
      <c r="B729" s="34" t="str">
        <f>IF(A729="","",VLOOKUP(A729,dados!$D$1:$E$130,2,FALSE))</f>
        <v>Tribunal de Justiça</v>
      </c>
      <c r="C729" s="131" t="s">
        <v>2825</v>
      </c>
      <c r="D729" s="25"/>
      <c r="E729" s="160" t="s">
        <v>99</v>
      </c>
      <c r="F729" s="25" t="s">
        <v>2826</v>
      </c>
      <c r="G729" s="25" t="s">
        <v>81</v>
      </c>
      <c r="H729" s="36" t="s">
        <v>1577</v>
      </c>
      <c r="I729" s="37">
        <v>520.6</v>
      </c>
      <c r="J729" s="38" t="s">
        <v>26</v>
      </c>
      <c r="K729" s="38" t="s">
        <v>39</v>
      </c>
      <c r="L729" s="39"/>
      <c r="M729" s="39"/>
      <c r="N729" s="38" t="s">
        <v>2827</v>
      </c>
      <c r="O729" s="38" t="s">
        <v>43</v>
      </c>
      <c r="P729" s="38" t="s">
        <v>23</v>
      </c>
    </row>
    <row r="730" spans="1:16" ht="360" x14ac:dyDescent="0.2">
      <c r="A730" s="33" t="s">
        <v>42</v>
      </c>
      <c r="B730" s="34" t="str">
        <f>IF(A730="","",VLOOKUP(A730,dados!$D$1:$E$130,2,FALSE))</f>
        <v>Tribunal de Justiça</v>
      </c>
      <c r="C730" s="131" t="s">
        <v>2828</v>
      </c>
      <c r="D730" s="25"/>
      <c r="E730" s="160" t="s">
        <v>116</v>
      </c>
      <c r="F730" s="25" t="s">
        <v>2829</v>
      </c>
      <c r="G730" s="25" t="s">
        <v>81</v>
      </c>
      <c r="H730" s="36" t="s">
        <v>531</v>
      </c>
      <c r="I730" s="37">
        <v>2300</v>
      </c>
      <c r="J730" s="38" t="s">
        <v>26</v>
      </c>
      <c r="K730" s="38" t="s">
        <v>39</v>
      </c>
      <c r="L730" s="39"/>
      <c r="M730" s="39"/>
      <c r="N730" s="38" t="s">
        <v>2830</v>
      </c>
      <c r="O730" s="38" t="s">
        <v>43</v>
      </c>
      <c r="P730" s="38" t="s">
        <v>23</v>
      </c>
    </row>
    <row r="731" spans="1:16" ht="135" x14ac:dyDescent="0.2">
      <c r="A731" s="33" t="s">
        <v>312</v>
      </c>
      <c r="B731" s="34" t="str">
        <f>IF(A731="","",VLOOKUP(A731,dados!$D$1:$E$130,2,FALSE))</f>
        <v>Comarca de São Carlos</v>
      </c>
      <c r="C731" s="131" t="s">
        <v>2831</v>
      </c>
      <c r="D731" s="25"/>
      <c r="E731" s="160" t="s">
        <v>99</v>
      </c>
      <c r="F731" s="25" t="s">
        <v>2832</v>
      </c>
      <c r="G731" s="25" t="s">
        <v>81</v>
      </c>
      <c r="H731" s="36" t="s">
        <v>531</v>
      </c>
      <c r="I731" s="37">
        <v>85</v>
      </c>
      <c r="J731" s="38" t="s">
        <v>26</v>
      </c>
      <c r="K731" s="38" t="s">
        <v>39</v>
      </c>
      <c r="L731" s="39"/>
      <c r="M731" s="39"/>
      <c r="N731" s="38" t="s">
        <v>2833</v>
      </c>
      <c r="O731" s="38" t="s">
        <v>43</v>
      </c>
      <c r="P731" s="38" t="s">
        <v>23</v>
      </c>
    </row>
    <row r="732" spans="1:16" ht="225" x14ac:dyDescent="0.2">
      <c r="A732" s="33" t="s">
        <v>218</v>
      </c>
      <c r="B732" s="34" t="str">
        <f>IF(A732="","",VLOOKUP(A732,dados!$D$1:$E$130,2,FALSE))</f>
        <v>Comarca de Imbituba</v>
      </c>
      <c r="C732" s="131" t="s">
        <v>2834</v>
      </c>
      <c r="D732" s="25"/>
      <c r="E732" s="160" t="s">
        <v>82</v>
      </c>
      <c r="F732" s="25" t="s">
        <v>2835</v>
      </c>
      <c r="G732" s="25" t="s">
        <v>81</v>
      </c>
      <c r="H732" s="36" t="s">
        <v>1503</v>
      </c>
      <c r="I732" s="37">
        <v>3200</v>
      </c>
      <c r="J732" s="38" t="s">
        <v>26</v>
      </c>
      <c r="K732" s="38" t="s">
        <v>39</v>
      </c>
      <c r="L732" s="39"/>
      <c r="M732" s="39"/>
      <c r="N732" s="38" t="s">
        <v>2836</v>
      </c>
      <c r="O732" s="38" t="s">
        <v>43</v>
      </c>
      <c r="P732" s="38" t="s">
        <v>23</v>
      </c>
    </row>
    <row r="733" spans="1:16" ht="255" x14ac:dyDescent="0.2">
      <c r="A733" s="33" t="s">
        <v>222</v>
      </c>
      <c r="B733" s="34" t="str">
        <f>IF(A733="","",VLOOKUP(A733,dados!$D$1:$E$130,2,FALSE))</f>
        <v>Comarca de Ipumirim</v>
      </c>
      <c r="C733" s="131" t="s">
        <v>2837</v>
      </c>
      <c r="D733" s="25"/>
      <c r="E733" s="160" t="s">
        <v>99</v>
      </c>
      <c r="F733" s="25" t="s">
        <v>2838</v>
      </c>
      <c r="G733" s="25" t="s">
        <v>81</v>
      </c>
      <c r="H733" s="36"/>
      <c r="I733" s="37">
        <v>687.5</v>
      </c>
      <c r="J733" s="38" t="s">
        <v>26</v>
      </c>
      <c r="K733" s="38" t="s">
        <v>39</v>
      </c>
      <c r="L733" s="39"/>
      <c r="M733" s="39"/>
      <c r="N733" s="38" t="s">
        <v>2839</v>
      </c>
      <c r="O733" s="38" t="s">
        <v>43</v>
      </c>
      <c r="P733" s="38" t="s">
        <v>23</v>
      </c>
    </row>
    <row r="734" spans="1:16" ht="270" x14ac:dyDescent="0.2">
      <c r="A734" s="33" t="s">
        <v>346</v>
      </c>
      <c r="B734" s="34" t="str">
        <f>IF(A734="","",VLOOKUP(A734,dados!$D$1:$E$130,2,FALSE))</f>
        <v>Comarca de Turvo</v>
      </c>
      <c r="C734" s="26" t="s">
        <v>1395</v>
      </c>
      <c r="D734" s="25" t="s">
        <v>883</v>
      </c>
      <c r="E734" s="160" t="s">
        <v>99</v>
      </c>
      <c r="F734" s="25" t="s">
        <v>1396</v>
      </c>
      <c r="G734" s="25" t="s">
        <v>81</v>
      </c>
      <c r="H734" s="36"/>
      <c r="I734" s="37">
        <v>9455.5</v>
      </c>
      <c r="J734" s="38" t="s">
        <v>26</v>
      </c>
      <c r="K734" s="38" t="s">
        <v>28</v>
      </c>
      <c r="L734" s="39">
        <v>44681</v>
      </c>
      <c r="M734" s="39"/>
      <c r="N734" s="38" t="s">
        <v>2840</v>
      </c>
      <c r="O734" s="38" t="s">
        <v>52</v>
      </c>
      <c r="P734" s="38" t="s">
        <v>23</v>
      </c>
    </row>
    <row r="735" spans="1:16" ht="105" x14ac:dyDescent="0.2">
      <c r="A735" s="33" t="s">
        <v>314</v>
      </c>
      <c r="B735" s="34" t="str">
        <f>IF(A735="","",VLOOKUP(A735,dados!$D$1:$E$130,2,FALSE))</f>
        <v>Comarca de São Domingos</v>
      </c>
      <c r="C735" s="131" t="s">
        <v>2841</v>
      </c>
      <c r="D735" s="25"/>
      <c r="E735" s="160" t="s">
        <v>99</v>
      </c>
      <c r="F735" s="25" t="s">
        <v>2842</v>
      </c>
      <c r="G735" s="25" t="s">
        <v>81</v>
      </c>
      <c r="H735" s="36" t="s">
        <v>2472</v>
      </c>
      <c r="I735" s="37">
        <v>598.79999999999995</v>
      </c>
      <c r="J735" s="38" t="s">
        <v>26</v>
      </c>
      <c r="K735" s="38" t="s">
        <v>39</v>
      </c>
      <c r="L735" s="39"/>
      <c r="M735" s="39"/>
      <c r="N735" s="38" t="s">
        <v>2843</v>
      </c>
      <c r="O735" s="38" t="s">
        <v>52</v>
      </c>
      <c r="P735" s="38" t="s">
        <v>23</v>
      </c>
    </row>
    <row r="736" spans="1:16" ht="90" x14ac:dyDescent="0.2">
      <c r="A736" s="33" t="s">
        <v>50</v>
      </c>
      <c r="B736" s="34" t="str">
        <f>IF(A736="","",VLOOKUP(A736,dados!$D$1:$E$130,2,FALSE))</f>
        <v>Comarca da Capital</v>
      </c>
      <c r="C736" s="131" t="s">
        <v>2844</v>
      </c>
      <c r="D736" s="25"/>
      <c r="E736" s="160" t="s">
        <v>99</v>
      </c>
      <c r="F736" s="25" t="s">
        <v>2845</v>
      </c>
      <c r="G736" s="25" t="s">
        <v>81</v>
      </c>
      <c r="H736" s="36" t="s">
        <v>1545</v>
      </c>
      <c r="I736" s="37">
        <v>1555</v>
      </c>
      <c r="J736" s="38" t="s">
        <v>26</v>
      </c>
      <c r="K736" s="38" t="s">
        <v>28</v>
      </c>
      <c r="L736" s="39"/>
      <c r="M736" s="39"/>
      <c r="N736" s="38" t="s">
        <v>2846</v>
      </c>
      <c r="O736" s="38" t="s">
        <v>43</v>
      </c>
      <c r="P736" s="38" t="s">
        <v>23</v>
      </c>
    </row>
    <row r="737" spans="1:16" ht="195" x14ac:dyDescent="0.2">
      <c r="A737" s="33" t="s">
        <v>354</v>
      </c>
      <c r="B737" s="34" t="str">
        <f>IF(A737="","",VLOOKUP(A737,dados!$D$1:$E$130,2,FALSE))</f>
        <v>Comarca de Xanxerê</v>
      </c>
      <c r="C737" s="131" t="s">
        <v>2847</v>
      </c>
      <c r="D737" s="25"/>
      <c r="E737" s="160" t="s">
        <v>82</v>
      </c>
      <c r="F737" s="25" t="s">
        <v>2848</v>
      </c>
      <c r="G737" s="25" t="s">
        <v>81</v>
      </c>
      <c r="H737" s="36" t="s">
        <v>411</v>
      </c>
      <c r="I737" s="37">
        <v>460</v>
      </c>
      <c r="J737" s="38" t="s">
        <v>26</v>
      </c>
      <c r="K737" s="38" t="s">
        <v>39</v>
      </c>
      <c r="L737" s="39"/>
      <c r="M737" s="39"/>
      <c r="N737" s="38" t="s">
        <v>2849</v>
      </c>
      <c r="O737" s="38" t="s">
        <v>43</v>
      </c>
      <c r="P737" s="38" t="s">
        <v>23</v>
      </c>
    </row>
    <row r="738" spans="1:16" ht="270" x14ac:dyDescent="0.2">
      <c r="A738" s="33" t="s">
        <v>336</v>
      </c>
      <c r="B738" s="34" t="str">
        <f>IF(A738="","",VLOOKUP(A738,dados!$D$1:$E$130,2,FALSE))</f>
        <v>Comarca de Tangará</v>
      </c>
      <c r="C738" s="131" t="s">
        <v>2850</v>
      </c>
      <c r="D738" s="25"/>
      <c r="E738" s="160" t="s">
        <v>82</v>
      </c>
      <c r="F738" s="25" t="s">
        <v>2851</v>
      </c>
      <c r="G738" s="25" t="s">
        <v>81</v>
      </c>
      <c r="H738" s="36" t="s">
        <v>2107</v>
      </c>
      <c r="I738" s="37">
        <v>3840</v>
      </c>
      <c r="J738" s="38" t="s">
        <v>26</v>
      </c>
      <c r="K738" s="38" t="s">
        <v>39</v>
      </c>
      <c r="L738" s="39"/>
      <c r="M738" s="39"/>
      <c r="N738" s="38" t="s">
        <v>2852</v>
      </c>
      <c r="O738" s="38" t="s">
        <v>43</v>
      </c>
      <c r="P738" s="38" t="s">
        <v>23</v>
      </c>
    </row>
    <row r="739" spans="1:16" ht="165" x14ac:dyDescent="0.2">
      <c r="A739" s="33" t="s">
        <v>228</v>
      </c>
      <c r="B739" s="34" t="str">
        <f>IF(A739="","",VLOOKUP(A739,dados!$D$1:$E$130,2,FALSE))</f>
        <v>Comarca de Itajaí</v>
      </c>
      <c r="C739" s="131" t="s">
        <v>2853</v>
      </c>
      <c r="D739" s="25"/>
      <c r="E739" s="160" t="s">
        <v>82</v>
      </c>
      <c r="F739" s="25" t="s">
        <v>2854</v>
      </c>
      <c r="G739" s="25" t="s">
        <v>81</v>
      </c>
      <c r="H739" s="36" t="s">
        <v>411</v>
      </c>
      <c r="I739" s="37">
        <v>28900</v>
      </c>
      <c r="J739" s="38" t="s">
        <v>26</v>
      </c>
      <c r="K739" s="38" t="s">
        <v>39</v>
      </c>
      <c r="L739" s="39"/>
      <c r="M739" s="39"/>
      <c r="N739" s="38" t="s">
        <v>2855</v>
      </c>
      <c r="O739" s="38" t="s">
        <v>43</v>
      </c>
      <c r="P739" s="38" t="s">
        <v>23</v>
      </c>
    </row>
    <row r="740" spans="1:16" ht="60" x14ac:dyDescent="0.2">
      <c r="A740" s="33" t="s">
        <v>42</v>
      </c>
      <c r="B740" s="34" t="str">
        <f>IF(A740="","",VLOOKUP(A740,dados!$D$1:$E$130,2,FALSE))</f>
        <v>Tribunal de Justiça</v>
      </c>
      <c r="C740" s="131" t="s">
        <v>2856</v>
      </c>
      <c r="D740" s="25"/>
      <c r="E740" s="160" t="s">
        <v>99</v>
      </c>
      <c r="F740" s="25" t="s">
        <v>2452</v>
      </c>
      <c r="G740" s="25" t="s">
        <v>81</v>
      </c>
      <c r="H740" s="36" t="s">
        <v>2000</v>
      </c>
      <c r="I740" s="37">
        <v>2394</v>
      </c>
      <c r="J740" s="38" t="s">
        <v>26</v>
      </c>
      <c r="K740" s="38" t="s">
        <v>39</v>
      </c>
      <c r="L740" s="39"/>
      <c r="M740" s="39"/>
      <c r="N740" s="38" t="s">
        <v>2857</v>
      </c>
      <c r="O740" s="38" t="s">
        <v>43</v>
      </c>
      <c r="P740" s="38" t="s">
        <v>23</v>
      </c>
    </row>
    <row r="741" spans="1:16" ht="105" x14ac:dyDescent="0.2">
      <c r="A741" s="33" t="s">
        <v>248</v>
      </c>
      <c r="B741" s="34" t="str">
        <f>IF(A741="","",VLOOKUP(A741,dados!$D$1:$E$130,2,FALSE))</f>
        <v>Comarca de Joinville</v>
      </c>
      <c r="C741" s="131" t="s">
        <v>2858</v>
      </c>
      <c r="D741" s="25"/>
      <c r="E741" s="160" t="s">
        <v>82</v>
      </c>
      <c r="F741" s="25" t="s">
        <v>2859</v>
      </c>
      <c r="G741" s="25" t="s">
        <v>81</v>
      </c>
      <c r="H741" s="36" t="s">
        <v>411</v>
      </c>
      <c r="I741" s="37">
        <v>2123.1999999999998</v>
      </c>
      <c r="J741" s="38" t="s">
        <v>26</v>
      </c>
      <c r="K741" s="38" t="s">
        <v>39</v>
      </c>
      <c r="L741" s="39"/>
      <c r="M741" s="39"/>
      <c r="N741" s="38" t="s">
        <v>2860</v>
      </c>
      <c r="O741" s="38" t="s">
        <v>43</v>
      </c>
      <c r="P741" s="38" t="s">
        <v>23</v>
      </c>
    </row>
    <row r="742" spans="1:16" ht="135" x14ac:dyDescent="0.2">
      <c r="A742" s="33" t="s">
        <v>42</v>
      </c>
      <c r="B742" s="34" t="str">
        <f>IF(A742="","",VLOOKUP(A742,dados!$D$1:$E$130,2,FALSE))</f>
        <v>Tribunal de Justiça</v>
      </c>
      <c r="C742" s="131" t="s">
        <v>2861</v>
      </c>
      <c r="D742" s="25"/>
      <c r="E742" s="160" t="s">
        <v>82</v>
      </c>
      <c r="F742" s="25" t="s">
        <v>2862</v>
      </c>
      <c r="G742" s="25" t="s">
        <v>81</v>
      </c>
      <c r="H742" s="36" t="s">
        <v>2863</v>
      </c>
      <c r="I742" s="37">
        <v>5906.6</v>
      </c>
      <c r="J742" s="38" t="s">
        <v>26</v>
      </c>
      <c r="K742" s="38" t="s">
        <v>39</v>
      </c>
      <c r="L742" s="39"/>
      <c r="M742" s="39"/>
      <c r="N742" s="38" t="s">
        <v>2864</v>
      </c>
      <c r="O742" s="38" t="s">
        <v>43</v>
      </c>
      <c r="P742" s="38" t="s">
        <v>23</v>
      </c>
    </row>
    <row r="743" spans="1:16" ht="240" x14ac:dyDescent="0.2">
      <c r="A743" s="33" t="s">
        <v>244</v>
      </c>
      <c r="B743" s="34" t="str">
        <f>IF(A743="","",VLOOKUP(A743,dados!$D$1:$E$130,2,FALSE))</f>
        <v>Comarca de Jaraguá do Sul</v>
      </c>
      <c r="C743" s="131" t="s">
        <v>2865</v>
      </c>
      <c r="D743" s="25"/>
      <c r="E743" s="160" t="s">
        <v>82</v>
      </c>
      <c r="F743" s="25" t="s">
        <v>2866</v>
      </c>
      <c r="G743" s="25" t="s">
        <v>81</v>
      </c>
      <c r="H743" s="36" t="s">
        <v>1503</v>
      </c>
      <c r="I743" s="37">
        <v>4980</v>
      </c>
      <c r="J743" s="38" t="s">
        <v>26</v>
      </c>
      <c r="K743" s="38" t="s">
        <v>39</v>
      </c>
      <c r="L743" s="39"/>
      <c r="M743" s="39"/>
      <c r="N743" s="38" t="s">
        <v>2867</v>
      </c>
      <c r="O743" s="38" t="s">
        <v>43</v>
      </c>
      <c r="P743" s="38" t="s">
        <v>23</v>
      </c>
    </row>
    <row r="744" spans="1:16" ht="60" x14ac:dyDescent="0.2">
      <c r="A744" s="33" t="s">
        <v>276</v>
      </c>
      <c r="B744" s="34" t="str">
        <f>IF(A744="","",VLOOKUP(A744,dados!$D$1:$E$130,2,FALSE))</f>
        <v>Comarca de Palhoça</v>
      </c>
      <c r="C744" s="131" t="s">
        <v>2868</v>
      </c>
      <c r="D744" s="25"/>
      <c r="E744" s="160" t="s">
        <v>99</v>
      </c>
      <c r="F744" s="25" t="s">
        <v>2869</v>
      </c>
      <c r="G744" s="25" t="s">
        <v>81</v>
      </c>
      <c r="H744" s="36" t="s">
        <v>2870</v>
      </c>
      <c r="I744" s="37">
        <v>359</v>
      </c>
      <c r="J744" s="38" t="s">
        <v>26</v>
      </c>
      <c r="K744" s="38" t="s">
        <v>39</v>
      </c>
      <c r="L744" s="39"/>
      <c r="M744" s="39"/>
      <c r="N744" s="38" t="s">
        <v>2871</v>
      </c>
      <c r="O744" s="38" t="s">
        <v>43</v>
      </c>
      <c r="P744" s="38" t="s">
        <v>23</v>
      </c>
    </row>
    <row r="745" spans="1:16" ht="165" x14ac:dyDescent="0.2">
      <c r="A745" s="33" t="s">
        <v>180</v>
      </c>
      <c r="B745" s="34" t="str">
        <f>IF(A745="","",VLOOKUP(A745,dados!$D$1:$E$130,2,FALSE))</f>
        <v>Comarca de Chapecó</v>
      </c>
      <c r="C745" s="131" t="s">
        <v>2872</v>
      </c>
      <c r="D745" s="25"/>
      <c r="E745" s="160" t="s">
        <v>116</v>
      </c>
      <c r="F745" s="25" t="s">
        <v>2873</v>
      </c>
      <c r="G745" s="25" t="s">
        <v>81</v>
      </c>
      <c r="H745" s="36" t="s">
        <v>2874</v>
      </c>
      <c r="I745" s="37">
        <v>673.5</v>
      </c>
      <c r="J745" s="38" t="s">
        <v>26</v>
      </c>
      <c r="K745" s="38" t="s">
        <v>39</v>
      </c>
      <c r="L745" s="39"/>
      <c r="M745" s="39"/>
      <c r="N745" s="38" t="s">
        <v>2875</v>
      </c>
      <c r="O745" s="38" t="s">
        <v>43</v>
      </c>
      <c r="P745" s="38" t="s">
        <v>23</v>
      </c>
    </row>
    <row r="746" spans="1:16" ht="120" x14ac:dyDescent="0.2">
      <c r="A746" s="33" t="s">
        <v>42</v>
      </c>
      <c r="B746" s="34" t="str">
        <f>IF(A746="","",VLOOKUP(A746,dados!$D$1:$E$130,2,FALSE))</f>
        <v>Tribunal de Justiça</v>
      </c>
      <c r="C746" s="131" t="s">
        <v>2876</v>
      </c>
      <c r="D746" s="25"/>
      <c r="E746" s="160" t="s">
        <v>116</v>
      </c>
      <c r="F746" s="25" t="s">
        <v>2877</v>
      </c>
      <c r="G746" s="25" t="s">
        <v>81</v>
      </c>
      <c r="H746" s="36" t="s">
        <v>2587</v>
      </c>
      <c r="I746" s="37">
        <v>2850</v>
      </c>
      <c r="J746" s="38" t="s">
        <v>26</v>
      </c>
      <c r="K746" s="38" t="s">
        <v>39</v>
      </c>
      <c r="L746" s="39"/>
      <c r="M746" s="39"/>
      <c r="N746" s="38" t="s">
        <v>2878</v>
      </c>
      <c r="O746" s="38" t="s">
        <v>43</v>
      </c>
      <c r="P746" s="38" t="s">
        <v>23</v>
      </c>
    </row>
    <row r="747" spans="1:16" ht="165" x14ac:dyDescent="0.2">
      <c r="A747" s="33" t="s">
        <v>118</v>
      </c>
      <c r="B747" s="34" t="str">
        <f>IF(A747="","",VLOOKUP(A747,dados!$D$1:$E$130,2,FALSE))</f>
        <v>Comarca de Armazém</v>
      </c>
      <c r="C747" s="131" t="s">
        <v>2879</v>
      </c>
      <c r="D747" s="25"/>
      <c r="E747" s="160" t="s">
        <v>82</v>
      </c>
      <c r="F747" s="25" t="s">
        <v>2880</v>
      </c>
      <c r="G747" s="25" t="s">
        <v>81</v>
      </c>
      <c r="H747" s="36" t="s">
        <v>1503</v>
      </c>
      <c r="I747" s="37">
        <v>3340</v>
      </c>
      <c r="J747" s="38" t="s">
        <v>26</v>
      </c>
      <c r="K747" s="38" t="s">
        <v>39</v>
      </c>
      <c r="L747" s="39"/>
      <c r="M747" s="39"/>
      <c r="N747" s="38" t="s">
        <v>2881</v>
      </c>
      <c r="O747" s="38" t="s">
        <v>43</v>
      </c>
      <c r="P747" s="38" t="s">
        <v>23</v>
      </c>
    </row>
    <row r="748" spans="1:16" ht="75" x14ac:dyDescent="0.2">
      <c r="A748" s="33" t="s">
        <v>186</v>
      </c>
      <c r="B748" s="34" t="str">
        <f>IF(A748="","",VLOOKUP(A748,dados!$D$1:$E$130,2,FALSE))</f>
        <v>Comarca de Correia Pinto</v>
      </c>
      <c r="C748" s="131" t="s">
        <v>2882</v>
      </c>
      <c r="D748" s="25"/>
      <c r="E748" s="160" t="s">
        <v>104</v>
      </c>
      <c r="F748" s="25" t="s">
        <v>2883</v>
      </c>
      <c r="G748" s="25" t="s">
        <v>81</v>
      </c>
      <c r="H748" s="36" t="s">
        <v>2884</v>
      </c>
      <c r="I748" s="37">
        <v>117.4</v>
      </c>
      <c r="J748" s="38" t="s">
        <v>26</v>
      </c>
      <c r="K748" s="38" t="s">
        <v>39</v>
      </c>
      <c r="L748" s="39"/>
      <c r="M748" s="39"/>
      <c r="N748" s="38" t="s">
        <v>2885</v>
      </c>
      <c r="O748" s="38" t="s">
        <v>43</v>
      </c>
      <c r="P748" s="38" t="s">
        <v>23</v>
      </c>
    </row>
    <row r="749" spans="1:16" ht="285" x14ac:dyDescent="0.2">
      <c r="A749" s="33" t="s">
        <v>186</v>
      </c>
      <c r="B749" s="34" t="str">
        <f>IF(A749="","",VLOOKUP(A749,dados!$D$1:$E$130,2,FALSE))</f>
        <v>Comarca de Correia Pinto</v>
      </c>
      <c r="C749" s="131" t="s">
        <v>2886</v>
      </c>
      <c r="D749" s="25"/>
      <c r="E749" s="160" t="s">
        <v>99</v>
      </c>
      <c r="F749" s="25" t="s">
        <v>2887</v>
      </c>
      <c r="G749" s="25" t="s">
        <v>81</v>
      </c>
      <c r="H749" s="36" t="s">
        <v>2888</v>
      </c>
      <c r="I749" s="37">
        <v>847.81</v>
      </c>
      <c r="J749" s="38" t="s">
        <v>26</v>
      </c>
      <c r="K749" s="38" t="s">
        <v>39</v>
      </c>
      <c r="L749" s="39"/>
      <c r="M749" s="39"/>
      <c r="N749" s="38" t="s">
        <v>2889</v>
      </c>
      <c r="O749" s="38" t="s">
        <v>43</v>
      </c>
      <c r="P749" s="38" t="s">
        <v>23</v>
      </c>
    </row>
    <row r="750" spans="1:16" ht="105" x14ac:dyDescent="0.2">
      <c r="A750" s="33" t="s">
        <v>222</v>
      </c>
      <c r="B750" s="34" t="str">
        <f>IF(A750="","",VLOOKUP(A750,dados!$D$1:$E$130,2,FALSE))</f>
        <v>Comarca de Ipumirim</v>
      </c>
      <c r="C750" s="131" t="s">
        <v>2890</v>
      </c>
      <c r="D750" s="25"/>
      <c r="E750" s="160" t="s">
        <v>99</v>
      </c>
      <c r="F750" s="25" t="s">
        <v>2891</v>
      </c>
      <c r="G750" s="25" t="s">
        <v>81</v>
      </c>
      <c r="H750" s="36" t="s">
        <v>531</v>
      </c>
      <c r="I750" s="37">
        <v>395</v>
      </c>
      <c r="J750" s="38" t="s">
        <v>26</v>
      </c>
      <c r="K750" s="38" t="s">
        <v>39</v>
      </c>
      <c r="L750" s="39"/>
      <c r="M750" s="39"/>
      <c r="N750" s="38" t="s">
        <v>2892</v>
      </c>
      <c r="O750" s="38" t="s">
        <v>43</v>
      </c>
      <c r="P750" s="38" t="s">
        <v>23</v>
      </c>
    </row>
    <row r="751" spans="1:16" ht="195" x14ac:dyDescent="0.2">
      <c r="A751" s="33" t="s">
        <v>42</v>
      </c>
      <c r="B751" s="34" t="str">
        <f>IF(A751="","",VLOOKUP(A751,dados!$D$1:$E$130,2,FALSE))</f>
        <v>Tribunal de Justiça</v>
      </c>
      <c r="C751" s="131" t="s">
        <v>2893</v>
      </c>
      <c r="D751" s="25"/>
      <c r="E751" s="160" t="s">
        <v>116</v>
      </c>
      <c r="F751" s="25" t="s">
        <v>2894</v>
      </c>
      <c r="G751" s="25" t="s">
        <v>81</v>
      </c>
      <c r="H751" s="36" t="s">
        <v>2895</v>
      </c>
      <c r="I751" s="37">
        <v>24517.759999999998</v>
      </c>
      <c r="J751" s="38" t="s">
        <v>26</v>
      </c>
      <c r="K751" s="38" t="s">
        <v>39</v>
      </c>
      <c r="L751" s="39"/>
      <c r="M751" s="39"/>
      <c r="N751" s="38" t="s">
        <v>2896</v>
      </c>
      <c r="O751" s="38" t="s">
        <v>43</v>
      </c>
      <c r="P751" s="38" t="s">
        <v>23</v>
      </c>
    </row>
    <row r="752" spans="1:16" ht="30" x14ac:dyDescent="0.2">
      <c r="A752" s="33" t="s">
        <v>226</v>
      </c>
      <c r="B752" s="34" t="str">
        <f>IF(A752="","",VLOOKUP(A752,dados!$D$1:$E$130,2,FALSE))</f>
        <v>Comarca de Itaiópolis</v>
      </c>
      <c r="C752" s="26" t="s">
        <v>1395</v>
      </c>
      <c r="D752" s="25" t="s">
        <v>883</v>
      </c>
      <c r="E752" s="160" t="s">
        <v>99</v>
      </c>
      <c r="F752" s="25" t="s">
        <v>1396</v>
      </c>
      <c r="G752" s="25" t="s">
        <v>81</v>
      </c>
      <c r="H752" s="36"/>
      <c r="I752" s="37">
        <v>1875</v>
      </c>
      <c r="J752" s="38" t="s">
        <v>26</v>
      </c>
      <c r="K752" s="38" t="s">
        <v>28</v>
      </c>
      <c r="L752" s="39">
        <v>44681</v>
      </c>
      <c r="M752" s="39"/>
      <c r="N752" s="38" t="s">
        <v>2897</v>
      </c>
      <c r="O752" s="38" t="s">
        <v>52</v>
      </c>
      <c r="P752" s="38" t="s">
        <v>23</v>
      </c>
    </row>
    <row r="753" spans="1:16" ht="90" x14ac:dyDescent="0.2">
      <c r="A753" s="33" t="s">
        <v>101</v>
      </c>
      <c r="B753" s="34" t="str">
        <f>IF(A753="","",VLOOKUP(A753,dados!$D$1:$E$130,2,FALSE))</f>
        <v>Comarca de Anchieta</v>
      </c>
      <c r="C753" s="26" t="s">
        <v>1395</v>
      </c>
      <c r="D753" s="25" t="s">
        <v>883</v>
      </c>
      <c r="E753" s="160" t="s">
        <v>99</v>
      </c>
      <c r="F753" s="25" t="s">
        <v>1396</v>
      </c>
      <c r="G753" s="25" t="s">
        <v>81</v>
      </c>
      <c r="H753" s="36"/>
      <c r="I753" s="37">
        <v>2865</v>
      </c>
      <c r="J753" s="38" t="s">
        <v>26</v>
      </c>
      <c r="K753" s="38" t="s">
        <v>28</v>
      </c>
      <c r="L753" s="39">
        <v>44681</v>
      </c>
      <c r="M753" s="39"/>
      <c r="N753" s="38" t="s">
        <v>2898</v>
      </c>
      <c r="O753" s="38" t="s">
        <v>52</v>
      </c>
      <c r="P753" s="38" t="s">
        <v>23</v>
      </c>
    </row>
    <row r="754" spans="1:16" ht="390" x14ac:dyDescent="0.2">
      <c r="A754" s="33" t="s">
        <v>324</v>
      </c>
      <c r="B754" s="34" t="str">
        <f>IF(A754="","",VLOOKUP(A754,dados!$D$1:$E$130,2,FALSE))</f>
        <v>Comarca de São José do Cedro</v>
      </c>
      <c r="C754" s="131" t="s">
        <v>2899</v>
      </c>
      <c r="D754" s="25"/>
      <c r="E754" s="160" t="s">
        <v>82</v>
      </c>
      <c r="F754" s="25" t="s">
        <v>2900</v>
      </c>
      <c r="G754" s="25" t="s">
        <v>81</v>
      </c>
      <c r="H754" s="36" t="s">
        <v>531</v>
      </c>
      <c r="I754" s="37">
        <v>31030</v>
      </c>
      <c r="J754" s="38" t="s">
        <v>26</v>
      </c>
      <c r="K754" s="38" t="s">
        <v>39</v>
      </c>
      <c r="L754" s="39"/>
      <c r="M754" s="39"/>
      <c r="N754" s="38" t="s">
        <v>2901</v>
      </c>
      <c r="O754" s="38"/>
      <c r="P754" s="38"/>
    </row>
    <row r="755" spans="1:16" ht="195" x14ac:dyDescent="0.2">
      <c r="A755" s="33" t="s">
        <v>244</v>
      </c>
      <c r="B755" s="34" t="str">
        <f>IF(A755="","",VLOOKUP(A755,dados!$D$1:$E$130,2,FALSE))</f>
        <v>Comarca de Jaraguá do Sul</v>
      </c>
      <c r="C755" s="131" t="s">
        <v>2902</v>
      </c>
      <c r="D755" s="25"/>
      <c r="E755" s="160" t="s">
        <v>82</v>
      </c>
      <c r="F755" s="25" t="s">
        <v>2903</v>
      </c>
      <c r="G755" s="25"/>
      <c r="H755" s="36" t="s">
        <v>1503</v>
      </c>
      <c r="I755" s="37">
        <v>8700</v>
      </c>
      <c r="J755" s="38" t="s">
        <v>26</v>
      </c>
      <c r="K755" s="38" t="s">
        <v>39</v>
      </c>
      <c r="L755" s="39"/>
      <c r="M755" s="39"/>
      <c r="N755" s="38" t="s">
        <v>2904</v>
      </c>
      <c r="O755" s="38" t="s">
        <v>43</v>
      </c>
      <c r="P755" s="38" t="s">
        <v>23</v>
      </c>
    </row>
    <row r="756" spans="1:16" ht="75" x14ac:dyDescent="0.2">
      <c r="A756" s="33" t="s">
        <v>50</v>
      </c>
      <c r="B756" s="34" t="str">
        <f>IF(A756="","",VLOOKUP(A756,dados!$D$1:$E$130,2,FALSE))</f>
        <v>Comarca da Capital</v>
      </c>
      <c r="C756" s="131" t="s">
        <v>2905</v>
      </c>
      <c r="D756" s="25"/>
      <c r="E756" s="160" t="s">
        <v>116</v>
      </c>
      <c r="F756" s="25" t="s">
        <v>2906</v>
      </c>
      <c r="G756" s="25"/>
      <c r="H756" s="36" t="s">
        <v>531</v>
      </c>
      <c r="I756" s="37">
        <v>1728</v>
      </c>
      <c r="J756" s="38" t="s">
        <v>26</v>
      </c>
      <c r="K756" s="38" t="s">
        <v>39</v>
      </c>
      <c r="L756" s="39"/>
      <c r="M756" s="39"/>
      <c r="N756" s="38" t="s">
        <v>2907</v>
      </c>
      <c r="O756" s="38" t="s">
        <v>43</v>
      </c>
      <c r="P756" s="38" t="s">
        <v>23</v>
      </c>
    </row>
    <row r="757" spans="1:16" ht="60" x14ac:dyDescent="0.2">
      <c r="A757" s="33" t="s">
        <v>110</v>
      </c>
      <c r="B757" s="34" t="str">
        <f>IF(A757="","",VLOOKUP(A757,dados!$D$1:$E$130,2,FALSE))</f>
        <v>Comarca de Araquari</v>
      </c>
      <c r="C757" s="131" t="s">
        <v>2908</v>
      </c>
      <c r="D757" s="25"/>
      <c r="E757" s="160" t="s">
        <v>99</v>
      </c>
      <c r="F757" s="25" t="s">
        <v>2909</v>
      </c>
      <c r="G757" s="25"/>
      <c r="H757" s="36" t="s">
        <v>1503</v>
      </c>
      <c r="I757" s="37">
        <v>740</v>
      </c>
      <c r="J757" s="38" t="s">
        <v>26</v>
      </c>
      <c r="K757" s="38" t="s">
        <v>39</v>
      </c>
      <c r="L757" s="39"/>
      <c r="M757" s="39"/>
      <c r="N757" s="38" t="s">
        <v>2910</v>
      </c>
      <c r="O757" s="38" t="s">
        <v>43</v>
      </c>
      <c r="P757" s="38" t="s">
        <v>23</v>
      </c>
    </row>
    <row r="758" spans="1:16" ht="75" x14ac:dyDescent="0.2">
      <c r="A758" s="33" t="s">
        <v>42</v>
      </c>
      <c r="B758" s="34" t="str">
        <f>IF(A758="","",VLOOKUP(A758,dados!$D$1:$E$130,2,FALSE))</f>
        <v>Tribunal de Justiça</v>
      </c>
      <c r="C758" s="131" t="s">
        <v>2911</v>
      </c>
      <c r="D758" s="25"/>
      <c r="E758" s="160" t="s">
        <v>104</v>
      </c>
      <c r="F758" s="25" t="s">
        <v>2912</v>
      </c>
      <c r="G758" s="25"/>
      <c r="H758" s="36" t="s">
        <v>2453</v>
      </c>
      <c r="I758" s="37">
        <v>2480</v>
      </c>
      <c r="J758" s="38" t="s">
        <v>26</v>
      </c>
      <c r="K758" s="38" t="s">
        <v>39</v>
      </c>
      <c r="L758" s="39"/>
      <c r="M758" s="39"/>
      <c r="N758" s="38" t="s">
        <v>2913</v>
      </c>
      <c r="O758" s="38" t="s">
        <v>43</v>
      </c>
      <c r="P758" s="38" t="s">
        <v>23</v>
      </c>
    </row>
    <row r="759" spans="1:16" ht="90" x14ac:dyDescent="0.2">
      <c r="A759" s="33" t="s">
        <v>42</v>
      </c>
      <c r="B759" s="34" t="str">
        <f>IF(A759="","",VLOOKUP(A759,dados!$D$1:$E$130,2,FALSE))</f>
        <v>Tribunal de Justiça</v>
      </c>
      <c r="C759" s="131" t="s">
        <v>2914</v>
      </c>
      <c r="D759" s="25"/>
      <c r="E759" s="160" t="s">
        <v>104</v>
      </c>
      <c r="F759" s="25" t="s">
        <v>2912</v>
      </c>
      <c r="G759" s="25"/>
      <c r="H759" s="36" t="s">
        <v>2029</v>
      </c>
      <c r="I759" s="37">
        <v>470</v>
      </c>
      <c r="J759" s="38" t="s">
        <v>26</v>
      </c>
      <c r="K759" s="38" t="s">
        <v>39</v>
      </c>
      <c r="L759" s="39"/>
      <c r="M759" s="39"/>
      <c r="N759" s="38" t="s">
        <v>2913</v>
      </c>
      <c r="O759" s="38" t="s">
        <v>43</v>
      </c>
      <c r="P759" s="38" t="s">
        <v>23</v>
      </c>
    </row>
    <row r="760" spans="1:16" ht="75" x14ac:dyDescent="0.2">
      <c r="A760" s="33" t="s">
        <v>42</v>
      </c>
      <c r="B760" s="34" t="str">
        <f>IF(A760="","",VLOOKUP(A760,dados!$D$1:$E$130,2,FALSE))</f>
        <v>Tribunal de Justiça</v>
      </c>
      <c r="C760" s="131" t="s">
        <v>2915</v>
      </c>
      <c r="D760" s="25"/>
      <c r="E760" s="160" t="s">
        <v>104</v>
      </c>
      <c r="F760" s="25" t="s">
        <v>2912</v>
      </c>
      <c r="G760" s="25"/>
      <c r="H760" s="36" t="s">
        <v>2694</v>
      </c>
      <c r="I760" s="37">
        <v>2337.5</v>
      </c>
      <c r="J760" s="38" t="s">
        <v>26</v>
      </c>
      <c r="K760" s="38" t="s">
        <v>39</v>
      </c>
      <c r="L760" s="39"/>
      <c r="M760" s="39"/>
      <c r="N760" s="38" t="s">
        <v>2913</v>
      </c>
      <c r="O760" s="38" t="s">
        <v>43</v>
      </c>
      <c r="P760" s="38" t="s">
        <v>23</v>
      </c>
    </row>
    <row r="761" spans="1:16" ht="195" x14ac:dyDescent="0.2">
      <c r="A761" s="33" t="s">
        <v>250</v>
      </c>
      <c r="B761" s="34" t="str">
        <f>IF(A761="","",VLOOKUP(A761,dados!$D$1:$E$130,2,FALSE))</f>
        <v>Comarca de Joinville - Fórum Fazendario</v>
      </c>
      <c r="C761" s="131" t="s">
        <v>2916</v>
      </c>
      <c r="D761" s="25"/>
      <c r="E761" s="160" t="s">
        <v>104</v>
      </c>
      <c r="F761" s="25" t="s">
        <v>2917</v>
      </c>
      <c r="G761" s="25"/>
      <c r="H761" s="36" t="s">
        <v>411</v>
      </c>
      <c r="I761" s="37">
        <v>1450</v>
      </c>
      <c r="J761" s="38" t="s">
        <v>26</v>
      </c>
      <c r="K761" s="38" t="s">
        <v>39</v>
      </c>
      <c r="L761" s="39"/>
      <c r="M761" s="39"/>
      <c r="N761" s="38" t="s">
        <v>2918</v>
      </c>
      <c r="O761" s="38" t="s">
        <v>43</v>
      </c>
      <c r="P761" s="38" t="s">
        <v>23</v>
      </c>
    </row>
    <row r="762" spans="1:16" ht="195" x14ac:dyDescent="0.2">
      <c r="A762" s="33" t="s">
        <v>180</v>
      </c>
      <c r="B762" s="34" t="str">
        <f>IF(A762="","",VLOOKUP(A762,dados!$D$1:$E$130,2,FALSE))</f>
        <v>Comarca de Chapecó</v>
      </c>
      <c r="C762" s="131" t="s">
        <v>2919</v>
      </c>
      <c r="D762" s="25"/>
      <c r="E762" s="160" t="s">
        <v>99</v>
      </c>
      <c r="F762" s="25" t="s">
        <v>2920</v>
      </c>
      <c r="G762" s="25" t="s">
        <v>81</v>
      </c>
      <c r="H762" s="36" t="s">
        <v>2587</v>
      </c>
      <c r="I762" s="37">
        <v>982.5</v>
      </c>
      <c r="J762" s="38" t="s">
        <v>26</v>
      </c>
      <c r="K762" s="38" t="s">
        <v>39</v>
      </c>
      <c r="L762" s="39"/>
      <c r="M762" s="39"/>
      <c r="N762" s="38" t="s">
        <v>2921</v>
      </c>
      <c r="O762" s="38" t="s">
        <v>43</v>
      </c>
      <c r="P762" s="38" t="s">
        <v>23</v>
      </c>
    </row>
    <row r="763" spans="1:16" ht="45" x14ac:dyDescent="0.2">
      <c r="A763" s="33" t="s">
        <v>344</v>
      </c>
      <c r="B763" s="34" t="str">
        <f>IF(A763="","",VLOOKUP(A763,dados!$D$1:$E$130,2,FALSE))</f>
        <v>Comarca de Tubarão</v>
      </c>
      <c r="C763" s="131" t="s">
        <v>2922</v>
      </c>
      <c r="D763" s="25"/>
      <c r="E763" s="160" t="s">
        <v>99</v>
      </c>
      <c r="F763" s="25" t="s">
        <v>2923</v>
      </c>
      <c r="G763" s="25" t="s">
        <v>81</v>
      </c>
      <c r="H763" s="36" t="s">
        <v>2924</v>
      </c>
      <c r="I763" s="37">
        <v>154</v>
      </c>
      <c r="J763" s="38" t="s">
        <v>26</v>
      </c>
      <c r="K763" s="38" t="s">
        <v>39</v>
      </c>
      <c r="L763" s="39"/>
      <c r="M763" s="39"/>
      <c r="N763" s="38" t="s">
        <v>2925</v>
      </c>
      <c r="O763" s="38" t="s">
        <v>43</v>
      </c>
      <c r="P763" s="38" t="s">
        <v>23</v>
      </c>
    </row>
    <row r="764" spans="1:16" ht="135" x14ac:dyDescent="0.2">
      <c r="A764" s="33" t="s">
        <v>234</v>
      </c>
      <c r="B764" s="34" t="str">
        <f>IF(A764="","",VLOOKUP(A764,dados!$D$1:$E$130,2,FALSE))</f>
        <v>Comarca de Itapema</v>
      </c>
      <c r="C764" s="131" t="s">
        <v>2926</v>
      </c>
      <c r="D764" s="25"/>
      <c r="E764" s="160" t="s">
        <v>82</v>
      </c>
      <c r="F764" s="25" t="s">
        <v>2927</v>
      </c>
      <c r="G764" s="25" t="s">
        <v>81</v>
      </c>
      <c r="H764" s="36" t="s">
        <v>531</v>
      </c>
      <c r="I764" s="37">
        <v>350</v>
      </c>
      <c r="J764" s="38" t="s">
        <v>26</v>
      </c>
      <c r="K764" s="38" t="s">
        <v>39</v>
      </c>
      <c r="L764" s="39"/>
      <c r="M764" s="39"/>
      <c r="N764" s="38" t="s">
        <v>2928</v>
      </c>
      <c r="O764" s="38" t="s">
        <v>43</v>
      </c>
      <c r="P764" s="38" t="s">
        <v>23</v>
      </c>
    </row>
    <row r="765" spans="1:16" ht="165" x14ac:dyDescent="0.2">
      <c r="A765" s="33" t="s">
        <v>172</v>
      </c>
      <c r="B765" s="34" t="str">
        <f>IF(A765="","",VLOOKUP(A765,dados!$D$1:$E$130,2,FALSE))</f>
        <v>Comarca de Canoinhas</v>
      </c>
      <c r="C765" s="131" t="s">
        <v>2929</v>
      </c>
      <c r="D765" s="25"/>
      <c r="E765" s="160" t="s">
        <v>82</v>
      </c>
      <c r="F765" s="25" t="s">
        <v>2930</v>
      </c>
      <c r="G765" s="25" t="s">
        <v>81</v>
      </c>
      <c r="H765" s="36" t="s">
        <v>1503</v>
      </c>
      <c r="I765" s="37">
        <v>538</v>
      </c>
      <c r="J765" s="38" t="s">
        <v>26</v>
      </c>
      <c r="K765" s="38" t="s">
        <v>39</v>
      </c>
      <c r="L765" s="39"/>
      <c r="M765" s="39"/>
      <c r="N765" s="38" t="s">
        <v>2931</v>
      </c>
      <c r="O765" s="38" t="s">
        <v>43</v>
      </c>
      <c r="P765" s="38" t="s">
        <v>23</v>
      </c>
    </row>
    <row r="766" spans="1:16" ht="62.25" customHeight="1" x14ac:dyDescent="0.2">
      <c r="A766" s="33" t="s">
        <v>284</v>
      </c>
      <c r="B766" s="34" t="str">
        <f>IF(A766="","",VLOOKUP(A766,dados!$D$1:$E$130,2,FALSE))</f>
        <v>Comarca de Pomerode</v>
      </c>
      <c r="C766" s="26" t="s">
        <v>1473</v>
      </c>
      <c r="D766" s="25" t="s">
        <v>1474</v>
      </c>
      <c r="E766" s="160" t="s">
        <v>99</v>
      </c>
      <c r="F766" s="25" t="s">
        <v>1475</v>
      </c>
      <c r="G766" s="25" t="s">
        <v>60</v>
      </c>
      <c r="H766" s="36"/>
      <c r="I766" s="37">
        <v>580</v>
      </c>
      <c r="J766" s="38" t="s">
        <v>26</v>
      </c>
      <c r="K766" s="38" t="s">
        <v>39</v>
      </c>
      <c r="L766" s="39">
        <v>44681</v>
      </c>
      <c r="M766" s="39"/>
      <c r="N766" s="38" t="s">
        <v>2932</v>
      </c>
      <c r="O766" s="38" t="s">
        <v>43</v>
      </c>
      <c r="P766" s="38" t="s">
        <v>23</v>
      </c>
    </row>
    <row r="767" spans="1:16" ht="62.25" customHeight="1" x14ac:dyDescent="0.2">
      <c r="A767" s="33" t="s">
        <v>284</v>
      </c>
      <c r="B767" s="34" t="str">
        <f>IF(A767="","",VLOOKUP(A767,dados!$D$1:$E$130,2,FALSE))</f>
        <v>Comarca de Pomerode</v>
      </c>
      <c r="C767" s="26" t="s">
        <v>1510</v>
      </c>
      <c r="D767" s="25" t="s">
        <v>1474</v>
      </c>
      <c r="E767" s="160" t="s">
        <v>99</v>
      </c>
      <c r="F767" s="25" t="s">
        <v>1475</v>
      </c>
      <c r="G767" s="25" t="s">
        <v>60</v>
      </c>
      <c r="H767" s="36"/>
      <c r="I767" s="37">
        <v>580</v>
      </c>
      <c r="J767" s="38" t="s">
        <v>26</v>
      </c>
      <c r="K767" s="38" t="s">
        <v>39</v>
      </c>
      <c r="L767" s="39">
        <v>44681</v>
      </c>
      <c r="M767" s="39"/>
      <c r="N767" s="38" t="s">
        <v>2932</v>
      </c>
      <c r="O767" s="38" t="s">
        <v>43</v>
      </c>
      <c r="P767" s="38" t="s">
        <v>23</v>
      </c>
    </row>
    <row r="768" spans="1:16" ht="62.25" customHeight="1" x14ac:dyDescent="0.2">
      <c r="A768" s="33" t="s">
        <v>160</v>
      </c>
      <c r="B768" s="34" t="str">
        <f>IF(A768="","",VLOOKUP(A768,dados!$D$1:$E$130,2,FALSE))</f>
        <v>Comarca de Caçador</v>
      </c>
      <c r="C768" s="26" t="s">
        <v>1918</v>
      </c>
      <c r="D768" s="25"/>
      <c r="E768" s="160" t="s">
        <v>99</v>
      </c>
      <c r="F768" s="25" t="s">
        <v>2175</v>
      </c>
      <c r="G768" s="25" t="s">
        <v>81</v>
      </c>
      <c r="H768" s="36" t="s">
        <v>2224</v>
      </c>
      <c r="I768" s="37">
        <v>195</v>
      </c>
      <c r="J768" s="38" t="s">
        <v>26</v>
      </c>
      <c r="K768" s="38" t="s">
        <v>28</v>
      </c>
      <c r="L768" s="39">
        <v>44592</v>
      </c>
      <c r="M768" s="39"/>
      <c r="N768" s="38" t="s">
        <v>2933</v>
      </c>
      <c r="O768" s="38" t="s">
        <v>43</v>
      </c>
      <c r="P768" s="38" t="s">
        <v>23</v>
      </c>
    </row>
    <row r="769" spans="1:16" ht="225" x14ac:dyDescent="0.2">
      <c r="A769" s="33" t="s">
        <v>42</v>
      </c>
      <c r="B769" s="34" t="str">
        <f>IF(A769="","",VLOOKUP(A769,dados!$D$1:$E$130,2,FALSE))</f>
        <v>Tribunal de Justiça</v>
      </c>
      <c r="C769" s="131" t="s">
        <v>2934</v>
      </c>
      <c r="D769" s="25"/>
      <c r="E769" s="160" t="s">
        <v>99</v>
      </c>
      <c r="F769" s="25" t="s">
        <v>2935</v>
      </c>
      <c r="G769" s="25" t="s">
        <v>81</v>
      </c>
      <c r="H769" s="36" t="s">
        <v>2936</v>
      </c>
      <c r="I769" s="37">
        <v>44580</v>
      </c>
      <c r="J769" s="38" t="s">
        <v>26</v>
      </c>
      <c r="K769" s="38" t="s">
        <v>39</v>
      </c>
      <c r="L769" s="39"/>
      <c r="M769" s="39"/>
      <c r="N769" s="38" t="s">
        <v>2937</v>
      </c>
      <c r="O769" s="38" t="s">
        <v>43</v>
      </c>
      <c r="P769" s="38" t="s">
        <v>23</v>
      </c>
    </row>
    <row r="770" spans="1:16" ht="135" x14ac:dyDescent="0.2">
      <c r="A770" s="33" t="s">
        <v>344</v>
      </c>
      <c r="B770" s="34" t="str">
        <f>IF(A770="","",VLOOKUP(A770,dados!$D$1:$E$130,2,FALSE))</f>
        <v>Comarca de Tubarão</v>
      </c>
      <c r="C770" s="131" t="s">
        <v>2938</v>
      </c>
      <c r="D770" s="25"/>
      <c r="E770" s="160" t="s">
        <v>82</v>
      </c>
      <c r="F770" s="25" t="s">
        <v>2939</v>
      </c>
      <c r="G770" s="25" t="s">
        <v>81</v>
      </c>
      <c r="H770" s="36" t="s">
        <v>531</v>
      </c>
      <c r="I770" s="37">
        <v>1700</v>
      </c>
      <c r="J770" s="38" t="s">
        <v>26</v>
      </c>
      <c r="K770" s="38" t="s">
        <v>39</v>
      </c>
      <c r="L770" s="39"/>
      <c r="M770" s="39"/>
      <c r="N770" s="38" t="s">
        <v>2940</v>
      </c>
      <c r="O770" s="38" t="s">
        <v>43</v>
      </c>
      <c r="P770" s="38" t="s">
        <v>23</v>
      </c>
    </row>
    <row r="771" spans="1:16" ht="75" x14ac:dyDescent="0.2">
      <c r="A771" s="33" t="s">
        <v>206</v>
      </c>
      <c r="B771" s="34" t="str">
        <f>IF(A771="","",VLOOKUP(A771,dados!$D$1:$E$130,2,FALSE))</f>
        <v>Comarca de Gaspar</v>
      </c>
      <c r="C771" s="131" t="s">
        <v>2941</v>
      </c>
      <c r="D771" s="25"/>
      <c r="E771" s="160" t="s">
        <v>99</v>
      </c>
      <c r="F771" s="25" t="s">
        <v>2942</v>
      </c>
      <c r="G771" s="25" t="s">
        <v>81</v>
      </c>
      <c r="H771" s="36" t="s">
        <v>1979</v>
      </c>
      <c r="I771" s="37">
        <v>310</v>
      </c>
      <c r="J771" s="38" t="s">
        <v>26</v>
      </c>
      <c r="K771" s="38" t="s">
        <v>39</v>
      </c>
      <c r="L771" s="39"/>
      <c r="M771" s="39"/>
      <c r="N771" s="38" t="s">
        <v>2943</v>
      </c>
      <c r="O771" s="38" t="s">
        <v>43</v>
      </c>
      <c r="P771" s="38"/>
    </row>
    <row r="772" spans="1:16" ht="180" x14ac:dyDescent="0.2">
      <c r="A772" s="33" t="s">
        <v>42</v>
      </c>
      <c r="B772" s="34" t="str">
        <f>IF(A772="","",VLOOKUP(A772,dados!$D$1:$E$130,2,FALSE))</f>
        <v>Tribunal de Justiça</v>
      </c>
      <c r="C772" s="131" t="s">
        <v>2944</v>
      </c>
      <c r="D772" s="25"/>
      <c r="E772" s="160" t="s">
        <v>82</v>
      </c>
      <c r="F772" s="25" t="s">
        <v>2945</v>
      </c>
      <c r="G772" s="25" t="s">
        <v>81</v>
      </c>
      <c r="H772" s="36" t="s">
        <v>2946</v>
      </c>
      <c r="I772" s="37">
        <v>4683</v>
      </c>
      <c r="J772" s="38" t="s">
        <v>26</v>
      </c>
      <c r="K772" s="38" t="s">
        <v>39</v>
      </c>
      <c r="L772" s="39"/>
      <c r="M772" s="39"/>
      <c r="N772" s="38" t="s">
        <v>2947</v>
      </c>
      <c r="O772" s="38" t="s">
        <v>43</v>
      </c>
      <c r="P772" s="38" t="s">
        <v>23</v>
      </c>
    </row>
    <row r="773" spans="1:16" ht="60" x14ac:dyDescent="0.2">
      <c r="A773" s="33" t="s">
        <v>42</v>
      </c>
      <c r="B773" s="34" t="str">
        <f>IF(A773="","",VLOOKUP(A773,dados!$D$1:$E$130,2,FALSE))</f>
        <v>Tribunal de Justiça</v>
      </c>
      <c r="C773" s="131" t="s">
        <v>2948</v>
      </c>
      <c r="D773" s="25"/>
      <c r="E773" s="160" t="s">
        <v>116</v>
      </c>
      <c r="F773" s="25" t="s">
        <v>2949</v>
      </c>
      <c r="G773" s="25" t="s">
        <v>81</v>
      </c>
      <c r="H773" s="36" t="s">
        <v>1734</v>
      </c>
      <c r="I773" s="37">
        <v>29996</v>
      </c>
      <c r="J773" s="38" t="s">
        <v>26</v>
      </c>
      <c r="K773" s="38" t="s">
        <v>39</v>
      </c>
      <c r="L773" s="39"/>
      <c r="M773" s="39"/>
      <c r="N773" s="38" t="s">
        <v>2950</v>
      </c>
      <c r="O773" s="38" t="s">
        <v>43</v>
      </c>
      <c r="P773" s="38" t="s">
        <v>23</v>
      </c>
    </row>
    <row r="774" spans="1:16" ht="195" x14ac:dyDescent="0.2">
      <c r="A774" s="33" t="s">
        <v>42</v>
      </c>
      <c r="B774" s="34" t="str">
        <f>IF(A774="","",VLOOKUP(A774,dados!$D$1:$E$130,2,FALSE))</f>
        <v>Tribunal de Justiça</v>
      </c>
      <c r="C774" s="131" t="s">
        <v>2951</v>
      </c>
      <c r="D774" s="25"/>
      <c r="E774" s="160" t="s">
        <v>99</v>
      </c>
      <c r="F774" s="25" t="s">
        <v>2952</v>
      </c>
      <c r="G774" s="25" t="s">
        <v>81</v>
      </c>
      <c r="H774" s="36" t="s">
        <v>2953</v>
      </c>
      <c r="I774" s="37">
        <v>10675</v>
      </c>
      <c r="J774" s="38" t="s">
        <v>26</v>
      </c>
      <c r="K774" s="38" t="s">
        <v>39</v>
      </c>
      <c r="L774" s="39"/>
      <c r="M774" s="39"/>
      <c r="N774" s="38" t="s">
        <v>2954</v>
      </c>
      <c r="O774" s="38" t="s">
        <v>43</v>
      </c>
      <c r="P774" s="38" t="s">
        <v>23</v>
      </c>
    </row>
    <row r="775" spans="1:16" ht="180" x14ac:dyDescent="0.2">
      <c r="A775" s="33" t="s">
        <v>42</v>
      </c>
      <c r="B775" s="34" t="str">
        <f>IF(A775="","",VLOOKUP(A775,dados!$D$1:$E$130,2,FALSE))</f>
        <v>Tribunal de Justiça</v>
      </c>
      <c r="C775" s="131" t="s">
        <v>2955</v>
      </c>
      <c r="D775" s="25"/>
      <c r="E775" s="160" t="s">
        <v>116</v>
      </c>
      <c r="F775" s="25" t="s">
        <v>2956</v>
      </c>
      <c r="G775" s="25" t="s">
        <v>81</v>
      </c>
      <c r="H775" s="36" t="s">
        <v>1503</v>
      </c>
      <c r="I775" s="37">
        <v>7700</v>
      </c>
      <c r="J775" s="38" t="s">
        <v>26</v>
      </c>
      <c r="K775" s="38" t="s">
        <v>39</v>
      </c>
      <c r="L775" s="39"/>
      <c r="M775" s="39"/>
      <c r="N775" s="38" t="s">
        <v>2957</v>
      </c>
      <c r="O775" s="38" t="s">
        <v>43</v>
      </c>
      <c r="P775" s="38" t="s">
        <v>23</v>
      </c>
    </row>
    <row r="776" spans="1:16" ht="180" x14ac:dyDescent="0.2">
      <c r="A776" s="33" t="s">
        <v>42</v>
      </c>
      <c r="B776" s="34" t="str">
        <f>IF(A776="","",VLOOKUP(A776,dados!$D$1:$E$130,2,FALSE))</f>
        <v>Tribunal de Justiça</v>
      </c>
      <c r="C776" s="131" t="s">
        <v>2958</v>
      </c>
      <c r="D776" s="25"/>
      <c r="E776" s="160" t="s">
        <v>116</v>
      </c>
      <c r="F776" s="25" t="s">
        <v>2956</v>
      </c>
      <c r="G776" s="25" t="s">
        <v>81</v>
      </c>
      <c r="H776" s="36" t="s">
        <v>2147</v>
      </c>
      <c r="I776" s="37">
        <v>2851.84</v>
      </c>
      <c r="J776" s="38" t="s">
        <v>26</v>
      </c>
      <c r="K776" s="38" t="s">
        <v>39</v>
      </c>
      <c r="L776" s="39"/>
      <c r="M776" s="39"/>
      <c r="N776" s="38" t="s">
        <v>2957</v>
      </c>
      <c r="O776" s="38" t="s">
        <v>43</v>
      </c>
      <c r="P776" s="38" t="s">
        <v>23</v>
      </c>
    </row>
    <row r="777" spans="1:16" ht="135" x14ac:dyDescent="0.2">
      <c r="A777" s="33" t="s">
        <v>126</v>
      </c>
      <c r="B777" s="34" t="str">
        <f>IF(A777="","",VLOOKUP(A777,dados!$D$1:$E$130,2,FALSE))</f>
        <v>Comarca de Balneário Camboriú</v>
      </c>
      <c r="C777" s="131" t="s">
        <v>2959</v>
      </c>
      <c r="D777" s="25"/>
      <c r="E777" s="160" t="s">
        <v>99</v>
      </c>
      <c r="F777" s="25" t="s">
        <v>2960</v>
      </c>
      <c r="G777" s="25" t="s">
        <v>81</v>
      </c>
      <c r="H777" s="36" t="s">
        <v>1490</v>
      </c>
      <c r="I777" s="37">
        <v>184.8</v>
      </c>
      <c r="J777" s="38" t="s">
        <v>26</v>
      </c>
      <c r="K777" s="38" t="s">
        <v>39</v>
      </c>
      <c r="L777" s="39"/>
      <c r="M777" s="39"/>
      <c r="N777" s="38" t="s">
        <v>2961</v>
      </c>
      <c r="O777" s="38" t="s">
        <v>43</v>
      </c>
      <c r="P777" s="38" t="s">
        <v>23</v>
      </c>
    </row>
    <row r="778" spans="1:16" ht="105" x14ac:dyDescent="0.2">
      <c r="A778" s="33" t="s">
        <v>42</v>
      </c>
      <c r="B778" s="34" t="str">
        <f>IF(A778="","",VLOOKUP(A778,dados!$D$1:$E$130,2,FALSE))</f>
        <v>Tribunal de Justiça</v>
      </c>
      <c r="C778" s="131" t="s">
        <v>2962</v>
      </c>
      <c r="D778" s="25"/>
      <c r="E778" s="160" t="s">
        <v>99</v>
      </c>
      <c r="F778" s="25" t="s">
        <v>2963</v>
      </c>
      <c r="G778" s="25" t="s">
        <v>81</v>
      </c>
      <c r="H778" s="36" t="s">
        <v>2946</v>
      </c>
      <c r="I778" s="37">
        <v>350</v>
      </c>
      <c r="J778" s="38" t="s">
        <v>26</v>
      </c>
      <c r="K778" s="38" t="s">
        <v>39</v>
      </c>
      <c r="L778" s="39"/>
      <c r="M778" s="39"/>
      <c r="N778" s="38" t="s">
        <v>2964</v>
      </c>
      <c r="O778" s="38" t="s">
        <v>43</v>
      </c>
      <c r="P778" s="38" t="s">
        <v>23</v>
      </c>
    </row>
    <row r="779" spans="1:16" ht="165" x14ac:dyDescent="0.2">
      <c r="A779" s="33" t="s">
        <v>42</v>
      </c>
      <c r="B779" s="34" t="str">
        <f>IF(A779="","",VLOOKUP(A779,dados!$D$1:$E$130,2,FALSE))</f>
        <v>Tribunal de Justiça</v>
      </c>
      <c r="C779" s="131" t="s">
        <v>2965</v>
      </c>
      <c r="D779" s="25"/>
      <c r="E779" s="160" t="s">
        <v>99</v>
      </c>
      <c r="F779" s="25" t="s">
        <v>2966</v>
      </c>
      <c r="G779" s="25" t="s">
        <v>81</v>
      </c>
      <c r="H779" s="36" t="s">
        <v>2967</v>
      </c>
      <c r="I779" s="37">
        <v>4408</v>
      </c>
      <c r="J779" s="38" t="s">
        <v>26</v>
      </c>
      <c r="K779" s="38" t="s">
        <v>39</v>
      </c>
      <c r="L779" s="39"/>
      <c r="M779" s="39"/>
      <c r="N779" s="38" t="s">
        <v>2968</v>
      </c>
      <c r="O779" s="38" t="s">
        <v>43</v>
      </c>
      <c r="P779" s="38" t="s">
        <v>23</v>
      </c>
    </row>
    <row r="780" spans="1:16" ht="120" x14ac:dyDescent="0.2">
      <c r="A780" s="33" t="s">
        <v>42</v>
      </c>
      <c r="B780" s="34" t="str">
        <f>IF(A780="","",VLOOKUP(A780,dados!$D$1:$E$130,2,FALSE))</f>
        <v>Tribunal de Justiça</v>
      </c>
      <c r="C780" s="131" t="s">
        <v>2969</v>
      </c>
      <c r="D780" s="25"/>
      <c r="E780" s="160" t="s">
        <v>82</v>
      </c>
      <c r="F780" s="25" t="s">
        <v>2970</v>
      </c>
      <c r="G780" s="25" t="s">
        <v>81</v>
      </c>
      <c r="H780" s="36" t="s">
        <v>2946</v>
      </c>
      <c r="I780" s="37">
        <v>645</v>
      </c>
      <c r="J780" s="38" t="s">
        <v>26</v>
      </c>
      <c r="K780" s="38" t="s">
        <v>39</v>
      </c>
      <c r="L780" s="39"/>
      <c r="M780" s="39"/>
      <c r="N780" s="38" t="s">
        <v>2971</v>
      </c>
      <c r="O780" s="38" t="s">
        <v>43</v>
      </c>
      <c r="P780" s="38" t="s">
        <v>23</v>
      </c>
    </row>
    <row r="781" spans="1:16" ht="165" x14ac:dyDescent="0.2">
      <c r="A781" s="33" t="s">
        <v>160</v>
      </c>
      <c r="B781" s="34" t="str">
        <f>IF(A781="","",VLOOKUP(A781,dados!$D$1:$E$130,2,FALSE))</f>
        <v>Comarca de Caçador</v>
      </c>
      <c r="C781" s="131" t="s">
        <v>2972</v>
      </c>
      <c r="D781" s="25"/>
      <c r="E781" s="160" t="s">
        <v>82</v>
      </c>
      <c r="F781" s="25" t="s">
        <v>2973</v>
      </c>
      <c r="G781" s="25" t="s">
        <v>81</v>
      </c>
      <c r="H781" s="36" t="s">
        <v>2946</v>
      </c>
      <c r="I781" s="37">
        <v>6900</v>
      </c>
      <c r="J781" s="38" t="s">
        <v>26</v>
      </c>
      <c r="K781" s="38" t="s">
        <v>39</v>
      </c>
      <c r="L781" s="39"/>
      <c r="M781" s="39"/>
      <c r="N781" s="38" t="s">
        <v>2974</v>
      </c>
      <c r="O781" s="38" t="s">
        <v>43</v>
      </c>
      <c r="P781" s="38" t="s">
        <v>23</v>
      </c>
    </row>
    <row r="782" spans="1:16" ht="120" x14ac:dyDescent="0.2">
      <c r="A782" s="33" t="s">
        <v>180</v>
      </c>
      <c r="B782" s="34" t="str">
        <f>IF(A782="","",VLOOKUP(A782,dados!$D$1:$E$130,2,FALSE))</f>
        <v>Comarca de Chapecó</v>
      </c>
      <c r="C782" s="131" t="s">
        <v>2975</v>
      </c>
      <c r="D782" s="25"/>
      <c r="E782" s="160" t="s">
        <v>82</v>
      </c>
      <c r="F782" s="25" t="s">
        <v>2976</v>
      </c>
      <c r="G782" s="25" t="s">
        <v>81</v>
      </c>
      <c r="H782" s="36" t="s">
        <v>2946</v>
      </c>
      <c r="I782" s="37">
        <v>2035</v>
      </c>
      <c r="J782" s="38" t="s">
        <v>26</v>
      </c>
      <c r="K782" s="38" t="s">
        <v>39</v>
      </c>
      <c r="L782" s="39"/>
      <c r="M782" s="39"/>
      <c r="N782" s="38" t="s">
        <v>2977</v>
      </c>
      <c r="O782" s="38" t="s">
        <v>43</v>
      </c>
      <c r="P782" s="38" t="s">
        <v>23</v>
      </c>
    </row>
    <row r="783" spans="1:16" ht="180" x14ac:dyDescent="0.2">
      <c r="A783" s="33" t="s">
        <v>42</v>
      </c>
      <c r="B783" s="34" t="str">
        <f>IF(A783="","",VLOOKUP(A783,dados!$D$1:$E$130,2,FALSE))</f>
        <v>Tribunal de Justiça</v>
      </c>
      <c r="C783" s="131" t="s">
        <v>2978</v>
      </c>
      <c r="D783" s="25"/>
      <c r="E783" s="160" t="s">
        <v>82</v>
      </c>
      <c r="F783" s="25" t="s">
        <v>2979</v>
      </c>
      <c r="G783" s="25" t="s">
        <v>81</v>
      </c>
      <c r="H783" s="36" t="s">
        <v>2946</v>
      </c>
      <c r="I783" s="37">
        <v>1760</v>
      </c>
      <c r="J783" s="38" t="s">
        <v>26</v>
      </c>
      <c r="K783" s="38" t="s">
        <v>39</v>
      </c>
      <c r="L783" s="39"/>
      <c r="M783" s="39"/>
      <c r="N783" s="38" t="s">
        <v>2980</v>
      </c>
      <c r="O783" s="38" t="s">
        <v>43</v>
      </c>
      <c r="P783" s="38" t="s">
        <v>23</v>
      </c>
    </row>
    <row r="784" spans="1:16" ht="240" x14ac:dyDescent="0.2">
      <c r="A784" s="33" t="s">
        <v>248</v>
      </c>
      <c r="B784" s="34" t="str">
        <f>IF(A784="","",VLOOKUP(A784,dados!$D$1:$E$130,2,FALSE))</f>
        <v>Comarca de Joinville</v>
      </c>
      <c r="C784" s="131" t="s">
        <v>2981</v>
      </c>
      <c r="D784" s="25"/>
      <c r="E784" s="160" t="s">
        <v>82</v>
      </c>
      <c r="F784" s="25" t="s">
        <v>2982</v>
      </c>
      <c r="G784" s="25" t="s">
        <v>81</v>
      </c>
      <c r="H784" s="36" t="s">
        <v>2983</v>
      </c>
      <c r="I784" s="37">
        <v>5190</v>
      </c>
      <c r="J784" s="38" t="s">
        <v>26</v>
      </c>
      <c r="K784" s="38" t="s">
        <v>39</v>
      </c>
      <c r="L784" s="39"/>
      <c r="M784" s="39"/>
      <c r="N784" s="38" t="s">
        <v>2984</v>
      </c>
      <c r="O784" s="38" t="s">
        <v>43</v>
      </c>
      <c r="P784" s="38" t="s">
        <v>23</v>
      </c>
    </row>
    <row r="785" spans="1:16" ht="135" x14ac:dyDescent="0.2">
      <c r="A785" s="33" t="s">
        <v>42</v>
      </c>
      <c r="B785" s="34" t="str">
        <f>IF(A785="","",VLOOKUP(A785,dados!$D$1:$E$130,2,FALSE))</f>
        <v>Tribunal de Justiça</v>
      </c>
      <c r="C785" s="131" t="s">
        <v>2985</v>
      </c>
      <c r="D785" s="25"/>
      <c r="E785" s="160" t="s">
        <v>99</v>
      </c>
      <c r="F785" s="25" t="s">
        <v>2986</v>
      </c>
      <c r="G785" s="25" t="s">
        <v>81</v>
      </c>
      <c r="H785" s="36" t="s">
        <v>1521</v>
      </c>
      <c r="I785" s="37">
        <v>17503.2</v>
      </c>
      <c r="J785" s="38" t="s">
        <v>26</v>
      </c>
      <c r="K785" s="38" t="s">
        <v>39</v>
      </c>
      <c r="L785" s="39"/>
      <c r="M785" s="39"/>
      <c r="N785" s="38" t="s">
        <v>2987</v>
      </c>
      <c r="O785" s="38" t="s">
        <v>43</v>
      </c>
      <c r="P785" s="38" t="s">
        <v>23</v>
      </c>
    </row>
    <row r="786" spans="1:16" ht="409.5" x14ac:dyDescent="0.2">
      <c r="A786" s="33" t="s">
        <v>42</v>
      </c>
      <c r="B786" s="34" t="str">
        <f>IF(A786="","",VLOOKUP(A786,dados!$D$1:$E$130,2,FALSE))</f>
        <v>Tribunal de Justiça</v>
      </c>
      <c r="C786" s="131" t="s">
        <v>2988</v>
      </c>
      <c r="D786" s="25"/>
      <c r="E786" s="160" t="s">
        <v>99</v>
      </c>
      <c r="F786" s="25" t="s">
        <v>2989</v>
      </c>
      <c r="G786" s="25" t="s">
        <v>81</v>
      </c>
      <c r="H786" s="36" t="s">
        <v>531</v>
      </c>
      <c r="I786" s="37">
        <v>3983</v>
      </c>
      <c r="J786" s="38" t="s">
        <v>26</v>
      </c>
      <c r="K786" s="38" t="s">
        <v>39</v>
      </c>
      <c r="L786" s="39"/>
      <c r="M786" s="39"/>
      <c r="N786" s="38" t="s">
        <v>2990</v>
      </c>
      <c r="O786" s="38" t="s">
        <v>43</v>
      </c>
      <c r="P786" s="38" t="s">
        <v>23</v>
      </c>
    </row>
    <row r="787" spans="1:16" ht="135" x14ac:dyDescent="0.2">
      <c r="A787" s="33" t="s">
        <v>42</v>
      </c>
      <c r="B787" s="34" t="str">
        <f>IF(A787="","",VLOOKUP(A787,dados!$D$1:$E$130,2,FALSE))</f>
        <v>Tribunal de Justiça</v>
      </c>
      <c r="C787" s="131" t="s">
        <v>2991</v>
      </c>
      <c r="D787" s="25"/>
      <c r="E787" s="160"/>
      <c r="F787" s="25"/>
      <c r="G787" s="25" t="s">
        <v>81</v>
      </c>
      <c r="H787" s="36" t="s">
        <v>2308</v>
      </c>
      <c r="I787" s="37">
        <v>2370</v>
      </c>
      <c r="J787" s="38" t="s">
        <v>26</v>
      </c>
      <c r="K787" s="38" t="s">
        <v>39</v>
      </c>
      <c r="L787" s="39"/>
      <c r="M787" s="39"/>
      <c r="N787" s="38" t="s">
        <v>2992</v>
      </c>
      <c r="O787" s="38" t="s">
        <v>43</v>
      </c>
      <c r="P787" s="38" t="s">
        <v>23</v>
      </c>
    </row>
    <row r="788" spans="1:16" ht="255" x14ac:dyDescent="0.2">
      <c r="A788" s="33" t="s">
        <v>42</v>
      </c>
      <c r="B788" s="34" t="str">
        <f>IF(A788="","",VLOOKUP(A788,dados!$D$1:$E$130,2,FALSE))</f>
        <v>Tribunal de Justiça</v>
      </c>
      <c r="C788" s="131" t="s">
        <v>2993</v>
      </c>
      <c r="D788" s="25"/>
      <c r="E788" s="160" t="s">
        <v>75</v>
      </c>
      <c r="F788" s="25" t="s">
        <v>2994</v>
      </c>
      <c r="G788" s="25" t="s">
        <v>81</v>
      </c>
      <c r="H788" s="36"/>
      <c r="I788" s="37">
        <v>9929</v>
      </c>
      <c r="J788" s="38" t="s">
        <v>26</v>
      </c>
      <c r="K788" s="38" t="s">
        <v>39</v>
      </c>
      <c r="L788" s="39"/>
      <c r="M788" s="39"/>
      <c r="N788" s="38" t="s">
        <v>2995</v>
      </c>
      <c r="O788" s="38" t="s">
        <v>43</v>
      </c>
      <c r="P788" s="38" t="s">
        <v>23</v>
      </c>
    </row>
    <row r="789" spans="1:16" ht="60" x14ac:dyDescent="0.2">
      <c r="A789" s="33" t="s">
        <v>164</v>
      </c>
      <c r="B789" s="34" t="str">
        <f>IF(A789="","",VLOOKUP(A789,dados!$D$1:$E$130,2,FALSE))</f>
        <v>Comarca de Camboriú</v>
      </c>
      <c r="C789" s="131" t="s">
        <v>2996</v>
      </c>
      <c r="D789" s="25"/>
      <c r="E789" s="160" t="s">
        <v>99</v>
      </c>
      <c r="F789" s="25" t="s">
        <v>2997</v>
      </c>
      <c r="G789" s="25" t="s">
        <v>81</v>
      </c>
      <c r="H789" s="36"/>
      <c r="I789" s="37">
        <v>127.6</v>
      </c>
      <c r="J789" s="38" t="s">
        <v>26</v>
      </c>
      <c r="K789" s="38" t="s">
        <v>39</v>
      </c>
      <c r="L789" s="39"/>
      <c r="M789" s="39"/>
      <c r="N789" s="38" t="s">
        <v>2998</v>
      </c>
      <c r="O789" s="38" t="s">
        <v>43</v>
      </c>
      <c r="P789" s="38" t="s">
        <v>23</v>
      </c>
    </row>
    <row r="790" spans="1:16" ht="409.5" x14ac:dyDescent="0.2">
      <c r="A790" s="33" t="s">
        <v>346</v>
      </c>
      <c r="B790" s="34" t="str">
        <f>IF(A790="","",VLOOKUP(A790,dados!$D$1:$E$130,2,FALSE))</f>
        <v>Comarca de Turvo</v>
      </c>
      <c r="C790" s="131" t="s">
        <v>2999</v>
      </c>
      <c r="D790" s="25"/>
      <c r="E790" s="160" t="s">
        <v>82</v>
      </c>
      <c r="F790" s="25" t="s">
        <v>3000</v>
      </c>
      <c r="G790" s="25" t="s">
        <v>81</v>
      </c>
      <c r="H790" s="36" t="s">
        <v>2946</v>
      </c>
      <c r="I790" s="37">
        <v>4150.07</v>
      </c>
      <c r="J790" s="38" t="s">
        <v>26</v>
      </c>
      <c r="K790" s="38" t="s">
        <v>39</v>
      </c>
      <c r="L790" s="39"/>
      <c r="M790" s="39"/>
      <c r="N790" s="38" t="s">
        <v>3001</v>
      </c>
      <c r="O790" s="38" t="s">
        <v>43</v>
      </c>
      <c r="P790" s="38" t="s">
        <v>23</v>
      </c>
    </row>
    <row r="791" spans="1:16" ht="409.5" x14ac:dyDescent="0.2">
      <c r="A791" s="33" t="s">
        <v>174</v>
      </c>
      <c r="B791" s="34" t="str">
        <f>IF(A791="","",VLOOKUP(A791,dados!$D$1:$E$130,2,FALSE))</f>
        <v>Comarca de Capinzal</v>
      </c>
      <c r="C791" s="131" t="s">
        <v>2975</v>
      </c>
      <c r="D791" s="25"/>
      <c r="E791" s="160" t="s">
        <v>128</v>
      </c>
      <c r="F791" s="25" t="s">
        <v>3002</v>
      </c>
      <c r="G791" s="25" t="s">
        <v>81</v>
      </c>
      <c r="H791" s="36" t="s">
        <v>2946</v>
      </c>
      <c r="I791" s="37">
        <v>1724</v>
      </c>
      <c r="J791" s="38" t="s">
        <v>26</v>
      </c>
      <c r="K791" s="38" t="s">
        <v>39</v>
      </c>
      <c r="L791" s="39"/>
      <c r="M791" s="39"/>
      <c r="N791" s="38" t="s">
        <v>3003</v>
      </c>
      <c r="O791" s="38" t="s">
        <v>43</v>
      </c>
      <c r="P791" s="38" t="s">
        <v>23</v>
      </c>
    </row>
    <row r="792" spans="1:16" ht="165" x14ac:dyDescent="0.2">
      <c r="A792" s="33" t="s">
        <v>344</v>
      </c>
      <c r="B792" s="34" t="str">
        <f>IF(A792="","",VLOOKUP(A792,dados!$D$1:$E$130,2,FALSE))</f>
        <v>Comarca de Tubarão</v>
      </c>
      <c r="C792" s="131" t="s">
        <v>3004</v>
      </c>
      <c r="D792" s="25"/>
      <c r="E792" s="160" t="s">
        <v>99</v>
      </c>
      <c r="F792" s="25" t="s">
        <v>3005</v>
      </c>
      <c r="G792" s="25" t="s">
        <v>81</v>
      </c>
      <c r="H792" s="36" t="s">
        <v>1979</v>
      </c>
      <c r="I792" s="37">
        <v>244.35</v>
      </c>
      <c r="J792" s="38" t="s">
        <v>26</v>
      </c>
      <c r="K792" s="38" t="s">
        <v>39</v>
      </c>
      <c r="L792" s="39"/>
      <c r="M792" s="39"/>
      <c r="N792" s="38" t="s">
        <v>3006</v>
      </c>
      <c r="O792" s="38" t="s">
        <v>43</v>
      </c>
      <c r="P792" s="38" t="s">
        <v>23</v>
      </c>
    </row>
    <row r="793" spans="1:16" ht="150" x14ac:dyDescent="0.2">
      <c r="A793" s="33" t="s">
        <v>220</v>
      </c>
      <c r="B793" s="34" t="str">
        <f>IF(A793="","",VLOOKUP(A793,dados!$D$1:$E$130,2,FALSE))</f>
        <v>Comarca de Indaial</v>
      </c>
      <c r="C793" s="131" t="s">
        <v>3007</v>
      </c>
      <c r="D793" s="25"/>
      <c r="E793" s="160" t="s">
        <v>128</v>
      </c>
      <c r="F793" s="25" t="s">
        <v>3008</v>
      </c>
      <c r="G793" s="25" t="s">
        <v>81</v>
      </c>
      <c r="H793" s="36" t="s">
        <v>2946</v>
      </c>
      <c r="I793" s="37">
        <v>1092.99</v>
      </c>
      <c r="J793" s="38" t="s">
        <v>26</v>
      </c>
      <c r="K793" s="38" t="s">
        <v>39</v>
      </c>
      <c r="L793" s="39"/>
      <c r="M793" s="39"/>
      <c r="N793" s="38" t="s">
        <v>3009</v>
      </c>
      <c r="O793" s="38" t="s">
        <v>43</v>
      </c>
      <c r="P793" s="38" t="s">
        <v>23</v>
      </c>
    </row>
    <row r="794" spans="1:16" ht="75" x14ac:dyDescent="0.2">
      <c r="A794" s="33" t="s">
        <v>164</v>
      </c>
      <c r="B794" s="34" t="str">
        <f>IF(A794="","",VLOOKUP(A794,dados!$D$1:$E$130,2,FALSE))</f>
        <v>Comarca de Camboriú</v>
      </c>
      <c r="C794" s="131" t="s">
        <v>3010</v>
      </c>
      <c r="D794" s="25"/>
      <c r="E794" s="160" t="s">
        <v>99</v>
      </c>
      <c r="F794" s="25" t="s">
        <v>3011</v>
      </c>
      <c r="G794" s="25" t="s">
        <v>81</v>
      </c>
      <c r="H794" s="36" t="s">
        <v>3012</v>
      </c>
      <c r="I794" s="37">
        <v>173.94</v>
      </c>
      <c r="J794" s="38" t="s">
        <v>26</v>
      </c>
      <c r="K794" s="38" t="s">
        <v>39</v>
      </c>
      <c r="L794" s="39"/>
      <c r="M794" s="39"/>
      <c r="N794" s="38" t="s">
        <v>3013</v>
      </c>
      <c r="O794" s="38" t="s">
        <v>43</v>
      </c>
      <c r="P794" s="38" t="s">
        <v>23</v>
      </c>
    </row>
    <row r="795" spans="1:16" ht="195" x14ac:dyDescent="0.2">
      <c r="A795" s="33" t="s">
        <v>42</v>
      </c>
      <c r="B795" s="34" t="str">
        <f>IF(A795="","",VLOOKUP(A795,dados!$D$1:$E$130,2,FALSE))</f>
        <v>Tribunal de Justiça</v>
      </c>
      <c r="C795" s="131" t="s">
        <v>3014</v>
      </c>
      <c r="D795" s="25"/>
      <c r="E795" s="160" t="s">
        <v>116</v>
      </c>
      <c r="F795" s="25" t="s">
        <v>3015</v>
      </c>
      <c r="G795" s="25" t="s">
        <v>81</v>
      </c>
      <c r="H795" s="36" t="s">
        <v>1490</v>
      </c>
      <c r="I795" s="37">
        <v>54000</v>
      </c>
      <c r="J795" s="38" t="s">
        <v>26</v>
      </c>
      <c r="K795" s="38" t="s">
        <v>39</v>
      </c>
      <c r="L795" s="39"/>
      <c r="M795" s="39"/>
      <c r="N795" s="38" t="s">
        <v>3016</v>
      </c>
      <c r="O795" s="38" t="s">
        <v>43</v>
      </c>
      <c r="P795" s="38" t="s">
        <v>23</v>
      </c>
    </row>
    <row r="796" spans="1:16" ht="120" x14ac:dyDescent="0.2">
      <c r="A796" s="33" t="s">
        <v>286</v>
      </c>
      <c r="B796" s="34" t="str">
        <f>IF(A796="","",VLOOKUP(A796,dados!$D$1:$E$130,2,FALSE))</f>
        <v>Comarca de Ponte Serrada</v>
      </c>
      <c r="C796" s="131" t="s">
        <v>3017</v>
      </c>
      <c r="D796" s="25"/>
      <c r="E796" s="160" t="s">
        <v>99</v>
      </c>
      <c r="F796" s="25" t="s">
        <v>3018</v>
      </c>
      <c r="G796" s="25" t="s">
        <v>81</v>
      </c>
      <c r="H796" s="36" t="s">
        <v>531</v>
      </c>
      <c r="I796" s="37">
        <v>1945</v>
      </c>
      <c r="J796" s="38" t="s">
        <v>26</v>
      </c>
      <c r="K796" s="38" t="s">
        <v>39</v>
      </c>
      <c r="L796" s="39"/>
      <c r="M796" s="39"/>
      <c r="N796" s="38" t="s">
        <v>3019</v>
      </c>
      <c r="O796" s="38" t="s">
        <v>43</v>
      </c>
      <c r="P796" s="38" t="s">
        <v>23</v>
      </c>
    </row>
    <row r="797" spans="1:16" ht="75" x14ac:dyDescent="0.2">
      <c r="A797" s="33" t="s">
        <v>42</v>
      </c>
      <c r="B797" s="34" t="str">
        <f>IF(A797="","",VLOOKUP(A797,dados!$D$1:$E$130,2,FALSE))</f>
        <v>Tribunal de Justiça</v>
      </c>
      <c r="C797" s="131" t="s">
        <v>2198</v>
      </c>
      <c r="D797" s="25"/>
      <c r="E797" s="160" t="s">
        <v>82</v>
      </c>
      <c r="F797" s="25" t="s">
        <v>3020</v>
      </c>
      <c r="G797" s="25" t="s">
        <v>81</v>
      </c>
      <c r="H797" s="36" t="s">
        <v>411</v>
      </c>
      <c r="I797" s="37">
        <v>3438.64</v>
      </c>
      <c r="J797" s="38" t="s">
        <v>26</v>
      </c>
      <c r="K797" s="38" t="s">
        <v>39</v>
      </c>
      <c r="L797" s="39"/>
      <c r="M797" s="39"/>
      <c r="N797" s="38" t="s">
        <v>3021</v>
      </c>
      <c r="O797" s="38" t="s">
        <v>43</v>
      </c>
      <c r="P797" s="38" t="s">
        <v>23</v>
      </c>
    </row>
    <row r="798" spans="1:16" ht="120" x14ac:dyDescent="0.2">
      <c r="A798" s="33" t="s">
        <v>188</v>
      </c>
      <c r="B798" s="34" t="s">
        <v>3022</v>
      </c>
      <c r="C798" s="131" t="s">
        <v>3023</v>
      </c>
      <c r="D798" s="25"/>
      <c r="E798" s="160" t="s">
        <v>82</v>
      </c>
      <c r="F798" s="25" t="s">
        <v>3024</v>
      </c>
      <c r="G798" s="25" t="s">
        <v>81</v>
      </c>
      <c r="H798" s="36" t="s">
        <v>531</v>
      </c>
      <c r="I798" s="37">
        <v>349</v>
      </c>
      <c r="J798" s="38" t="s">
        <v>26</v>
      </c>
      <c r="K798" s="38" t="s">
        <v>39</v>
      </c>
      <c r="L798" s="39"/>
      <c r="M798" s="39"/>
      <c r="N798" s="38" t="s">
        <v>3025</v>
      </c>
      <c r="O798" s="38" t="s">
        <v>43</v>
      </c>
      <c r="P798" s="38" t="s">
        <v>23</v>
      </c>
    </row>
    <row r="799" spans="1:16" ht="409.5" x14ac:dyDescent="0.2">
      <c r="A799" s="33" t="s">
        <v>42</v>
      </c>
      <c r="B799" s="34" t="str">
        <f>IF(A799="","",VLOOKUP(A799,dados!$D$1:$E$130,2,FALSE))</f>
        <v>Tribunal de Justiça</v>
      </c>
      <c r="C799" s="131" t="s">
        <v>3026</v>
      </c>
      <c r="D799" s="25"/>
      <c r="E799" s="160" t="s">
        <v>99</v>
      </c>
      <c r="F799" s="25" t="s">
        <v>3027</v>
      </c>
      <c r="G799" s="25" t="s">
        <v>81</v>
      </c>
      <c r="H799" s="36" t="s">
        <v>1771</v>
      </c>
      <c r="I799" s="37">
        <v>14140</v>
      </c>
      <c r="J799" s="38" t="s">
        <v>26</v>
      </c>
      <c r="K799" s="38" t="s">
        <v>39</v>
      </c>
      <c r="L799" s="39"/>
      <c r="M799" s="39"/>
      <c r="N799" s="38" t="s">
        <v>3028</v>
      </c>
      <c r="O799" s="38" t="s">
        <v>43</v>
      </c>
      <c r="P799" s="38" t="s">
        <v>23</v>
      </c>
    </row>
    <row r="800" spans="1:16" ht="300" x14ac:dyDescent="0.2">
      <c r="A800" s="33" t="s">
        <v>236</v>
      </c>
      <c r="B800" s="34" t="str">
        <f>IF(A800="","",VLOOKUP(A800,dados!$D$1:$E$130,2,FALSE))</f>
        <v>Comarca de Itapiranga</v>
      </c>
      <c r="C800" s="131" t="s">
        <v>3029</v>
      </c>
      <c r="D800" s="25"/>
      <c r="E800" s="160" t="s">
        <v>99</v>
      </c>
      <c r="F800" s="25" t="s">
        <v>3030</v>
      </c>
      <c r="G800" s="25" t="s">
        <v>81</v>
      </c>
      <c r="H800" s="36" t="s">
        <v>1503</v>
      </c>
      <c r="I800" s="37">
        <v>320</v>
      </c>
      <c r="J800" s="38" t="s">
        <v>26</v>
      </c>
      <c r="K800" s="38" t="s">
        <v>39</v>
      </c>
      <c r="L800" s="39"/>
      <c r="M800" s="39"/>
      <c r="N800" s="38" t="s">
        <v>3031</v>
      </c>
      <c r="O800" s="38" t="s">
        <v>43</v>
      </c>
      <c r="P800" s="38" t="s">
        <v>23</v>
      </c>
    </row>
    <row r="801" spans="1:16" ht="315" x14ac:dyDescent="0.2">
      <c r="A801" s="33" t="s">
        <v>356</v>
      </c>
      <c r="B801" s="34" t="str">
        <f>IF(A801="","",VLOOKUP(A801,dados!$D$1:$E$130,2,FALSE))</f>
        <v>Comarca de Xaxim</v>
      </c>
      <c r="C801" s="131" t="s">
        <v>3032</v>
      </c>
      <c r="D801" s="25"/>
      <c r="E801" s="160" t="s">
        <v>99</v>
      </c>
      <c r="F801" s="25" t="s">
        <v>3033</v>
      </c>
      <c r="G801" s="25" t="s">
        <v>81</v>
      </c>
      <c r="H801" s="36" t="s">
        <v>2946</v>
      </c>
      <c r="I801" s="37">
        <v>900</v>
      </c>
      <c r="J801" s="38" t="s">
        <v>26</v>
      </c>
      <c r="K801" s="38" t="s">
        <v>39</v>
      </c>
      <c r="L801" s="39"/>
      <c r="M801" s="39"/>
      <c r="N801" s="38" t="s">
        <v>3034</v>
      </c>
      <c r="O801" s="38" t="s">
        <v>43</v>
      </c>
      <c r="P801" s="38" t="s">
        <v>23</v>
      </c>
    </row>
    <row r="802" spans="1:16" ht="90" x14ac:dyDescent="0.2">
      <c r="A802" s="33" t="s">
        <v>248</v>
      </c>
      <c r="B802" s="34" t="str">
        <f>IF(A802="","",VLOOKUP(A802,dados!$D$1:$E$130,2,FALSE))</f>
        <v>Comarca de Joinville</v>
      </c>
      <c r="C802" s="131" t="s">
        <v>3035</v>
      </c>
      <c r="D802" s="25"/>
      <c r="E802" s="160" t="s">
        <v>104</v>
      </c>
      <c r="F802" s="25" t="s">
        <v>3036</v>
      </c>
      <c r="G802" s="25" t="s">
        <v>81</v>
      </c>
      <c r="H802" s="36" t="s">
        <v>1503</v>
      </c>
      <c r="I802" s="37">
        <v>226.34</v>
      </c>
      <c r="J802" s="38" t="s">
        <v>26</v>
      </c>
      <c r="K802" s="38" t="s">
        <v>39</v>
      </c>
      <c r="L802" s="39"/>
      <c r="M802" s="39"/>
      <c r="N802" s="38" t="s">
        <v>3037</v>
      </c>
      <c r="O802" s="38" t="s">
        <v>43</v>
      </c>
      <c r="P802" s="38" t="s">
        <v>23</v>
      </c>
    </row>
    <row r="803" spans="1:16" ht="409.5" x14ac:dyDescent="0.2">
      <c r="A803" s="33" t="s">
        <v>42</v>
      </c>
      <c r="B803" s="34" t="str">
        <f>IF(A803="","",VLOOKUP(A803,dados!$D$1:$E$130,2,FALSE))</f>
        <v>Tribunal de Justiça</v>
      </c>
      <c r="C803" s="131" t="s">
        <v>3038</v>
      </c>
      <c r="D803" s="25"/>
      <c r="E803" s="160" t="s">
        <v>99</v>
      </c>
      <c r="F803" s="25" t="s">
        <v>3039</v>
      </c>
      <c r="G803" s="25" t="s">
        <v>81</v>
      </c>
      <c r="H803" s="36" t="s">
        <v>1535</v>
      </c>
      <c r="I803" s="37">
        <v>32312</v>
      </c>
      <c r="J803" s="38" t="s">
        <v>26</v>
      </c>
      <c r="K803" s="38" t="s">
        <v>39</v>
      </c>
      <c r="L803" s="39"/>
      <c r="M803" s="39"/>
      <c r="N803" s="38" t="s">
        <v>3040</v>
      </c>
      <c r="O803" s="38" t="s">
        <v>43</v>
      </c>
      <c r="P803" s="38" t="s">
        <v>23</v>
      </c>
    </row>
    <row r="804" spans="1:16" ht="147.75" customHeight="1" x14ac:dyDescent="0.2">
      <c r="A804" s="33" t="s">
        <v>42</v>
      </c>
      <c r="B804" s="34" t="str">
        <f>IF(A804="","",VLOOKUP(A804,dados!$D$1:$E$130,2,FALSE))</f>
        <v>Tribunal de Justiça</v>
      </c>
      <c r="C804" s="131" t="s">
        <v>3041</v>
      </c>
      <c r="D804" s="25"/>
      <c r="E804" s="160" t="s">
        <v>18</v>
      </c>
      <c r="F804" s="25" t="s">
        <v>3042</v>
      </c>
      <c r="G804" s="25" t="s">
        <v>60</v>
      </c>
      <c r="H804" s="36" t="s">
        <v>1503</v>
      </c>
      <c r="I804" s="37">
        <v>12536.65</v>
      </c>
      <c r="J804" s="38" t="s">
        <v>26</v>
      </c>
      <c r="K804" s="38" t="s">
        <v>28</v>
      </c>
      <c r="L804" s="39"/>
      <c r="M804" s="39"/>
      <c r="N804" s="38" t="s">
        <v>3043</v>
      </c>
      <c r="O804" s="38" t="s">
        <v>43</v>
      </c>
      <c r="P804" s="38" t="s">
        <v>34</v>
      </c>
    </row>
    <row r="805" spans="1:16" ht="135" x14ac:dyDescent="0.2">
      <c r="A805" s="33" t="s">
        <v>228</v>
      </c>
      <c r="B805" s="34" t="str">
        <f>IF(A805="","",VLOOKUP(A805,dados!$D$1:$E$130,2,FALSE))</f>
        <v>Comarca de Itajaí</v>
      </c>
      <c r="C805" s="131" t="s">
        <v>3044</v>
      </c>
      <c r="D805" s="25"/>
      <c r="E805" s="160" t="s">
        <v>99</v>
      </c>
      <c r="F805" s="25" t="s">
        <v>3045</v>
      </c>
      <c r="G805" s="25" t="s">
        <v>81</v>
      </c>
      <c r="H805" s="36" t="s">
        <v>2946</v>
      </c>
      <c r="I805" s="37">
        <v>1790</v>
      </c>
      <c r="J805" s="38" t="s">
        <v>26</v>
      </c>
      <c r="K805" s="38" t="s">
        <v>39</v>
      </c>
      <c r="L805" s="39"/>
      <c r="M805" s="39"/>
      <c r="N805" s="38" t="s">
        <v>3046</v>
      </c>
      <c r="O805" s="38" t="s">
        <v>43</v>
      </c>
      <c r="P805" s="38" t="s">
        <v>23</v>
      </c>
    </row>
    <row r="806" spans="1:16" ht="409.5" x14ac:dyDescent="0.2">
      <c r="A806" s="33" t="s">
        <v>42</v>
      </c>
      <c r="B806" s="34" t="str">
        <f>IF(A806="","",VLOOKUP(A806,dados!$D$1:$E$130,2,FALSE))</f>
        <v>Tribunal de Justiça</v>
      </c>
      <c r="C806" s="131" t="s">
        <v>3047</v>
      </c>
      <c r="D806" s="25"/>
      <c r="E806" s="160" t="s">
        <v>112</v>
      </c>
      <c r="F806" s="25" t="s">
        <v>3048</v>
      </c>
      <c r="G806" s="25" t="s">
        <v>81</v>
      </c>
      <c r="H806" s="36" t="s">
        <v>1552</v>
      </c>
      <c r="I806" s="37">
        <v>6240</v>
      </c>
      <c r="J806" s="38" t="s">
        <v>26</v>
      </c>
      <c r="K806" s="38" t="s">
        <v>39</v>
      </c>
      <c r="L806" s="39"/>
      <c r="M806" s="39"/>
      <c r="N806" s="38" t="s">
        <v>3049</v>
      </c>
      <c r="O806" s="38" t="s">
        <v>43</v>
      </c>
      <c r="P806" s="38" t="s">
        <v>23</v>
      </c>
    </row>
    <row r="807" spans="1:16" ht="75" x14ac:dyDescent="0.2">
      <c r="A807" s="33" t="s">
        <v>244</v>
      </c>
      <c r="B807" s="34" t="str">
        <f>IF(A807="","",VLOOKUP(A807,dados!$D$1:$E$130,2,FALSE))</f>
        <v>Comarca de Jaraguá do Sul</v>
      </c>
      <c r="C807" s="131" t="s">
        <v>3050</v>
      </c>
      <c r="D807" s="25"/>
      <c r="E807" s="160" t="s">
        <v>99</v>
      </c>
      <c r="F807" s="25" t="s">
        <v>3051</v>
      </c>
      <c r="G807" s="25" t="s">
        <v>81</v>
      </c>
      <c r="H807" s="36" t="s">
        <v>531</v>
      </c>
      <c r="I807" s="37">
        <v>719</v>
      </c>
      <c r="J807" s="38" t="s">
        <v>26</v>
      </c>
      <c r="K807" s="38" t="s">
        <v>39</v>
      </c>
      <c r="L807" s="39"/>
      <c r="M807" s="39"/>
      <c r="N807" s="38" t="s">
        <v>3052</v>
      </c>
      <c r="O807" s="38" t="s">
        <v>43</v>
      </c>
      <c r="P807" s="38" t="s">
        <v>23</v>
      </c>
    </row>
    <row r="808" spans="1:16" ht="330" x14ac:dyDescent="0.2">
      <c r="A808" s="33" t="s">
        <v>316</v>
      </c>
      <c r="B808" s="34" t="str">
        <f>IF(A808="","",VLOOKUP(A808,dados!$D$1:$E$130,2,FALSE))</f>
        <v>Comarca de São Francisco do Sul</v>
      </c>
      <c r="C808" s="131" t="s">
        <v>3053</v>
      </c>
      <c r="D808" s="25"/>
      <c r="E808" s="160" t="s">
        <v>82</v>
      </c>
      <c r="F808" s="25" t="s">
        <v>3054</v>
      </c>
      <c r="G808" s="25" t="s">
        <v>81</v>
      </c>
      <c r="H808" s="36" t="s">
        <v>2946</v>
      </c>
      <c r="I808" s="37">
        <v>10955.77</v>
      </c>
      <c r="J808" s="38" t="s">
        <v>26</v>
      </c>
      <c r="K808" s="38" t="s">
        <v>39</v>
      </c>
      <c r="L808" s="39"/>
      <c r="M808" s="39"/>
      <c r="N808" s="38" t="s">
        <v>3055</v>
      </c>
      <c r="O808" s="38" t="s">
        <v>43</v>
      </c>
      <c r="P808" s="38" t="s">
        <v>23</v>
      </c>
    </row>
    <row r="809" spans="1:16" ht="30" x14ac:dyDescent="0.2">
      <c r="A809" s="33" t="s">
        <v>298</v>
      </c>
      <c r="B809" s="34" t="str">
        <f>IF(A809="","",VLOOKUP(A809,dados!$D$1:$E$130,2,FALSE))</f>
        <v>Comarca de Rio do Oeste</v>
      </c>
      <c r="C809" s="26" t="s">
        <v>1395</v>
      </c>
      <c r="D809" s="25" t="s">
        <v>883</v>
      </c>
      <c r="E809" s="160" t="s">
        <v>99</v>
      </c>
      <c r="F809" s="25" t="s">
        <v>1396</v>
      </c>
      <c r="G809" s="25" t="s">
        <v>81</v>
      </c>
      <c r="H809" s="36"/>
      <c r="I809" s="37">
        <v>1577.24</v>
      </c>
      <c r="J809" s="38" t="s">
        <v>26</v>
      </c>
      <c r="K809" s="38" t="s">
        <v>28</v>
      </c>
      <c r="L809" s="39">
        <v>44681</v>
      </c>
      <c r="M809" s="39"/>
      <c r="N809" s="38" t="s">
        <v>3056</v>
      </c>
      <c r="O809" s="38" t="s">
        <v>52</v>
      </c>
      <c r="P809" s="38" t="s">
        <v>23</v>
      </c>
    </row>
    <row r="810" spans="1:16" ht="120" x14ac:dyDescent="0.2">
      <c r="A810" s="33" t="s">
        <v>180</v>
      </c>
      <c r="B810" s="34" t="str">
        <f>IF(A810="","",VLOOKUP(A810,dados!$D$1:$E$130,2,FALSE))</f>
        <v>Comarca de Chapecó</v>
      </c>
      <c r="C810" s="131" t="s">
        <v>3057</v>
      </c>
      <c r="D810" s="25"/>
      <c r="E810" s="160" t="s">
        <v>128</v>
      </c>
      <c r="F810" s="25" t="s">
        <v>3058</v>
      </c>
      <c r="G810" s="25" t="s">
        <v>81</v>
      </c>
      <c r="H810" s="36" t="s">
        <v>2983</v>
      </c>
      <c r="I810" s="37">
        <v>2035</v>
      </c>
      <c r="J810" s="38" t="s">
        <v>26</v>
      </c>
      <c r="K810" s="38" t="s">
        <v>39</v>
      </c>
      <c r="L810" s="39"/>
      <c r="M810" s="39"/>
      <c r="N810" s="38" t="s">
        <v>2977</v>
      </c>
      <c r="O810" s="38" t="s">
        <v>43</v>
      </c>
      <c r="P810" s="38" t="s">
        <v>23</v>
      </c>
    </row>
    <row r="811" spans="1:16" ht="60" x14ac:dyDescent="0.2">
      <c r="A811" s="33" t="s">
        <v>164</v>
      </c>
      <c r="B811" s="34" t="str">
        <f>IF(A811="","",VLOOKUP(A811,dados!$D$1:$E$130,2,FALSE))</f>
        <v>Comarca de Camboriú</v>
      </c>
      <c r="C811" s="131" t="s">
        <v>3059</v>
      </c>
      <c r="D811" s="25"/>
      <c r="E811" s="160" t="s">
        <v>99</v>
      </c>
      <c r="F811" s="25" t="s">
        <v>3060</v>
      </c>
      <c r="G811" s="25" t="s">
        <v>81</v>
      </c>
      <c r="H811" s="36" t="s">
        <v>3061</v>
      </c>
      <c r="I811" s="37">
        <v>126</v>
      </c>
      <c r="J811" s="38" t="s">
        <v>26</v>
      </c>
      <c r="K811" s="38" t="s">
        <v>39</v>
      </c>
      <c r="L811" s="39"/>
      <c r="M811" s="39"/>
      <c r="N811" s="38" t="s">
        <v>3062</v>
      </c>
      <c r="O811" s="38" t="s">
        <v>43</v>
      </c>
      <c r="P811" s="38" t="s">
        <v>23</v>
      </c>
    </row>
    <row r="812" spans="1:16" ht="210" x14ac:dyDescent="0.2">
      <c r="A812" s="33" t="s">
        <v>282</v>
      </c>
      <c r="B812" s="34" t="str">
        <f>IF(A812="","",VLOOKUP(A812,dados!$D$1:$E$130,2,FALSE))</f>
        <v>Comarca de Pinhalzinho</v>
      </c>
      <c r="C812" s="131" t="s">
        <v>3063</v>
      </c>
      <c r="D812" s="25"/>
      <c r="E812" s="160" t="s">
        <v>99</v>
      </c>
      <c r="F812" s="25" t="s">
        <v>3064</v>
      </c>
      <c r="G812" s="25" t="s">
        <v>81</v>
      </c>
      <c r="H812" s="36"/>
      <c r="I812" s="37">
        <v>325</v>
      </c>
      <c r="J812" s="38" t="s">
        <v>26</v>
      </c>
      <c r="K812" s="38" t="s">
        <v>39</v>
      </c>
      <c r="L812" s="39"/>
      <c r="M812" s="39"/>
      <c r="N812" s="38" t="s">
        <v>3065</v>
      </c>
      <c r="O812" s="38" t="s">
        <v>43</v>
      </c>
      <c r="P812" s="38" t="s">
        <v>23</v>
      </c>
    </row>
    <row r="813" spans="1:16" ht="300" x14ac:dyDescent="0.2">
      <c r="A813" s="33" t="s">
        <v>244</v>
      </c>
      <c r="B813" s="34" t="str">
        <f>IF(A813="","",VLOOKUP(A813,dados!$D$1:$E$130,2,FALSE))</f>
        <v>Comarca de Jaraguá do Sul</v>
      </c>
      <c r="C813" s="131" t="s">
        <v>3066</v>
      </c>
      <c r="D813" s="25"/>
      <c r="E813" s="160" t="s">
        <v>99</v>
      </c>
      <c r="F813" s="25" t="s">
        <v>3067</v>
      </c>
      <c r="G813" s="25" t="s">
        <v>81</v>
      </c>
      <c r="H813" s="36" t="s">
        <v>531</v>
      </c>
      <c r="I813" s="37">
        <v>340.01</v>
      </c>
      <c r="J813" s="38" t="s">
        <v>26</v>
      </c>
      <c r="K813" s="38" t="s">
        <v>39</v>
      </c>
      <c r="L813" s="39"/>
      <c r="M813" s="39"/>
      <c r="N813" s="38" t="s">
        <v>3068</v>
      </c>
      <c r="O813" s="38" t="s">
        <v>43</v>
      </c>
      <c r="P813" s="38" t="s">
        <v>23</v>
      </c>
    </row>
    <row r="814" spans="1:16" ht="135" x14ac:dyDescent="0.2">
      <c r="A814" s="33" t="s">
        <v>244</v>
      </c>
      <c r="B814" s="34" t="str">
        <f>IF(A814="","",VLOOKUP(A814,dados!$D$1:$E$130,2,FALSE))</f>
        <v>Comarca de Jaraguá do Sul</v>
      </c>
      <c r="C814" s="131" t="s">
        <v>3069</v>
      </c>
      <c r="D814" s="25"/>
      <c r="E814" s="160" t="s">
        <v>99</v>
      </c>
      <c r="F814" s="25" t="s">
        <v>3070</v>
      </c>
      <c r="G814" s="25" t="s">
        <v>81</v>
      </c>
      <c r="H814" s="36" t="s">
        <v>531</v>
      </c>
      <c r="I814" s="37">
        <v>1788.9</v>
      </c>
      <c r="J814" s="38" t="s">
        <v>26</v>
      </c>
      <c r="K814" s="38" t="s">
        <v>39</v>
      </c>
      <c r="L814" s="39"/>
      <c r="M814" s="39"/>
      <c r="N814" s="38" t="s">
        <v>3071</v>
      </c>
      <c r="O814" s="38" t="s">
        <v>43</v>
      </c>
      <c r="P814" s="38" t="s">
        <v>23</v>
      </c>
    </row>
    <row r="815" spans="1:16" ht="409.5" x14ac:dyDescent="0.2">
      <c r="A815" s="33" t="s">
        <v>42</v>
      </c>
      <c r="B815" s="34" t="str">
        <f>IF(A815="","",VLOOKUP(A815,dados!$D$1:$E$130,2,FALSE))</f>
        <v>Tribunal de Justiça</v>
      </c>
      <c r="C815" s="131" t="s">
        <v>3072</v>
      </c>
      <c r="D815" s="25"/>
      <c r="E815" s="160" t="s">
        <v>99</v>
      </c>
      <c r="F815" s="25" t="s">
        <v>3073</v>
      </c>
      <c r="G815" s="25" t="s">
        <v>81</v>
      </c>
      <c r="H815" s="36" t="s">
        <v>1535</v>
      </c>
      <c r="I815" s="37">
        <v>33250</v>
      </c>
      <c r="J815" s="38" t="s">
        <v>26</v>
      </c>
      <c r="K815" s="38" t="s">
        <v>39</v>
      </c>
      <c r="L815" s="39"/>
      <c r="M815" s="39"/>
      <c r="N815" s="38" t="s">
        <v>3074</v>
      </c>
      <c r="O815" s="38" t="s">
        <v>43</v>
      </c>
      <c r="P815" s="38" t="s">
        <v>23</v>
      </c>
    </row>
    <row r="816" spans="1:16" ht="120" x14ac:dyDescent="0.2">
      <c r="A816" s="33" t="s">
        <v>42</v>
      </c>
      <c r="B816" s="34" t="str">
        <f>IF(A816="","",VLOOKUP(A816,dados!$D$1:$E$130,2,FALSE))</f>
        <v>Tribunal de Justiça</v>
      </c>
      <c r="C816" s="131" t="s">
        <v>3075</v>
      </c>
      <c r="D816" s="25"/>
      <c r="E816" s="160" t="s">
        <v>128</v>
      </c>
      <c r="F816" s="25" t="s">
        <v>3076</v>
      </c>
      <c r="G816" s="25" t="s">
        <v>81</v>
      </c>
      <c r="H816" s="36" t="s">
        <v>1503</v>
      </c>
      <c r="I816" s="37">
        <v>863.12</v>
      </c>
      <c r="J816" s="38" t="s">
        <v>26</v>
      </c>
      <c r="K816" s="38" t="s">
        <v>39</v>
      </c>
      <c r="L816" s="39"/>
      <c r="M816" s="39"/>
      <c r="N816" s="38" t="s">
        <v>3077</v>
      </c>
      <c r="O816" s="38" t="s">
        <v>43</v>
      </c>
      <c r="P816" s="38" t="s">
        <v>23</v>
      </c>
    </row>
    <row r="817" spans="1:16" ht="75" x14ac:dyDescent="0.2">
      <c r="A817" s="33" t="s">
        <v>42</v>
      </c>
      <c r="B817" s="34" t="str">
        <f>IF(A817="","",VLOOKUP(A817,dados!$D$1:$E$130,2,FALSE))</f>
        <v>Tribunal de Justiça</v>
      </c>
      <c r="C817" s="131" t="s">
        <v>3078</v>
      </c>
      <c r="D817" s="25"/>
      <c r="E817" s="160" t="s">
        <v>104</v>
      </c>
      <c r="F817" s="25" t="s">
        <v>3079</v>
      </c>
      <c r="G817" s="25" t="s">
        <v>81</v>
      </c>
      <c r="H817" s="36" t="s">
        <v>2170</v>
      </c>
      <c r="I817" s="37">
        <v>2100</v>
      </c>
      <c r="J817" s="38" t="s">
        <v>26</v>
      </c>
      <c r="K817" s="38" t="s">
        <v>39</v>
      </c>
      <c r="L817" s="39"/>
      <c r="M817" s="39"/>
      <c r="N817" s="38" t="s">
        <v>3080</v>
      </c>
      <c r="O817" s="38" t="s">
        <v>43</v>
      </c>
      <c r="P817" s="38" t="s">
        <v>23</v>
      </c>
    </row>
    <row r="818" spans="1:16" ht="105" x14ac:dyDescent="0.2">
      <c r="A818" s="33" t="s">
        <v>318</v>
      </c>
      <c r="B818" s="34" t="str">
        <f>IF(A818="","",VLOOKUP(A818,dados!$D$1:$E$130,2,FALSE))</f>
        <v>Comarca de São João Batista</v>
      </c>
      <c r="C818" s="131" t="s">
        <v>3081</v>
      </c>
      <c r="D818" s="25"/>
      <c r="E818" s="160" t="s">
        <v>99</v>
      </c>
      <c r="F818" s="25" t="s">
        <v>3082</v>
      </c>
      <c r="G818" s="25" t="s">
        <v>81</v>
      </c>
      <c r="H818" s="36"/>
      <c r="I818" s="37">
        <v>277</v>
      </c>
      <c r="J818" s="38" t="s">
        <v>26</v>
      </c>
      <c r="K818" s="38" t="s">
        <v>39</v>
      </c>
      <c r="L818" s="39"/>
      <c r="M818" s="39"/>
      <c r="N818" s="38" t="s">
        <v>3083</v>
      </c>
      <c r="O818" s="38" t="s">
        <v>43</v>
      </c>
      <c r="P818" s="38" t="s">
        <v>23</v>
      </c>
    </row>
    <row r="819" spans="1:16" ht="210" x14ac:dyDescent="0.2">
      <c r="A819" s="33" t="s">
        <v>344</v>
      </c>
      <c r="B819" s="34" t="str">
        <f>IF(A819="","",VLOOKUP(A819,dados!$D$1:$E$130,2,FALSE))</f>
        <v>Comarca de Tubarão</v>
      </c>
      <c r="C819" s="131" t="s">
        <v>3084</v>
      </c>
      <c r="D819" s="25"/>
      <c r="E819" s="160" t="s">
        <v>99</v>
      </c>
      <c r="F819" s="25" t="s">
        <v>3085</v>
      </c>
      <c r="G819" s="25" t="s">
        <v>81</v>
      </c>
      <c r="H819" s="36" t="s">
        <v>531</v>
      </c>
      <c r="I819" s="37">
        <v>2868.31</v>
      </c>
      <c r="J819" s="38" t="s">
        <v>26</v>
      </c>
      <c r="K819" s="38" t="s">
        <v>39</v>
      </c>
      <c r="L819" s="39"/>
      <c r="M819" s="39"/>
      <c r="N819" s="38" t="s">
        <v>3086</v>
      </c>
      <c r="O819" s="38" t="s">
        <v>43</v>
      </c>
      <c r="P819" s="38" t="s">
        <v>23</v>
      </c>
    </row>
    <row r="820" spans="1:16" ht="135" x14ac:dyDescent="0.25">
      <c r="A820" s="33" t="s">
        <v>276</v>
      </c>
      <c r="B820" s="34" t="str">
        <f>IF(A820="","",VLOOKUP(A820,dados!$D$1:$E$130,2,FALSE))</f>
        <v>Comarca de Palhoça</v>
      </c>
      <c r="C820" s="131" t="s">
        <v>3087</v>
      </c>
      <c r="D820" s="25"/>
      <c r="E820" s="160" t="s">
        <v>82</v>
      </c>
      <c r="F820" s="25" t="s">
        <v>3088</v>
      </c>
      <c r="G820" s="25" t="s">
        <v>81</v>
      </c>
      <c r="H820" s="36" t="s">
        <v>2946</v>
      </c>
      <c r="I820" s="37">
        <v>3200</v>
      </c>
      <c r="J820" s="38" t="s">
        <v>26</v>
      </c>
      <c r="K820" s="38" t="s">
        <v>39</v>
      </c>
      <c r="L820" s="39"/>
      <c r="M820" s="39"/>
      <c r="N820" s="143" t="s">
        <v>3089</v>
      </c>
      <c r="O820" s="38"/>
      <c r="P820" s="38"/>
    </row>
    <row r="821" spans="1:16" ht="270" x14ac:dyDescent="0.2">
      <c r="A821" s="33" t="s">
        <v>70</v>
      </c>
      <c r="B821" s="34" t="str">
        <f>IF(A821="","",VLOOKUP(A821,dados!$D$1:$E$130,2,FALSE))</f>
        <v>Comarca da Capital - Fórum do Norte da Ilha (SC 401)</v>
      </c>
      <c r="C821" s="131" t="s">
        <v>3090</v>
      </c>
      <c r="D821" s="25"/>
      <c r="E821" s="160" t="s">
        <v>82</v>
      </c>
      <c r="F821" s="25" t="s">
        <v>3091</v>
      </c>
      <c r="G821" s="25" t="s">
        <v>81</v>
      </c>
      <c r="H821" s="36" t="s">
        <v>2946</v>
      </c>
      <c r="I821" s="37">
        <v>1157.8800000000001</v>
      </c>
      <c r="J821" s="38" t="s">
        <v>26</v>
      </c>
      <c r="K821" s="38" t="s">
        <v>39</v>
      </c>
      <c r="L821" s="39"/>
      <c r="M821" s="39"/>
      <c r="N821" s="38" t="s">
        <v>3092</v>
      </c>
      <c r="O821" s="38" t="s">
        <v>43</v>
      </c>
      <c r="P821" s="38" t="s">
        <v>23</v>
      </c>
    </row>
    <row r="822" spans="1:16" ht="300" x14ac:dyDescent="0.2">
      <c r="A822" s="33" t="s">
        <v>290</v>
      </c>
      <c r="B822" s="34" t="str">
        <f>IF(A822="","",VLOOKUP(A822,dados!$D$1:$E$130,2,FALSE))</f>
        <v>Comarca de Porto União</v>
      </c>
      <c r="C822" s="131" t="s">
        <v>3093</v>
      </c>
      <c r="D822" s="25"/>
      <c r="E822" s="160" t="s">
        <v>99</v>
      </c>
      <c r="F822" s="25" t="s">
        <v>3094</v>
      </c>
      <c r="G822" s="25" t="s">
        <v>81</v>
      </c>
      <c r="H822" s="36" t="s">
        <v>3095</v>
      </c>
      <c r="I822" s="37">
        <v>180</v>
      </c>
      <c r="J822" s="38" t="s">
        <v>26</v>
      </c>
      <c r="K822" s="38" t="s">
        <v>39</v>
      </c>
      <c r="L822" s="39"/>
      <c r="M822" s="39"/>
      <c r="N822" s="38" t="s">
        <v>3096</v>
      </c>
      <c r="O822" s="38" t="s">
        <v>43</v>
      </c>
      <c r="P822" s="38" t="s">
        <v>23</v>
      </c>
    </row>
    <row r="823" spans="1:16" ht="90" x14ac:dyDescent="0.2">
      <c r="A823" s="33" t="s">
        <v>42</v>
      </c>
      <c r="B823" s="34" t="str">
        <f>IF(A823="","",VLOOKUP(A823,dados!$D$1:$E$130,2,FALSE))</f>
        <v>Tribunal de Justiça</v>
      </c>
      <c r="C823" s="131" t="s">
        <v>3097</v>
      </c>
      <c r="D823" s="25"/>
      <c r="E823" s="160" t="s">
        <v>75</v>
      </c>
      <c r="F823" s="25" t="s">
        <v>3098</v>
      </c>
      <c r="G823" s="25" t="s">
        <v>81</v>
      </c>
      <c r="H823" s="36" t="s">
        <v>3099</v>
      </c>
      <c r="I823" s="37">
        <v>15853.5</v>
      </c>
      <c r="J823" s="38" t="s">
        <v>26</v>
      </c>
      <c r="K823" s="38" t="s">
        <v>39</v>
      </c>
      <c r="L823" s="39"/>
      <c r="M823" s="39"/>
      <c r="N823" s="38" t="s">
        <v>3100</v>
      </c>
      <c r="O823" s="38" t="s">
        <v>43</v>
      </c>
      <c r="P823" s="38" t="s">
        <v>23</v>
      </c>
    </row>
    <row r="824" spans="1:16" ht="300" x14ac:dyDescent="0.2">
      <c r="A824" s="33" t="s">
        <v>206</v>
      </c>
      <c r="B824" s="34" t="str">
        <f>IF(A824="","",VLOOKUP(A824,dados!$D$1:$E$130,2,FALSE))</f>
        <v>Comarca de Gaspar</v>
      </c>
      <c r="C824" s="131" t="s">
        <v>3101</v>
      </c>
      <c r="D824" s="25"/>
      <c r="E824" s="160" t="s">
        <v>99</v>
      </c>
      <c r="F824" s="25" t="s">
        <v>3102</v>
      </c>
      <c r="G824" s="25" t="s">
        <v>81</v>
      </c>
      <c r="H824" s="36" t="s">
        <v>531</v>
      </c>
      <c r="I824" s="37">
        <v>225.04</v>
      </c>
      <c r="J824" s="38" t="s">
        <v>26</v>
      </c>
      <c r="K824" s="38" t="s">
        <v>39</v>
      </c>
      <c r="L824" s="39"/>
      <c r="M824" s="39"/>
      <c r="N824" s="38" t="s">
        <v>3103</v>
      </c>
      <c r="O824" s="38" t="s">
        <v>43</v>
      </c>
      <c r="P824" s="38" t="s">
        <v>23</v>
      </c>
    </row>
    <row r="825" spans="1:16" ht="285" x14ac:dyDescent="0.2">
      <c r="A825" s="33" t="s">
        <v>42</v>
      </c>
      <c r="B825" s="34" t="str">
        <f>IF(A825="","",VLOOKUP(A825,dados!$D$1:$E$130,2,FALSE))</f>
        <v>Tribunal de Justiça</v>
      </c>
      <c r="C825" s="131" t="s">
        <v>3104</v>
      </c>
      <c r="D825" s="25"/>
      <c r="E825" s="160" t="s">
        <v>82</v>
      </c>
      <c r="F825" s="25" t="s">
        <v>3105</v>
      </c>
      <c r="G825" s="25" t="s">
        <v>81</v>
      </c>
      <c r="H825" s="36" t="s">
        <v>2946</v>
      </c>
      <c r="I825" s="37">
        <v>9993.92</v>
      </c>
      <c r="J825" s="38" t="s">
        <v>26</v>
      </c>
      <c r="K825" s="38" t="s">
        <v>39</v>
      </c>
      <c r="L825" s="39"/>
      <c r="M825" s="39"/>
      <c r="N825" s="38" t="s">
        <v>3106</v>
      </c>
      <c r="O825" s="38" t="s">
        <v>43</v>
      </c>
      <c r="P825" s="38" t="s">
        <v>23</v>
      </c>
    </row>
    <row r="826" spans="1:16" ht="120" x14ac:dyDescent="0.2">
      <c r="A826" s="33" t="s">
        <v>42</v>
      </c>
      <c r="B826" s="34" t="str">
        <f>IF(A826="","",VLOOKUP(A826,dados!$D$1:$E$130,2,FALSE))</f>
        <v>Tribunal de Justiça</v>
      </c>
      <c r="C826" s="131" t="s">
        <v>3107</v>
      </c>
      <c r="D826" s="25"/>
      <c r="E826" s="160" t="s">
        <v>99</v>
      </c>
      <c r="F826" s="25" t="s">
        <v>3108</v>
      </c>
      <c r="G826" s="25" t="s">
        <v>81</v>
      </c>
      <c r="H826" s="36" t="s">
        <v>531</v>
      </c>
      <c r="I826" s="37">
        <v>750</v>
      </c>
      <c r="J826" s="38" t="s">
        <v>26</v>
      </c>
      <c r="K826" s="38" t="s">
        <v>39</v>
      </c>
      <c r="L826" s="39"/>
      <c r="M826" s="39"/>
      <c r="N826" s="38" t="s">
        <v>3109</v>
      </c>
      <c r="O826" s="38" t="s">
        <v>43</v>
      </c>
      <c r="P826" s="38" t="s">
        <v>23</v>
      </c>
    </row>
    <row r="827" spans="1:16" ht="165" x14ac:dyDescent="0.2">
      <c r="A827" s="33" t="s">
        <v>248</v>
      </c>
      <c r="B827" s="34" t="str">
        <f>IF(A827="","",VLOOKUP(A827,dados!$D$1:$E$130,2,FALSE))</f>
        <v>Comarca de Joinville</v>
      </c>
      <c r="C827" s="131" t="s">
        <v>1936</v>
      </c>
      <c r="D827" s="25"/>
      <c r="E827" s="160" t="s">
        <v>104</v>
      </c>
      <c r="F827" s="25" t="s">
        <v>3110</v>
      </c>
      <c r="G827" s="25" t="s">
        <v>81</v>
      </c>
      <c r="H827" s="36" t="s">
        <v>3111</v>
      </c>
      <c r="I827" s="37">
        <v>2070</v>
      </c>
      <c r="J827" s="38" t="s">
        <v>26</v>
      </c>
      <c r="K827" s="38" t="s">
        <v>39</v>
      </c>
      <c r="L827" s="39"/>
      <c r="M827" s="39"/>
      <c r="N827" s="38" t="s">
        <v>3112</v>
      </c>
      <c r="O827" s="38" t="s">
        <v>43</v>
      </c>
      <c r="P827" s="38" t="s">
        <v>23</v>
      </c>
    </row>
    <row r="828" spans="1:16" ht="165" x14ac:dyDescent="0.2">
      <c r="A828" s="33" t="s">
        <v>42</v>
      </c>
      <c r="B828" s="34" t="str">
        <f>IF(A828="","",VLOOKUP(A828,dados!$D$1:$E$130,2,FALSE))</f>
        <v>Tribunal de Justiça</v>
      </c>
      <c r="C828" s="131" t="s">
        <v>3113</v>
      </c>
      <c r="D828" s="25"/>
      <c r="E828" s="160" t="s">
        <v>124</v>
      </c>
      <c r="F828" s="25" t="s">
        <v>3114</v>
      </c>
      <c r="G828" s="25" t="s">
        <v>81</v>
      </c>
      <c r="H828" s="36"/>
      <c r="I828" s="37">
        <v>9395</v>
      </c>
      <c r="J828" s="38" t="s">
        <v>26</v>
      </c>
      <c r="K828" s="38" t="s">
        <v>39</v>
      </c>
      <c r="L828" s="39"/>
      <c r="M828" s="39"/>
      <c r="N828" s="38" t="s">
        <v>3115</v>
      </c>
      <c r="O828" s="38" t="s">
        <v>43</v>
      </c>
      <c r="P828" s="38" t="s">
        <v>23</v>
      </c>
    </row>
    <row r="829" spans="1:16" ht="300" x14ac:dyDescent="0.2">
      <c r="A829" s="33" t="s">
        <v>42</v>
      </c>
      <c r="B829" s="34" t="str">
        <f>IF(A829="","",VLOOKUP(A829,dados!$D$1:$E$130,2,FALSE))</f>
        <v>Tribunal de Justiça</v>
      </c>
      <c r="C829" s="131" t="s">
        <v>3116</v>
      </c>
      <c r="D829" s="25"/>
      <c r="E829" s="160" t="s">
        <v>18</v>
      </c>
      <c r="F829" s="25" t="s">
        <v>3117</v>
      </c>
      <c r="G829" s="25" t="s">
        <v>81</v>
      </c>
      <c r="H829" s="36" t="s">
        <v>531</v>
      </c>
      <c r="I829" s="37">
        <v>2261</v>
      </c>
      <c r="J829" s="38" t="s">
        <v>26</v>
      </c>
      <c r="K829" s="38" t="s">
        <v>39</v>
      </c>
      <c r="L829" s="39"/>
      <c r="M829" s="39"/>
      <c r="N829" s="38" t="s">
        <v>3118</v>
      </c>
      <c r="O829" s="38" t="s">
        <v>43</v>
      </c>
      <c r="P829" s="38" t="s">
        <v>23</v>
      </c>
    </row>
    <row r="830" spans="1:16" ht="60" x14ac:dyDescent="0.2">
      <c r="A830" s="33" t="s">
        <v>126</v>
      </c>
      <c r="B830" s="34" t="str">
        <f>IF(A830="","",VLOOKUP(A830,dados!$D$1:$E$130,2,FALSE))</f>
        <v>Comarca de Balneário Camboriú</v>
      </c>
      <c r="C830" s="131" t="s">
        <v>3119</v>
      </c>
      <c r="D830" s="25"/>
      <c r="E830" s="160" t="s">
        <v>116</v>
      </c>
      <c r="F830" s="25" t="s">
        <v>3120</v>
      </c>
      <c r="G830" s="25" t="s">
        <v>81</v>
      </c>
      <c r="H830" s="36" t="s">
        <v>3111</v>
      </c>
      <c r="I830" s="37">
        <v>1750</v>
      </c>
      <c r="J830" s="38" t="s">
        <v>26</v>
      </c>
      <c r="K830" s="38" t="s">
        <v>39</v>
      </c>
      <c r="L830" s="39"/>
      <c r="M830" s="39"/>
      <c r="N830" s="38" t="s">
        <v>3121</v>
      </c>
      <c r="O830" s="38" t="s">
        <v>43</v>
      </c>
      <c r="P830" s="38" t="s">
        <v>23</v>
      </c>
    </row>
    <row r="831" spans="1:16" ht="135" x14ac:dyDescent="0.2">
      <c r="A831" s="33" t="s">
        <v>42</v>
      </c>
      <c r="B831" s="34" t="str">
        <f>IF(A831="","",VLOOKUP(A831,dados!$D$1:$E$130,2,FALSE))</f>
        <v>Tribunal de Justiça</v>
      </c>
      <c r="C831" s="131" t="s">
        <v>3122</v>
      </c>
      <c r="D831" s="25"/>
      <c r="E831" s="160" t="s">
        <v>99</v>
      </c>
      <c r="F831" s="25" t="s">
        <v>3123</v>
      </c>
      <c r="G831" s="25" t="s">
        <v>81</v>
      </c>
      <c r="H831" s="36" t="s">
        <v>3124</v>
      </c>
      <c r="I831" s="37">
        <v>45850</v>
      </c>
      <c r="J831" s="38" t="s">
        <v>26</v>
      </c>
      <c r="K831" s="38" t="s">
        <v>39</v>
      </c>
      <c r="L831" s="39"/>
      <c r="M831" s="39"/>
      <c r="N831" s="38" t="s">
        <v>3125</v>
      </c>
      <c r="O831" s="38" t="s">
        <v>43</v>
      </c>
      <c r="P831" s="38" t="s">
        <v>23</v>
      </c>
    </row>
    <row r="832" spans="1:16" ht="90" customHeight="1" x14ac:dyDescent="0.2">
      <c r="A832" s="33" t="s">
        <v>126</v>
      </c>
      <c r="B832" s="34" t="str">
        <f>IF(A832="","",VLOOKUP(A832,dados!$D$1:$E$130,2,FALSE))</f>
        <v>Comarca de Balneário Camboriú</v>
      </c>
      <c r="C832" s="26" t="s">
        <v>3126</v>
      </c>
      <c r="D832" s="25"/>
      <c r="E832" s="160" t="s">
        <v>99</v>
      </c>
      <c r="F832" s="25" t="s">
        <v>3127</v>
      </c>
      <c r="G832" s="25" t="s">
        <v>81</v>
      </c>
      <c r="H832" s="36" t="s">
        <v>531</v>
      </c>
      <c r="I832" s="37">
        <v>300</v>
      </c>
      <c r="J832" s="38" t="s">
        <v>26</v>
      </c>
      <c r="K832" s="38" t="s">
        <v>28</v>
      </c>
      <c r="L832" s="39">
        <v>44592</v>
      </c>
      <c r="M832" s="39"/>
      <c r="N832" s="38" t="s">
        <v>3128</v>
      </c>
      <c r="O832" s="38" t="s">
        <v>43</v>
      </c>
      <c r="P832" s="38" t="s">
        <v>23</v>
      </c>
    </row>
    <row r="833" spans="1:16" ht="270" x14ac:dyDescent="0.2">
      <c r="A833" s="33" t="s">
        <v>238</v>
      </c>
      <c r="B833" s="34" t="str">
        <f>IF(A833="","",VLOOKUP(A833,dados!$D$1:$E$130,2,FALSE))</f>
        <v>Comarca de Itapoá</v>
      </c>
      <c r="C833" s="131" t="s">
        <v>3129</v>
      </c>
      <c r="D833" s="25"/>
      <c r="E833" s="160" t="s">
        <v>99</v>
      </c>
      <c r="F833" s="25" t="s">
        <v>3130</v>
      </c>
      <c r="G833" s="25" t="s">
        <v>81</v>
      </c>
      <c r="H833" s="36" t="s">
        <v>2895</v>
      </c>
      <c r="I833" s="37">
        <v>4156.8</v>
      </c>
      <c r="J833" s="38" t="s">
        <v>26</v>
      </c>
      <c r="K833" s="38" t="s">
        <v>28</v>
      </c>
      <c r="L833" s="39"/>
      <c r="M833" s="39"/>
      <c r="N833" s="38" t="s">
        <v>3131</v>
      </c>
      <c r="O833" s="38" t="s">
        <v>43</v>
      </c>
      <c r="P833" s="38" t="s">
        <v>23</v>
      </c>
    </row>
    <row r="834" spans="1:16" ht="255" x14ac:dyDescent="0.2">
      <c r="A834" s="33" t="s">
        <v>252</v>
      </c>
      <c r="B834" s="34" t="str">
        <f>IF(A834="","",VLOOKUP(A834,dados!$D$1:$E$130,2,FALSE))</f>
        <v xml:space="preserve">Comarca de Lages </v>
      </c>
      <c r="C834" s="131" t="s">
        <v>3132</v>
      </c>
      <c r="D834" s="25"/>
      <c r="E834" s="160" t="s">
        <v>116</v>
      </c>
      <c r="F834" s="25" t="s">
        <v>3133</v>
      </c>
      <c r="G834" s="25" t="s">
        <v>81</v>
      </c>
      <c r="H834" s="36" t="s">
        <v>531</v>
      </c>
      <c r="I834" s="37">
        <v>4980</v>
      </c>
      <c r="J834" s="38" t="s">
        <v>26</v>
      </c>
      <c r="K834" s="38" t="s">
        <v>39</v>
      </c>
      <c r="L834" s="39"/>
      <c r="M834" s="39"/>
      <c r="N834" s="38" t="s">
        <v>3134</v>
      </c>
      <c r="O834" s="38" t="s">
        <v>43</v>
      </c>
      <c r="P834" s="38" t="s">
        <v>23</v>
      </c>
    </row>
    <row r="835" spans="1:16" ht="90" x14ac:dyDescent="0.2">
      <c r="A835" s="33" t="s">
        <v>216</v>
      </c>
      <c r="B835" s="34" t="str">
        <f>IF(A835="","",VLOOKUP(A835,dados!$D$1:$E$130,2,FALSE))</f>
        <v>Comarca de Imaruí</v>
      </c>
      <c r="C835" s="131" t="s">
        <v>3135</v>
      </c>
      <c r="D835" s="25"/>
      <c r="E835" s="160" t="s">
        <v>99</v>
      </c>
      <c r="F835" s="25" t="s">
        <v>3136</v>
      </c>
      <c r="G835" s="25" t="s">
        <v>81</v>
      </c>
      <c r="H835" s="36" t="s">
        <v>3137</v>
      </c>
      <c r="I835" s="37">
        <v>565</v>
      </c>
      <c r="J835" s="38" t="s">
        <v>26</v>
      </c>
      <c r="K835" s="38" t="s">
        <v>39</v>
      </c>
      <c r="L835" s="39"/>
      <c r="M835" s="39"/>
      <c r="N835" s="38" t="s">
        <v>3138</v>
      </c>
      <c r="O835" s="38" t="s">
        <v>43</v>
      </c>
      <c r="P835" s="38" t="s">
        <v>23</v>
      </c>
    </row>
    <row r="836" spans="1:16" ht="90" customHeight="1" x14ac:dyDescent="0.2">
      <c r="A836" s="33" t="s">
        <v>218</v>
      </c>
      <c r="B836" s="34" t="str">
        <f>IF(A836="","",VLOOKUP(A836,dados!$D$1:$E$130,2,FALSE))</f>
        <v>Comarca de Imbituba</v>
      </c>
      <c r="C836" s="26" t="s">
        <v>3139</v>
      </c>
      <c r="D836" s="25"/>
      <c r="E836" s="160" t="s">
        <v>99</v>
      </c>
      <c r="F836" s="25" t="s">
        <v>3140</v>
      </c>
      <c r="G836" s="25" t="s">
        <v>81</v>
      </c>
      <c r="H836" s="36" t="s">
        <v>531</v>
      </c>
      <c r="I836" s="37">
        <v>700</v>
      </c>
      <c r="J836" s="38" t="s">
        <v>26</v>
      </c>
      <c r="K836" s="38" t="s">
        <v>28</v>
      </c>
      <c r="L836" s="39">
        <v>44592</v>
      </c>
      <c r="M836" s="39"/>
      <c r="N836" s="38" t="s">
        <v>3141</v>
      </c>
      <c r="O836" s="38" t="s">
        <v>43</v>
      </c>
      <c r="P836" s="38" t="s">
        <v>23</v>
      </c>
    </row>
    <row r="837" spans="1:16" ht="45" x14ac:dyDescent="0.2">
      <c r="A837" s="33" t="s">
        <v>42</v>
      </c>
      <c r="B837" s="34" t="str">
        <f>IF(A837="","",VLOOKUP(A837,dados!$D$1:$E$130,2,FALSE))</f>
        <v>Tribunal de Justiça</v>
      </c>
      <c r="C837" s="131" t="s">
        <v>3142</v>
      </c>
      <c r="D837" s="25"/>
      <c r="E837" s="160" t="s">
        <v>82</v>
      </c>
      <c r="F837" s="25" t="s">
        <v>3143</v>
      </c>
      <c r="G837" s="25" t="s">
        <v>81</v>
      </c>
      <c r="H837" s="36" t="s">
        <v>531</v>
      </c>
      <c r="I837" s="37">
        <v>239.8</v>
      </c>
      <c r="J837" s="38" t="s">
        <v>26</v>
      </c>
      <c r="K837" s="38" t="s">
        <v>39</v>
      </c>
      <c r="L837" s="39"/>
      <c r="M837" s="39"/>
      <c r="N837" s="38" t="s">
        <v>3144</v>
      </c>
      <c r="O837" s="38" t="s">
        <v>43</v>
      </c>
      <c r="P837" s="38" t="s">
        <v>23</v>
      </c>
    </row>
    <row r="838" spans="1:16" ht="255" x14ac:dyDescent="0.2">
      <c r="A838" s="33" t="s">
        <v>42</v>
      </c>
      <c r="B838" s="34" t="str">
        <f>IF(A838="","",VLOOKUP(A838,dados!$D$1:$E$130,2,FALSE))</f>
        <v>Tribunal de Justiça</v>
      </c>
      <c r="C838" s="131" t="s">
        <v>3145</v>
      </c>
      <c r="D838" s="25"/>
      <c r="E838" s="160" t="s">
        <v>116</v>
      </c>
      <c r="F838" s="25" t="s">
        <v>3146</v>
      </c>
      <c r="G838" s="25" t="s">
        <v>81</v>
      </c>
      <c r="H838" s="36" t="s">
        <v>1979</v>
      </c>
      <c r="I838" s="37">
        <v>1175</v>
      </c>
      <c r="J838" s="38" t="s">
        <v>26</v>
      </c>
      <c r="K838" s="38" t="s">
        <v>39</v>
      </c>
      <c r="L838" s="39"/>
      <c r="M838" s="39"/>
      <c r="N838" s="38" t="s">
        <v>3147</v>
      </c>
      <c r="O838" s="38" t="s">
        <v>43</v>
      </c>
      <c r="P838" s="38" t="s">
        <v>23</v>
      </c>
    </row>
    <row r="839" spans="1:16" ht="240" x14ac:dyDescent="0.2">
      <c r="A839" s="33" t="s">
        <v>218</v>
      </c>
      <c r="B839" s="34" t="str">
        <f>IF(A839="","",VLOOKUP(A839,dados!$D$1:$E$130,2,FALSE))</f>
        <v>Comarca de Imbituba</v>
      </c>
      <c r="C839" s="131" t="s">
        <v>3148</v>
      </c>
      <c r="D839" s="25"/>
      <c r="E839" s="160" t="s">
        <v>99</v>
      </c>
      <c r="F839" s="25" t="s">
        <v>3149</v>
      </c>
      <c r="G839" s="25" t="s">
        <v>81</v>
      </c>
      <c r="H839" s="36" t="s">
        <v>1528</v>
      </c>
      <c r="I839" s="37">
        <v>1980</v>
      </c>
      <c r="J839" s="38" t="s">
        <v>26</v>
      </c>
      <c r="K839" s="38" t="s">
        <v>28</v>
      </c>
      <c r="L839" s="39"/>
      <c r="M839" s="39"/>
      <c r="N839" s="38" t="s">
        <v>3150</v>
      </c>
      <c r="O839" s="38" t="s">
        <v>43</v>
      </c>
      <c r="P839" s="38" t="s">
        <v>23</v>
      </c>
    </row>
    <row r="840" spans="1:16" ht="135" x14ac:dyDescent="0.2">
      <c r="A840" s="33" t="s">
        <v>186</v>
      </c>
      <c r="B840" s="34" t="str">
        <f>IF(A840="","",VLOOKUP(A840,dados!$D$1:$E$130,2,FALSE))</f>
        <v>Comarca de Correia Pinto</v>
      </c>
      <c r="C840" s="131" t="s">
        <v>3151</v>
      </c>
      <c r="D840" s="25"/>
      <c r="E840" s="160" t="s">
        <v>99</v>
      </c>
      <c r="F840" s="25" t="s">
        <v>3152</v>
      </c>
      <c r="G840" s="25" t="s">
        <v>81</v>
      </c>
      <c r="H840" s="36" t="s">
        <v>531</v>
      </c>
      <c r="I840" s="37">
        <v>2505</v>
      </c>
      <c r="J840" s="38" t="s">
        <v>26</v>
      </c>
      <c r="K840" s="38" t="s">
        <v>39</v>
      </c>
      <c r="L840" s="39"/>
      <c r="M840" s="39"/>
      <c r="N840" s="38" t="s">
        <v>3153</v>
      </c>
      <c r="O840" s="38" t="s">
        <v>43</v>
      </c>
      <c r="P840" s="38" t="s">
        <v>23</v>
      </c>
    </row>
    <row r="841" spans="1:16" ht="409.5" x14ac:dyDescent="0.2">
      <c r="A841" s="33" t="s">
        <v>42</v>
      </c>
      <c r="B841" s="34" t="str">
        <f>IF(A841="","",VLOOKUP(A841,dados!$D$1:$E$130,2,FALSE))</f>
        <v>Tribunal de Justiça</v>
      </c>
      <c r="C841" s="131" t="s">
        <v>3154</v>
      </c>
      <c r="D841" s="25"/>
      <c r="E841" s="160" t="s">
        <v>99</v>
      </c>
      <c r="F841" s="25" t="s">
        <v>3155</v>
      </c>
      <c r="G841" s="25" t="s">
        <v>81</v>
      </c>
      <c r="H841" s="36" t="s">
        <v>3156</v>
      </c>
      <c r="I841" s="37">
        <v>10300</v>
      </c>
      <c r="J841" s="38" t="s">
        <v>26</v>
      </c>
      <c r="K841" s="38" t="s">
        <v>39</v>
      </c>
      <c r="L841" s="39"/>
      <c r="M841" s="39"/>
      <c r="N841" s="38" t="s">
        <v>3157</v>
      </c>
      <c r="O841" s="38" t="s">
        <v>43</v>
      </c>
      <c r="P841" s="38" t="s">
        <v>23</v>
      </c>
    </row>
    <row r="842" spans="1:16" ht="147.75" customHeight="1" x14ac:dyDescent="0.2">
      <c r="A842" s="33" t="s">
        <v>42</v>
      </c>
      <c r="B842" s="34" t="str">
        <f>IF(A842="","",VLOOKUP(A842,dados!$D$1:$E$130,2,FALSE))</f>
        <v>Tribunal de Justiça</v>
      </c>
      <c r="C842" s="131" t="s">
        <v>3158</v>
      </c>
      <c r="D842" s="25"/>
      <c r="E842" s="160" t="s">
        <v>18</v>
      </c>
      <c r="F842" s="25" t="s">
        <v>3159</v>
      </c>
      <c r="G842" s="25" t="s">
        <v>60</v>
      </c>
      <c r="H842" s="36" t="s">
        <v>531</v>
      </c>
      <c r="I842" s="37">
        <v>8687</v>
      </c>
      <c r="J842" s="38" t="s">
        <v>26</v>
      </c>
      <c r="K842" s="38" t="s">
        <v>28</v>
      </c>
      <c r="L842" s="39"/>
      <c r="M842" s="39"/>
      <c r="N842" s="38" t="s">
        <v>3160</v>
      </c>
      <c r="O842" s="38" t="s">
        <v>43</v>
      </c>
      <c r="P842" s="38" t="s">
        <v>34</v>
      </c>
    </row>
    <row r="843" spans="1:16" ht="210" x14ac:dyDescent="0.2">
      <c r="A843" s="33" t="s">
        <v>204</v>
      </c>
      <c r="B843" s="34" t="str">
        <f>IF(A843="","",VLOOKUP(A843,dados!$D$1:$E$130,2,FALSE))</f>
        <v>Comarca de Garuva</v>
      </c>
      <c r="C843" s="131" t="s">
        <v>3161</v>
      </c>
      <c r="D843" s="25"/>
      <c r="E843" s="160" t="s">
        <v>99</v>
      </c>
      <c r="F843" s="25" t="s">
        <v>3162</v>
      </c>
      <c r="G843" s="25" t="s">
        <v>81</v>
      </c>
      <c r="H843" s="36" t="s">
        <v>1679</v>
      </c>
      <c r="I843" s="37">
        <v>1200</v>
      </c>
      <c r="J843" s="38" t="s">
        <v>26</v>
      </c>
      <c r="K843" s="38" t="s">
        <v>28</v>
      </c>
      <c r="L843" s="39"/>
      <c r="M843" s="39"/>
      <c r="N843" s="38" t="s">
        <v>3163</v>
      </c>
      <c r="O843" s="38" t="s">
        <v>43</v>
      </c>
      <c r="P843" s="38" t="s">
        <v>23</v>
      </c>
    </row>
    <row r="844" spans="1:16" ht="300" x14ac:dyDescent="0.2">
      <c r="A844" s="33" t="s">
        <v>164</v>
      </c>
      <c r="B844" s="34" t="str">
        <f>IF(A844="","",VLOOKUP(A844,dados!$D$1:$E$130,2,FALSE))</f>
        <v>Comarca de Camboriú</v>
      </c>
      <c r="C844" s="131" t="s">
        <v>3164</v>
      </c>
      <c r="D844" s="25"/>
      <c r="E844" s="160" t="s">
        <v>99</v>
      </c>
      <c r="F844" s="25" t="s">
        <v>3165</v>
      </c>
      <c r="G844" s="25" t="s">
        <v>81</v>
      </c>
      <c r="H844" s="36" t="s">
        <v>1490</v>
      </c>
      <c r="I844" s="37">
        <v>5379</v>
      </c>
      <c r="J844" s="38" t="s">
        <v>26</v>
      </c>
      <c r="K844" s="38" t="s">
        <v>39</v>
      </c>
      <c r="L844" s="39"/>
      <c r="M844" s="39"/>
      <c r="N844" s="38" t="s">
        <v>3166</v>
      </c>
      <c r="O844" s="38" t="s">
        <v>43</v>
      </c>
      <c r="P844" s="38" t="s">
        <v>23</v>
      </c>
    </row>
    <row r="845" spans="1:16" ht="120" x14ac:dyDescent="0.2">
      <c r="A845" s="33" t="s">
        <v>42</v>
      </c>
      <c r="B845" s="34" t="str">
        <f>IF(A845="","",VLOOKUP(A845,dados!$D$1:$E$130,2,FALSE))</f>
        <v>Tribunal de Justiça</v>
      </c>
      <c r="C845" s="131" t="s">
        <v>3167</v>
      </c>
      <c r="D845" s="25"/>
      <c r="E845" s="160" t="s">
        <v>116</v>
      </c>
      <c r="F845" s="25" t="s">
        <v>3168</v>
      </c>
      <c r="G845" s="25" t="s">
        <v>81</v>
      </c>
      <c r="H845" s="36" t="s">
        <v>1535</v>
      </c>
      <c r="I845" s="37">
        <v>28480</v>
      </c>
      <c r="J845" s="38" t="s">
        <v>26</v>
      </c>
      <c r="K845" s="38" t="s">
        <v>39</v>
      </c>
      <c r="L845" s="39"/>
      <c r="M845" s="39"/>
      <c r="N845" s="38" t="s">
        <v>3169</v>
      </c>
      <c r="O845" s="38" t="s">
        <v>43</v>
      </c>
      <c r="P845" s="38" t="s">
        <v>23</v>
      </c>
    </row>
    <row r="846" spans="1:16" ht="360" x14ac:dyDescent="0.2">
      <c r="A846" s="33" t="s">
        <v>202</v>
      </c>
      <c r="B846" s="34" t="str">
        <f>IF(A846="","",VLOOKUP(A846,dados!$D$1:$E$130,2,FALSE))</f>
        <v>Comarca de Garopaba</v>
      </c>
      <c r="C846" s="131" t="s">
        <v>3170</v>
      </c>
      <c r="D846" s="25"/>
      <c r="E846" s="160" t="s">
        <v>82</v>
      </c>
      <c r="F846" s="25" t="s">
        <v>3171</v>
      </c>
      <c r="G846" s="25" t="s">
        <v>81</v>
      </c>
      <c r="H846" s="36" t="s">
        <v>411</v>
      </c>
      <c r="I846" s="37">
        <v>124.9</v>
      </c>
      <c r="J846" s="38" t="s">
        <v>26</v>
      </c>
      <c r="K846" s="38" t="s">
        <v>39</v>
      </c>
      <c r="L846" s="39"/>
      <c r="M846" s="39"/>
      <c r="N846" s="38" t="s">
        <v>3172</v>
      </c>
      <c r="O846" s="38" t="s">
        <v>43</v>
      </c>
      <c r="P846" s="38" t="s">
        <v>23</v>
      </c>
    </row>
    <row r="847" spans="1:16" ht="45" x14ac:dyDescent="0.2">
      <c r="A847" s="33" t="s">
        <v>188</v>
      </c>
      <c r="B847" s="34" t="str">
        <f>IF(A847="","",VLOOKUP(A847,dados!$D$1:$E$130,2,FALSE))</f>
        <v>Comarca de Criciúma</v>
      </c>
      <c r="C847" s="131" t="s">
        <v>3173</v>
      </c>
      <c r="D847" s="25"/>
      <c r="E847" s="160" t="s">
        <v>82</v>
      </c>
      <c r="F847" s="25" t="s">
        <v>3174</v>
      </c>
      <c r="G847" s="25" t="s">
        <v>81</v>
      </c>
      <c r="H847" s="36" t="s">
        <v>2224</v>
      </c>
      <c r="I847" s="37">
        <v>975</v>
      </c>
      <c r="J847" s="38" t="s">
        <v>26</v>
      </c>
      <c r="K847" s="38" t="s">
        <v>39</v>
      </c>
      <c r="L847" s="39"/>
      <c r="M847" s="39"/>
      <c r="N847" s="38" t="s">
        <v>3175</v>
      </c>
      <c r="O847" s="38" t="s">
        <v>43</v>
      </c>
      <c r="P847" s="38" t="s">
        <v>23</v>
      </c>
    </row>
    <row r="848" spans="1:16" ht="45" x14ac:dyDescent="0.2">
      <c r="A848" s="33" t="s">
        <v>122</v>
      </c>
      <c r="B848" s="34" t="str">
        <f>IF(A848="","",VLOOKUP(A848,dados!$D$1:$E$130,2,FALSE))</f>
        <v>Comarca de Ascurra</v>
      </c>
      <c r="C848" s="131" t="s">
        <v>3176</v>
      </c>
      <c r="D848" s="25"/>
      <c r="E848" s="160" t="s">
        <v>99</v>
      </c>
      <c r="F848" s="25" t="s">
        <v>3177</v>
      </c>
      <c r="G848" s="25" t="s">
        <v>81</v>
      </c>
      <c r="H848" s="36" t="s">
        <v>2224</v>
      </c>
      <c r="I848" s="37">
        <v>134.85</v>
      </c>
      <c r="J848" s="38" t="s">
        <v>26</v>
      </c>
      <c r="K848" s="38" t="s">
        <v>39</v>
      </c>
      <c r="L848" s="39"/>
      <c r="M848" s="39"/>
      <c r="N848" s="38" t="s">
        <v>3178</v>
      </c>
      <c r="O848" s="38" t="s">
        <v>43</v>
      </c>
      <c r="P848" s="38" t="s">
        <v>23</v>
      </c>
    </row>
    <row r="849" spans="1:16" ht="165" x14ac:dyDescent="0.2">
      <c r="A849" s="33" t="s">
        <v>248</v>
      </c>
      <c r="B849" s="34" t="str">
        <f>IF(A849="","",VLOOKUP(A849,dados!$D$1:$E$130,2,FALSE))</f>
        <v>Comarca de Joinville</v>
      </c>
      <c r="C849" s="131" t="s">
        <v>3179</v>
      </c>
      <c r="D849" s="25"/>
      <c r="E849" s="160" t="s">
        <v>99</v>
      </c>
      <c r="F849" s="25" t="s">
        <v>3180</v>
      </c>
      <c r="G849" s="25" t="s">
        <v>81</v>
      </c>
      <c r="H849" s="36" t="s">
        <v>1679</v>
      </c>
      <c r="I849" s="37">
        <v>360</v>
      </c>
      <c r="J849" s="38" t="s">
        <v>26</v>
      </c>
      <c r="K849" s="38" t="s">
        <v>39</v>
      </c>
      <c r="L849" s="39"/>
      <c r="M849" s="39"/>
      <c r="N849" s="38" t="s">
        <v>3181</v>
      </c>
      <c r="O849" s="38" t="s">
        <v>43</v>
      </c>
      <c r="P849" s="38" t="s">
        <v>23</v>
      </c>
    </row>
    <row r="850" spans="1:16" ht="75" x14ac:dyDescent="0.2">
      <c r="A850" s="33" t="s">
        <v>242</v>
      </c>
      <c r="B850" s="34" t="str">
        <f>IF(A850="","",VLOOKUP(A850,dados!$D$1:$E$130,2,FALSE))</f>
        <v>Comarca de Jaguaruna</v>
      </c>
      <c r="C850" s="131" t="s">
        <v>3182</v>
      </c>
      <c r="D850" s="25"/>
      <c r="E850" s="160" t="s">
        <v>99</v>
      </c>
      <c r="F850" s="25" t="s">
        <v>3183</v>
      </c>
      <c r="G850" s="25" t="s">
        <v>81</v>
      </c>
      <c r="H850" s="36" t="s">
        <v>1528</v>
      </c>
      <c r="I850" s="37">
        <v>990</v>
      </c>
      <c r="J850" s="38" t="s">
        <v>26</v>
      </c>
      <c r="K850" s="38" t="s">
        <v>39</v>
      </c>
      <c r="L850" s="39"/>
      <c r="M850" s="39"/>
      <c r="N850" s="38" t="s">
        <v>3184</v>
      </c>
      <c r="O850" s="38" t="s">
        <v>52</v>
      </c>
      <c r="P850" s="38" t="s">
        <v>23</v>
      </c>
    </row>
    <row r="851" spans="1:16" ht="75" x14ac:dyDescent="0.2">
      <c r="A851" s="33" t="s">
        <v>42</v>
      </c>
      <c r="B851" s="34" t="str">
        <f>IF(A851="","",VLOOKUP(A851,dados!$D$1:$E$130,2,FALSE))</f>
        <v>Tribunal de Justiça</v>
      </c>
      <c r="C851" s="131" t="s">
        <v>3185</v>
      </c>
      <c r="D851" s="25"/>
      <c r="E851" s="160" t="s">
        <v>112</v>
      </c>
      <c r="F851" s="25" t="s">
        <v>3186</v>
      </c>
      <c r="G851" s="25" t="s">
        <v>81</v>
      </c>
      <c r="H851" s="36" t="s">
        <v>531</v>
      </c>
      <c r="I851" s="37">
        <v>1099.1600000000001</v>
      </c>
      <c r="J851" s="38" t="s">
        <v>26</v>
      </c>
      <c r="K851" s="38" t="s">
        <v>39</v>
      </c>
      <c r="L851" s="39"/>
      <c r="M851" s="39"/>
      <c r="N851" s="38" t="s">
        <v>3187</v>
      </c>
      <c r="O851" s="38" t="s">
        <v>43</v>
      </c>
      <c r="P851" s="38" t="s">
        <v>23</v>
      </c>
    </row>
    <row r="852" spans="1:16" ht="135" x14ac:dyDescent="0.2">
      <c r="A852" s="33" t="s">
        <v>42</v>
      </c>
      <c r="B852" s="34" t="str">
        <f>IF(A852="","",VLOOKUP(A852,dados!$D$1:$E$130,2,FALSE))</f>
        <v>Tribunal de Justiça</v>
      </c>
      <c r="C852" s="131" t="s">
        <v>3188</v>
      </c>
      <c r="D852" s="25"/>
      <c r="E852" s="160" t="s">
        <v>99</v>
      </c>
      <c r="F852" s="25" t="s">
        <v>3189</v>
      </c>
      <c r="G852" s="25" t="s">
        <v>81</v>
      </c>
      <c r="H852" s="36" t="s">
        <v>531</v>
      </c>
      <c r="I852" s="37">
        <v>2052.2399999999998</v>
      </c>
      <c r="J852" s="38" t="s">
        <v>26</v>
      </c>
      <c r="K852" s="38" t="s">
        <v>39</v>
      </c>
      <c r="L852" s="39"/>
      <c r="M852" s="39"/>
      <c r="N852" s="38" t="s">
        <v>3190</v>
      </c>
      <c r="O852" s="38" t="s">
        <v>43</v>
      </c>
      <c r="P852" s="38" t="s">
        <v>23</v>
      </c>
    </row>
    <row r="853" spans="1:16" ht="120" x14ac:dyDescent="0.2">
      <c r="A853" s="33" t="s">
        <v>198</v>
      </c>
      <c r="B853" s="34" t="str">
        <f>IF(A853="","",VLOOKUP(A853,dados!$D$1:$E$130,2,FALSE))</f>
        <v>Comarca de Forquilhinha</v>
      </c>
      <c r="C853" s="131" t="s">
        <v>3191</v>
      </c>
      <c r="D853" s="25"/>
      <c r="E853" s="160" t="s">
        <v>82</v>
      </c>
      <c r="F853" s="25" t="s">
        <v>3192</v>
      </c>
      <c r="G853" s="25" t="s">
        <v>81</v>
      </c>
      <c r="H853" s="36" t="s">
        <v>1503</v>
      </c>
      <c r="I853" s="37">
        <v>950</v>
      </c>
      <c r="J853" s="38" t="s">
        <v>26</v>
      </c>
      <c r="K853" s="38" t="s">
        <v>39</v>
      </c>
      <c r="L853" s="39"/>
      <c r="M853" s="39"/>
      <c r="N853" s="38" t="s">
        <v>3193</v>
      </c>
      <c r="O853" s="38" t="s">
        <v>43</v>
      </c>
      <c r="P853" s="38" t="s">
        <v>23</v>
      </c>
    </row>
    <row r="854" spans="1:16" ht="255" x14ac:dyDescent="0.2">
      <c r="A854" s="33" t="s">
        <v>228</v>
      </c>
      <c r="B854" s="34" t="str">
        <f>IF(A854="","",VLOOKUP(A854,dados!$D$1:$E$130,2,FALSE))</f>
        <v>Comarca de Itajaí</v>
      </c>
      <c r="C854" s="131" t="s">
        <v>3194</v>
      </c>
      <c r="D854" s="25"/>
      <c r="E854" s="160" t="s">
        <v>99</v>
      </c>
      <c r="F854" s="25" t="s">
        <v>3195</v>
      </c>
      <c r="G854" s="25" t="s">
        <v>81</v>
      </c>
      <c r="H854" s="36" t="s">
        <v>1503</v>
      </c>
      <c r="I854" s="37">
        <v>1748.99</v>
      </c>
      <c r="J854" s="38" t="s">
        <v>26</v>
      </c>
      <c r="K854" s="38" t="s">
        <v>39</v>
      </c>
      <c r="L854" s="39"/>
      <c r="M854" s="39"/>
      <c r="N854" s="38" t="s">
        <v>3046</v>
      </c>
      <c r="O854" s="38" t="s">
        <v>43</v>
      </c>
      <c r="P854" s="38" t="s">
        <v>23</v>
      </c>
    </row>
    <row r="855" spans="1:16" ht="135" x14ac:dyDescent="0.2">
      <c r="A855" s="33" t="s">
        <v>42</v>
      </c>
      <c r="B855" s="34" t="str">
        <f>IF(A855="","",VLOOKUP(A855,dados!$D$1:$E$130,2,FALSE))</f>
        <v>Tribunal de Justiça</v>
      </c>
      <c r="C855" s="131" t="s">
        <v>3196</v>
      </c>
      <c r="D855" s="25"/>
      <c r="E855" s="160" t="s">
        <v>94</v>
      </c>
      <c r="F855" s="25" t="s">
        <v>3197</v>
      </c>
      <c r="G855" s="25" t="s">
        <v>81</v>
      </c>
      <c r="H855" s="36" t="s">
        <v>531</v>
      </c>
      <c r="I855" s="37">
        <v>4499.96</v>
      </c>
      <c r="J855" s="38" t="s">
        <v>26</v>
      </c>
      <c r="K855" s="38" t="s">
        <v>39</v>
      </c>
      <c r="L855" s="39"/>
      <c r="M855" s="39"/>
      <c r="N855" s="38" t="s">
        <v>3198</v>
      </c>
      <c r="O855" s="38" t="s">
        <v>43</v>
      </c>
      <c r="P855" s="38" t="s">
        <v>23</v>
      </c>
    </row>
    <row r="856" spans="1:16" ht="150" x14ac:dyDescent="0.2">
      <c r="A856" s="33" t="s">
        <v>42</v>
      </c>
      <c r="B856" s="34" t="str">
        <f>IF(A856="","",VLOOKUP(A856,dados!$D$1:$E$130,2,FALSE))</f>
        <v>Tribunal de Justiça</v>
      </c>
      <c r="C856" s="131" t="s">
        <v>3199</v>
      </c>
      <c r="D856" s="25"/>
      <c r="E856" s="160" t="s">
        <v>99</v>
      </c>
      <c r="F856" s="25" t="s">
        <v>3200</v>
      </c>
      <c r="G856" s="25" t="s">
        <v>81</v>
      </c>
      <c r="H856" s="36" t="s">
        <v>3111</v>
      </c>
      <c r="I856" s="37">
        <v>2450</v>
      </c>
      <c r="J856" s="38" t="s">
        <v>26</v>
      </c>
      <c r="K856" s="38" t="s">
        <v>39</v>
      </c>
      <c r="L856" s="39"/>
      <c r="M856" s="39"/>
      <c r="N856" s="38" t="s">
        <v>3201</v>
      </c>
      <c r="O856" s="38" t="s">
        <v>43</v>
      </c>
      <c r="P856" s="38" t="s">
        <v>23</v>
      </c>
    </row>
    <row r="857" spans="1:16" ht="285" x14ac:dyDescent="0.2">
      <c r="A857" s="33" t="s">
        <v>42</v>
      </c>
      <c r="B857" s="34" t="s">
        <v>42</v>
      </c>
      <c r="C857" s="131" t="s">
        <v>3202</v>
      </c>
      <c r="D857" s="25"/>
      <c r="E857" s="160" t="s">
        <v>99</v>
      </c>
      <c r="F857" s="25" t="s">
        <v>3203</v>
      </c>
      <c r="G857" s="25" t="s">
        <v>81</v>
      </c>
      <c r="H857" s="36" t="s">
        <v>2170</v>
      </c>
      <c r="I857" s="37">
        <v>11212.7</v>
      </c>
      <c r="J857" s="38" t="s">
        <v>26</v>
      </c>
      <c r="K857" s="38" t="s">
        <v>39</v>
      </c>
      <c r="L857" s="39"/>
      <c r="M857" s="39"/>
      <c r="N857" s="38" t="s">
        <v>3204</v>
      </c>
      <c r="O857" s="38" t="s">
        <v>43</v>
      </c>
      <c r="P857" s="38" t="s">
        <v>23</v>
      </c>
    </row>
    <row r="858" spans="1:16" ht="105" x14ac:dyDescent="0.2">
      <c r="A858" s="33" t="s">
        <v>42</v>
      </c>
      <c r="B858" s="34" t="str">
        <f>IF(A858="","",VLOOKUP(A858,dados!$D$1:$E$130,2,FALSE))</f>
        <v>Tribunal de Justiça</v>
      </c>
      <c r="C858" s="131" t="s">
        <v>3205</v>
      </c>
      <c r="D858" s="25"/>
      <c r="E858" s="160" t="s">
        <v>99</v>
      </c>
      <c r="F858" s="25" t="s">
        <v>3206</v>
      </c>
      <c r="G858" s="25" t="s">
        <v>81</v>
      </c>
      <c r="H858" s="36" t="s">
        <v>3207</v>
      </c>
      <c r="I858" s="37">
        <v>13230</v>
      </c>
      <c r="J858" s="38" t="s">
        <v>26</v>
      </c>
      <c r="K858" s="38" t="s">
        <v>39</v>
      </c>
      <c r="L858" s="39"/>
      <c r="M858" s="39"/>
      <c r="N858" s="38" t="s">
        <v>3208</v>
      </c>
      <c r="O858" s="38" t="s">
        <v>43</v>
      </c>
      <c r="P858" s="38" t="s">
        <v>23</v>
      </c>
    </row>
    <row r="859" spans="1:16" ht="255" x14ac:dyDescent="0.2">
      <c r="A859" s="33" t="s">
        <v>42</v>
      </c>
      <c r="B859" s="34" t="str">
        <f>IF(A859="","",VLOOKUP(A859,dados!$D$1:$E$130,2,FALSE))</f>
        <v>Tribunal de Justiça</v>
      </c>
      <c r="C859" s="131" t="s">
        <v>3209</v>
      </c>
      <c r="D859" s="25"/>
      <c r="E859" s="160" t="s">
        <v>128</v>
      </c>
      <c r="F859" s="25" t="s">
        <v>3210</v>
      </c>
      <c r="G859" s="25" t="s">
        <v>81</v>
      </c>
      <c r="H859" s="36" t="s">
        <v>3211</v>
      </c>
      <c r="I859" s="37">
        <v>12220</v>
      </c>
      <c r="J859" s="38" t="s">
        <v>26</v>
      </c>
      <c r="K859" s="38" t="s">
        <v>39</v>
      </c>
      <c r="L859" s="39"/>
      <c r="M859" s="39"/>
      <c r="N859" s="38" t="s">
        <v>3212</v>
      </c>
      <c r="O859" s="38" t="s">
        <v>43</v>
      </c>
      <c r="P859" s="38" t="s">
        <v>23</v>
      </c>
    </row>
    <row r="860" spans="1:16" ht="165" x14ac:dyDescent="0.2">
      <c r="A860" s="33" t="s">
        <v>282</v>
      </c>
      <c r="B860" s="34" t="str">
        <f>IF(A860="","",VLOOKUP(A860,dados!$D$1:$E$130,2,FALSE))</f>
        <v>Comarca de Pinhalzinho</v>
      </c>
      <c r="C860" s="131" t="s">
        <v>3213</v>
      </c>
      <c r="D860" s="25"/>
      <c r="E860" s="160" t="s">
        <v>99</v>
      </c>
      <c r="F860" s="25" t="s">
        <v>3214</v>
      </c>
      <c r="G860" s="25" t="s">
        <v>81</v>
      </c>
      <c r="H860" s="36" t="s">
        <v>3215</v>
      </c>
      <c r="I860" s="37">
        <v>325</v>
      </c>
      <c r="J860" s="38" t="s">
        <v>26</v>
      </c>
      <c r="K860" s="38" t="s">
        <v>39</v>
      </c>
      <c r="L860" s="39"/>
      <c r="M860" s="39"/>
      <c r="N860" s="38" t="s">
        <v>3065</v>
      </c>
      <c r="O860" s="38" t="s">
        <v>43</v>
      </c>
      <c r="P860" s="38" t="s">
        <v>23</v>
      </c>
    </row>
    <row r="861" spans="1:16" ht="45" x14ac:dyDescent="0.2">
      <c r="A861" s="33" t="s">
        <v>42</v>
      </c>
      <c r="B861" s="34" t="str">
        <f>IF(A861="","",VLOOKUP(A861,dados!$D$1:$E$130,2,FALSE))</f>
        <v>Tribunal de Justiça</v>
      </c>
      <c r="C861" s="131" t="s">
        <v>3216</v>
      </c>
      <c r="D861" s="25"/>
      <c r="E861" s="160" t="s">
        <v>99</v>
      </c>
      <c r="F861" s="25" t="s">
        <v>3217</v>
      </c>
      <c r="G861" s="25" t="s">
        <v>81</v>
      </c>
      <c r="H861" s="36" t="s">
        <v>1356</v>
      </c>
      <c r="I861" s="37">
        <v>10242</v>
      </c>
      <c r="J861" s="38" t="s">
        <v>26</v>
      </c>
      <c r="K861" s="38" t="s">
        <v>39</v>
      </c>
      <c r="L861" s="39"/>
      <c r="M861" s="39"/>
      <c r="N861" s="38" t="s">
        <v>3218</v>
      </c>
      <c r="O861" s="38" t="s">
        <v>43</v>
      </c>
      <c r="P861" s="38" t="s">
        <v>23</v>
      </c>
    </row>
    <row r="862" spans="1:16" ht="330" x14ac:dyDescent="0.2">
      <c r="A862" s="33" t="s">
        <v>242</v>
      </c>
      <c r="B862" s="34" t="str">
        <f>IF(A862="","",VLOOKUP(A862,dados!$D$1:$E$130,2,FALSE))</f>
        <v>Comarca de Jaguaruna</v>
      </c>
      <c r="C862" s="131" t="s">
        <v>3219</v>
      </c>
      <c r="D862" s="25"/>
      <c r="E862" s="160" t="s">
        <v>99</v>
      </c>
      <c r="F862" s="25" t="s">
        <v>3220</v>
      </c>
      <c r="G862" s="25" t="s">
        <v>81</v>
      </c>
      <c r="H862" s="36" t="s">
        <v>1503</v>
      </c>
      <c r="I862" s="37">
        <v>700</v>
      </c>
      <c r="J862" s="38" t="s">
        <v>26</v>
      </c>
      <c r="K862" s="38" t="s">
        <v>39</v>
      </c>
      <c r="L862" s="39"/>
      <c r="M862" s="39"/>
      <c r="N862" s="38" t="s">
        <v>3221</v>
      </c>
      <c r="O862" s="38" t="s">
        <v>43</v>
      </c>
      <c r="P862" s="38" t="s">
        <v>23</v>
      </c>
    </row>
    <row r="863" spans="1:16" ht="240" x14ac:dyDescent="0.2">
      <c r="A863" s="33" t="s">
        <v>188</v>
      </c>
      <c r="B863" s="34" t="str">
        <f>IF(A863="","",VLOOKUP(A863,dados!$D$1:$E$130,2,FALSE))</f>
        <v>Comarca de Criciúma</v>
      </c>
      <c r="C863" s="131" t="s">
        <v>3222</v>
      </c>
      <c r="D863" s="25"/>
      <c r="E863" s="160" t="s">
        <v>99</v>
      </c>
      <c r="F863" s="25" t="s">
        <v>3223</v>
      </c>
      <c r="G863" s="25" t="s">
        <v>81</v>
      </c>
      <c r="H863" s="36" t="s">
        <v>1979</v>
      </c>
      <c r="I863" s="37">
        <v>155.35</v>
      </c>
      <c r="J863" s="38" t="s">
        <v>26</v>
      </c>
      <c r="K863" s="38" t="s">
        <v>39</v>
      </c>
      <c r="L863" s="39"/>
      <c r="M863" s="39"/>
      <c r="N863" s="38" t="s">
        <v>3224</v>
      </c>
      <c r="O863" s="38" t="s">
        <v>43</v>
      </c>
      <c r="P863" s="38" t="s">
        <v>23</v>
      </c>
    </row>
    <row r="864" spans="1:16" ht="75" x14ac:dyDescent="0.2">
      <c r="A864" s="33" t="s">
        <v>188</v>
      </c>
      <c r="B864" s="34" t="str">
        <f>IF(A864="","",VLOOKUP(A864,dados!$D$1:$E$130,2,FALSE))</f>
        <v>Comarca de Criciúma</v>
      </c>
      <c r="C864" s="131" t="s">
        <v>3225</v>
      </c>
      <c r="D864" s="25"/>
      <c r="E864" s="160" t="s">
        <v>99</v>
      </c>
      <c r="F864" s="25" t="s">
        <v>3226</v>
      </c>
      <c r="G864" s="25" t="s">
        <v>81</v>
      </c>
      <c r="H864" s="36" t="s">
        <v>3227</v>
      </c>
      <c r="I864" s="37">
        <v>573.6</v>
      </c>
      <c r="J864" s="38" t="s">
        <v>26</v>
      </c>
      <c r="K864" s="38" t="s">
        <v>39</v>
      </c>
      <c r="L864" s="39"/>
      <c r="M864" s="39"/>
      <c r="N864" s="38" t="s">
        <v>3228</v>
      </c>
      <c r="O864" s="38" t="s">
        <v>43</v>
      </c>
      <c r="P864" s="38" t="s">
        <v>23</v>
      </c>
    </row>
    <row r="865" spans="1:16" ht="225" x14ac:dyDescent="0.2">
      <c r="A865" s="33" t="s">
        <v>316</v>
      </c>
      <c r="B865" s="34" t="str">
        <f>IF(A865="","",VLOOKUP(A865,dados!$D$1:$E$130,2,FALSE))</f>
        <v>Comarca de São Francisco do Sul</v>
      </c>
      <c r="C865" s="131" t="s">
        <v>3229</v>
      </c>
      <c r="D865" s="25"/>
      <c r="E865" s="160" t="s">
        <v>99</v>
      </c>
      <c r="F865" s="25" t="s">
        <v>3230</v>
      </c>
      <c r="G865" s="25" t="s">
        <v>81</v>
      </c>
      <c r="H865" s="36" t="s">
        <v>3231</v>
      </c>
      <c r="I865" s="37">
        <v>2945</v>
      </c>
      <c r="J865" s="38" t="s">
        <v>26</v>
      </c>
      <c r="K865" s="38" t="s">
        <v>39</v>
      </c>
      <c r="L865" s="39"/>
      <c r="M865" s="39"/>
      <c r="N865" s="38" t="s">
        <v>3232</v>
      </c>
      <c r="O865" s="38" t="s">
        <v>43</v>
      </c>
      <c r="P865" s="38" t="s">
        <v>23</v>
      </c>
    </row>
    <row r="866" spans="1:16" ht="409.5" x14ac:dyDescent="0.2">
      <c r="A866" s="33" t="s">
        <v>242</v>
      </c>
      <c r="B866" s="34" t="str">
        <f>IF(A866="","",VLOOKUP(A866,dados!$D$1:$E$130,2,FALSE))</f>
        <v>Comarca de Jaguaruna</v>
      </c>
      <c r="C866" s="131" t="s">
        <v>3233</v>
      </c>
      <c r="D866" s="25"/>
      <c r="E866" s="160" t="s">
        <v>82</v>
      </c>
      <c r="F866" s="25" t="s">
        <v>3234</v>
      </c>
      <c r="G866" s="25" t="s">
        <v>81</v>
      </c>
      <c r="H866" s="36" t="s">
        <v>2946</v>
      </c>
      <c r="I866" s="37">
        <v>9851.8799999999992</v>
      </c>
      <c r="J866" s="38" t="s">
        <v>26</v>
      </c>
      <c r="K866" s="38" t="s">
        <v>39</v>
      </c>
      <c r="L866" s="39"/>
      <c r="M866" s="39"/>
      <c r="N866" s="38" t="s">
        <v>3235</v>
      </c>
      <c r="O866" s="38" t="s">
        <v>43</v>
      </c>
      <c r="P866" s="38" t="s">
        <v>23</v>
      </c>
    </row>
    <row r="867" spans="1:16" ht="120" x14ac:dyDescent="0.2">
      <c r="A867" s="33" t="s">
        <v>244</v>
      </c>
      <c r="B867" s="34" t="str">
        <f>IF(A867="","",VLOOKUP(A867,dados!$D$1:$E$130,2,FALSE))</f>
        <v>Comarca de Jaraguá do Sul</v>
      </c>
      <c r="C867" s="131" t="s">
        <v>3236</v>
      </c>
      <c r="D867" s="25"/>
      <c r="E867" s="160" t="s">
        <v>99</v>
      </c>
      <c r="F867" s="25" t="s">
        <v>3237</v>
      </c>
      <c r="G867" s="25" t="s">
        <v>81</v>
      </c>
      <c r="H867" s="36" t="s">
        <v>1503</v>
      </c>
      <c r="I867" s="37">
        <v>330</v>
      </c>
      <c r="J867" s="38" t="s">
        <v>26</v>
      </c>
      <c r="K867" s="38" t="s">
        <v>39</v>
      </c>
      <c r="L867" s="39"/>
      <c r="M867" s="39"/>
      <c r="N867" s="38" t="s">
        <v>3238</v>
      </c>
      <c r="O867" s="38" t="s">
        <v>43</v>
      </c>
      <c r="P867" s="38" t="s">
        <v>23</v>
      </c>
    </row>
    <row r="868" spans="1:16" ht="60" x14ac:dyDescent="0.2">
      <c r="A868" s="33" t="s">
        <v>42</v>
      </c>
      <c r="B868" s="34" t="str">
        <f>IF(A868="","",VLOOKUP(A868,dados!$D$1:$E$130,2,FALSE))</f>
        <v>Tribunal de Justiça</v>
      </c>
      <c r="C868" s="131" t="s">
        <v>3239</v>
      </c>
      <c r="D868" s="25"/>
      <c r="E868" s="160" t="s">
        <v>112</v>
      </c>
      <c r="F868" s="73" t="s">
        <v>3240</v>
      </c>
      <c r="G868" s="25" t="s">
        <v>81</v>
      </c>
      <c r="H868" s="36" t="s">
        <v>1535</v>
      </c>
      <c r="I868" s="37">
        <v>960</v>
      </c>
      <c r="J868" s="38" t="s">
        <v>26</v>
      </c>
      <c r="K868" s="38" t="s">
        <v>39</v>
      </c>
      <c r="L868" s="39"/>
      <c r="M868" s="39"/>
      <c r="N868" s="38" t="s">
        <v>3241</v>
      </c>
      <c r="O868" s="38" t="s">
        <v>43</v>
      </c>
      <c r="P868" s="38" t="s">
        <v>23</v>
      </c>
    </row>
    <row r="869" spans="1:16" ht="64.5" customHeight="1" x14ac:dyDescent="0.2">
      <c r="A869" s="33" t="s">
        <v>42</v>
      </c>
      <c r="B869" s="34" t="s">
        <v>42</v>
      </c>
      <c r="C869" s="165" t="s">
        <v>3242</v>
      </c>
      <c r="D869" s="25"/>
      <c r="E869" s="160" t="s">
        <v>94</v>
      </c>
      <c r="F869" s="165" t="s">
        <v>3242</v>
      </c>
      <c r="G869" s="25" t="s">
        <v>81</v>
      </c>
      <c r="H869" s="36" t="s">
        <v>670</v>
      </c>
      <c r="I869" s="37">
        <v>8500</v>
      </c>
      <c r="J869" s="38" t="s">
        <v>26</v>
      </c>
      <c r="K869" s="38" t="s">
        <v>28</v>
      </c>
      <c r="L869" s="39"/>
      <c r="M869" s="39"/>
      <c r="N869" s="38"/>
      <c r="O869" s="38" t="s">
        <v>79</v>
      </c>
      <c r="P869" s="38" t="s">
        <v>23</v>
      </c>
    </row>
    <row r="870" spans="1:16" ht="150" x14ac:dyDescent="0.2">
      <c r="A870" s="33" t="s">
        <v>42</v>
      </c>
      <c r="B870" s="34" t="str">
        <f>IF(A870="","",VLOOKUP(A870,dados!$D$1:$E$130,2,FALSE))</f>
        <v>Tribunal de Justiça</v>
      </c>
      <c r="C870" s="131" t="s">
        <v>3243</v>
      </c>
      <c r="D870" s="25"/>
      <c r="E870" s="160" t="s">
        <v>82</v>
      </c>
      <c r="F870" s="164" t="s">
        <v>3244</v>
      </c>
      <c r="G870" s="25" t="s">
        <v>81</v>
      </c>
      <c r="H870" s="36" t="s">
        <v>531</v>
      </c>
      <c r="I870" s="37" t="s">
        <v>3245</v>
      </c>
      <c r="J870" s="38" t="s">
        <v>37</v>
      </c>
      <c r="K870" s="38" t="s">
        <v>39</v>
      </c>
      <c r="L870" s="39">
        <v>44837</v>
      </c>
      <c r="M870" s="39"/>
      <c r="N870" s="38" t="s">
        <v>3246</v>
      </c>
      <c r="O870" s="38" t="s">
        <v>65</v>
      </c>
      <c r="P870" s="38" t="s">
        <v>23</v>
      </c>
    </row>
    <row r="871" spans="1:16" ht="409.5" x14ac:dyDescent="0.2">
      <c r="A871" s="33" t="s">
        <v>42</v>
      </c>
      <c r="B871" s="34" t="str">
        <f>IF(A871="","",VLOOKUP(A871,dados!$D$1:$E$130,2,FALSE))</f>
        <v>Tribunal de Justiça</v>
      </c>
      <c r="C871" s="131" t="s">
        <v>3247</v>
      </c>
      <c r="D871" s="25"/>
      <c r="E871" s="160" t="s">
        <v>18</v>
      </c>
      <c r="F871" s="25" t="s">
        <v>3248</v>
      </c>
      <c r="G871" s="25" t="s">
        <v>60</v>
      </c>
      <c r="H871" s="36" t="s">
        <v>531</v>
      </c>
      <c r="I871" s="37">
        <v>1999.2</v>
      </c>
      <c r="J871" s="38" t="s">
        <v>26</v>
      </c>
      <c r="K871" s="38" t="s">
        <v>28</v>
      </c>
      <c r="L871" s="39"/>
      <c r="M871" s="39"/>
      <c r="N871" s="38" t="s">
        <v>3249</v>
      </c>
      <c r="O871" s="38" t="s">
        <v>43</v>
      </c>
      <c r="P871" s="38" t="s">
        <v>34</v>
      </c>
    </row>
    <row r="872" spans="1:16" ht="409.5" x14ac:dyDescent="0.2">
      <c r="A872" s="33" t="s">
        <v>42</v>
      </c>
      <c r="B872" s="34" t="str">
        <f>IF(A872="","",VLOOKUP(A872,dados!$D$1:$E$130,2,FALSE))</f>
        <v>Tribunal de Justiça</v>
      </c>
      <c r="C872" s="131" t="s">
        <v>3250</v>
      </c>
      <c r="D872" s="25"/>
      <c r="E872" s="160" t="s">
        <v>18</v>
      </c>
      <c r="F872" s="25" t="s">
        <v>3251</v>
      </c>
      <c r="G872" s="25" t="s">
        <v>60</v>
      </c>
      <c r="H872" s="36" t="s">
        <v>531</v>
      </c>
      <c r="I872" s="37">
        <v>7257</v>
      </c>
      <c r="J872" s="38" t="s">
        <v>26</v>
      </c>
      <c r="K872" s="38" t="s">
        <v>28</v>
      </c>
      <c r="L872" s="39"/>
      <c r="M872" s="39"/>
      <c r="N872" s="38" t="s">
        <v>3252</v>
      </c>
      <c r="O872" s="38" t="s">
        <v>43</v>
      </c>
      <c r="P872" s="38" t="s">
        <v>34</v>
      </c>
    </row>
    <row r="873" spans="1:16" ht="409.5" x14ac:dyDescent="0.2">
      <c r="A873" s="33" t="s">
        <v>42</v>
      </c>
      <c r="B873" s="34" t="str">
        <f>IF(A873="","",VLOOKUP(A873,dados!$D$1:$E$130,2,FALSE))</f>
        <v>Tribunal de Justiça</v>
      </c>
      <c r="C873" s="131" t="s">
        <v>3253</v>
      </c>
      <c r="D873" s="25"/>
      <c r="E873" s="160" t="s">
        <v>18</v>
      </c>
      <c r="F873" s="25" t="s">
        <v>3254</v>
      </c>
      <c r="G873" s="25" t="s">
        <v>60</v>
      </c>
      <c r="H873" s="36" t="s">
        <v>531</v>
      </c>
      <c r="I873" s="37">
        <v>8708.4</v>
      </c>
      <c r="J873" s="38" t="s">
        <v>26</v>
      </c>
      <c r="K873" s="38" t="s">
        <v>28</v>
      </c>
      <c r="L873" s="39"/>
      <c r="M873" s="39"/>
      <c r="N873" s="38" t="s">
        <v>3255</v>
      </c>
      <c r="O873" s="38" t="s">
        <v>43</v>
      </c>
      <c r="P873" s="38" t="s">
        <v>34</v>
      </c>
    </row>
    <row r="874" spans="1:16" ht="409.5" x14ac:dyDescent="0.2">
      <c r="A874" s="33" t="s">
        <v>42</v>
      </c>
      <c r="B874" s="34" t="str">
        <f>IF(A874="","",VLOOKUP(A874,dados!$D$1:$E$130,2,FALSE))</f>
        <v>Tribunal de Justiça</v>
      </c>
      <c r="C874" s="131" t="s">
        <v>3256</v>
      </c>
      <c r="D874" s="25"/>
      <c r="E874" s="160" t="s">
        <v>18</v>
      </c>
      <c r="F874" s="25" t="s">
        <v>3257</v>
      </c>
      <c r="G874" s="25" t="s">
        <v>60</v>
      </c>
      <c r="H874" s="36" t="s">
        <v>531</v>
      </c>
      <c r="I874" s="37">
        <v>8330</v>
      </c>
      <c r="J874" s="38" t="s">
        <v>26</v>
      </c>
      <c r="K874" s="38" t="s">
        <v>28</v>
      </c>
      <c r="L874" s="39"/>
      <c r="M874" s="39"/>
      <c r="N874" s="38" t="s">
        <v>3258</v>
      </c>
      <c r="O874" s="38" t="s">
        <v>43</v>
      </c>
      <c r="P874" s="38" t="s">
        <v>34</v>
      </c>
    </row>
    <row r="875" spans="1:16" ht="409.5" x14ac:dyDescent="0.2">
      <c r="A875" s="33" t="s">
        <v>42</v>
      </c>
      <c r="B875" s="34" t="str">
        <f>IF(A875="","",VLOOKUP(A875,dados!$D$1:$E$130,2,FALSE))</f>
        <v>Tribunal de Justiça</v>
      </c>
      <c r="C875" s="131" t="s">
        <v>3259</v>
      </c>
      <c r="D875" s="25"/>
      <c r="E875" s="160" t="s">
        <v>18</v>
      </c>
      <c r="F875" s="25" t="s">
        <v>3260</v>
      </c>
      <c r="G875" s="25" t="s">
        <v>60</v>
      </c>
      <c r="H875" s="36" t="s">
        <v>1577</v>
      </c>
      <c r="I875" s="37">
        <v>7996.8</v>
      </c>
      <c r="J875" s="38" t="s">
        <v>26</v>
      </c>
      <c r="K875" s="38" t="s">
        <v>28</v>
      </c>
      <c r="L875" s="39"/>
      <c r="M875" s="39"/>
      <c r="N875" s="38" t="s">
        <v>3261</v>
      </c>
      <c r="O875" s="38" t="s">
        <v>43</v>
      </c>
      <c r="P875" s="38" t="s">
        <v>34</v>
      </c>
    </row>
    <row r="876" spans="1:16" ht="409.5" x14ac:dyDescent="0.2">
      <c r="A876" s="33" t="s">
        <v>42</v>
      </c>
      <c r="B876" s="34" t="str">
        <f>IF(A876="","",VLOOKUP(A876,dados!$D$1:$E$130,2,FALSE))</f>
        <v>Tribunal de Justiça</v>
      </c>
      <c r="C876" s="131" t="s">
        <v>3262</v>
      </c>
      <c r="D876" s="25"/>
      <c r="E876" s="160" t="s">
        <v>18</v>
      </c>
      <c r="F876" s="25" t="s">
        <v>3263</v>
      </c>
      <c r="G876" s="25" t="s">
        <v>60</v>
      </c>
      <c r="H876" s="36" t="s">
        <v>1503</v>
      </c>
      <c r="I876" s="37">
        <v>3998.4</v>
      </c>
      <c r="J876" s="38" t="s">
        <v>26</v>
      </c>
      <c r="K876" s="38" t="s">
        <v>28</v>
      </c>
      <c r="L876" s="39"/>
      <c r="M876" s="39"/>
      <c r="N876" s="38" t="s">
        <v>2349</v>
      </c>
      <c r="O876" s="38" t="s">
        <v>43</v>
      </c>
      <c r="P876" s="38" t="s">
        <v>34</v>
      </c>
    </row>
    <row r="877" spans="1:16" ht="409.5" x14ac:dyDescent="0.2">
      <c r="A877" s="33" t="s">
        <v>42</v>
      </c>
      <c r="B877" s="34" t="str">
        <f>IF(A877="","",VLOOKUP(A877,dados!$D$1:$E$130,2,FALSE))</f>
        <v>Tribunal de Justiça</v>
      </c>
      <c r="C877" s="131" t="s">
        <v>3264</v>
      </c>
      <c r="D877" s="25"/>
      <c r="E877" s="160" t="s">
        <v>18</v>
      </c>
      <c r="F877" s="25" t="s">
        <v>3265</v>
      </c>
      <c r="G877" s="25" t="s">
        <v>60</v>
      </c>
      <c r="H877" s="36" t="s">
        <v>531</v>
      </c>
      <c r="I877" s="37">
        <v>5997.6</v>
      </c>
      <c r="J877" s="38" t="s">
        <v>26</v>
      </c>
      <c r="K877" s="38" t="s">
        <v>28</v>
      </c>
      <c r="L877" s="39"/>
      <c r="M877" s="39"/>
      <c r="N877" s="38" t="s">
        <v>3266</v>
      </c>
      <c r="O877" s="38" t="s">
        <v>43</v>
      </c>
      <c r="P877" s="38" t="s">
        <v>34</v>
      </c>
    </row>
    <row r="878" spans="1:16" ht="285" x14ac:dyDescent="0.2">
      <c r="A878" s="33" t="s">
        <v>42</v>
      </c>
      <c r="B878" s="34" t="str">
        <f>IF(A878="","",VLOOKUP(A878,dados!$D$1:$E$130,2,FALSE))</f>
        <v>Tribunal de Justiça</v>
      </c>
      <c r="C878" s="131" t="s">
        <v>3267</v>
      </c>
      <c r="D878" s="25"/>
      <c r="E878" s="160" t="s">
        <v>18</v>
      </c>
      <c r="F878" s="25" t="s">
        <v>3268</v>
      </c>
      <c r="G878" s="25" t="s">
        <v>60</v>
      </c>
      <c r="H878" s="36" t="s">
        <v>1528</v>
      </c>
      <c r="I878" s="37">
        <v>24025.5</v>
      </c>
      <c r="J878" s="38" t="s">
        <v>26</v>
      </c>
      <c r="K878" s="38" t="s">
        <v>28</v>
      </c>
      <c r="L878" s="39"/>
      <c r="M878" s="39"/>
      <c r="N878" s="38" t="s">
        <v>3269</v>
      </c>
      <c r="O878" s="38" t="s">
        <v>43</v>
      </c>
      <c r="P878" s="38" t="s">
        <v>34</v>
      </c>
    </row>
    <row r="879" spans="1:16" ht="409.5" x14ac:dyDescent="0.2">
      <c r="A879" s="33" t="s">
        <v>42</v>
      </c>
      <c r="B879" s="34" t="str">
        <f>IF(A879="","",VLOOKUP(A879,dados!$D$1:$E$130,2,FALSE))</f>
        <v>Tribunal de Justiça</v>
      </c>
      <c r="C879" s="131" t="s">
        <v>3270</v>
      </c>
      <c r="D879" s="25"/>
      <c r="E879" s="160" t="s">
        <v>18</v>
      </c>
      <c r="F879" s="25" t="s">
        <v>3271</v>
      </c>
      <c r="G879" s="25" t="s">
        <v>60</v>
      </c>
      <c r="H879" s="36" t="s">
        <v>1490</v>
      </c>
      <c r="I879" s="37">
        <v>5918.7</v>
      </c>
      <c r="J879" s="38" t="s">
        <v>26</v>
      </c>
      <c r="K879" s="38" t="s">
        <v>28</v>
      </c>
      <c r="L879" s="39"/>
      <c r="M879" s="39"/>
      <c r="N879" s="38" t="s">
        <v>3272</v>
      </c>
      <c r="O879" s="38" t="s">
        <v>43</v>
      </c>
      <c r="P879" s="38" t="s">
        <v>34</v>
      </c>
    </row>
    <row r="880" spans="1:16" ht="409.5" x14ac:dyDescent="0.2">
      <c r="A880" s="33" t="s">
        <v>42</v>
      </c>
      <c r="B880" s="34" t="str">
        <f>IF(A880="","",VLOOKUP(A880,dados!$D$1:$E$130,2,FALSE))</f>
        <v>Tribunal de Justiça</v>
      </c>
      <c r="C880" s="131" t="s">
        <v>3273</v>
      </c>
      <c r="D880" s="25"/>
      <c r="E880" s="160" t="s">
        <v>18</v>
      </c>
      <c r="F880" s="25" t="s">
        <v>3274</v>
      </c>
      <c r="G880" s="25" t="s">
        <v>60</v>
      </c>
      <c r="H880" s="36" t="s">
        <v>3275</v>
      </c>
      <c r="I880" s="37">
        <v>22724</v>
      </c>
      <c r="J880" s="38" t="s">
        <v>26</v>
      </c>
      <c r="K880" s="38" t="s">
        <v>28</v>
      </c>
      <c r="L880" s="39"/>
      <c r="M880" s="39"/>
      <c r="N880" s="38" t="s">
        <v>3276</v>
      </c>
      <c r="O880" s="38" t="s">
        <v>43</v>
      </c>
      <c r="P880" s="38" t="s">
        <v>34</v>
      </c>
    </row>
    <row r="881" spans="1:16" ht="409.5" x14ac:dyDescent="0.2">
      <c r="A881" s="33" t="s">
        <v>42</v>
      </c>
      <c r="B881" s="34" t="str">
        <f>IF(A881="","",VLOOKUP(A881,dados!$D$1:$E$130,2,FALSE))</f>
        <v>Tribunal de Justiça</v>
      </c>
      <c r="C881" s="131" t="s">
        <v>3277</v>
      </c>
      <c r="D881" s="25"/>
      <c r="E881" s="160" t="s">
        <v>18</v>
      </c>
      <c r="F881" s="25" t="s">
        <v>3278</v>
      </c>
      <c r="G881" s="25" t="s">
        <v>60</v>
      </c>
      <c r="H881" s="36" t="s">
        <v>1503</v>
      </c>
      <c r="I881" s="37">
        <v>1820</v>
      </c>
      <c r="J881" s="38" t="s">
        <v>26</v>
      </c>
      <c r="K881" s="38" t="s">
        <v>28</v>
      </c>
      <c r="L881" s="39"/>
      <c r="M881" s="39"/>
      <c r="N881" s="38" t="s">
        <v>3279</v>
      </c>
      <c r="O881" s="38" t="s">
        <v>43</v>
      </c>
      <c r="P881" s="38" t="s">
        <v>34</v>
      </c>
    </row>
    <row r="882" spans="1:16" ht="225" x14ac:dyDescent="0.2">
      <c r="A882" s="33" t="s">
        <v>42</v>
      </c>
      <c r="B882" s="34" t="str">
        <f>IF(A882="","",VLOOKUP(A882,dados!$D$1:$E$130,2,FALSE))</f>
        <v>Tribunal de Justiça</v>
      </c>
      <c r="C882" s="131" t="s">
        <v>3280</v>
      </c>
      <c r="D882" s="25"/>
      <c r="E882" s="160" t="s">
        <v>18</v>
      </c>
      <c r="F882" s="25" t="s">
        <v>3281</v>
      </c>
      <c r="G882" s="25" t="s">
        <v>60</v>
      </c>
      <c r="H882" s="36" t="s">
        <v>1503</v>
      </c>
      <c r="I882" s="37">
        <v>44</v>
      </c>
      <c r="J882" s="38" t="s">
        <v>26</v>
      </c>
      <c r="K882" s="38" t="s">
        <v>28</v>
      </c>
      <c r="L882" s="39"/>
      <c r="M882" s="39"/>
      <c r="N882" s="38" t="s">
        <v>3282</v>
      </c>
      <c r="O882" s="38" t="s">
        <v>43</v>
      </c>
      <c r="P882" s="38" t="s">
        <v>34</v>
      </c>
    </row>
    <row r="883" spans="1:16" ht="300" x14ac:dyDescent="0.2">
      <c r="A883" s="33" t="s">
        <v>42</v>
      </c>
      <c r="B883" s="34" t="str">
        <f>IF(A883="","",VLOOKUP(A883,dados!$D$1:$E$130,2,FALSE))</f>
        <v>Tribunal de Justiça</v>
      </c>
      <c r="C883" s="131" t="s">
        <v>3283</v>
      </c>
      <c r="D883" s="25"/>
      <c r="E883" s="160" t="s">
        <v>18</v>
      </c>
      <c r="F883" s="25" t="s">
        <v>3284</v>
      </c>
      <c r="G883" s="25" t="s">
        <v>60</v>
      </c>
      <c r="H883" s="36" t="s">
        <v>1490</v>
      </c>
      <c r="I883" s="37">
        <v>47250</v>
      </c>
      <c r="J883" s="38" t="s">
        <v>26</v>
      </c>
      <c r="K883" s="38" t="s">
        <v>28</v>
      </c>
      <c r="L883" s="39"/>
      <c r="M883" s="39"/>
      <c r="N883" s="38" t="s">
        <v>3285</v>
      </c>
      <c r="O883" s="38" t="s">
        <v>43</v>
      </c>
      <c r="P883" s="38" t="s">
        <v>34</v>
      </c>
    </row>
    <row r="884" spans="1:16" ht="409.5" x14ac:dyDescent="0.2">
      <c r="A884" s="33" t="s">
        <v>42</v>
      </c>
      <c r="B884" s="34" t="str">
        <f>IF(A884="","",VLOOKUP(A884,dados!$D$1:$E$130,2,FALSE))</f>
        <v>Tribunal de Justiça</v>
      </c>
      <c r="C884" s="131" t="s">
        <v>3286</v>
      </c>
      <c r="D884" s="25"/>
      <c r="E884" s="160" t="s">
        <v>116</v>
      </c>
      <c r="F884" s="25" t="s">
        <v>3287</v>
      </c>
      <c r="G884" s="25" t="s">
        <v>60</v>
      </c>
      <c r="H884" s="36" t="s">
        <v>1643</v>
      </c>
      <c r="I884" s="37">
        <v>24000</v>
      </c>
      <c r="J884" s="38" t="s">
        <v>26</v>
      </c>
      <c r="K884" s="38" t="s">
        <v>28</v>
      </c>
      <c r="L884" s="39"/>
      <c r="M884" s="39"/>
      <c r="N884" s="38" t="s">
        <v>3288</v>
      </c>
      <c r="O884" s="38" t="s">
        <v>43</v>
      </c>
      <c r="P884" s="38" t="s">
        <v>34</v>
      </c>
    </row>
    <row r="885" spans="1:16" ht="60" x14ac:dyDescent="0.2">
      <c r="A885" s="33" t="s">
        <v>101</v>
      </c>
      <c r="B885" s="34" t="str">
        <f>IF(A885="","",VLOOKUP(A885,dados!$D$1:$E$130,2,FALSE))</f>
        <v>Comarca de Anchieta</v>
      </c>
      <c r="C885" s="131" t="s">
        <v>3289</v>
      </c>
      <c r="D885" s="25"/>
      <c r="E885" s="160" t="s">
        <v>99</v>
      </c>
      <c r="F885" s="25" t="s">
        <v>3290</v>
      </c>
      <c r="G885" s="25" t="s">
        <v>81</v>
      </c>
      <c r="H885" s="36" t="s">
        <v>2029</v>
      </c>
      <c r="I885" s="37">
        <v>690</v>
      </c>
      <c r="J885" s="38" t="s">
        <v>37</v>
      </c>
      <c r="K885" s="38" t="s">
        <v>39</v>
      </c>
      <c r="L885" s="39"/>
      <c r="M885" s="39"/>
      <c r="N885" s="38" t="s">
        <v>3291</v>
      </c>
      <c r="O885" s="38" t="s">
        <v>43</v>
      </c>
      <c r="P885" s="38" t="s">
        <v>23</v>
      </c>
    </row>
    <row r="886" spans="1:16" ht="62.25" customHeight="1" x14ac:dyDescent="0.2">
      <c r="A886" s="33" t="s">
        <v>228</v>
      </c>
      <c r="B886" s="34" t="str">
        <f>IF(A886="","",VLOOKUP(A886,dados!$D$1:$E$130,2,FALSE))</f>
        <v>Comarca de Itajaí</v>
      </c>
      <c r="C886" s="26" t="s">
        <v>1395</v>
      </c>
      <c r="D886" s="25" t="s">
        <v>883</v>
      </c>
      <c r="E886" s="160" t="s">
        <v>99</v>
      </c>
      <c r="F886" s="25" t="s">
        <v>1396</v>
      </c>
      <c r="G886" s="25" t="s">
        <v>81</v>
      </c>
      <c r="H886" s="36"/>
      <c r="I886" s="37">
        <v>9649.0499999999993</v>
      </c>
      <c r="J886" s="38" t="s">
        <v>26</v>
      </c>
      <c r="K886" s="38" t="s">
        <v>28</v>
      </c>
      <c r="L886" s="39">
        <v>44681</v>
      </c>
      <c r="M886" s="39"/>
      <c r="N886" s="38" t="s">
        <v>3292</v>
      </c>
      <c r="O886" s="38" t="s">
        <v>52</v>
      </c>
      <c r="P886" s="38" t="s">
        <v>23</v>
      </c>
    </row>
    <row r="887" spans="1:16" ht="62.25" customHeight="1" x14ac:dyDescent="0.2">
      <c r="A887" s="33" t="s">
        <v>208</v>
      </c>
      <c r="B887" s="34" t="str">
        <f>IF(A887="","",VLOOKUP(A887,dados!$D$1:$E$130,2,FALSE))</f>
        <v>Comarca de Guaramirim</v>
      </c>
      <c r="C887" s="26" t="s">
        <v>1395</v>
      </c>
      <c r="D887" s="25" t="s">
        <v>883</v>
      </c>
      <c r="E887" s="160" t="s">
        <v>99</v>
      </c>
      <c r="F887" s="25" t="s">
        <v>1396</v>
      </c>
      <c r="G887" s="25" t="s">
        <v>81</v>
      </c>
      <c r="H887" s="36" t="s">
        <v>3293</v>
      </c>
      <c r="I887" s="37">
        <v>1581</v>
      </c>
      <c r="J887" s="38" t="s">
        <v>26</v>
      </c>
      <c r="K887" s="38" t="s">
        <v>28</v>
      </c>
      <c r="L887" s="39">
        <v>44681</v>
      </c>
      <c r="M887" s="39"/>
      <c r="N887" s="38" t="s">
        <v>3294</v>
      </c>
      <c r="O887" s="38" t="s">
        <v>52</v>
      </c>
      <c r="P887" s="38" t="s">
        <v>23</v>
      </c>
    </row>
    <row r="888" spans="1:16" ht="60" x14ac:dyDescent="0.2">
      <c r="A888" s="33" t="s">
        <v>322</v>
      </c>
      <c r="B888" s="34" t="str">
        <f>IF(A888="","",VLOOKUP(A888,dados!$D$1:$E$130,2,FALSE))</f>
        <v>Comarca de São José</v>
      </c>
      <c r="C888" s="26" t="s">
        <v>1826</v>
      </c>
      <c r="D888" s="25"/>
      <c r="E888" s="160" t="s">
        <v>99</v>
      </c>
      <c r="F888" s="25" t="s">
        <v>1827</v>
      </c>
      <c r="G888" s="25" t="s">
        <v>81</v>
      </c>
      <c r="H888" s="36" t="s">
        <v>1535</v>
      </c>
      <c r="I888" s="37">
        <v>1787.6</v>
      </c>
      <c r="J888" s="38" t="s">
        <v>26</v>
      </c>
      <c r="K888" s="38" t="s">
        <v>28</v>
      </c>
      <c r="L888" s="39">
        <v>44592</v>
      </c>
      <c r="M888" s="39"/>
      <c r="N888" s="38" t="s">
        <v>3295</v>
      </c>
      <c r="O888" s="38" t="s">
        <v>43</v>
      </c>
      <c r="P888" s="38" t="s">
        <v>23</v>
      </c>
    </row>
    <row r="889" spans="1:16" ht="90" x14ac:dyDescent="0.2">
      <c r="A889" s="33" t="s">
        <v>216</v>
      </c>
      <c r="B889" s="34" t="str">
        <f>IF(A889="","",VLOOKUP(A889,dados!$D$1:$E$130,2,FALSE))</f>
        <v>Comarca de Imaruí</v>
      </c>
      <c r="C889" s="131" t="s">
        <v>3296</v>
      </c>
      <c r="D889" s="25"/>
      <c r="E889" s="160" t="s">
        <v>99</v>
      </c>
      <c r="F889" s="25" t="s">
        <v>3297</v>
      </c>
      <c r="G889" s="25" t="s">
        <v>81</v>
      </c>
      <c r="H889" s="36" t="s">
        <v>531</v>
      </c>
      <c r="I889" s="37">
        <v>1749</v>
      </c>
      <c r="J889" s="38" t="s">
        <v>26</v>
      </c>
      <c r="K889" s="38" t="s">
        <v>39</v>
      </c>
      <c r="L889" s="39"/>
      <c r="M889" s="39"/>
      <c r="N889" s="38" t="s">
        <v>3298</v>
      </c>
      <c r="O889" s="38" t="s">
        <v>43</v>
      </c>
      <c r="P889" s="38" t="s">
        <v>23</v>
      </c>
    </row>
    <row r="890" spans="1:16" ht="30" x14ac:dyDescent="0.2">
      <c r="A890" s="33" t="s">
        <v>42</v>
      </c>
      <c r="B890" s="34" t="str">
        <f>IF(A890="","",VLOOKUP(A890,dados!$D$1:$E$130,2,FALSE))</f>
        <v>Tribunal de Justiça</v>
      </c>
      <c r="C890" s="131" t="s">
        <v>3299</v>
      </c>
      <c r="D890" s="25"/>
      <c r="E890" s="160" t="s">
        <v>99</v>
      </c>
      <c r="F890" s="25" t="s">
        <v>3300</v>
      </c>
      <c r="G890" s="25" t="s">
        <v>81</v>
      </c>
      <c r="H890" s="36" t="s">
        <v>1679</v>
      </c>
      <c r="I890" s="37">
        <v>859.9</v>
      </c>
      <c r="J890" s="38" t="s">
        <v>26</v>
      </c>
      <c r="K890" s="38" t="s">
        <v>39</v>
      </c>
      <c r="L890" s="39"/>
      <c r="M890" s="39"/>
      <c r="N890" s="38" t="s">
        <v>3301</v>
      </c>
      <c r="O890" s="38" t="s">
        <v>43</v>
      </c>
      <c r="P890" s="38" t="s">
        <v>23</v>
      </c>
    </row>
    <row r="891" spans="1:16" ht="210" x14ac:dyDescent="0.2">
      <c r="A891" s="33" t="s">
        <v>188</v>
      </c>
      <c r="B891" s="34" t="str">
        <f>IF(A891="","",VLOOKUP(A891,dados!$D$1:$E$130,2,FALSE))</f>
        <v>Comarca de Criciúma</v>
      </c>
      <c r="C891" s="131" t="s">
        <v>3302</v>
      </c>
      <c r="D891" s="25"/>
      <c r="E891" s="160" t="s">
        <v>99</v>
      </c>
      <c r="F891" s="25" t="s">
        <v>3303</v>
      </c>
      <c r="G891" s="25" t="s">
        <v>81</v>
      </c>
      <c r="H891" s="36" t="s">
        <v>1503</v>
      </c>
      <c r="I891" s="37">
        <v>1480</v>
      </c>
      <c r="J891" s="38" t="s">
        <v>26</v>
      </c>
      <c r="K891" s="38" t="s">
        <v>39</v>
      </c>
      <c r="L891" s="39"/>
      <c r="M891" s="39"/>
      <c r="N891" s="38" t="s">
        <v>3304</v>
      </c>
      <c r="O891" s="38" t="s">
        <v>43</v>
      </c>
      <c r="P891" s="38" t="s">
        <v>23</v>
      </c>
    </row>
    <row r="892" spans="1:16" ht="240" x14ac:dyDescent="0.2">
      <c r="A892" s="33" t="s">
        <v>42</v>
      </c>
      <c r="B892" s="34" t="str">
        <f>IF(A892="","",VLOOKUP(A892,dados!$D$1:$E$130,2,FALSE))</f>
        <v>Tribunal de Justiça</v>
      </c>
      <c r="C892" s="131" t="s">
        <v>3305</v>
      </c>
      <c r="D892" s="25"/>
      <c r="E892" s="160" t="s">
        <v>124</v>
      </c>
      <c r="F892" s="25" t="s">
        <v>3306</v>
      </c>
      <c r="G892" s="25" t="s">
        <v>81</v>
      </c>
      <c r="H892" s="36" t="s">
        <v>411</v>
      </c>
      <c r="I892" s="37">
        <v>1543.52</v>
      </c>
      <c r="J892" s="38" t="s">
        <v>26</v>
      </c>
      <c r="K892" s="38" t="s">
        <v>39</v>
      </c>
      <c r="L892" s="39"/>
      <c r="M892" s="39"/>
      <c r="N892" s="38" t="s">
        <v>3307</v>
      </c>
      <c r="O892" s="38" t="s">
        <v>43</v>
      </c>
      <c r="P892" s="38" t="s">
        <v>23</v>
      </c>
    </row>
    <row r="893" spans="1:16" ht="390" x14ac:dyDescent="0.2">
      <c r="A893" s="33" t="s">
        <v>42</v>
      </c>
      <c r="B893" s="34" t="str">
        <f>IF(A893="","",VLOOKUP(A893,dados!$D$1:$E$130,2,FALSE))</f>
        <v>Tribunal de Justiça</v>
      </c>
      <c r="C893" s="131" t="s">
        <v>3308</v>
      </c>
      <c r="D893" s="25"/>
      <c r="E893" s="160" t="s">
        <v>99</v>
      </c>
      <c r="F893" s="25" t="s">
        <v>3309</v>
      </c>
      <c r="G893" s="25" t="s">
        <v>81</v>
      </c>
      <c r="H893" s="36" t="s">
        <v>2946</v>
      </c>
      <c r="I893" s="37">
        <v>2311.4</v>
      </c>
      <c r="J893" s="38" t="s">
        <v>26</v>
      </c>
      <c r="K893" s="38" t="s">
        <v>39</v>
      </c>
      <c r="L893" s="39"/>
      <c r="M893" s="39"/>
      <c r="N893" s="38" t="s">
        <v>3310</v>
      </c>
      <c r="O893" s="38" t="s">
        <v>43</v>
      </c>
      <c r="P893" s="38" t="s">
        <v>23</v>
      </c>
    </row>
    <row r="894" spans="1:16" ht="300" x14ac:dyDescent="0.2">
      <c r="A894" s="33" t="s">
        <v>42</v>
      </c>
      <c r="B894" s="34" t="str">
        <f>IF(A894="","",VLOOKUP(A894,dados!$D$1:$E$130,2,FALSE))</f>
        <v>Tribunal de Justiça</v>
      </c>
      <c r="C894" s="131" t="s">
        <v>3311</v>
      </c>
      <c r="D894" s="25"/>
      <c r="E894" s="160" t="s">
        <v>18</v>
      </c>
      <c r="F894" s="25" t="s">
        <v>3312</v>
      </c>
      <c r="G894" s="25" t="s">
        <v>81</v>
      </c>
      <c r="H894" s="36" t="s">
        <v>411</v>
      </c>
      <c r="I894" s="37">
        <v>2261</v>
      </c>
      <c r="J894" s="38" t="s">
        <v>26</v>
      </c>
      <c r="K894" s="38" t="s">
        <v>39</v>
      </c>
      <c r="L894" s="39"/>
      <c r="M894" s="39"/>
      <c r="N894" s="38" t="s">
        <v>3313</v>
      </c>
      <c r="O894" s="38" t="s">
        <v>43</v>
      </c>
      <c r="P894" s="38" t="s">
        <v>23</v>
      </c>
    </row>
    <row r="895" spans="1:16" ht="150" x14ac:dyDescent="0.2">
      <c r="A895" s="33" t="s">
        <v>200</v>
      </c>
      <c r="B895" s="34" t="str">
        <f>IF(A895="","",VLOOKUP(A895,dados!$D$1:$E$130,2,FALSE))</f>
        <v>Comarca de Fraiburgo</v>
      </c>
      <c r="C895" s="131" t="s">
        <v>3314</v>
      </c>
      <c r="D895" s="25"/>
      <c r="E895" s="160" t="s">
        <v>82</v>
      </c>
      <c r="F895" s="25" t="s">
        <v>3315</v>
      </c>
      <c r="G895" s="25" t="s">
        <v>81</v>
      </c>
      <c r="H895" s="36" t="s">
        <v>2946</v>
      </c>
      <c r="I895" s="37">
        <v>356.72</v>
      </c>
      <c r="J895" s="38" t="s">
        <v>26</v>
      </c>
      <c r="K895" s="38" t="s">
        <v>39</v>
      </c>
      <c r="L895" s="39"/>
      <c r="M895" s="39"/>
      <c r="N895" s="38" t="s">
        <v>3316</v>
      </c>
      <c r="O895" s="38" t="s">
        <v>43</v>
      </c>
      <c r="P895" s="38" t="s">
        <v>23</v>
      </c>
    </row>
    <row r="896" spans="1:16" ht="240" x14ac:dyDescent="0.2">
      <c r="A896" s="33" t="s">
        <v>42</v>
      </c>
      <c r="B896" s="34" t="str">
        <f>IF(A896="","",VLOOKUP(A896,dados!$D$1:$E$130,2,FALSE))</f>
        <v>Tribunal de Justiça</v>
      </c>
      <c r="C896" s="131" t="s">
        <v>3317</v>
      </c>
      <c r="D896" s="25"/>
      <c r="E896" s="160" t="s">
        <v>18</v>
      </c>
      <c r="F896" s="25" t="s">
        <v>3318</v>
      </c>
      <c r="G896" s="25" t="s">
        <v>81</v>
      </c>
      <c r="H896" s="36" t="s">
        <v>3319</v>
      </c>
      <c r="I896" s="37">
        <v>18000</v>
      </c>
      <c r="J896" s="38" t="s">
        <v>26</v>
      </c>
      <c r="K896" s="38" t="s">
        <v>39</v>
      </c>
      <c r="L896" s="39"/>
      <c r="M896" s="39"/>
      <c r="N896" s="38" t="s">
        <v>3320</v>
      </c>
      <c r="O896" s="38" t="s">
        <v>43</v>
      </c>
      <c r="P896" s="38" t="s">
        <v>23</v>
      </c>
    </row>
    <row r="897" spans="1:16" ht="240" x14ac:dyDescent="0.2">
      <c r="A897" s="33" t="s">
        <v>42</v>
      </c>
      <c r="B897" s="34" t="str">
        <f>IF(A897="","",VLOOKUP(A897,dados!$D$1:$E$130,2,FALSE))</f>
        <v>Tribunal de Justiça</v>
      </c>
      <c r="C897" s="131" t="s">
        <v>3321</v>
      </c>
      <c r="D897" s="25"/>
      <c r="E897" s="160" t="s">
        <v>18</v>
      </c>
      <c r="F897" s="25" t="s">
        <v>3318</v>
      </c>
      <c r="G897" s="25" t="s">
        <v>81</v>
      </c>
      <c r="H897" s="36" t="s">
        <v>2946</v>
      </c>
      <c r="I897" s="37">
        <v>1080</v>
      </c>
      <c r="J897" s="38" t="s">
        <v>26</v>
      </c>
      <c r="K897" s="38" t="s">
        <v>39</v>
      </c>
      <c r="L897" s="39"/>
      <c r="M897" s="39"/>
      <c r="N897" s="38" t="s">
        <v>3322</v>
      </c>
      <c r="O897" s="38" t="s">
        <v>43</v>
      </c>
      <c r="P897" s="38" t="s">
        <v>23</v>
      </c>
    </row>
    <row r="898" spans="1:16" ht="105" x14ac:dyDescent="0.2">
      <c r="A898" s="33" t="s">
        <v>122</v>
      </c>
      <c r="B898" s="34" t="str">
        <f>IF(A898="","",VLOOKUP(A898,dados!$D$1:$E$130,2,FALSE))</f>
        <v>Comarca de Ascurra</v>
      </c>
      <c r="C898" s="131" t="s">
        <v>3323</v>
      </c>
      <c r="D898" s="25"/>
      <c r="E898" s="160" t="s">
        <v>99</v>
      </c>
      <c r="F898" s="25" t="s">
        <v>3324</v>
      </c>
      <c r="G898" s="25" t="s">
        <v>81</v>
      </c>
      <c r="H898" s="36" t="s">
        <v>3325</v>
      </c>
      <c r="I898" s="37">
        <v>83.2</v>
      </c>
      <c r="J898" s="38" t="s">
        <v>26</v>
      </c>
      <c r="K898" s="38" t="s">
        <v>39</v>
      </c>
      <c r="L898" s="39"/>
      <c r="M898" s="39"/>
      <c r="N898" s="38" t="s">
        <v>3326</v>
      </c>
      <c r="O898" s="38" t="s">
        <v>43</v>
      </c>
      <c r="P898" s="38" t="s">
        <v>23</v>
      </c>
    </row>
    <row r="899" spans="1:16" ht="75" x14ac:dyDescent="0.2">
      <c r="A899" s="33" t="s">
        <v>42</v>
      </c>
      <c r="B899" s="34" t="str">
        <f>IF(A899="","",VLOOKUP(A899,dados!$D$1:$E$130,2,FALSE))</f>
        <v>Tribunal de Justiça</v>
      </c>
      <c r="C899" s="131" t="s">
        <v>3327</v>
      </c>
      <c r="D899" s="25"/>
      <c r="E899" s="160" t="s">
        <v>82</v>
      </c>
      <c r="F899" s="25" t="s">
        <v>3328</v>
      </c>
      <c r="G899" s="25" t="s">
        <v>81</v>
      </c>
      <c r="H899" s="36" t="s">
        <v>2946</v>
      </c>
      <c r="I899" s="37">
        <v>2100</v>
      </c>
      <c r="J899" s="38" t="s">
        <v>26</v>
      </c>
      <c r="K899" s="38" t="s">
        <v>39</v>
      </c>
      <c r="L899" s="39"/>
      <c r="M899" s="39"/>
      <c r="N899" s="38" t="s">
        <v>3329</v>
      </c>
      <c r="O899" s="38" t="s">
        <v>43</v>
      </c>
      <c r="P899" s="38" t="s">
        <v>23</v>
      </c>
    </row>
    <row r="900" spans="1:16" ht="180" x14ac:dyDescent="0.2">
      <c r="A900" s="33" t="s">
        <v>42</v>
      </c>
      <c r="B900" s="34" t="str">
        <f>IF(A900="","",VLOOKUP(A900,dados!$D$1:$E$130,2,FALSE))</f>
        <v>Tribunal de Justiça</v>
      </c>
      <c r="C900" s="131" t="s">
        <v>3330</v>
      </c>
      <c r="D900" s="25"/>
      <c r="E900" s="160" t="s">
        <v>116</v>
      </c>
      <c r="F900" s="25" t="s">
        <v>3331</v>
      </c>
      <c r="G900" s="25" t="s">
        <v>81</v>
      </c>
      <c r="H900" s="36" t="s">
        <v>2566</v>
      </c>
      <c r="I900" s="37">
        <v>9900</v>
      </c>
      <c r="J900" s="38" t="s">
        <v>26</v>
      </c>
      <c r="K900" s="38" t="s">
        <v>39</v>
      </c>
      <c r="L900" s="39"/>
      <c r="M900" s="39"/>
      <c r="N900" s="38" t="s">
        <v>3332</v>
      </c>
      <c r="O900" s="38" t="s">
        <v>43</v>
      </c>
      <c r="P900" s="38" t="s">
        <v>23</v>
      </c>
    </row>
    <row r="901" spans="1:16" ht="60" x14ac:dyDescent="0.2">
      <c r="A901" s="33" t="s">
        <v>292</v>
      </c>
      <c r="B901" s="34" t="str">
        <f>IF(A901="","",VLOOKUP(A901,dados!$D$1:$E$130,2,FALSE))</f>
        <v>Comarca de Presidente Getúlio</v>
      </c>
      <c r="C901" s="131" t="s">
        <v>3333</v>
      </c>
      <c r="D901" s="25"/>
      <c r="E901" s="160" t="s">
        <v>99</v>
      </c>
      <c r="F901" s="25" t="s">
        <v>3334</v>
      </c>
      <c r="G901" s="25" t="s">
        <v>81</v>
      </c>
      <c r="H901" s="36" t="s">
        <v>531</v>
      </c>
      <c r="I901" s="37">
        <v>250</v>
      </c>
      <c r="J901" s="38" t="s">
        <v>26</v>
      </c>
      <c r="K901" s="38" t="s">
        <v>39</v>
      </c>
      <c r="L901" s="39"/>
      <c r="M901" s="39"/>
      <c r="N901" s="38" t="s">
        <v>3335</v>
      </c>
      <c r="O901" s="38" t="s">
        <v>43</v>
      </c>
      <c r="P901" s="38" t="s">
        <v>23</v>
      </c>
    </row>
    <row r="902" spans="1:16" ht="165" x14ac:dyDescent="0.2">
      <c r="A902" s="33" t="s">
        <v>42</v>
      </c>
      <c r="B902" s="34" t="str">
        <f>IF(A902="","",VLOOKUP(A902,dados!$D$1:$E$130,2,FALSE))</f>
        <v>Tribunal de Justiça</v>
      </c>
      <c r="C902" s="131" t="s">
        <v>3336</v>
      </c>
      <c r="D902" s="25"/>
      <c r="E902" s="160" t="s">
        <v>99</v>
      </c>
      <c r="F902" s="25" t="s">
        <v>3337</v>
      </c>
      <c r="G902" s="25" t="s">
        <v>81</v>
      </c>
      <c r="H902" s="36" t="s">
        <v>3338</v>
      </c>
      <c r="I902" s="37">
        <v>19880</v>
      </c>
      <c r="J902" s="38" t="s">
        <v>26</v>
      </c>
      <c r="K902" s="38" t="s">
        <v>39</v>
      </c>
      <c r="L902" s="39"/>
      <c r="M902" s="39"/>
      <c r="N902" s="38" t="s">
        <v>3339</v>
      </c>
      <c r="O902" s="38" t="s">
        <v>43</v>
      </c>
      <c r="P902" s="38" t="s">
        <v>23</v>
      </c>
    </row>
    <row r="903" spans="1:16" ht="60" x14ac:dyDescent="0.2">
      <c r="A903" s="33" t="s">
        <v>186</v>
      </c>
      <c r="B903" s="34" t="str">
        <f>IF(A903="","",VLOOKUP(A903,dados!$D$1:$E$130,2,FALSE))</f>
        <v>Comarca de Correia Pinto</v>
      </c>
      <c r="C903" s="131" t="s">
        <v>3340</v>
      </c>
      <c r="D903" s="25"/>
      <c r="E903" s="160" t="s">
        <v>99</v>
      </c>
      <c r="F903" s="25" t="s">
        <v>3341</v>
      </c>
      <c r="G903" s="25" t="s">
        <v>81</v>
      </c>
      <c r="H903" s="36" t="s">
        <v>531</v>
      </c>
      <c r="I903" s="37">
        <v>401.18</v>
      </c>
      <c r="J903" s="38" t="s">
        <v>26</v>
      </c>
      <c r="K903" s="38"/>
      <c r="L903" s="39"/>
      <c r="M903" s="39"/>
      <c r="N903" s="38" t="s">
        <v>3342</v>
      </c>
      <c r="O903" s="38" t="s">
        <v>43</v>
      </c>
      <c r="P903" s="38" t="s">
        <v>23</v>
      </c>
    </row>
    <row r="904" spans="1:16" ht="30" x14ac:dyDescent="0.2">
      <c r="A904" s="33" t="s">
        <v>214</v>
      </c>
      <c r="B904" s="34" t="str">
        <f>IF(A904="","",VLOOKUP(A904,dados!$D$1:$E$130,2,FALSE))</f>
        <v>Comarca de Içara</v>
      </c>
      <c r="C904" s="131" t="s">
        <v>3343</v>
      </c>
      <c r="D904" s="25"/>
      <c r="E904" s="160" t="s">
        <v>99</v>
      </c>
      <c r="F904" s="25" t="s">
        <v>3344</v>
      </c>
      <c r="G904" s="25" t="s">
        <v>81</v>
      </c>
      <c r="H904" s="36" t="s">
        <v>1535</v>
      </c>
      <c r="I904" s="37">
        <v>680</v>
      </c>
      <c r="J904" s="38" t="s">
        <v>26</v>
      </c>
      <c r="K904" s="38"/>
      <c r="L904" s="39"/>
      <c r="M904" s="39"/>
      <c r="N904" s="38" t="s">
        <v>3345</v>
      </c>
      <c r="O904" s="38" t="s">
        <v>43</v>
      </c>
      <c r="P904" s="38" t="s">
        <v>23</v>
      </c>
    </row>
    <row r="905" spans="1:16" ht="105" x14ac:dyDescent="0.2">
      <c r="A905" s="33" t="s">
        <v>42</v>
      </c>
      <c r="B905" s="34" t="str">
        <f>IF(A905="","",VLOOKUP(A905,dados!$D$1:$E$130,2,FALSE))</f>
        <v>Tribunal de Justiça</v>
      </c>
      <c r="C905" s="131" t="s">
        <v>3346</v>
      </c>
      <c r="D905" s="25"/>
      <c r="E905" s="160" t="s">
        <v>132</v>
      </c>
      <c r="F905" s="25" t="s">
        <v>3347</v>
      </c>
      <c r="G905" s="25" t="s">
        <v>81</v>
      </c>
      <c r="H905" s="36" t="s">
        <v>1503</v>
      </c>
      <c r="I905" s="37">
        <v>1080</v>
      </c>
      <c r="J905" s="38" t="s">
        <v>26</v>
      </c>
      <c r="K905" s="38"/>
      <c r="L905" s="39"/>
      <c r="M905" s="39"/>
      <c r="N905" s="38" t="s">
        <v>3322</v>
      </c>
      <c r="O905" s="38" t="s">
        <v>43</v>
      </c>
      <c r="P905" s="38" t="s">
        <v>23</v>
      </c>
    </row>
    <row r="906" spans="1:16" ht="30" x14ac:dyDescent="0.2">
      <c r="A906" s="33" t="s">
        <v>186</v>
      </c>
      <c r="B906" s="34" t="str">
        <f>IF(A906="","",VLOOKUP(A906,dados!$D$1:$E$130,2,FALSE))</f>
        <v>Comarca de Correia Pinto</v>
      </c>
      <c r="C906" s="131" t="s">
        <v>3348</v>
      </c>
      <c r="D906" s="25"/>
      <c r="E906" s="160" t="s">
        <v>99</v>
      </c>
      <c r="F906" s="25" t="s">
        <v>3349</v>
      </c>
      <c r="G906" s="25" t="s">
        <v>81</v>
      </c>
      <c r="H906" s="36"/>
      <c r="I906" s="37">
        <v>247.17</v>
      </c>
      <c r="J906" s="38" t="s">
        <v>37</v>
      </c>
      <c r="K906" s="38"/>
      <c r="L906" s="39"/>
      <c r="M906" s="39"/>
      <c r="N906" s="38" t="s">
        <v>3350</v>
      </c>
      <c r="O906" s="38" t="s">
        <v>43</v>
      </c>
      <c r="P906" s="38" t="s">
        <v>23</v>
      </c>
    </row>
    <row r="907" spans="1:16" ht="300" x14ac:dyDescent="0.2">
      <c r="A907" s="33" t="s">
        <v>42</v>
      </c>
      <c r="B907" s="34" t="str">
        <f>IF(A907="","",VLOOKUP(A907,dados!$D$1:$E$130,2,FALSE))</f>
        <v>Tribunal de Justiça</v>
      </c>
      <c r="C907" s="131" t="s">
        <v>3116</v>
      </c>
      <c r="D907" s="25"/>
      <c r="E907" s="160" t="s">
        <v>18</v>
      </c>
      <c r="F907" s="25" t="s">
        <v>3117</v>
      </c>
      <c r="G907" s="25" t="s">
        <v>81</v>
      </c>
      <c r="H907" s="36" t="s">
        <v>531</v>
      </c>
      <c r="I907" s="37">
        <v>2261</v>
      </c>
      <c r="J907" s="38" t="s">
        <v>26</v>
      </c>
      <c r="K907" s="38" t="s">
        <v>39</v>
      </c>
      <c r="L907" s="39"/>
      <c r="M907" s="39"/>
      <c r="N907" s="38" t="s">
        <v>3351</v>
      </c>
      <c r="O907" s="38" t="s">
        <v>43</v>
      </c>
      <c r="P907" s="38" t="s">
        <v>23</v>
      </c>
    </row>
    <row r="908" spans="1:16" ht="105" x14ac:dyDescent="0.2">
      <c r="A908" s="33" t="s">
        <v>252</v>
      </c>
      <c r="B908" s="34" t="str">
        <f>IF(A908="","",VLOOKUP(A908,dados!$D$1:$E$130,2,FALSE))</f>
        <v xml:space="preserve">Comarca de Lages </v>
      </c>
      <c r="C908" s="131" t="s">
        <v>3352</v>
      </c>
      <c r="D908" s="132"/>
      <c r="E908" s="160" t="s">
        <v>99</v>
      </c>
      <c r="F908" s="25" t="s">
        <v>2038</v>
      </c>
      <c r="G908" s="25" t="s">
        <v>81</v>
      </c>
      <c r="H908" s="36" t="s">
        <v>3353</v>
      </c>
      <c r="I908" s="37">
        <v>3031.5</v>
      </c>
      <c r="J908" s="38" t="s">
        <v>37</v>
      </c>
      <c r="K908" s="38" t="s">
        <v>28</v>
      </c>
      <c r="L908" s="39"/>
      <c r="M908" s="39"/>
      <c r="N908" s="38" t="s">
        <v>3354</v>
      </c>
      <c r="O908" s="38" t="s">
        <v>43</v>
      </c>
      <c r="P908" s="38" t="s">
        <v>23</v>
      </c>
    </row>
    <row r="909" spans="1:16" ht="120" x14ac:dyDescent="0.2">
      <c r="A909" s="33" t="s">
        <v>260</v>
      </c>
      <c r="B909" s="34" t="str">
        <f>IF(A909="","",VLOOKUP(A909,dados!$D$1:$E$130,2,FALSE))</f>
        <v>Comarca de Mafra</v>
      </c>
      <c r="C909" s="26" t="s">
        <v>1395</v>
      </c>
      <c r="D909" s="25" t="s">
        <v>883</v>
      </c>
      <c r="E909" s="160" t="s">
        <v>99</v>
      </c>
      <c r="F909" s="25" t="s">
        <v>1396</v>
      </c>
      <c r="G909" s="25" t="s">
        <v>81</v>
      </c>
      <c r="H909" s="36"/>
      <c r="I909" s="37">
        <v>3388</v>
      </c>
      <c r="J909" s="38" t="s">
        <v>26</v>
      </c>
      <c r="K909" s="38" t="s">
        <v>28</v>
      </c>
      <c r="L909" s="39">
        <v>44681</v>
      </c>
      <c r="M909" s="39"/>
      <c r="N909" s="38" t="s">
        <v>3355</v>
      </c>
      <c r="O909" s="38" t="s">
        <v>52</v>
      </c>
      <c r="P909" s="38" t="s">
        <v>23</v>
      </c>
    </row>
    <row r="910" spans="1:16" ht="90" x14ac:dyDescent="0.2">
      <c r="A910" s="33" t="s">
        <v>276</v>
      </c>
      <c r="B910" s="34" t="str">
        <f>IF(A910="","",VLOOKUP(A910,dados!$D$1:$E$130,2,FALSE))</f>
        <v>Comarca de Palhoça</v>
      </c>
      <c r="C910" s="131" t="s">
        <v>3356</v>
      </c>
      <c r="D910" s="25"/>
      <c r="E910" s="160" t="s">
        <v>99</v>
      </c>
      <c r="F910" s="25" t="s">
        <v>2525</v>
      </c>
      <c r="G910" s="25" t="s">
        <v>81</v>
      </c>
      <c r="H910" s="36" t="s">
        <v>531</v>
      </c>
      <c r="I910" s="37">
        <v>359</v>
      </c>
      <c r="J910" s="38" t="s">
        <v>26</v>
      </c>
      <c r="K910" s="38" t="s">
        <v>39</v>
      </c>
      <c r="L910" s="39"/>
      <c r="M910" s="39"/>
      <c r="N910" s="38" t="s">
        <v>3357</v>
      </c>
      <c r="O910" s="38" t="s">
        <v>43</v>
      </c>
      <c r="P910" s="38" t="s">
        <v>23</v>
      </c>
    </row>
    <row r="911" spans="1:16" ht="90" x14ac:dyDescent="0.2">
      <c r="A911" s="33" t="s">
        <v>276</v>
      </c>
      <c r="B911" s="34" t="str">
        <f>IF(A911="","",VLOOKUP(A911,dados!$D$1:$E$130,2,FALSE))</f>
        <v>Comarca de Palhoça</v>
      </c>
      <c r="C911" s="26" t="s">
        <v>3358</v>
      </c>
      <c r="D911" s="25"/>
      <c r="E911" s="160" t="s">
        <v>99</v>
      </c>
      <c r="F911" s="25" t="s">
        <v>2525</v>
      </c>
      <c r="G911" s="25" t="s">
        <v>81</v>
      </c>
      <c r="H911" s="36" t="s">
        <v>1490</v>
      </c>
      <c r="I911" s="37">
        <v>326.97000000000003</v>
      </c>
      <c r="J911" s="38" t="s">
        <v>26</v>
      </c>
      <c r="K911" s="38" t="s">
        <v>39</v>
      </c>
      <c r="L911" s="39"/>
      <c r="M911" s="39"/>
      <c r="N911" s="38" t="s">
        <v>3357</v>
      </c>
      <c r="O911" s="38" t="s">
        <v>43</v>
      </c>
      <c r="P911" s="38" t="s">
        <v>23</v>
      </c>
    </row>
    <row r="912" spans="1:16" ht="60" x14ac:dyDescent="0.2">
      <c r="A912" s="33" t="s">
        <v>42</v>
      </c>
      <c r="B912" s="34" t="str">
        <f>IF(A912="","",VLOOKUP(A912,dados!$D$1:$E$130,2,FALSE))</f>
        <v>Tribunal de Justiça</v>
      </c>
      <c r="C912" s="26" t="s">
        <v>3359</v>
      </c>
      <c r="D912" s="25"/>
      <c r="E912" s="160" t="s">
        <v>112</v>
      </c>
      <c r="F912" s="25"/>
      <c r="G912" s="25" t="s">
        <v>60</v>
      </c>
      <c r="H912" s="36" t="s">
        <v>3360</v>
      </c>
      <c r="I912" s="37">
        <v>16480</v>
      </c>
      <c r="J912" s="38" t="s">
        <v>26</v>
      </c>
      <c r="K912" s="38" t="s">
        <v>28</v>
      </c>
      <c r="L912" s="39"/>
      <c r="M912" s="39"/>
      <c r="N912" s="38" t="s">
        <v>3361</v>
      </c>
      <c r="O912" s="38" t="s">
        <v>43</v>
      </c>
      <c r="P912" s="38" t="s">
        <v>23</v>
      </c>
    </row>
    <row r="913" spans="1:16" ht="75" x14ac:dyDescent="0.2">
      <c r="A913" s="33" t="s">
        <v>31</v>
      </c>
      <c r="B913" s="34" t="str">
        <f>IF(A913="","",VLOOKUP(A913,dados!$D$1:$E$130,2,FALSE))</f>
        <v>Divisão de Arquivo</v>
      </c>
      <c r="C913" s="131" t="s">
        <v>3362</v>
      </c>
      <c r="D913" s="25"/>
      <c r="E913" s="160" t="s">
        <v>75</v>
      </c>
      <c r="F913" s="25" t="s">
        <v>1760</v>
      </c>
      <c r="G913" s="25" t="s">
        <v>45</v>
      </c>
      <c r="H913" s="36" t="s">
        <v>1643</v>
      </c>
      <c r="I913" s="37">
        <v>4780</v>
      </c>
      <c r="J913" s="38" t="s">
        <v>37</v>
      </c>
      <c r="K913" s="38" t="s">
        <v>39</v>
      </c>
      <c r="L913" s="39">
        <v>44797</v>
      </c>
      <c r="M913" s="39"/>
      <c r="N913" s="38" t="s">
        <v>3363</v>
      </c>
      <c r="O913" s="38" t="s">
        <v>43</v>
      </c>
      <c r="P913" s="38" t="s">
        <v>23</v>
      </c>
    </row>
    <row r="914" spans="1:16" ht="105" x14ac:dyDescent="0.2">
      <c r="A914" s="33" t="s">
        <v>256</v>
      </c>
      <c r="B914" s="34" t="str">
        <f>IF(A914="","",VLOOKUP(A914,dados!$D$1:$E$130,2,FALSE))</f>
        <v>Comarca de Lauro Müller</v>
      </c>
      <c r="C914" s="131" t="s">
        <v>3364</v>
      </c>
      <c r="D914" s="25"/>
      <c r="E914" s="160" t="s">
        <v>99</v>
      </c>
      <c r="F914" s="25" t="s">
        <v>3365</v>
      </c>
      <c r="G914" s="25" t="s">
        <v>81</v>
      </c>
      <c r="H914" s="36" t="s">
        <v>531</v>
      </c>
      <c r="I914" s="37">
        <v>2349</v>
      </c>
      <c r="J914" s="38" t="s">
        <v>26</v>
      </c>
      <c r="K914" s="38" t="s">
        <v>39</v>
      </c>
      <c r="L914" s="39"/>
      <c r="M914" s="39"/>
      <c r="N914" s="38" t="s">
        <v>3366</v>
      </c>
      <c r="O914" s="38" t="s">
        <v>43</v>
      </c>
      <c r="P914" s="38" t="s">
        <v>23</v>
      </c>
    </row>
    <row r="915" spans="1:16" ht="75" x14ac:dyDescent="0.2">
      <c r="A915" s="33" t="s">
        <v>214</v>
      </c>
      <c r="B915" s="34" t="str">
        <f>IF(A915="","",VLOOKUP(A915,dados!$D$1:$E$130,2,FALSE))</f>
        <v>Comarca de Içara</v>
      </c>
      <c r="C915" s="131" t="s">
        <v>2212</v>
      </c>
      <c r="D915" s="25"/>
      <c r="E915" s="160" t="s">
        <v>99</v>
      </c>
      <c r="F915" s="25" t="s">
        <v>3367</v>
      </c>
      <c r="G915" s="25" t="s">
        <v>81</v>
      </c>
      <c r="H915" s="36" t="s">
        <v>531</v>
      </c>
      <c r="I915" s="37">
        <v>110</v>
      </c>
      <c r="J915" s="38" t="s">
        <v>26</v>
      </c>
      <c r="K915" s="38" t="s">
        <v>39</v>
      </c>
      <c r="L915" s="39"/>
      <c r="M915" s="39"/>
      <c r="N915" s="38" t="s">
        <v>3368</v>
      </c>
      <c r="O915" s="38" t="s">
        <v>43</v>
      </c>
      <c r="P915" s="38" t="s">
        <v>23</v>
      </c>
    </row>
    <row r="916" spans="1:16" ht="105" x14ac:dyDescent="0.2">
      <c r="A916" s="33" t="s">
        <v>166</v>
      </c>
      <c r="B916" s="34" t="str">
        <f>IF(A916="","",VLOOKUP(A916,dados!$D$1:$E$130,2,FALSE))</f>
        <v>Comarca de Campo Belo do Sul</v>
      </c>
      <c r="C916" s="131" t="s">
        <v>3369</v>
      </c>
      <c r="D916" s="25"/>
      <c r="E916" s="160" t="s">
        <v>99</v>
      </c>
      <c r="F916" s="25" t="s">
        <v>2842</v>
      </c>
      <c r="G916" s="25" t="s">
        <v>81</v>
      </c>
      <c r="H916" s="36" t="s">
        <v>3370</v>
      </c>
      <c r="I916" s="37">
        <v>1553.4</v>
      </c>
      <c r="J916" s="38" t="s">
        <v>26</v>
      </c>
      <c r="K916" s="38" t="s">
        <v>39</v>
      </c>
      <c r="L916" s="39"/>
      <c r="M916" s="39"/>
      <c r="N916" s="38" t="s">
        <v>3371</v>
      </c>
      <c r="O916" s="38" t="s">
        <v>43</v>
      </c>
      <c r="P916" s="38" t="s">
        <v>23</v>
      </c>
    </row>
    <row r="917" spans="1:16" ht="105" x14ac:dyDescent="0.2">
      <c r="A917" s="33" t="s">
        <v>280</v>
      </c>
      <c r="B917" s="34" t="str">
        <f>IF(A917="","",VLOOKUP(A917,dados!$D$1:$E$130,2,FALSE))</f>
        <v>Comarca de Papanduva</v>
      </c>
      <c r="C917" s="131" t="s">
        <v>3369</v>
      </c>
      <c r="D917" s="25"/>
      <c r="E917" s="160" t="s">
        <v>99</v>
      </c>
      <c r="F917" s="25" t="s">
        <v>2842</v>
      </c>
      <c r="G917" s="25" t="s">
        <v>81</v>
      </c>
      <c r="H917" s="36" t="s">
        <v>2000</v>
      </c>
      <c r="I917" s="37">
        <v>2007</v>
      </c>
      <c r="J917" s="38" t="s">
        <v>26</v>
      </c>
      <c r="K917" s="38" t="s">
        <v>39</v>
      </c>
      <c r="L917" s="39"/>
      <c r="M917" s="39"/>
      <c r="N917" s="38" t="s">
        <v>3372</v>
      </c>
      <c r="O917" s="38" t="s">
        <v>43</v>
      </c>
      <c r="P917" s="38" t="s">
        <v>23</v>
      </c>
    </row>
    <row r="918" spans="1:16" ht="60" x14ac:dyDescent="0.2">
      <c r="A918" s="33" t="s">
        <v>42</v>
      </c>
      <c r="B918" s="34" t="str">
        <f>IF(A918="","",VLOOKUP(A918,dados!$D$1:$E$130,2,FALSE))</f>
        <v>Tribunal de Justiça</v>
      </c>
      <c r="C918" s="131" t="s">
        <v>3373</v>
      </c>
      <c r="D918" s="25"/>
      <c r="E918" s="160" t="s">
        <v>99</v>
      </c>
      <c r="F918" s="25" t="s">
        <v>3374</v>
      </c>
      <c r="G918" s="25" t="s">
        <v>81</v>
      </c>
      <c r="H918" s="36" t="s">
        <v>3375</v>
      </c>
      <c r="I918" s="37">
        <v>2679.6</v>
      </c>
      <c r="J918" s="38" t="s">
        <v>26</v>
      </c>
      <c r="K918" s="38" t="s">
        <v>39</v>
      </c>
      <c r="L918" s="39"/>
      <c r="M918" s="39"/>
      <c r="N918" s="38" t="s">
        <v>3376</v>
      </c>
      <c r="O918" s="38" t="s">
        <v>43</v>
      </c>
      <c r="P918" s="38" t="s">
        <v>23</v>
      </c>
    </row>
    <row r="919" spans="1:16" ht="60" x14ac:dyDescent="0.2">
      <c r="A919" s="33" t="s">
        <v>42</v>
      </c>
      <c r="B919" s="34" t="str">
        <f>IF(A919="","",VLOOKUP(A919,dados!$D$1:$E$130,2,FALSE))</f>
        <v>Tribunal de Justiça</v>
      </c>
      <c r="C919" s="26" t="s">
        <v>3377</v>
      </c>
      <c r="D919" s="25"/>
      <c r="E919" s="160" t="s">
        <v>104</v>
      </c>
      <c r="F919" s="25" t="s">
        <v>1688</v>
      </c>
      <c r="G919" s="25" t="s">
        <v>74</v>
      </c>
      <c r="H919" s="36" t="s">
        <v>3378</v>
      </c>
      <c r="I919" s="37">
        <v>12929</v>
      </c>
      <c r="J919" s="38" t="s">
        <v>37</v>
      </c>
      <c r="K919" s="38" t="s">
        <v>39</v>
      </c>
      <c r="L919" s="39">
        <v>44914</v>
      </c>
      <c r="M919" s="39"/>
      <c r="N919" s="38" t="s">
        <v>3379</v>
      </c>
      <c r="O919" s="38" t="s">
        <v>43</v>
      </c>
      <c r="P919" s="38" t="s">
        <v>23</v>
      </c>
    </row>
    <row r="920" spans="1:16" ht="75" x14ac:dyDescent="0.2">
      <c r="A920" s="33" t="s">
        <v>122</v>
      </c>
      <c r="B920" s="34" t="str">
        <f>IF(A920="","",VLOOKUP(A920,dados!$D$1:$E$130,2,FALSE))</f>
        <v>Comarca de Ascurra</v>
      </c>
      <c r="C920" s="131" t="s">
        <v>3380</v>
      </c>
      <c r="D920" s="25"/>
      <c r="E920" s="160" t="s">
        <v>99</v>
      </c>
      <c r="F920" s="25" t="s">
        <v>3380</v>
      </c>
      <c r="G920" s="25" t="s">
        <v>81</v>
      </c>
      <c r="H920" s="36"/>
      <c r="I920" s="37">
        <v>322.83999999999997</v>
      </c>
      <c r="J920" s="38" t="s">
        <v>37</v>
      </c>
      <c r="K920" s="38" t="s">
        <v>39</v>
      </c>
      <c r="L920" s="39"/>
      <c r="M920" s="39"/>
      <c r="N920" s="38" t="s">
        <v>3381</v>
      </c>
      <c r="O920" s="38" t="s">
        <v>43</v>
      </c>
      <c r="P920" s="38" t="s">
        <v>23</v>
      </c>
    </row>
    <row r="921" spans="1:16" ht="60" x14ac:dyDescent="0.2">
      <c r="A921" s="33" t="s">
        <v>252</v>
      </c>
      <c r="B921" s="34" t="str">
        <f>IF(A921="","",VLOOKUP(A921,dados!$D$1:$E$130,2,FALSE))</f>
        <v xml:space="preserve">Comarca de Lages </v>
      </c>
      <c r="C921" s="131" t="s">
        <v>3382</v>
      </c>
      <c r="D921" s="25"/>
      <c r="E921" s="160" t="s">
        <v>99</v>
      </c>
      <c r="F921" s="25" t="s">
        <v>3382</v>
      </c>
      <c r="G921" s="25" t="s">
        <v>81</v>
      </c>
      <c r="H921" s="36" t="s">
        <v>3383</v>
      </c>
      <c r="I921" s="37">
        <v>818.24</v>
      </c>
      <c r="J921" s="38" t="s">
        <v>37</v>
      </c>
      <c r="K921" s="38" t="s">
        <v>39</v>
      </c>
      <c r="L921" s="39"/>
      <c r="M921" s="39"/>
      <c r="N921" s="38" t="s">
        <v>3384</v>
      </c>
      <c r="O921" s="38" t="s">
        <v>43</v>
      </c>
      <c r="P921" s="38" t="s">
        <v>23</v>
      </c>
    </row>
    <row r="922" spans="1:16" ht="30" x14ac:dyDescent="0.2">
      <c r="A922" s="33" t="s">
        <v>96</v>
      </c>
      <c r="B922" s="34" t="str">
        <f>IF(A922="","",VLOOKUP(A922,dados!$D$1:$E$130,2,FALSE))</f>
        <v>Comarca de Abelardo Luz</v>
      </c>
      <c r="C922" s="131" t="s">
        <v>3385</v>
      </c>
      <c r="D922" s="25"/>
      <c r="E922" s="160" t="s">
        <v>99</v>
      </c>
      <c r="F922" s="25" t="s">
        <v>3382</v>
      </c>
      <c r="G922" s="25" t="s">
        <v>81</v>
      </c>
      <c r="H922" s="36" t="s">
        <v>3386</v>
      </c>
      <c r="I922" s="37">
        <v>355.6</v>
      </c>
      <c r="J922" s="38" t="s">
        <v>37</v>
      </c>
      <c r="K922" s="38" t="s">
        <v>39</v>
      </c>
      <c r="L922" s="39"/>
      <c r="M922" s="39"/>
      <c r="N922" s="38" t="s">
        <v>3387</v>
      </c>
      <c r="O922" s="38" t="s">
        <v>43</v>
      </c>
      <c r="P922" s="38" t="s">
        <v>23</v>
      </c>
    </row>
    <row r="923" spans="1:16" ht="150" x14ac:dyDescent="0.2">
      <c r="A923" s="33" t="s">
        <v>42</v>
      </c>
      <c r="B923" s="34" t="str">
        <f>IF(A923="","",VLOOKUP(A923,dados!$D$1:$E$130,2,FALSE))</f>
        <v>Tribunal de Justiça</v>
      </c>
      <c r="C923" s="131" t="s">
        <v>3388</v>
      </c>
      <c r="D923" s="25"/>
      <c r="E923" s="160" t="s">
        <v>18</v>
      </c>
      <c r="F923" s="25" t="s">
        <v>3388</v>
      </c>
      <c r="G923" s="25" t="s">
        <v>36</v>
      </c>
      <c r="H923" s="36" t="s">
        <v>531</v>
      </c>
      <c r="I923" s="37">
        <v>729.6</v>
      </c>
      <c r="J923" s="38" t="s">
        <v>37</v>
      </c>
      <c r="K923" s="38" t="s">
        <v>39</v>
      </c>
      <c r="L923" s="39"/>
      <c r="M923" s="39"/>
      <c r="N923" s="38" t="s">
        <v>3389</v>
      </c>
      <c r="O923" s="38" t="s">
        <v>43</v>
      </c>
      <c r="P923" s="38" t="s">
        <v>23</v>
      </c>
    </row>
    <row r="924" spans="1:16" ht="225" x14ac:dyDescent="0.2">
      <c r="A924" s="33" t="s">
        <v>148</v>
      </c>
      <c r="B924" s="34" t="str">
        <f>IF(A924="","",VLOOKUP(A924,dados!$D$1:$E$130,2,FALSE))</f>
        <v>Comarca de Blumenau</v>
      </c>
      <c r="C924" s="131" t="s">
        <v>3390</v>
      </c>
      <c r="D924" s="25"/>
      <c r="E924" s="160" t="s">
        <v>99</v>
      </c>
      <c r="F924" s="25" t="s">
        <v>3391</v>
      </c>
      <c r="G924" s="25" t="s">
        <v>81</v>
      </c>
      <c r="H924" s="36" t="s">
        <v>1679</v>
      </c>
      <c r="I924" s="37">
        <v>1924.9</v>
      </c>
      <c r="J924" s="38" t="s">
        <v>26</v>
      </c>
      <c r="K924" s="38" t="s">
        <v>39</v>
      </c>
      <c r="L924" s="39"/>
      <c r="M924" s="39"/>
      <c r="N924" s="38" t="s">
        <v>3392</v>
      </c>
      <c r="O924" s="38" t="s">
        <v>43</v>
      </c>
      <c r="P924" s="38" t="s">
        <v>23</v>
      </c>
    </row>
    <row r="925" spans="1:16" ht="90" x14ac:dyDescent="0.2">
      <c r="A925" s="33" t="s">
        <v>352</v>
      </c>
      <c r="B925" s="34" t="str">
        <f>IF(A925="","",VLOOKUP(A925,dados!$D$1:$E$130,2,FALSE))</f>
        <v>Comarca de Videira</v>
      </c>
      <c r="C925" s="131" t="s">
        <v>3393</v>
      </c>
      <c r="D925" s="25"/>
      <c r="E925" s="160" t="s">
        <v>99</v>
      </c>
      <c r="F925" s="25" t="s">
        <v>3394</v>
      </c>
      <c r="G925" s="25" t="s">
        <v>81</v>
      </c>
      <c r="H925" s="36" t="s">
        <v>2946</v>
      </c>
      <c r="I925" s="37">
        <v>173</v>
      </c>
      <c r="J925" s="38" t="s">
        <v>26</v>
      </c>
      <c r="K925" s="38" t="s">
        <v>39</v>
      </c>
      <c r="L925" s="39"/>
      <c r="M925" s="39"/>
      <c r="N925" s="38" t="s">
        <v>3395</v>
      </c>
      <c r="O925" s="38" t="s">
        <v>43</v>
      </c>
      <c r="P925" s="38" t="s">
        <v>23</v>
      </c>
    </row>
    <row r="926" spans="1:16" ht="405" x14ac:dyDescent="0.2">
      <c r="A926" s="33" t="s">
        <v>202</v>
      </c>
      <c r="B926" s="34" t="str">
        <f>IF(A926="","",VLOOKUP(A926,dados!$D$1:$E$130,2,FALSE))</f>
        <v>Comarca de Garopaba</v>
      </c>
      <c r="C926" s="131" t="s">
        <v>3396</v>
      </c>
      <c r="D926" s="25"/>
      <c r="E926" s="160" t="s">
        <v>82</v>
      </c>
      <c r="F926" s="25" t="s">
        <v>3397</v>
      </c>
      <c r="G926" s="25" t="s">
        <v>81</v>
      </c>
      <c r="H926" s="36" t="s">
        <v>2946</v>
      </c>
      <c r="I926" s="37">
        <v>29840</v>
      </c>
      <c r="J926" s="38" t="s">
        <v>26</v>
      </c>
      <c r="K926" s="38" t="s">
        <v>39</v>
      </c>
      <c r="L926" s="39"/>
      <c r="M926" s="39"/>
      <c r="N926" s="38" t="s">
        <v>3398</v>
      </c>
      <c r="O926" s="38" t="s">
        <v>43</v>
      </c>
      <c r="P926" s="38" t="s">
        <v>23</v>
      </c>
    </row>
    <row r="927" spans="1:16" ht="255" x14ac:dyDescent="0.2">
      <c r="A927" s="33" t="s">
        <v>304</v>
      </c>
      <c r="B927" s="34" t="str">
        <f>IF(A927="","",VLOOKUP(A927,dados!$D$1:$E$130,2,FALSE))</f>
        <v>Comarca de Santa Cecília</v>
      </c>
      <c r="C927" s="131" t="s">
        <v>3399</v>
      </c>
      <c r="D927" s="25"/>
      <c r="E927" s="160" t="s">
        <v>99</v>
      </c>
      <c r="F927" s="25" t="s">
        <v>3400</v>
      </c>
      <c r="G927" s="25" t="s">
        <v>81</v>
      </c>
      <c r="H927" s="36" t="s">
        <v>1503</v>
      </c>
      <c r="I927" s="37">
        <v>139.80000000000001</v>
      </c>
      <c r="J927" s="38" t="s">
        <v>26</v>
      </c>
      <c r="K927" s="38" t="s">
        <v>39</v>
      </c>
      <c r="L927" s="39"/>
      <c r="M927" s="39"/>
      <c r="N927" s="38" t="s">
        <v>3401</v>
      </c>
      <c r="O927" s="38" t="s">
        <v>43</v>
      </c>
      <c r="P927" s="38" t="s">
        <v>23</v>
      </c>
    </row>
    <row r="928" spans="1:16" ht="300" x14ac:dyDescent="0.2">
      <c r="A928" s="33" t="s">
        <v>144</v>
      </c>
      <c r="B928" s="34" t="s">
        <v>145</v>
      </c>
      <c r="C928" s="131" t="s">
        <v>3402</v>
      </c>
      <c r="D928" s="25"/>
      <c r="E928" s="160" t="s">
        <v>82</v>
      </c>
      <c r="F928" s="25" t="s">
        <v>3403</v>
      </c>
      <c r="G928" s="25" t="s">
        <v>81</v>
      </c>
      <c r="H928" s="36" t="s">
        <v>2946</v>
      </c>
      <c r="I928" s="37">
        <v>12050</v>
      </c>
      <c r="J928" s="38" t="s">
        <v>26</v>
      </c>
      <c r="K928" s="38" t="s">
        <v>39</v>
      </c>
      <c r="L928" s="39"/>
      <c r="M928" s="39"/>
      <c r="N928" s="38" t="s">
        <v>3404</v>
      </c>
      <c r="O928" s="38" t="s">
        <v>43</v>
      </c>
      <c r="P928" s="38" t="s">
        <v>23</v>
      </c>
    </row>
    <row r="929" spans="1:16" ht="60" x14ac:dyDescent="0.2">
      <c r="A929" s="33" t="s">
        <v>152</v>
      </c>
      <c r="B929" s="34" t="s">
        <v>153</v>
      </c>
      <c r="C929" s="131" t="s">
        <v>3405</v>
      </c>
      <c r="D929" s="25"/>
      <c r="E929" s="160" t="s">
        <v>99</v>
      </c>
      <c r="F929" s="25" t="s">
        <v>3406</v>
      </c>
      <c r="G929" s="25" t="s">
        <v>81</v>
      </c>
      <c r="H929" s="36" t="s">
        <v>531</v>
      </c>
      <c r="I929" s="37">
        <v>620</v>
      </c>
      <c r="J929" s="38" t="s">
        <v>26</v>
      </c>
      <c r="K929" s="38" t="s">
        <v>39</v>
      </c>
      <c r="L929" s="39"/>
      <c r="M929" s="39"/>
      <c r="N929" s="38" t="s">
        <v>3407</v>
      </c>
      <c r="O929" s="38" t="s">
        <v>43</v>
      </c>
      <c r="P929" s="38" t="s">
        <v>23</v>
      </c>
    </row>
    <row r="930" spans="1:16" ht="45" x14ac:dyDescent="0.2">
      <c r="A930" s="33" t="s">
        <v>42</v>
      </c>
      <c r="B930" s="34" t="str">
        <f>IF(A930="","",VLOOKUP(A930,dados!$D$1:$E$130,2,FALSE))</f>
        <v>Tribunal de Justiça</v>
      </c>
      <c r="C930" s="131" t="s">
        <v>3408</v>
      </c>
      <c r="D930" s="25"/>
      <c r="E930" s="160" t="s">
        <v>99</v>
      </c>
      <c r="F930" s="25" t="s">
        <v>3409</v>
      </c>
      <c r="G930" s="25" t="s">
        <v>81</v>
      </c>
      <c r="H930" s="36" t="s">
        <v>2308</v>
      </c>
      <c r="I930" s="37">
        <v>31328</v>
      </c>
      <c r="J930" s="38" t="s">
        <v>26</v>
      </c>
      <c r="K930" s="38" t="s">
        <v>39</v>
      </c>
      <c r="L930" s="39"/>
      <c r="M930" s="39"/>
      <c r="N930" s="38" t="s">
        <v>3410</v>
      </c>
      <c r="O930" s="38" t="s">
        <v>43</v>
      </c>
      <c r="P930" s="38" t="s">
        <v>23</v>
      </c>
    </row>
    <row r="931" spans="1:16" ht="195" x14ac:dyDescent="0.2">
      <c r="A931" s="33" t="s">
        <v>84</v>
      </c>
      <c r="B931" s="34" t="str">
        <f>IF(A931="","",VLOOKUP(A931,dados!$D$1:$E$130,2,FALSE))</f>
        <v>Comarca da Capital - Fórum Eduardo Luz</v>
      </c>
      <c r="C931" s="131" t="s">
        <v>3411</v>
      </c>
      <c r="D931" s="25"/>
      <c r="E931" s="160" t="s">
        <v>99</v>
      </c>
      <c r="F931" s="25" t="s">
        <v>3412</v>
      </c>
      <c r="G931" s="25" t="s">
        <v>81</v>
      </c>
      <c r="H931" s="36" t="s">
        <v>531</v>
      </c>
      <c r="I931" s="37">
        <v>690</v>
      </c>
      <c r="J931" s="38" t="s">
        <v>26</v>
      </c>
      <c r="K931" s="38" t="s">
        <v>39</v>
      </c>
      <c r="L931" s="39"/>
      <c r="M931" s="39"/>
      <c r="N931" s="38" t="s">
        <v>3413</v>
      </c>
      <c r="O931" s="38" t="s">
        <v>43</v>
      </c>
      <c r="P931" s="38" t="s">
        <v>23</v>
      </c>
    </row>
    <row r="932" spans="1:16" ht="60" x14ac:dyDescent="0.2">
      <c r="A932" s="33" t="s">
        <v>42</v>
      </c>
      <c r="B932" s="34" t="str">
        <f>IF(A932="","",VLOOKUP(A932,dados!$D$1:$E$130,2,FALSE))</f>
        <v>Tribunal de Justiça</v>
      </c>
      <c r="C932" s="131" t="s">
        <v>3414</v>
      </c>
      <c r="D932" s="25"/>
      <c r="E932" s="160" t="s">
        <v>75</v>
      </c>
      <c r="F932" s="25" t="s">
        <v>3415</v>
      </c>
      <c r="G932" s="25" t="s">
        <v>81</v>
      </c>
      <c r="H932" s="36" t="s">
        <v>1989</v>
      </c>
      <c r="I932" s="37">
        <v>900</v>
      </c>
      <c r="J932" s="38" t="s">
        <v>26</v>
      </c>
      <c r="K932" s="38" t="s">
        <v>39</v>
      </c>
      <c r="L932" s="39"/>
      <c r="M932" s="39"/>
      <c r="N932" s="38" t="s">
        <v>3416</v>
      </c>
      <c r="O932" s="38" t="s">
        <v>43</v>
      </c>
      <c r="P932" s="38" t="s">
        <v>23</v>
      </c>
    </row>
    <row r="933" spans="1:16" ht="285" x14ac:dyDescent="0.2">
      <c r="A933" s="33" t="s">
        <v>304</v>
      </c>
      <c r="B933" s="34" t="str">
        <f>IF(A933="","",VLOOKUP(A933,dados!$D$1:$E$130,2,FALSE))</f>
        <v>Comarca de Santa Cecília</v>
      </c>
      <c r="C933" s="131" t="s">
        <v>3417</v>
      </c>
      <c r="D933" s="25"/>
      <c r="E933" s="160" t="s">
        <v>99</v>
      </c>
      <c r="F933" s="25" t="s">
        <v>3418</v>
      </c>
      <c r="G933" s="25" t="s">
        <v>81</v>
      </c>
      <c r="H933" s="36" t="s">
        <v>3419</v>
      </c>
      <c r="I933" s="37">
        <v>666.8</v>
      </c>
      <c r="J933" s="38" t="s">
        <v>26</v>
      </c>
      <c r="K933" s="38" t="s">
        <v>39</v>
      </c>
      <c r="L933" s="39"/>
      <c r="M933" s="39"/>
      <c r="N933" s="38" t="s">
        <v>3420</v>
      </c>
      <c r="O933" s="38" t="s">
        <v>43</v>
      </c>
      <c r="P933" s="38" t="s">
        <v>23</v>
      </c>
    </row>
    <row r="934" spans="1:16" ht="45" x14ac:dyDescent="0.2">
      <c r="A934" s="33" t="s">
        <v>266</v>
      </c>
      <c r="B934" s="34" t="str">
        <f>IF(A934="","",VLOOKUP(A934,dados!$D$1:$E$130,2,FALSE))</f>
        <v>Comarca de Modelo</v>
      </c>
      <c r="C934" s="131" t="s">
        <v>3421</v>
      </c>
      <c r="D934" s="25"/>
      <c r="E934" s="160" t="s">
        <v>99</v>
      </c>
      <c r="F934" s="25" t="s">
        <v>3422</v>
      </c>
      <c r="G934" s="25" t="s">
        <v>81</v>
      </c>
      <c r="H934" s="36" t="s">
        <v>3423</v>
      </c>
      <c r="I934" s="37">
        <v>359.52</v>
      </c>
      <c r="J934" s="38" t="s">
        <v>37</v>
      </c>
      <c r="K934" s="38" t="s">
        <v>39</v>
      </c>
      <c r="L934" s="39"/>
      <c r="M934" s="39"/>
      <c r="N934" s="38" t="s">
        <v>3424</v>
      </c>
      <c r="O934" s="38" t="s">
        <v>43</v>
      </c>
      <c r="P934" s="38" t="s">
        <v>23</v>
      </c>
    </row>
    <row r="935" spans="1:16" ht="150" x14ac:dyDescent="0.2">
      <c r="A935" s="33" t="s">
        <v>266</v>
      </c>
      <c r="B935" s="34" t="str">
        <f>IF(A935="","",VLOOKUP(A935,dados!$D$1:$E$130,2,FALSE))</f>
        <v>Comarca de Modelo</v>
      </c>
      <c r="C935" s="131" t="s">
        <v>3425</v>
      </c>
      <c r="D935" s="25"/>
      <c r="E935" s="160" t="s">
        <v>99</v>
      </c>
      <c r="F935" s="25" t="s">
        <v>3426</v>
      </c>
      <c r="G935" s="25" t="s">
        <v>81</v>
      </c>
      <c r="H935" s="36" t="s">
        <v>1503</v>
      </c>
      <c r="I935" s="37">
        <v>23.58</v>
      </c>
      <c r="J935" s="38" t="s">
        <v>37</v>
      </c>
      <c r="K935" s="38" t="s">
        <v>39</v>
      </c>
      <c r="L935" s="39"/>
      <c r="M935" s="39"/>
      <c r="N935" s="38" t="s">
        <v>3427</v>
      </c>
      <c r="O935" s="38" t="s">
        <v>43</v>
      </c>
      <c r="P935" s="38" t="s">
        <v>23</v>
      </c>
    </row>
    <row r="936" spans="1:16" ht="180" x14ac:dyDescent="0.2">
      <c r="A936" s="33" t="s">
        <v>164</v>
      </c>
      <c r="B936" s="34" t="s">
        <v>165</v>
      </c>
      <c r="C936" s="131" t="s">
        <v>3428</v>
      </c>
      <c r="D936" s="25"/>
      <c r="E936" s="160" t="s">
        <v>99</v>
      </c>
      <c r="F936" s="25" t="s">
        <v>3429</v>
      </c>
      <c r="G936" s="25" t="s">
        <v>81</v>
      </c>
      <c r="H936" s="36" t="s">
        <v>3430</v>
      </c>
      <c r="I936" s="37">
        <v>140.4</v>
      </c>
      <c r="J936" s="38" t="s">
        <v>26</v>
      </c>
      <c r="K936" s="38" t="s">
        <v>39</v>
      </c>
      <c r="L936" s="39"/>
      <c r="M936" s="39"/>
      <c r="N936" s="38" t="s">
        <v>3431</v>
      </c>
      <c r="O936" s="38" t="s">
        <v>43</v>
      </c>
      <c r="P936" s="38" t="s">
        <v>23</v>
      </c>
    </row>
    <row r="937" spans="1:16" ht="150" x14ac:dyDescent="0.2">
      <c r="A937" s="33" t="s">
        <v>244</v>
      </c>
      <c r="B937" s="34" t="str">
        <f>IF(A937="","",VLOOKUP(A937,dados!$D$1:$E$130,2,FALSE))</f>
        <v>Comarca de Jaraguá do Sul</v>
      </c>
      <c r="C937" s="131" t="s">
        <v>3050</v>
      </c>
      <c r="D937" s="25"/>
      <c r="E937" s="160" t="s">
        <v>99</v>
      </c>
      <c r="F937" s="25" t="s">
        <v>3432</v>
      </c>
      <c r="G937" s="25" t="s">
        <v>81</v>
      </c>
      <c r="H937" s="36" t="s">
        <v>531</v>
      </c>
      <c r="I937" s="37">
        <v>779</v>
      </c>
      <c r="J937" s="38" t="s">
        <v>26</v>
      </c>
      <c r="K937" s="38" t="s">
        <v>39</v>
      </c>
      <c r="L937" s="39"/>
      <c r="M937" s="39"/>
      <c r="N937" s="38" t="s">
        <v>3433</v>
      </c>
      <c r="O937" s="38" t="s">
        <v>43</v>
      </c>
      <c r="P937" s="38" t="s">
        <v>23</v>
      </c>
    </row>
    <row r="938" spans="1:16" ht="240" x14ac:dyDescent="0.2">
      <c r="A938" s="33" t="s">
        <v>42</v>
      </c>
      <c r="B938" s="34" t="str">
        <f>IF(A938="","",VLOOKUP(A938,dados!$D$1:$E$130,2,FALSE))</f>
        <v>Tribunal de Justiça</v>
      </c>
      <c r="C938" s="131" t="s">
        <v>3434</v>
      </c>
      <c r="D938" s="25"/>
      <c r="E938" s="160" t="s">
        <v>128</v>
      </c>
      <c r="F938" s="25" t="s">
        <v>3435</v>
      </c>
      <c r="G938" s="25" t="s">
        <v>81</v>
      </c>
      <c r="H938" s="36" t="s">
        <v>1577</v>
      </c>
      <c r="I938" s="37">
        <v>875.6</v>
      </c>
      <c r="J938" s="38" t="s">
        <v>26</v>
      </c>
      <c r="K938" s="38" t="s">
        <v>39</v>
      </c>
      <c r="L938" s="39"/>
      <c r="M938" s="39"/>
      <c r="N938" s="38" t="s">
        <v>3436</v>
      </c>
      <c r="O938" s="38" t="s">
        <v>43</v>
      </c>
      <c r="P938" s="38" t="s">
        <v>23</v>
      </c>
    </row>
    <row r="939" spans="1:16" ht="90" x14ac:dyDescent="0.2">
      <c r="A939" s="33" t="s">
        <v>310</v>
      </c>
      <c r="B939" s="34" t="str">
        <f>IF(A939="","",VLOOKUP(A939,dados!$D$1:$E$130,2,FALSE))</f>
        <v>Comarca de São Bento do Sul</v>
      </c>
      <c r="C939" s="131" t="s">
        <v>3437</v>
      </c>
      <c r="D939" s="25"/>
      <c r="E939" s="160" t="s">
        <v>108</v>
      </c>
      <c r="F939" s="25" t="s">
        <v>3438</v>
      </c>
      <c r="G939" s="25" t="s">
        <v>81</v>
      </c>
      <c r="H939" s="36" t="s">
        <v>531</v>
      </c>
      <c r="I939" s="37">
        <v>6600</v>
      </c>
      <c r="J939" s="38" t="s">
        <v>26</v>
      </c>
      <c r="K939" s="38" t="s">
        <v>39</v>
      </c>
      <c r="L939" s="39"/>
      <c r="M939" s="39"/>
      <c r="N939" s="38" t="s">
        <v>3439</v>
      </c>
      <c r="O939" s="38" t="s">
        <v>43</v>
      </c>
      <c r="P939" s="38" t="s">
        <v>23</v>
      </c>
    </row>
    <row r="940" spans="1:16" ht="315" x14ac:dyDescent="0.2">
      <c r="A940" s="33" t="s">
        <v>42</v>
      </c>
      <c r="B940" s="34" t="str">
        <f>IF(A940="","",VLOOKUP(A940,dados!$D$1:$E$130,2,FALSE))</f>
        <v>Tribunal de Justiça</v>
      </c>
      <c r="C940" s="131" t="s">
        <v>3440</v>
      </c>
      <c r="D940" s="25"/>
      <c r="E940" s="160" t="s">
        <v>18</v>
      </c>
      <c r="F940" s="25" t="s">
        <v>3441</v>
      </c>
      <c r="G940" s="25" t="s">
        <v>81</v>
      </c>
      <c r="H940" s="36" t="s">
        <v>1989</v>
      </c>
      <c r="I940" s="37">
        <v>2650</v>
      </c>
      <c r="J940" s="38" t="s">
        <v>26</v>
      </c>
      <c r="K940" s="38" t="s">
        <v>39</v>
      </c>
      <c r="L940" s="39"/>
      <c r="M940" s="39"/>
      <c r="N940" s="38" t="s">
        <v>3442</v>
      </c>
      <c r="O940" s="38" t="s">
        <v>43</v>
      </c>
      <c r="P940" s="38" t="s">
        <v>23</v>
      </c>
    </row>
    <row r="941" spans="1:16" ht="409.5" x14ac:dyDescent="0.2">
      <c r="A941" s="33" t="s">
        <v>228</v>
      </c>
      <c r="B941" s="34" t="str">
        <f>IF(A941="","",VLOOKUP(A941,dados!$D$1:$E$130,2,FALSE))</f>
        <v>Comarca de Itajaí</v>
      </c>
      <c r="C941" s="131" t="s">
        <v>3443</v>
      </c>
      <c r="D941" s="25"/>
      <c r="E941" s="160" t="s">
        <v>128</v>
      </c>
      <c r="F941" s="25" t="s">
        <v>3444</v>
      </c>
      <c r="G941" s="25" t="s">
        <v>81</v>
      </c>
      <c r="H941" s="36" t="s">
        <v>2946</v>
      </c>
      <c r="I941" s="37">
        <v>1828.4</v>
      </c>
      <c r="J941" s="38" t="s">
        <v>26</v>
      </c>
      <c r="K941" s="38" t="s">
        <v>39</v>
      </c>
      <c r="L941" s="39"/>
      <c r="M941" s="39"/>
      <c r="N941" s="38" t="s">
        <v>3445</v>
      </c>
      <c r="O941" s="38" t="s">
        <v>43</v>
      </c>
      <c r="P941" s="38" t="s">
        <v>23</v>
      </c>
    </row>
    <row r="942" spans="1:16" ht="409.5" x14ac:dyDescent="0.2">
      <c r="A942" s="33" t="s">
        <v>42</v>
      </c>
      <c r="B942" s="34" t="str">
        <f>IF(A942="","",VLOOKUP(A942,dados!$D$1:$E$130,2,FALSE))</f>
        <v>Tribunal de Justiça</v>
      </c>
      <c r="C942" s="131" t="s">
        <v>3446</v>
      </c>
      <c r="D942" s="25"/>
      <c r="E942" s="160" t="s">
        <v>112</v>
      </c>
      <c r="F942" s="25" t="s">
        <v>3447</v>
      </c>
      <c r="G942" s="25" t="s">
        <v>60</v>
      </c>
      <c r="H942" s="36"/>
      <c r="I942" s="37">
        <v>6332.26</v>
      </c>
      <c r="J942" s="38" t="s">
        <v>37</v>
      </c>
      <c r="K942" s="38" t="s">
        <v>39</v>
      </c>
      <c r="L942" s="39"/>
      <c r="M942" s="39"/>
      <c r="N942" s="38" t="s">
        <v>3448</v>
      </c>
      <c r="O942" s="38" t="s">
        <v>43</v>
      </c>
      <c r="P942" s="38" t="s">
        <v>23</v>
      </c>
    </row>
    <row r="943" spans="1:16" ht="135" x14ac:dyDescent="0.2">
      <c r="A943" s="33" t="s">
        <v>42</v>
      </c>
      <c r="B943" s="34" t="str">
        <f>IF(A943="","",VLOOKUP(A943,dados!$D$1:$E$130,2,FALSE))</f>
        <v>Tribunal de Justiça</v>
      </c>
      <c r="C943" s="131" t="s">
        <v>3449</v>
      </c>
      <c r="D943" s="25"/>
      <c r="E943" s="160" t="s">
        <v>82</v>
      </c>
      <c r="F943" s="25" t="s">
        <v>3450</v>
      </c>
      <c r="G943" s="25" t="s">
        <v>81</v>
      </c>
      <c r="H943" s="36"/>
      <c r="I943" s="37">
        <v>83485.600000000006</v>
      </c>
      <c r="J943" s="38" t="s">
        <v>26</v>
      </c>
      <c r="K943" s="38" t="s">
        <v>39</v>
      </c>
      <c r="L943" s="39">
        <v>44885</v>
      </c>
      <c r="M943" s="39"/>
      <c r="N943" s="38" t="s">
        <v>3451</v>
      </c>
      <c r="O943" s="38" t="s">
        <v>79</v>
      </c>
      <c r="P943" s="38" t="s">
        <v>23</v>
      </c>
    </row>
    <row r="944" spans="1:16" ht="105" x14ac:dyDescent="0.2">
      <c r="A944" s="33" t="s">
        <v>42</v>
      </c>
      <c r="B944" s="34" t="str">
        <f>IF(A944="","",VLOOKUP(A944,dados!$D$1:$E$130,2,FALSE))</f>
        <v>Tribunal de Justiça</v>
      </c>
      <c r="C944" s="131" t="s">
        <v>3452</v>
      </c>
      <c r="D944" s="25"/>
      <c r="E944" s="160" t="s">
        <v>99</v>
      </c>
      <c r="F944" s="25" t="s">
        <v>3453</v>
      </c>
      <c r="G944" s="25" t="s">
        <v>81</v>
      </c>
      <c r="H944" s="36" t="s">
        <v>2946</v>
      </c>
      <c r="I944" s="37">
        <v>17475</v>
      </c>
      <c r="J944" s="38" t="s">
        <v>26</v>
      </c>
      <c r="K944" s="38" t="s">
        <v>39</v>
      </c>
      <c r="L944" s="39"/>
      <c r="M944" s="39"/>
      <c r="N944" s="38" t="s">
        <v>3454</v>
      </c>
      <c r="O944" s="38" t="s">
        <v>43</v>
      </c>
      <c r="P944" s="38" t="s">
        <v>23</v>
      </c>
    </row>
    <row r="945" spans="1:16" ht="45" x14ac:dyDescent="0.2">
      <c r="A945" s="33" t="s">
        <v>42</v>
      </c>
      <c r="B945" s="34" t="str">
        <f>IF(A945="","",VLOOKUP(A945,dados!$D$1:$E$130,2,FALSE))</f>
        <v>Tribunal de Justiça</v>
      </c>
      <c r="C945" s="131" t="s">
        <v>3455</v>
      </c>
      <c r="D945" s="25"/>
      <c r="E945" s="160" t="s">
        <v>99</v>
      </c>
      <c r="F945" s="25"/>
      <c r="G945" s="25" t="s">
        <v>81</v>
      </c>
      <c r="H945" s="36" t="s">
        <v>1577</v>
      </c>
      <c r="I945" s="37">
        <v>5092</v>
      </c>
      <c r="J945" s="38" t="s">
        <v>26</v>
      </c>
      <c r="K945" s="38" t="s">
        <v>39</v>
      </c>
      <c r="L945" s="39"/>
      <c r="M945" s="39"/>
      <c r="N945" s="38" t="s">
        <v>3456</v>
      </c>
      <c r="O945" s="38" t="s">
        <v>43</v>
      </c>
      <c r="P945" s="38" t="s">
        <v>23</v>
      </c>
    </row>
    <row r="946" spans="1:16" ht="409.5" x14ac:dyDescent="0.2">
      <c r="A946" s="33" t="s">
        <v>42</v>
      </c>
      <c r="B946" s="34" t="str">
        <f>IF(A946="","",VLOOKUP(A946,dados!$D$1:$E$130,2,FALSE))</f>
        <v>Tribunal de Justiça</v>
      </c>
      <c r="C946" s="131" t="s">
        <v>3457</v>
      </c>
      <c r="D946" s="25"/>
      <c r="E946" s="160" t="s">
        <v>99</v>
      </c>
      <c r="F946" s="25" t="s">
        <v>3458</v>
      </c>
      <c r="G946" s="25" t="s">
        <v>81</v>
      </c>
      <c r="H946" s="36"/>
      <c r="I946" s="37">
        <v>6473</v>
      </c>
      <c r="J946" s="38" t="s">
        <v>26</v>
      </c>
      <c r="K946" s="38" t="s">
        <v>39</v>
      </c>
      <c r="L946" s="39"/>
      <c r="M946" s="39"/>
      <c r="N946" s="38" t="s">
        <v>3459</v>
      </c>
      <c r="O946" s="38" t="s">
        <v>43</v>
      </c>
      <c r="P946" s="38" t="s">
        <v>23</v>
      </c>
    </row>
    <row r="947" spans="1:16" ht="75" x14ac:dyDescent="0.2">
      <c r="A947" s="33" t="s">
        <v>314</v>
      </c>
      <c r="B947" s="34" t="str">
        <f>IF(A947="","",VLOOKUP(A947,dados!$D$1:$E$130,2,FALSE))</f>
        <v>Comarca de São Domingos</v>
      </c>
      <c r="C947" s="131" t="s">
        <v>3460</v>
      </c>
      <c r="D947" s="25"/>
      <c r="E947" s="160" t="s">
        <v>82</v>
      </c>
      <c r="F947" s="25" t="s">
        <v>3461</v>
      </c>
      <c r="G947" s="25" t="s">
        <v>81</v>
      </c>
      <c r="H947" s="36" t="s">
        <v>2946</v>
      </c>
      <c r="I947" s="37">
        <v>1530</v>
      </c>
      <c r="J947" s="38" t="s">
        <v>26</v>
      </c>
      <c r="K947" s="38" t="s">
        <v>39</v>
      </c>
      <c r="L947" s="39"/>
      <c r="M947" s="39"/>
      <c r="N947" s="38" t="s">
        <v>3462</v>
      </c>
      <c r="O947" s="38" t="s">
        <v>43</v>
      </c>
      <c r="P947" s="38" t="s">
        <v>23</v>
      </c>
    </row>
    <row r="948" spans="1:16" ht="62.25" customHeight="1" x14ac:dyDescent="0.2">
      <c r="A948" s="33" t="s">
        <v>174</v>
      </c>
      <c r="B948" s="34" t="str">
        <f>IF(A948="","",VLOOKUP(A948,dados!$D$1:$E$130,2,FALSE))</f>
        <v>Comarca de Capinzal</v>
      </c>
      <c r="C948" s="26" t="s">
        <v>1516</v>
      </c>
      <c r="D948" s="25" t="s">
        <v>1517</v>
      </c>
      <c r="E948" s="160" t="s">
        <v>99</v>
      </c>
      <c r="F948" s="25" t="s">
        <v>3463</v>
      </c>
      <c r="G948" s="25" t="s">
        <v>81</v>
      </c>
      <c r="H948" s="36" t="s">
        <v>1979</v>
      </c>
      <c r="I948" s="37">
        <v>2100</v>
      </c>
      <c r="J948" s="38" t="s">
        <v>26</v>
      </c>
      <c r="K948" s="38" t="s">
        <v>39</v>
      </c>
      <c r="L948" s="39">
        <v>44681</v>
      </c>
      <c r="M948" s="39"/>
      <c r="N948" s="38" t="s">
        <v>3464</v>
      </c>
      <c r="O948" s="38" t="s">
        <v>43</v>
      </c>
      <c r="P948" s="38" t="s">
        <v>23</v>
      </c>
    </row>
    <row r="949" spans="1:16" ht="120" x14ac:dyDescent="0.2">
      <c r="A949" s="33" t="s">
        <v>326</v>
      </c>
      <c r="B949" s="34" t="str">
        <f>IF(A949="","",VLOOKUP(A949,dados!$D$1:$E$130,2,FALSE))</f>
        <v>Comarca de São Lourençi do Oeste</v>
      </c>
      <c r="C949" s="131" t="s">
        <v>3465</v>
      </c>
      <c r="D949" s="25"/>
      <c r="E949" s="160" t="s">
        <v>99</v>
      </c>
      <c r="F949" s="25" t="s">
        <v>3466</v>
      </c>
      <c r="G949" s="25" t="s">
        <v>81</v>
      </c>
      <c r="H949" s="36" t="s">
        <v>1577</v>
      </c>
      <c r="I949" s="37">
        <v>340</v>
      </c>
      <c r="J949" s="38" t="s">
        <v>26</v>
      </c>
      <c r="K949" s="38" t="s">
        <v>39</v>
      </c>
      <c r="L949" s="39"/>
      <c r="M949" s="39"/>
      <c r="N949" s="38" t="s">
        <v>3467</v>
      </c>
      <c r="O949" s="38" t="s">
        <v>43</v>
      </c>
      <c r="P949" s="38" t="s">
        <v>23</v>
      </c>
    </row>
    <row r="950" spans="1:16" ht="60" x14ac:dyDescent="0.2">
      <c r="A950" s="33" t="s">
        <v>122</v>
      </c>
      <c r="B950" s="34" t="str">
        <f>IF(A950="","",VLOOKUP(A950,dados!$D$1:$E$130,2,FALSE))</f>
        <v>Comarca de Ascurra</v>
      </c>
      <c r="C950" s="131" t="s">
        <v>3468</v>
      </c>
      <c r="D950" s="25"/>
      <c r="E950" s="160" t="s">
        <v>82</v>
      </c>
      <c r="F950" s="25" t="s">
        <v>3469</v>
      </c>
      <c r="G950" s="25" t="s">
        <v>81</v>
      </c>
      <c r="H950" s="36" t="s">
        <v>531</v>
      </c>
      <c r="I950" s="37">
        <v>522.66999999999996</v>
      </c>
      <c r="J950" s="38" t="s">
        <v>26</v>
      </c>
      <c r="K950" s="38" t="s">
        <v>39</v>
      </c>
      <c r="L950" s="39"/>
      <c r="M950" s="39"/>
      <c r="N950" s="38" t="s">
        <v>3470</v>
      </c>
      <c r="O950" s="38" t="s">
        <v>43</v>
      </c>
      <c r="P950" s="38" t="s">
        <v>23</v>
      </c>
    </row>
    <row r="951" spans="1:16" ht="90" x14ac:dyDescent="0.2">
      <c r="A951" s="33" t="s">
        <v>101</v>
      </c>
      <c r="B951" s="34" t="str">
        <f>IF(A951="","",VLOOKUP(A951,dados!$D$1:$E$130,2,FALSE))</f>
        <v>Comarca de Anchieta</v>
      </c>
      <c r="C951" s="131" t="s">
        <v>3471</v>
      </c>
      <c r="D951" s="25"/>
      <c r="E951" s="160" t="s">
        <v>99</v>
      </c>
      <c r="F951" s="25" t="s">
        <v>3472</v>
      </c>
      <c r="G951" s="25" t="s">
        <v>81</v>
      </c>
      <c r="H951" s="36" t="s">
        <v>2052</v>
      </c>
      <c r="I951" s="37">
        <v>146.25</v>
      </c>
      <c r="J951" s="38" t="s">
        <v>26</v>
      </c>
      <c r="K951" s="38" t="s">
        <v>39</v>
      </c>
      <c r="L951" s="39"/>
      <c r="M951" s="39"/>
      <c r="N951" s="38" t="s">
        <v>3473</v>
      </c>
      <c r="O951" s="38" t="s">
        <v>43</v>
      </c>
      <c r="P951" s="38" t="s">
        <v>23</v>
      </c>
    </row>
    <row r="952" spans="1:16" ht="135" x14ac:dyDescent="0.2">
      <c r="A952" s="33" t="s">
        <v>276</v>
      </c>
      <c r="B952" s="34" t="str">
        <f>IF(A952="","",VLOOKUP(A952,dados!$D$1:$E$130,2,FALSE))</f>
        <v>Comarca de Palhoça</v>
      </c>
      <c r="C952" s="131" t="s">
        <v>3474</v>
      </c>
      <c r="D952" s="25"/>
      <c r="E952" s="160" t="s">
        <v>99</v>
      </c>
      <c r="F952" s="25" t="s">
        <v>3475</v>
      </c>
      <c r="G952" s="25" t="s">
        <v>81</v>
      </c>
      <c r="H952" s="36" t="s">
        <v>2224</v>
      </c>
      <c r="I952" s="37">
        <v>2100</v>
      </c>
      <c r="J952" s="38" t="s">
        <v>26</v>
      </c>
      <c r="K952" s="38" t="s">
        <v>39</v>
      </c>
      <c r="L952" s="39"/>
      <c r="M952" s="39"/>
      <c r="N952" s="38" t="s">
        <v>3476</v>
      </c>
      <c r="O952" s="38" t="s">
        <v>43</v>
      </c>
      <c r="P952" s="38" t="s">
        <v>23</v>
      </c>
    </row>
    <row r="953" spans="1:16" ht="105" x14ac:dyDescent="0.2">
      <c r="A953" s="33" t="s">
        <v>352</v>
      </c>
      <c r="B953" s="34" t="str">
        <f>IF(A953="","",VLOOKUP(A953,dados!$D$1:$E$130,2,FALSE))</f>
        <v>Comarca de Videira</v>
      </c>
      <c r="C953" s="131" t="s">
        <v>3477</v>
      </c>
      <c r="D953" s="25"/>
      <c r="E953" s="160" t="s">
        <v>99</v>
      </c>
      <c r="F953" s="25" t="s">
        <v>3478</v>
      </c>
      <c r="G953" s="25" t="s">
        <v>81</v>
      </c>
      <c r="H953" s="36" t="s">
        <v>531</v>
      </c>
      <c r="I953" s="37">
        <v>1900</v>
      </c>
      <c r="J953" s="38" t="s">
        <v>26</v>
      </c>
      <c r="K953" s="38" t="s">
        <v>39</v>
      </c>
      <c r="L953" s="39"/>
      <c r="M953" s="39"/>
      <c r="N953" s="38" t="s">
        <v>3479</v>
      </c>
      <c r="O953" s="38" t="s">
        <v>43</v>
      </c>
      <c r="P953" s="38" t="s">
        <v>23</v>
      </c>
    </row>
    <row r="954" spans="1:16" ht="105" x14ac:dyDescent="0.2">
      <c r="A954" s="33" t="s">
        <v>122</v>
      </c>
      <c r="B954" s="34" t="str">
        <f>IF(A954="","",VLOOKUP(A954,dados!$D$1:$E$130,2,FALSE))</f>
        <v>Comarca de Ascurra</v>
      </c>
      <c r="C954" s="131" t="s">
        <v>3480</v>
      </c>
      <c r="D954" s="25"/>
      <c r="E954" s="160" t="s">
        <v>104</v>
      </c>
      <c r="F954" s="25" t="s">
        <v>3481</v>
      </c>
      <c r="G954" s="25" t="s">
        <v>81</v>
      </c>
      <c r="H954" s="36" t="s">
        <v>2102</v>
      </c>
      <c r="I954" s="37">
        <v>834</v>
      </c>
      <c r="J954" s="38" t="s">
        <v>26</v>
      </c>
      <c r="K954" s="38" t="s">
        <v>39</v>
      </c>
      <c r="L954" s="39"/>
      <c r="M954" s="39"/>
      <c r="N954" s="38" t="s">
        <v>3482</v>
      </c>
      <c r="O954" s="38" t="s">
        <v>43</v>
      </c>
      <c r="P954" s="38" t="s">
        <v>23</v>
      </c>
    </row>
    <row r="955" spans="1:16" ht="120" x14ac:dyDescent="0.2">
      <c r="A955" s="33" t="s">
        <v>31</v>
      </c>
      <c r="B955" s="34" t="str">
        <f>IF(A955="","",VLOOKUP(A955,dados!$D$1:$E$130,2,FALSE))</f>
        <v>Divisão de Arquivo</v>
      </c>
      <c r="C955" s="131" t="s">
        <v>3483</v>
      </c>
      <c r="D955" s="25"/>
      <c r="E955" s="160" t="s">
        <v>75</v>
      </c>
      <c r="F955" s="25" t="s">
        <v>3484</v>
      </c>
      <c r="G955" s="25" t="s">
        <v>81</v>
      </c>
      <c r="H955" s="36" t="s">
        <v>1503</v>
      </c>
      <c r="I955" s="37">
        <v>3598</v>
      </c>
      <c r="J955" s="38" t="s">
        <v>26</v>
      </c>
      <c r="K955" s="38" t="s">
        <v>39</v>
      </c>
      <c r="L955" s="39"/>
      <c r="M955" s="39"/>
      <c r="N955" s="38" t="s">
        <v>3485</v>
      </c>
      <c r="O955" s="38" t="s">
        <v>43</v>
      </c>
      <c r="P955" s="38" t="s">
        <v>23</v>
      </c>
    </row>
    <row r="956" spans="1:16" ht="105" x14ac:dyDescent="0.2">
      <c r="A956" s="33" t="s">
        <v>228</v>
      </c>
      <c r="B956" s="34" t="str">
        <f>IF(A956="","",VLOOKUP(A956,dados!$D$1:$E$130,2,FALSE))</f>
        <v>Comarca de Itajaí</v>
      </c>
      <c r="C956" s="131" t="s">
        <v>3486</v>
      </c>
      <c r="D956" s="25"/>
      <c r="E956" s="160" t="s">
        <v>99</v>
      </c>
      <c r="F956" s="25" t="s">
        <v>3487</v>
      </c>
      <c r="G956" s="25" t="s">
        <v>81</v>
      </c>
      <c r="H956" s="36" t="s">
        <v>3488</v>
      </c>
      <c r="I956" s="37">
        <v>842</v>
      </c>
      <c r="J956" s="38" t="s">
        <v>26</v>
      </c>
      <c r="K956" s="38" t="s">
        <v>39</v>
      </c>
      <c r="L956" s="39"/>
      <c r="M956" s="39"/>
      <c r="N956" s="38" t="s">
        <v>3489</v>
      </c>
      <c r="O956" s="38" t="s">
        <v>43</v>
      </c>
      <c r="P956" s="38" t="s">
        <v>23</v>
      </c>
    </row>
    <row r="957" spans="1:16" ht="120" x14ac:dyDescent="0.2">
      <c r="A957" s="33" t="s">
        <v>276</v>
      </c>
      <c r="B957" s="34" t="str">
        <f>IF(A957="","",VLOOKUP(A957,dados!$D$1:$E$130,2,FALSE))</f>
        <v>Comarca de Palhoça</v>
      </c>
      <c r="C957" s="131" t="s">
        <v>3490</v>
      </c>
      <c r="D957" s="25"/>
      <c r="E957" s="160" t="s">
        <v>99</v>
      </c>
      <c r="F957" s="25" t="s">
        <v>3491</v>
      </c>
      <c r="G957" s="25" t="s">
        <v>81</v>
      </c>
      <c r="H957" s="36" t="s">
        <v>2224</v>
      </c>
      <c r="I957" s="37">
        <v>253.9</v>
      </c>
      <c r="J957" s="38" t="s">
        <v>26</v>
      </c>
      <c r="K957" s="38" t="s">
        <v>39</v>
      </c>
      <c r="L957" s="39"/>
      <c r="M957" s="39"/>
      <c r="N957" s="38" t="s">
        <v>3492</v>
      </c>
      <c r="O957" s="38" t="s">
        <v>43</v>
      </c>
      <c r="P957" s="38" t="s">
        <v>23</v>
      </c>
    </row>
    <row r="958" spans="1:16" ht="75" x14ac:dyDescent="0.2">
      <c r="A958" s="33" t="s">
        <v>262</v>
      </c>
      <c r="B958" s="34" t="str">
        <f>IF(A958="","",VLOOKUP(A958,dados!$D$1:$E$130,2,FALSE))</f>
        <v>Comarca de Maravilha</v>
      </c>
      <c r="C958" s="131" t="s">
        <v>3493</v>
      </c>
      <c r="D958" s="25"/>
      <c r="E958" s="160" t="s">
        <v>99</v>
      </c>
      <c r="F958" s="25" t="s">
        <v>3494</v>
      </c>
      <c r="G958" s="25" t="s">
        <v>81</v>
      </c>
      <c r="H958" s="36" t="s">
        <v>531</v>
      </c>
      <c r="I958" s="37">
        <v>2325.9</v>
      </c>
      <c r="J958" s="38" t="s">
        <v>26</v>
      </c>
      <c r="K958" s="38" t="s">
        <v>39</v>
      </c>
      <c r="L958" s="39"/>
      <c r="M958" s="39"/>
      <c r="N958" s="38" t="s">
        <v>3495</v>
      </c>
      <c r="O958" s="38" t="s">
        <v>43</v>
      </c>
      <c r="P958" s="38" t="s">
        <v>23</v>
      </c>
    </row>
    <row r="959" spans="1:16" ht="105" x14ac:dyDescent="0.2">
      <c r="A959" s="33" t="s">
        <v>42</v>
      </c>
      <c r="B959" s="34" t="str">
        <f>IF(A959="","",VLOOKUP(A959,dados!$D$1:$E$130,2,FALSE))</f>
        <v>Tribunal de Justiça</v>
      </c>
      <c r="C959" s="131" t="s">
        <v>3496</v>
      </c>
      <c r="D959" s="25"/>
      <c r="E959" s="160" t="s">
        <v>99</v>
      </c>
      <c r="F959" s="25" t="s">
        <v>3497</v>
      </c>
      <c r="G959" s="25" t="s">
        <v>81</v>
      </c>
      <c r="H959" s="36" t="s">
        <v>1503</v>
      </c>
      <c r="I959" s="37">
        <v>1960</v>
      </c>
      <c r="J959" s="38" t="s">
        <v>26</v>
      </c>
      <c r="K959" s="38" t="s">
        <v>39</v>
      </c>
      <c r="L959" s="39"/>
      <c r="M959" s="39"/>
      <c r="N959" s="38" t="s">
        <v>3498</v>
      </c>
      <c r="O959" s="38" t="s">
        <v>43</v>
      </c>
      <c r="P959" s="38" t="s">
        <v>23</v>
      </c>
    </row>
    <row r="960" spans="1:16" ht="105" x14ac:dyDescent="0.2">
      <c r="A960" s="33" t="s">
        <v>42</v>
      </c>
      <c r="B960" s="34" t="str">
        <f>IF(A960="","",VLOOKUP(A960,dados!$D$1:$E$130,2,FALSE))</f>
        <v>Tribunal de Justiça</v>
      </c>
      <c r="C960" s="131" t="s">
        <v>3499</v>
      </c>
      <c r="D960" s="25"/>
      <c r="E960" s="160" t="s">
        <v>99</v>
      </c>
      <c r="F960" s="25" t="s">
        <v>3500</v>
      </c>
      <c r="G960" s="25" t="s">
        <v>81</v>
      </c>
      <c r="H960" s="36" t="s">
        <v>1521</v>
      </c>
      <c r="I960" s="37">
        <v>15480</v>
      </c>
      <c r="J960" s="38" t="s">
        <v>26</v>
      </c>
      <c r="K960" s="38" t="s">
        <v>39</v>
      </c>
      <c r="L960" s="39"/>
      <c r="M960" s="39"/>
      <c r="N960" s="38" t="s">
        <v>3501</v>
      </c>
      <c r="O960" s="38" t="s">
        <v>43</v>
      </c>
      <c r="P960" s="38" t="s">
        <v>23</v>
      </c>
    </row>
    <row r="961" spans="1:16" ht="105" x14ac:dyDescent="0.2">
      <c r="A961" s="33" t="s">
        <v>42</v>
      </c>
      <c r="B961" s="34" t="str">
        <f>IF(A961="","",VLOOKUP(A961,dados!$D$1:$E$130,2,FALSE))</f>
        <v>Tribunal de Justiça</v>
      </c>
      <c r="C961" s="131" t="s">
        <v>3502</v>
      </c>
      <c r="D961" s="25"/>
      <c r="E961" s="160" t="s">
        <v>99</v>
      </c>
      <c r="F961" s="25" t="s">
        <v>3503</v>
      </c>
      <c r="G961" s="25" t="s">
        <v>81</v>
      </c>
      <c r="H961" s="36" t="s">
        <v>1490</v>
      </c>
      <c r="I961" s="37">
        <v>5692.5</v>
      </c>
      <c r="J961" s="38" t="s">
        <v>26</v>
      </c>
      <c r="K961" s="38" t="s">
        <v>39</v>
      </c>
      <c r="L961" s="39"/>
      <c r="M961" s="39"/>
      <c r="N961" s="38" t="s">
        <v>3504</v>
      </c>
      <c r="O961" s="38" t="s">
        <v>43</v>
      </c>
      <c r="P961" s="38" t="s">
        <v>23</v>
      </c>
    </row>
    <row r="962" spans="1:16" ht="105" x14ac:dyDescent="0.2">
      <c r="A962" s="33" t="s">
        <v>266</v>
      </c>
      <c r="B962" s="34" t="str">
        <f>IF(A962="","",VLOOKUP(A962,dados!$D$1:$E$130,2,FALSE))</f>
        <v>Comarca de Modelo</v>
      </c>
      <c r="C962" s="131" t="s">
        <v>3505</v>
      </c>
      <c r="D962" s="25"/>
      <c r="E962" s="160" t="s">
        <v>99</v>
      </c>
      <c r="F962" s="25" t="s">
        <v>3506</v>
      </c>
      <c r="G962" s="25" t="s">
        <v>81</v>
      </c>
      <c r="H962" s="36" t="s">
        <v>531</v>
      </c>
      <c r="I962" s="37">
        <v>485</v>
      </c>
      <c r="J962" s="38" t="s">
        <v>26</v>
      </c>
      <c r="K962" s="38" t="s">
        <v>39</v>
      </c>
      <c r="L962" s="39"/>
      <c r="M962" s="39"/>
      <c r="N962" s="38" t="s">
        <v>3507</v>
      </c>
      <c r="O962" s="38" t="s">
        <v>43</v>
      </c>
      <c r="P962" s="38" t="s">
        <v>23</v>
      </c>
    </row>
    <row r="963" spans="1:16" ht="150" x14ac:dyDescent="0.2">
      <c r="A963" s="33" t="s">
        <v>42</v>
      </c>
      <c r="B963" s="34" t="str">
        <f>IF(A963="","",VLOOKUP(A963,dados!$D$1:$E$130,2,FALSE))</f>
        <v>Tribunal de Justiça</v>
      </c>
      <c r="C963" s="131" t="s">
        <v>3508</v>
      </c>
      <c r="D963" s="25"/>
      <c r="E963" s="160" t="s">
        <v>116</v>
      </c>
      <c r="F963" s="25" t="s">
        <v>3509</v>
      </c>
      <c r="G963" s="25" t="s">
        <v>81</v>
      </c>
      <c r="H963" s="36" t="s">
        <v>1979</v>
      </c>
      <c r="I963" s="37">
        <v>1125</v>
      </c>
      <c r="J963" s="38" t="s">
        <v>26</v>
      </c>
      <c r="K963" s="38" t="s">
        <v>39</v>
      </c>
      <c r="L963" s="39"/>
      <c r="M963" s="39"/>
      <c r="N963" s="38" t="s">
        <v>3510</v>
      </c>
      <c r="O963" s="38" t="s">
        <v>43</v>
      </c>
      <c r="P963" s="38" t="s">
        <v>23</v>
      </c>
    </row>
    <row r="964" spans="1:16" ht="105" x14ac:dyDescent="0.2">
      <c r="A964" s="33" t="s">
        <v>304</v>
      </c>
      <c r="B964" s="34" t="str">
        <f>IF(A964="","",VLOOKUP(A964,dados!$D$1:$E$130,2,FALSE))</f>
        <v>Comarca de Santa Cecília</v>
      </c>
      <c r="C964" s="131" t="s">
        <v>3511</v>
      </c>
      <c r="D964" s="25"/>
      <c r="E964" s="160" t="s">
        <v>99</v>
      </c>
      <c r="F964" s="25" t="s">
        <v>3512</v>
      </c>
      <c r="G964" s="25" t="s">
        <v>81</v>
      </c>
      <c r="H964" s="36" t="s">
        <v>1503</v>
      </c>
      <c r="I964" s="37">
        <v>270</v>
      </c>
      <c r="J964" s="38" t="s">
        <v>26</v>
      </c>
      <c r="K964" s="38" t="s">
        <v>39</v>
      </c>
      <c r="L964" s="39"/>
      <c r="M964" s="39"/>
      <c r="N964" s="38" t="s">
        <v>3513</v>
      </c>
      <c r="O964" s="38" t="s">
        <v>43</v>
      </c>
      <c r="P964" s="38" t="s">
        <v>23</v>
      </c>
    </row>
    <row r="965" spans="1:16" ht="105" x14ac:dyDescent="0.2">
      <c r="A965" s="33" t="s">
        <v>288</v>
      </c>
      <c r="B965" s="34" t="str">
        <f>IF(A965="","",VLOOKUP(A965,dados!$D$1:$E$130,2,FALSE))</f>
        <v>Comarca de Porto Belo</v>
      </c>
      <c r="C965" s="131" t="s">
        <v>3514</v>
      </c>
      <c r="D965" s="25"/>
      <c r="E965" s="160" t="s">
        <v>99</v>
      </c>
      <c r="F965" s="25" t="s">
        <v>3515</v>
      </c>
      <c r="G965" s="25" t="s">
        <v>81</v>
      </c>
      <c r="H965" s="36" t="s">
        <v>531</v>
      </c>
      <c r="I965" s="37">
        <v>3060</v>
      </c>
      <c r="J965" s="38" t="s">
        <v>26</v>
      </c>
      <c r="K965" s="38" t="s">
        <v>39</v>
      </c>
      <c r="L965" s="39"/>
      <c r="M965" s="39"/>
      <c r="N965" s="38" t="s">
        <v>3516</v>
      </c>
      <c r="O965" s="38" t="s">
        <v>43</v>
      </c>
      <c r="P965" s="38" t="s">
        <v>23</v>
      </c>
    </row>
    <row r="966" spans="1:16" ht="75" x14ac:dyDescent="0.2">
      <c r="A966" s="33" t="s">
        <v>42</v>
      </c>
      <c r="B966" s="34" t="str">
        <f>IF(A966="","",VLOOKUP(A966,dados!$D$1:$E$130,2,FALSE))</f>
        <v>Tribunal de Justiça</v>
      </c>
      <c r="C966" s="131" t="s">
        <v>3517</v>
      </c>
      <c r="D966" s="25"/>
      <c r="E966" s="160" t="s">
        <v>99</v>
      </c>
      <c r="F966" s="25" t="s">
        <v>3518</v>
      </c>
      <c r="G966" s="25" t="s">
        <v>81</v>
      </c>
      <c r="H966" s="36" t="s">
        <v>3519</v>
      </c>
      <c r="I966" s="37">
        <v>2352</v>
      </c>
      <c r="J966" s="38" t="s">
        <v>26</v>
      </c>
      <c r="K966" s="38" t="s">
        <v>39</v>
      </c>
      <c r="L966" s="39"/>
      <c r="M966" s="39"/>
      <c r="N966" s="38" t="s">
        <v>3520</v>
      </c>
      <c r="O966" s="38" t="s">
        <v>43</v>
      </c>
      <c r="P966" s="38" t="s">
        <v>23</v>
      </c>
    </row>
    <row r="967" spans="1:16" ht="150" x14ac:dyDescent="0.2">
      <c r="A967" s="33" t="s">
        <v>122</v>
      </c>
      <c r="B967" s="34" t="str">
        <f>IF(A967="","",VLOOKUP(A967,dados!$D$1:$E$130,2,FALSE))</f>
        <v>Comarca de Ascurra</v>
      </c>
      <c r="C967" s="131" t="s">
        <v>3521</v>
      </c>
      <c r="D967" s="25"/>
      <c r="E967" s="160" t="s">
        <v>82</v>
      </c>
      <c r="F967" s="25" t="s">
        <v>3522</v>
      </c>
      <c r="G967" s="25" t="s">
        <v>81</v>
      </c>
      <c r="H967" s="36"/>
      <c r="I967" s="37">
        <v>341.16</v>
      </c>
      <c r="J967" s="38" t="s">
        <v>26</v>
      </c>
      <c r="K967" s="38" t="s">
        <v>39</v>
      </c>
      <c r="L967" s="39"/>
      <c r="M967" s="39"/>
      <c r="N967" s="38" t="s">
        <v>3523</v>
      </c>
      <c r="O967" s="38" t="s">
        <v>43</v>
      </c>
      <c r="P967" s="38" t="s">
        <v>23</v>
      </c>
    </row>
    <row r="968" spans="1:16" ht="120" x14ac:dyDescent="0.2">
      <c r="A968" s="33" t="s">
        <v>188</v>
      </c>
      <c r="B968" s="34" t="str">
        <f>IF(A968="","",VLOOKUP(A968,dados!$D$1:$E$130,2,FALSE))</f>
        <v>Comarca de Criciúma</v>
      </c>
      <c r="C968" s="131" t="s">
        <v>3524</v>
      </c>
      <c r="D968" s="25"/>
      <c r="E968" s="160" t="s">
        <v>99</v>
      </c>
      <c r="F968" s="25" t="s">
        <v>3525</v>
      </c>
      <c r="G968" s="25" t="s">
        <v>81</v>
      </c>
      <c r="H968" s="36" t="s">
        <v>1577</v>
      </c>
      <c r="I968" s="37">
        <v>225.7</v>
      </c>
      <c r="J968" s="38" t="s">
        <v>26</v>
      </c>
      <c r="K968" s="38" t="s">
        <v>39</v>
      </c>
      <c r="L968" s="39"/>
      <c r="M968" s="39"/>
      <c r="N968" s="38" t="s">
        <v>3526</v>
      </c>
      <c r="O968" s="38" t="s">
        <v>43</v>
      </c>
      <c r="P968" s="38" t="s">
        <v>23</v>
      </c>
    </row>
    <row r="969" spans="1:16" ht="180" x14ac:dyDescent="0.2">
      <c r="A969" s="33" t="s">
        <v>42</v>
      </c>
      <c r="B969" s="34" t="str">
        <f>IF(A969="","",VLOOKUP(A969,dados!$D$1:$E$130,2,FALSE))</f>
        <v>Tribunal de Justiça</v>
      </c>
      <c r="C969" s="131" t="s">
        <v>3527</v>
      </c>
      <c r="D969" s="25"/>
      <c r="E969" s="160" t="s">
        <v>18</v>
      </c>
      <c r="F969" s="25" t="s">
        <v>3528</v>
      </c>
      <c r="G969" s="25" t="s">
        <v>60</v>
      </c>
      <c r="H969" s="36" t="s">
        <v>531</v>
      </c>
      <c r="I969" s="37">
        <v>875.52</v>
      </c>
      <c r="J969" s="38" t="s">
        <v>26</v>
      </c>
      <c r="K969" s="38" t="s">
        <v>39</v>
      </c>
      <c r="L969" s="39"/>
      <c r="M969" s="39"/>
      <c r="N969" s="38" t="s">
        <v>3529</v>
      </c>
      <c r="O969" s="38" t="s">
        <v>43</v>
      </c>
      <c r="P969" s="38" t="s">
        <v>34</v>
      </c>
    </row>
    <row r="970" spans="1:16" ht="90" x14ac:dyDescent="0.2">
      <c r="A970" s="33" t="s">
        <v>356</v>
      </c>
      <c r="B970" s="34" t="str">
        <f>IF(A970="","",VLOOKUP(A970,dados!$D$1:$E$130,2,FALSE))</f>
        <v>Comarca de Xaxim</v>
      </c>
      <c r="C970" s="131" t="s">
        <v>3530</v>
      </c>
      <c r="D970" s="25"/>
      <c r="E970" s="160" t="s">
        <v>99</v>
      </c>
      <c r="F970" s="25" t="s">
        <v>3531</v>
      </c>
      <c r="G970" s="25" t="s">
        <v>81</v>
      </c>
      <c r="H970" s="36" t="s">
        <v>3532</v>
      </c>
      <c r="I970" s="37">
        <v>393.6</v>
      </c>
      <c r="J970" s="38" t="s">
        <v>26</v>
      </c>
      <c r="K970" s="38" t="s">
        <v>39</v>
      </c>
      <c r="L970" s="39"/>
      <c r="M970" s="39"/>
      <c r="N970" s="38" t="s">
        <v>3533</v>
      </c>
      <c r="O970" s="38" t="s">
        <v>43</v>
      </c>
      <c r="P970" s="38" t="s">
        <v>23</v>
      </c>
    </row>
    <row r="971" spans="1:16" ht="78.75" x14ac:dyDescent="0.2">
      <c r="A971" s="33" t="s">
        <v>216</v>
      </c>
      <c r="B971" s="34" t="str">
        <f>IF(A971="","",VLOOKUP(A971,dados!$D$1:$E$130,2,FALSE))</f>
        <v>Comarca de Imaruí</v>
      </c>
      <c r="C971" s="131" t="s">
        <v>3534</v>
      </c>
      <c r="D971" s="25"/>
      <c r="E971" s="160" t="s">
        <v>99</v>
      </c>
      <c r="F971" s="171" t="s">
        <v>3535</v>
      </c>
      <c r="G971" s="25" t="s">
        <v>81</v>
      </c>
      <c r="H971" s="36" t="s">
        <v>531</v>
      </c>
      <c r="I971" s="37">
        <v>683</v>
      </c>
      <c r="J971" s="38" t="s">
        <v>26</v>
      </c>
      <c r="K971" s="38" t="s">
        <v>39</v>
      </c>
      <c r="L971" s="39"/>
      <c r="M971" s="39"/>
      <c r="N971" s="38" t="s">
        <v>3536</v>
      </c>
      <c r="O971" s="38" t="s">
        <v>43</v>
      </c>
      <c r="P971" s="38" t="s">
        <v>23</v>
      </c>
    </row>
    <row r="972" spans="1:16" ht="105" x14ac:dyDescent="0.2">
      <c r="A972" s="33" t="s">
        <v>186</v>
      </c>
      <c r="B972" s="34" t="str">
        <f>IF(A972="","",VLOOKUP(A972,dados!$D$1:$E$130,2,FALSE))</f>
        <v>Comarca de Correia Pinto</v>
      </c>
      <c r="C972" s="131" t="s">
        <v>3537</v>
      </c>
      <c r="D972" s="25"/>
      <c r="E972" s="160" t="s">
        <v>116</v>
      </c>
      <c r="F972" s="25" t="s">
        <v>3538</v>
      </c>
      <c r="G972" s="25" t="s">
        <v>81</v>
      </c>
      <c r="H972" s="36" t="s">
        <v>1503</v>
      </c>
      <c r="I972" s="37">
        <v>2948.4</v>
      </c>
      <c r="J972" s="38" t="s">
        <v>26</v>
      </c>
      <c r="K972" s="38" t="s">
        <v>39</v>
      </c>
      <c r="L972" s="39"/>
      <c r="M972" s="39"/>
      <c r="N972" s="38" t="s">
        <v>3539</v>
      </c>
      <c r="O972" s="38" t="s">
        <v>43</v>
      </c>
      <c r="P972" s="38" t="s">
        <v>23</v>
      </c>
    </row>
    <row r="973" spans="1:16" ht="150" x14ac:dyDescent="0.2">
      <c r="A973" s="33" t="s">
        <v>222</v>
      </c>
      <c r="B973" s="34" t="s">
        <v>223</v>
      </c>
      <c r="C973" s="131" t="s">
        <v>3540</v>
      </c>
      <c r="D973" s="25"/>
      <c r="E973" s="160" t="s">
        <v>82</v>
      </c>
      <c r="F973" s="25" t="s">
        <v>3541</v>
      </c>
      <c r="G973" s="25" t="s">
        <v>81</v>
      </c>
      <c r="H973" s="36" t="s">
        <v>2863</v>
      </c>
      <c r="I973" s="37">
        <v>282.42</v>
      </c>
      <c r="J973" s="38" t="s">
        <v>26</v>
      </c>
      <c r="K973" s="38" t="s">
        <v>39</v>
      </c>
      <c r="L973" s="39"/>
      <c r="M973" s="39"/>
      <c r="N973" s="38" t="s">
        <v>3542</v>
      </c>
      <c r="O973" s="38" t="s">
        <v>43</v>
      </c>
      <c r="P973" s="38" t="s">
        <v>23</v>
      </c>
    </row>
    <row r="974" spans="1:16" ht="60" x14ac:dyDescent="0.2">
      <c r="A974" s="33" t="s">
        <v>188</v>
      </c>
      <c r="B974" s="34" t="str">
        <f>IF(A974="","",VLOOKUP(A974,dados!$D$1:$E$130,2,FALSE))</f>
        <v>Comarca de Criciúma</v>
      </c>
      <c r="C974" s="131" t="s">
        <v>3543</v>
      </c>
      <c r="D974" s="25"/>
      <c r="E974" s="160" t="s">
        <v>99</v>
      </c>
      <c r="F974" s="25" t="s">
        <v>3544</v>
      </c>
      <c r="G974" s="25" t="s">
        <v>81</v>
      </c>
      <c r="H974" s="36" t="s">
        <v>2224</v>
      </c>
      <c r="I974" s="37">
        <v>525</v>
      </c>
      <c r="J974" s="38" t="s">
        <v>26</v>
      </c>
      <c r="K974" s="38" t="s">
        <v>39</v>
      </c>
      <c r="L974" s="39"/>
      <c r="M974" s="39"/>
      <c r="N974" s="38" t="s">
        <v>3545</v>
      </c>
      <c r="O974" s="38" t="s">
        <v>43</v>
      </c>
      <c r="P974" s="38" t="s">
        <v>23</v>
      </c>
    </row>
    <row r="975" spans="1:16" ht="105" x14ac:dyDescent="0.2">
      <c r="A975" s="33" t="s">
        <v>122</v>
      </c>
      <c r="B975" s="34" t="str">
        <f>IF(A975="","",VLOOKUP(A975,dados!$D$1:$E$130,2,FALSE))</f>
        <v>Comarca de Ascurra</v>
      </c>
      <c r="C975" s="131" t="s">
        <v>3546</v>
      </c>
      <c r="D975" s="25"/>
      <c r="E975" s="160" t="s">
        <v>82</v>
      </c>
      <c r="F975" s="25" t="s">
        <v>3522</v>
      </c>
      <c r="G975" s="25" t="s">
        <v>81</v>
      </c>
      <c r="H975" s="36"/>
      <c r="I975" s="37">
        <v>542.1</v>
      </c>
      <c r="J975" s="38" t="s">
        <v>26</v>
      </c>
      <c r="K975" s="38" t="s">
        <v>39</v>
      </c>
      <c r="L975" s="39"/>
      <c r="M975" s="39"/>
      <c r="N975" s="38" t="s">
        <v>3547</v>
      </c>
      <c r="O975" s="38" t="s">
        <v>43</v>
      </c>
      <c r="P975" s="38" t="s">
        <v>23</v>
      </c>
    </row>
    <row r="976" spans="1:16" ht="135" x14ac:dyDescent="0.2">
      <c r="A976" s="33" t="s">
        <v>42</v>
      </c>
      <c r="B976" s="34" t="str">
        <f>IF(A976="","",VLOOKUP(A976,dados!$D$1:$E$130,2,FALSE))</f>
        <v>Tribunal de Justiça</v>
      </c>
      <c r="C976" s="131" t="s">
        <v>3548</v>
      </c>
      <c r="D976" s="25"/>
      <c r="E976" s="160" t="s">
        <v>18</v>
      </c>
      <c r="F976" s="25" t="s">
        <v>3528</v>
      </c>
      <c r="G976" s="25" t="s">
        <v>60</v>
      </c>
      <c r="H976" s="36" t="s">
        <v>531</v>
      </c>
      <c r="I976" s="37">
        <v>583.67999999999995</v>
      </c>
      <c r="J976" s="38" t="s">
        <v>26</v>
      </c>
      <c r="K976" s="38" t="s">
        <v>39</v>
      </c>
      <c r="L976" s="39"/>
      <c r="M976" s="39"/>
      <c r="N976" s="38" t="s">
        <v>3549</v>
      </c>
      <c r="O976" s="38" t="s">
        <v>43</v>
      </c>
      <c r="P976" s="38" t="s">
        <v>34</v>
      </c>
    </row>
    <row r="977" spans="1:16" ht="62.25" customHeight="1" x14ac:dyDescent="0.2">
      <c r="A977" s="33" t="s">
        <v>280</v>
      </c>
      <c r="B977" s="34" t="str">
        <f>IF(A977="","",VLOOKUP(A977,dados!$D$1:$E$130,2,FALSE))</f>
        <v>Comarca de Papanduva</v>
      </c>
      <c r="C977" s="131" t="s">
        <v>3550</v>
      </c>
      <c r="D977" s="25"/>
      <c r="E977" s="160" t="s">
        <v>99</v>
      </c>
      <c r="F977" s="25" t="s">
        <v>3551</v>
      </c>
      <c r="G977" s="25" t="s">
        <v>81</v>
      </c>
      <c r="H977" s="36" t="s">
        <v>1528</v>
      </c>
      <c r="I977" s="37">
        <v>990</v>
      </c>
      <c r="J977" s="38" t="s">
        <v>26</v>
      </c>
      <c r="K977" s="38" t="s">
        <v>28</v>
      </c>
      <c r="L977" s="39"/>
      <c r="M977" s="39"/>
      <c r="N977" s="38" t="s">
        <v>3552</v>
      </c>
      <c r="O977" s="38" t="s">
        <v>43</v>
      </c>
      <c r="P977" s="38" t="s">
        <v>23</v>
      </c>
    </row>
    <row r="978" spans="1:16" ht="90" x14ac:dyDescent="0.2">
      <c r="A978" s="33" t="s">
        <v>248</v>
      </c>
      <c r="B978" s="34" t="str">
        <f>IF(A978="","",VLOOKUP(A978,dados!$D$1:$E$130,2,FALSE))</f>
        <v>Comarca de Joinville</v>
      </c>
      <c r="C978" s="131" t="s">
        <v>3553</v>
      </c>
      <c r="D978" s="25"/>
      <c r="E978" s="160" t="s">
        <v>99</v>
      </c>
      <c r="F978" s="25" t="s">
        <v>3554</v>
      </c>
      <c r="G978" s="25" t="s">
        <v>81</v>
      </c>
      <c r="H978" s="36" t="s">
        <v>1979</v>
      </c>
      <c r="I978" s="37">
        <v>1757.5</v>
      </c>
      <c r="J978" s="38" t="s">
        <v>26</v>
      </c>
      <c r="K978" s="38" t="s">
        <v>39</v>
      </c>
      <c r="L978" s="39"/>
      <c r="M978" s="39"/>
      <c r="N978" s="38" t="s">
        <v>3555</v>
      </c>
      <c r="O978" s="38" t="s">
        <v>43</v>
      </c>
      <c r="P978" s="38" t="s">
        <v>23</v>
      </c>
    </row>
    <row r="979" spans="1:16" ht="75" x14ac:dyDescent="0.2">
      <c r="A979" s="33" t="s">
        <v>42</v>
      </c>
      <c r="B979" s="34" t="str">
        <f>IF(A979="","",VLOOKUP(A979,dados!$D$1:$E$130,2,FALSE))</f>
        <v>Tribunal de Justiça</v>
      </c>
      <c r="C979" s="131" t="s">
        <v>3556</v>
      </c>
      <c r="D979" s="25"/>
      <c r="E979" s="160" t="s">
        <v>116</v>
      </c>
      <c r="F979" s="25" t="s">
        <v>3557</v>
      </c>
      <c r="G979" s="25" t="s">
        <v>81</v>
      </c>
      <c r="H979" s="36" t="s">
        <v>531</v>
      </c>
      <c r="I979" s="37">
        <v>1846.27</v>
      </c>
      <c r="J979" s="38" t="s">
        <v>26</v>
      </c>
      <c r="K979" s="38" t="s">
        <v>39</v>
      </c>
      <c r="L979" s="39"/>
      <c r="M979" s="39"/>
      <c r="N979" s="38" t="s">
        <v>3558</v>
      </c>
      <c r="O979" s="38" t="s">
        <v>43</v>
      </c>
      <c r="P979" s="38" t="s">
        <v>23</v>
      </c>
    </row>
    <row r="980" spans="1:16" ht="135" x14ac:dyDescent="0.2">
      <c r="A980" s="33" t="s">
        <v>42</v>
      </c>
      <c r="B980" s="34" t="str">
        <f>IF(A980="","",VLOOKUP(A980,dados!$D$1:$E$130,2,FALSE))</f>
        <v>Tribunal de Justiça</v>
      </c>
      <c r="C980" s="131" t="s">
        <v>3559</v>
      </c>
      <c r="D980" s="25"/>
      <c r="E980" s="160" t="s">
        <v>99</v>
      </c>
      <c r="F980" s="25" t="s">
        <v>3560</v>
      </c>
      <c r="G980" s="25" t="s">
        <v>81</v>
      </c>
      <c r="H980" s="36" t="s">
        <v>2170</v>
      </c>
      <c r="I980" s="37">
        <v>4800</v>
      </c>
      <c r="J980" s="38" t="s">
        <v>26</v>
      </c>
      <c r="K980" s="38" t="s">
        <v>39</v>
      </c>
      <c r="L980" s="39"/>
      <c r="M980" s="39"/>
      <c r="N980" s="38" t="s">
        <v>3561</v>
      </c>
      <c r="O980" s="38" t="s">
        <v>32</v>
      </c>
      <c r="P980" s="38" t="s">
        <v>23</v>
      </c>
    </row>
    <row r="981" spans="1:16" ht="135" x14ac:dyDescent="0.2">
      <c r="A981" s="33" t="s">
        <v>276</v>
      </c>
      <c r="B981" s="34" t="str">
        <f>IF(A981="","",VLOOKUP(A981,dados!$D$1:$E$130,2,FALSE))</f>
        <v>Comarca de Palhoça</v>
      </c>
      <c r="C981" s="131" t="s">
        <v>3562</v>
      </c>
      <c r="D981" s="25"/>
      <c r="E981" s="160" t="s">
        <v>82</v>
      </c>
      <c r="F981" s="25" t="s">
        <v>3563</v>
      </c>
      <c r="G981" s="25" t="s">
        <v>81</v>
      </c>
      <c r="H981" s="36"/>
      <c r="I981" s="37">
        <v>132.4</v>
      </c>
      <c r="J981" s="38" t="s">
        <v>26</v>
      </c>
      <c r="K981" s="38" t="s">
        <v>39</v>
      </c>
      <c r="L981" s="39"/>
      <c r="M981" s="39"/>
      <c r="N981" s="38" t="s">
        <v>3564</v>
      </c>
      <c r="O981" s="38" t="s">
        <v>43</v>
      </c>
      <c r="P981" s="38" t="s">
        <v>23</v>
      </c>
    </row>
    <row r="982" spans="1:16" ht="120" x14ac:dyDescent="0.2">
      <c r="A982" s="33" t="s">
        <v>188</v>
      </c>
      <c r="B982" s="34" t="str">
        <f>IF(A982="","",VLOOKUP(A982,dados!$D$1:$E$130,2,FALSE))</f>
        <v>Comarca de Criciúma</v>
      </c>
      <c r="C982" s="131" t="s">
        <v>3565</v>
      </c>
      <c r="D982" s="25"/>
      <c r="E982" s="160" t="s">
        <v>99</v>
      </c>
      <c r="F982" s="25" t="s">
        <v>3566</v>
      </c>
      <c r="G982" s="25" t="s">
        <v>81</v>
      </c>
      <c r="H982" s="36" t="s">
        <v>2946</v>
      </c>
      <c r="I982" s="37">
        <v>370</v>
      </c>
      <c r="J982" s="38" t="s">
        <v>26</v>
      </c>
      <c r="K982" s="38" t="s">
        <v>39</v>
      </c>
      <c r="L982" s="39"/>
      <c r="M982" s="39"/>
      <c r="N982" s="38" t="s">
        <v>3567</v>
      </c>
      <c r="O982" s="38" t="s">
        <v>43</v>
      </c>
      <c r="P982" s="38" t="s">
        <v>23</v>
      </c>
    </row>
    <row r="983" spans="1:16" ht="120" x14ac:dyDescent="0.2">
      <c r="A983" s="33" t="s">
        <v>210</v>
      </c>
      <c r="B983" s="34" t="str">
        <f>IF(A983="","",VLOOKUP(A983,dados!$D$1:$E$130,2,FALSE))</f>
        <v>Comarca de Herval D'oeste</v>
      </c>
      <c r="C983" s="131" t="s">
        <v>3568</v>
      </c>
      <c r="D983" s="25"/>
      <c r="E983" s="160" t="s">
        <v>99</v>
      </c>
      <c r="F983" s="25" t="s">
        <v>3569</v>
      </c>
      <c r="G983" s="25" t="s">
        <v>81</v>
      </c>
      <c r="H983" s="36" t="s">
        <v>531</v>
      </c>
      <c r="I983" s="37">
        <v>399</v>
      </c>
      <c r="J983" s="38" t="s">
        <v>26</v>
      </c>
      <c r="K983" s="38" t="s">
        <v>39</v>
      </c>
      <c r="L983" s="39"/>
      <c r="M983" s="39"/>
      <c r="N983" s="38" t="s">
        <v>3570</v>
      </c>
      <c r="O983" s="38" t="s">
        <v>43</v>
      </c>
      <c r="P983" s="38" t="s">
        <v>23</v>
      </c>
    </row>
    <row r="984" spans="1:16" ht="45" x14ac:dyDescent="0.2">
      <c r="A984" s="33" t="s">
        <v>42</v>
      </c>
      <c r="B984" s="34" t="str">
        <f>IF(A984="","",VLOOKUP(A984,dados!$D$1:$E$130,2,FALSE))</f>
        <v>Tribunal de Justiça</v>
      </c>
      <c r="C984" s="131" t="s">
        <v>3571</v>
      </c>
      <c r="D984" s="25"/>
      <c r="E984" s="160" t="s">
        <v>116</v>
      </c>
      <c r="F984" s="25" t="s">
        <v>3572</v>
      </c>
      <c r="G984" s="25" t="s">
        <v>81</v>
      </c>
      <c r="H984" s="36" t="s">
        <v>1503</v>
      </c>
      <c r="I984" s="37">
        <v>10094</v>
      </c>
      <c r="J984" s="38" t="s">
        <v>26</v>
      </c>
      <c r="K984" s="38" t="s">
        <v>39</v>
      </c>
      <c r="L984" s="39"/>
      <c r="M984" s="39"/>
      <c r="N984" s="38" t="s">
        <v>3573</v>
      </c>
      <c r="O984" s="38" t="s">
        <v>43</v>
      </c>
      <c r="P984" s="38" t="s">
        <v>23</v>
      </c>
    </row>
    <row r="985" spans="1:16" ht="90" x14ac:dyDescent="0.2">
      <c r="A985" s="33" t="s">
        <v>328</v>
      </c>
      <c r="B985" s="34" t="str">
        <f>IF(A985="","",VLOOKUP(A985,dados!$D$1:$E$130,2,FALSE))</f>
        <v>Comarca de São Miguel do Oeste</v>
      </c>
      <c r="C985" s="131" t="s">
        <v>3574</v>
      </c>
      <c r="D985" s="25"/>
      <c r="E985" s="160" t="s">
        <v>82</v>
      </c>
      <c r="F985" s="25" t="s">
        <v>3575</v>
      </c>
      <c r="G985" s="25" t="s">
        <v>81</v>
      </c>
      <c r="H985" s="36" t="s">
        <v>2099</v>
      </c>
      <c r="I985" s="37">
        <v>616</v>
      </c>
      <c r="J985" s="38" t="s">
        <v>26</v>
      </c>
      <c r="K985" s="38" t="s">
        <v>39</v>
      </c>
      <c r="L985" s="39"/>
      <c r="M985" s="39"/>
      <c r="N985" s="38" t="s">
        <v>3576</v>
      </c>
      <c r="O985" s="38" t="s">
        <v>43</v>
      </c>
      <c r="P985" s="38" t="s">
        <v>23</v>
      </c>
    </row>
    <row r="986" spans="1:16" ht="62.25" customHeight="1" x14ac:dyDescent="0.2">
      <c r="A986" s="33" t="s">
        <v>248</v>
      </c>
      <c r="B986" s="34" t="str">
        <f>IF(A986="","",VLOOKUP(A986,dados!$D$1:$E$130,2,FALSE))</f>
        <v>Comarca de Joinville</v>
      </c>
      <c r="C986" s="131" t="s">
        <v>3577</v>
      </c>
      <c r="D986" s="25"/>
      <c r="E986" s="160" t="s">
        <v>99</v>
      </c>
      <c r="F986" s="25" t="s">
        <v>3578</v>
      </c>
      <c r="G986" s="25" t="s">
        <v>81</v>
      </c>
      <c r="H986" s="36" t="s">
        <v>1528</v>
      </c>
      <c r="I986" s="37">
        <v>1908</v>
      </c>
      <c r="J986" s="38" t="s">
        <v>26</v>
      </c>
      <c r="K986" s="38" t="s">
        <v>28</v>
      </c>
      <c r="L986" s="39"/>
      <c r="M986" s="39"/>
      <c r="N986" s="38" t="s">
        <v>3579</v>
      </c>
      <c r="O986" s="38" t="s">
        <v>43</v>
      </c>
      <c r="P986" s="38" t="s">
        <v>23</v>
      </c>
    </row>
    <row r="987" spans="1:16" ht="120" x14ac:dyDescent="0.2">
      <c r="A987" s="33" t="s">
        <v>248</v>
      </c>
      <c r="B987" s="34" t="s">
        <v>249</v>
      </c>
      <c r="C987" s="131" t="s">
        <v>3580</v>
      </c>
      <c r="D987" s="25"/>
      <c r="E987" s="160" t="s">
        <v>82</v>
      </c>
      <c r="F987" s="25" t="s">
        <v>3581</v>
      </c>
      <c r="G987" s="25" t="s">
        <v>81</v>
      </c>
      <c r="H987" s="36" t="s">
        <v>531</v>
      </c>
      <c r="I987" s="37">
        <v>160</v>
      </c>
      <c r="J987" s="38" t="s">
        <v>26</v>
      </c>
      <c r="K987" s="38" t="s">
        <v>39</v>
      </c>
      <c r="L987" s="39"/>
      <c r="M987" s="39"/>
      <c r="N987" s="38" t="s">
        <v>3582</v>
      </c>
      <c r="O987" s="38" t="s">
        <v>43</v>
      </c>
      <c r="P987" s="38" t="s">
        <v>23</v>
      </c>
    </row>
    <row r="988" spans="1:16" ht="45" x14ac:dyDescent="0.2">
      <c r="A988" s="33" t="s">
        <v>186</v>
      </c>
      <c r="B988" s="34" t="str">
        <f>IF(A988="","",VLOOKUP(A988,dados!$D$1:$E$130,2,FALSE))</f>
        <v>Comarca de Correia Pinto</v>
      </c>
      <c r="C988" s="131" t="s">
        <v>3583</v>
      </c>
      <c r="D988" s="25"/>
      <c r="E988" s="160" t="s">
        <v>99</v>
      </c>
      <c r="F988" s="25" t="s">
        <v>3584</v>
      </c>
      <c r="G988" s="25" t="s">
        <v>81</v>
      </c>
      <c r="H988" s="36" t="s">
        <v>2946</v>
      </c>
      <c r="I988" s="37">
        <v>124</v>
      </c>
      <c r="J988" s="38" t="s">
        <v>26</v>
      </c>
      <c r="K988" s="38" t="s">
        <v>39</v>
      </c>
      <c r="L988" s="39"/>
      <c r="M988" s="39"/>
      <c r="N988" s="38" t="s">
        <v>3585</v>
      </c>
      <c r="O988" s="38" t="s">
        <v>43</v>
      </c>
      <c r="P988" s="38" t="s">
        <v>23</v>
      </c>
    </row>
    <row r="989" spans="1:16" ht="90" x14ac:dyDescent="0.2">
      <c r="A989" s="33" t="s">
        <v>186</v>
      </c>
      <c r="B989" s="34" t="str">
        <f>IF(A989="","",VLOOKUP(A989,dados!$D$1:$E$130,2,FALSE))</f>
        <v>Comarca de Correia Pinto</v>
      </c>
      <c r="C989" s="131" t="s">
        <v>3586</v>
      </c>
      <c r="D989" s="25"/>
      <c r="E989" s="160" t="s">
        <v>99</v>
      </c>
      <c r="F989" s="25" t="s">
        <v>3587</v>
      </c>
      <c r="G989" s="25" t="s">
        <v>81</v>
      </c>
      <c r="H989" s="36" t="s">
        <v>3588</v>
      </c>
      <c r="I989" s="37">
        <v>517.70000000000005</v>
      </c>
      <c r="J989" s="38" t="s">
        <v>26</v>
      </c>
      <c r="K989" s="38" t="s">
        <v>39</v>
      </c>
      <c r="L989" s="39"/>
      <c r="M989" s="39"/>
      <c r="N989" s="38" t="s">
        <v>3589</v>
      </c>
      <c r="O989" s="38" t="s">
        <v>43</v>
      </c>
      <c r="P989" s="38" t="s">
        <v>23</v>
      </c>
    </row>
    <row r="990" spans="1:16" ht="165" x14ac:dyDescent="0.2">
      <c r="A990" s="33" t="s">
        <v>248</v>
      </c>
      <c r="B990" s="34" t="str">
        <f>IF(A990="","",VLOOKUP(A990,dados!$D$1:$E$130,2,FALSE))</f>
        <v>Comarca de Joinville</v>
      </c>
      <c r="C990" s="131" t="s">
        <v>3590</v>
      </c>
      <c r="D990" s="25"/>
      <c r="E990" s="160" t="s">
        <v>99</v>
      </c>
      <c r="F990" s="25" t="s">
        <v>3591</v>
      </c>
      <c r="G990" s="25" t="s">
        <v>81</v>
      </c>
      <c r="H990" s="36" t="s">
        <v>1679</v>
      </c>
      <c r="I990" s="37">
        <v>450</v>
      </c>
      <c r="J990" s="38" t="s">
        <v>26</v>
      </c>
      <c r="K990" s="38" t="s">
        <v>39</v>
      </c>
      <c r="L990" s="39"/>
      <c r="M990" s="39"/>
      <c r="N990" s="38" t="s">
        <v>3592</v>
      </c>
      <c r="O990" s="38" t="s">
        <v>43</v>
      </c>
      <c r="P990" s="38" t="s">
        <v>23</v>
      </c>
    </row>
    <row r="991" spans="1:16" ht="150" x14ac:dyDescent="0.2">
      <c r="A991" s="33" t="s">
        <v>42</v>
      </c>
      <c r="B991" s="34" t="str">
        <f>IF(A991="","",VLOOKUP(A991,dados!$D$1:$E$130,2,FALSE))</f>
        <v>Tribunal de Justiça</v>
      </c>
      <c r="C991" s="131" t="s">
        <v>3593</v>
      </c>
      <c r="D991" s="25"/>
      <c r="E991" s="160" t="s">
        <v>99</v>
      </c>
      <c r="F991" s="25" t="s">
        <v>3594</v>
      </c>
      <c r="G991" s="25" t="s">
        <v>81</v>
      </c>
      <c r="H991" s="36" t="s">
        <v>3595</v>
      </c>
      <c r="I991" s="37">
        <v>112.25</v>
      </c>
      <c r="J991" s="38" t="s">
        <v>26</v>
      </c>
      <c r="K991" s="38" t="s">
        <v>39</v>
      </c>
      <c r="L991" s="39"/>
      <c r="M991" s="39"/>
      <c r="N991" s="38" t="s">
        <v>3596</v>
      </c>
      <c r="O991" s="38" t="s">
        <v>43</v>
      </c>
      <c r="P991" s="38" t="s">
        <v>23</v>
      </c>
    </row>
    <row r="992" spans="1:16" ht="105" x14ac:dyDescent="0.2">
      <c r="A992" s="33" t="s">
        <v>42</v>
      </c>
      <c r="B992" s="34" t="str">
        <f>IF(A992="","",VLOOKUP(A992,dados!$D$1:$E$130,2,FALSE))</f>
        <v>Tribunal de Justiça</v>
      </c>
      <c r="C992" s="131" t="s">
        <v>3597</v>
      </c>
      <c r="D992" s="25"/>
      <c r="E992" s="160" t="s">
        <v>99</v>
      </c>
      <c r="F992" s="25" t="s">
        <v>3598</v>
      </c>
      <c r="G992" s="25" t="s">
        <v>81</v>
      </c>
      <c r="H992" s="36" t="s">
        <v>3599</v>
      </c>
      <c r="I992" s="37">
        <v>6950</v>
      </c>
      <c r="J992" s="38" t="s">
        <v>26</v>
      </c>
      <c r="K992" s="38" t="s">
        <v>39</v>
      </c>
      <c r="L992" s="39"/>
      <c r="M992" s="39"/>
      <c r="N992" s="38" t="s">
        <v>3600</v>
      </c>
      <c r="O992" s="38" t="s">
        <v>43</v>
      </c>
      <c r="P992" s="38" t="s">
        <v>23</v>
      </c>
    </row>
    <row r="993" spans="1:16" ht="150" x14ac:dyDescent="0.2">
      <c r="A993" s="33" t="s">
        <v>266</v>
      </c>
      <c r="B993" s="34" t="str">
        <f>IF(A993="","",VLOOKUP(A993,dados!$D$1:$E$130,2,FALSE))</f>
        <v>Comarca de Modelo</v>
      </c>
      <c r="C993" s="131" t="s">
        <v>3601</v>
      </c>
      <c r="D993" s="25"/>
      <c r="E993" s="160" t="s">
        <v>99</v>
      </c>
      <c r="F993" s="25" t="s">
        <v>3602</v>
      </c>
      <c r="G993" s="25" t="s">
        <v>81</v>
      </c>
      <c r="H993" s="36" t="s">
        <v>1528</v>
      </c>
      <c r="I993" s="37">
        <v>765</v>
      </c>
      <c r="J993" s="38" t="s">
        <v>26</v>
      </c>
      <c r="K993" s="38" t="s">
        <v>39</v>
      </c>
      <c r="L993" s="39"/>
      <c r="M993" s="39"/>
      <c r="N993" s="38" t="s">
        <v>3603</v>
      </c>
      <c r="O993" s="38" t="s">
        <v>43</v>
      </c>
      <c r="P993" s="38" t="s">
        <v>23</v>
      </c>
    </row>
    <row r="994" spans="1:16" ht="165" x14ac:dyDescent="0.2">
      <c r="A994" s="33" t="s">
        <v>42</v>
      </c>
      <c r="B994" s="34" t="str">
        <f>IF(A994="","",VLOOKUP(A994,dados!$D$1:$E$130,2,FALSE))</f>
        <v>Tribunal de Justiça</v>
      </c>
      <c r="C994" s="131" t="s">
        <v>3604</v>
      </c>
      <c r="D994" s="25"/>
      <c r="E994" s="160" t="s">
        <v>99</v>
      </c>
      <c r="F994" s="25" t="s">
        <v>3605</v>
      </c>
      <c r="G994" s="25" t="s">
        <v>81</v>
      </c>
      <c r="H994" s="36" t="s">
        <v>1643</v>
      </c>
      <c r="I994" s="37">
        <v>680</v>
      </c>
      <c r="J994" s="38" t="s">
        <v>26</v>
      </c>
      <c r="K994" s="38" t="s">
        <v>39</v>
      </c>
      <c r="L994" s="39"/>
      <c r="M994" s="39"/>
      <c r="N994" s="38" t="s">
        <v>3606</v>
      </c>
      <c r="O994" s="38" t="s">
        <v>43</v>
      </c>
      <c r="P994" s="38" t="s">
        <v>23</v>
      </c>
    </row>
    <row r="995" spans="1:16" ht="409.5" x14ac:dyDescent="0.2">
      <c r="A995" s="33" t="s">
        <v>42</v>
      </c>
      <c r="B995" s="34" t="str">
        <f>IF(A995="","",VLOOKUP(A995,dados!$D$1:$E$130,2,FALSE))</f>
        <v>Tribunal de Justiça</v>
      </c>
      <c r="C995" s="131" t="s">
        <v>3607</v>
      </c>
      <c r="D995" s="25"/>
      <c r="E995" s="160" t="s">
        <v>99</v>
      </c>
      <c r="F995" s="25" t="s">
        <v>3608</v>
      </c>
      <c r="G995" s="25"/>
      <c r="H995" s="36" t="s">
        <v>1552</v>
      </c>
      <c r="I995" s="37">
        <v>1670</v>
      </c>
      <c r="J995" s="38" t="s">
        <v>26</v>
      </c>
      <c r="K995" s="38" t="s">
        <v>39</v>
      </c>
      <c r="L995" s="39"/>
      <c r="M995" s="39"/>
      <c r="N995" s="38" t="s">
        <v>3609</v>
      </c>
      <c r="O995" s="38" t="s">
        <v>43</v>
      </c>
      <c r="P995" s="38" t="s">
        <v>23</v>
      </c>
    </row>
    <row r="996" spans="1:16" ht="135" x14ac:dyDescent="0.2">
      <c r="A996" s="33" t="s">
        <v>188</v>
      </c>
      <c r="B996" s="34" t="str">
        <f>IF(A996="","",VLOOKUP(A996,dados!$D$1:$E$130,2,FALSE))</f>
        <v>Comarca de Criciúma</v>
      </c>
      <c r="C996" s="131" t="s">
        <v>3610</v>
      </c>
      <c r="D996" s="25"/>
      <c r="E996" s="160" t="s">
        <v>99</v>
      </c>
      <c r="F996" s="25" t="s">
        <v>3611</v>
      </c>
      <c r="G996" s="25" t="s">
        <v>81</v>
      </c>
      <c r="H996" s="36" t="s">
        <v>531</v>
      </c>
      <c r="I996" s="37">
        <v>405</v>
      </c>
      <c r="J996" s="38" t="s">
        <v>26</v>
      </c>
      <c r="K996" s="38" t="s">
        <v>39</v>
      </c>
      <c r="L996" s="39"/>
      <c r="M996" s="39"/>
      <c r="N996" s="38" t="s">
        <v>3612</v>
      </c>
      <c r="O996" s="38" t="s">
        <v>43</v>
      </c>
      <c r="P996" s="38" t="s">
        <v>23</v>
      </c>
    </row>
    <row r="997" spans="1:16" ht="30" x14ac:dyDescent="0.2">
      <c r="A997" s="33" t="s">
        <v>266</v>
      </c>
      <c r="B997" s="34" t="str">
        <f>IF(A997="","",VLOOKUP(A997,dados!$D$1:$E$130,2,FALSE))</f>
        <v>Comarca de Modelo</v>
      </c>
      <c r="C997" s="25" t="s">
        <v>1918</v>
      </c>
      <c r="D997" s="25"/>
      <c r="E997" s="160" t="s">
        <v>99</v>
      </c>
      <c r="F997" s="25" t="s">
        <v>2175</v>
      </c>
      <c r="G997" s="25" t="s">
        <v>81</v>
      </c>
      <c r="H997" s="36" t="s">
        <v>1979</v>
      </c>
      <c r="I997" s="37">
        <v>1400</v>
      </c>
      <c r="J997" s="38" t="s">
        <v>26</v>
      </c>
      <c r="K997" s="38" t="s">
        <v>28</v>
      </c>
      <c r="L997" s="39">
        <v>44592</v>
      </c>
      <c r="M997" s="39"/>
      <c r="N997" s="38" t="s">
        <v>3613</v>
      </c>
      <c r="O997" s="38" t="s">
        <v>43</v>
      </c>
      <c r="P997" s="38" t="s">
        <v>23</v>
      </c>
    </row>
    <row r="998" spans="1:16" ht="105" x14ac:dyDescent="0.2">
      <c r="A998" s="33" t="s">
        <v>42</v>
      </c>
      <c r="B998" s="34" t="str">
        <f>IF(A998="","",VLOOKUP(A998,dados!$D$1:$E$130,2,FALSE))</f>
        <v>Tribunal de Justiça</v>
      </c>
      <c r="C998" s="131" t="s">
        <v>3614</v>
      </c>
      <c r="D998" s="25"/>
      <c r="E998" s="160" t="s">
        <v>99</v>
      </c>
      <c r="F998" s="25" t="s">
        <v>3615</v>
      </c>
      <c r="G998" s="25" t="s">
        <v>81</v>
      </c>
      <c r="H998" s="36" t="s">
        <v>1535</v>
      </c>
      <c r="I998" s="37">
        <v>813.2</v>
      </c>
      <c r="J998" s="38" t="s">
        <v>26</v>
      </c>
      <c r="K998" s="38" t="s">
        <v>39</v>
      </c>
      <c r="L998" s="39"/>
      <c r="M998" s="39"/>
      <c r="N998" s="38" t="s">
        <v>3616</v>
      </c>
      <c r="O998" s="38" t="s">
        <v>43</v>
      </c>
      <c r="P998" s="38" t="s">
        <v>23</v>
      </c>
    </row>
    <row r="999" spans="1:16" ht="150" x14ac:dyDescent="0.2">
      <c r="A999" s="33" t="s">
        <v>42</v>
      </c>
      <c r="B999" s="34" t="str">
        <f>IF(A999="","",VLOOKUP(A999,dados!$D$1:$E$130,2,FALSE))</f>
        <v>Tribunal de Justiça</v>
      </c>
      <c r="C999" s="131" t="s">
        <v>3617</v>
      </c>
      <c r="D999" s="25"/>
      <c r="E999" s="160" t="s">
        <v>99</v>
      </c>
      <c r="F999" s="25" t="s">
        <v>3618</v>
      </c>
      <c r="G999" s="25" t="s">
        <v>81</v>
      </c>
      <c r="H999" s="36" t="s">
        <v>531</v>
      </c>
      <c r="I999" s="37">
        <v>2196</v>
      </c>
      <c r="J999" s="38" t="s">
        <v>26</v>
      </c>
      <c r="K999" s="38" t="s">
        <v>39</v>
      </c>
      <c r="L999" s="39"/>
      <c r="M999" s="39"/>
      <c r="N999" s="38" t="s">
        <v>3619</v>
      </c>
      <c r="O999" s="38" t="s">
        <v>43</v>
      </c>
      <c r="P999" s="38" t="s">
        <v>23</v>
      </c>
    </row>
    <row r="1000" spans="1:16" ht="135" x14ac:dyDescent="0.2">
      <c r="A1000" s="33" t="s">
        <v>348</v>
      </c>
      <c r="B1000" s="34" t="str">
        <f>IF(A1000="","",VLOOKUP(A1000,dados!$D$1:$E$130,2,FALSE))</f>
        <v>Comarca de Urubici</v>
      </c>
      <c r="C1000" s="131" t="s">
        <v>3620</v>
      </c>
      <c r="D1000" s="25"/>
      <c r="E1000" s="160" t="s">
        <v>99</v>
      </c>
      <c r="F1000" s="25" t="s">
        <v>3621</v>
      </c>
      <c r="G1000" s="25" t="s">
        <v>81</v>
      </c>
      <c r="H1000" s="36" t="s">
        <v>3095</v>
      </c>
      <c r="I1000" s="37">
        <v>220</v>
      </c>
      <c r="J1000" s="38" t="s">
        <v>26</v>
      </c>
      <c r="K1000" s="38" t="s">
        <v>39</v>
      </c>
      <c r="L1000" s="39"/>
      <c r="M1000" s="39"/>
      <c r="N1000" s="38" t="s">
        <v>3622</v>
      </c>
      <c r="O1000" s="38" t="s">
        <v>43</v>
      </c>
      <c r="P1000" s="38" t="s">
        <v>23</v>
      </c>
    </row>
    <row r="1001" spans="1:16" ht="45" x14ac:dyDescent="0.2">
      <c r="A1001" s="33" t="s">
        <v>174</v>
      </c>
      <c r="B1001" s="34" t="str">
        <f>IF(A1001="","",VLOOKUP(A1001,dados!$D$1:$E$130,2,FALSE))</f>
        <v>Comarca de Capinzal</v>
      </c>
      <c r="C1001" s="131" t="s">
        <v>3623</v>
      </c>
      <c r="D1001" s="25"/>
      <c r="E1001" s="160" t="s">
        <v>99</v>
      </c>
      <c r="F1001" s="25" t="s">
        <v>3624</v>
      </c>
      <c r="G1001" s="25" t="s">
        <v>81</v>
      </c>
      <c r="H1001" s="36" t="s">
        <v>1552</v>
      </c>
      <c r="I1001" s="37">
        <v>60</v>
      </c>
      <c r="J1001" s="38" t="s">
        <v>26</v>
      </c>
      <c r="K1001" s="38" t="s">
        <v>39</v>
      </c>
      <c r="L1001" s="39"/>
      <c r="M1001" s="39"/>
      <c r="N1001" s="38" t="s">
        <v>3625</v>
      </c>
      <c r="O1001" s="38" t="s">
        <v>43</v>
      </c>
      <c r="P1001" s="38" t="s">
        <v>23</v>
      </c>
    </row>
    <row r="1002" spans="1:16" ht="135" x14ac:dyDescent="0.2">
      <c r="A1002" s="33" t="s">
        <v>304</v>
      </c>
      <c r="B1002" s="34" t="str">
        <f>IF(A1002="","",VLOOKUP(A1002,dados!$D$1:$E$130,2,FALSE))</f>
        <v>Comarca de Santa Cecília</v>
      </c>
      <c r="C1002" s="131" t="s">
        <v>3626</v>
      </c>
      <c r="D1002" s="25"/>
      <c r="E1002" s="160" t="s">
        <v>99</v>
      </c>
      <c r="F1002" s="25" t="s">
        <v>3627</v>
      </c>
      <c r="G1002" s="25" t="s">
        <v>81</v>
      </c>
      <c r="H1002" s="36" t="s">
        <v>1535</v>
      </c>
      <c r="I1002" s="37">
        <v>119.2</v>
      </c>
      <c r="J1002" s="38" t="s">
        <v>26</v>
      </c>
      <c r="K1002" s="38" t="s">
        <v>39</v>
      </c>
      <c r="L1002" s="39"/>
      <c r="M1002" s="39"/>
      <c r="N1002" s="38" t="s">
        <v>3628</v>
      </c>
      <c r="O1002" s="38" t="s">
        <v>43</v>
      </c>
      <c r="P1002" s="38" t="s">
        <v>23</v>
      </c>
    </row>
    <row r="1003" spans="1:16" ht="90" x14ac:dyDescent="0.2">
      <c r="A1003" s="33" t="s">
        <v>188</v>
      </c>
      <c r="B1003" s="34" t="str">
        <f>IF(A1003="","",VLOOKUP(A1003,dados!$D$1:$E$130,2,FALSE))</f>
        <v>Comarca de Criciúma</v>
      </c>
      <c r="C1003" s="131" t="s">
        <v>3629</v>
      </c>
      <c r="D1003" s="25"/>
      <c r="E1003" s="160" t="s">
        <v>82</v>
      </c>
      <c r="F1003" s="25" t="s">
        <v>3630</v>
      </c>
      <c r="G1003" s="25" t="s">
        <v>81</v>
      </c>
      <c r="H1003" s="36" t="s">
        <v>2946</v>
      </c>
      <c r="I1003" s="37">
        <v>390</v>
      </c>
      <c r="J1003" s="38" t="s">
        <v>26</v>
      </c>
      <c r="K1003" s="38" t="s">
        <v>39</v>
      </c>
      <c r="L1003" s="39"/>
      <c r="M1003" s="39"/>
      <c r="N1003" s="38" t="s">
        <v>3631</v>
      </c>
      <c r="O1003" s="38" t="s">
        <v>43</v>
      </c>
      <c r="P1003" s="38" t="s">
        <v>23</v>
      </c>
    </row>
    <row r="1004" spans="1:16" ht="75" x14ac:dyDescent="0.2">
      <c r="A1004" s="33" t="s">
        <v>228</v>
      </c>
      <c r="B1004" s="34" t="str">
        <f>IF(A1004="","",VLOOKUP(A1004,dados!$D$1:$E$130,2,FALSE))</f>
        <v>Comarca de Itajaí</v>
      </c>
      <c r="C1004" s="131" t="s">
        <v>3632</v>
      </c>
      <c r="D1004" s="25"/>
      <c r="E1004" s="160" t="s">
        <v>99</v>
      </c>
      <c r="F1004" s="25" t="s">
        <v>3633</v>
      </c>
      <c r="G1004" s="25" t="s">
        <v>81</v>
      </c>
      <c r="H1004" s="36" t="s">
        <v>1577</v>
      </c>
      <c r="I1004" s="37">
        <v>1850.32</v>
      </c>
      <c r="J1004" s="38" t="s">
        <v>26</v>
      </c>
      <c r="K1004" s="38" t="s">
        <v>39</v>
      </c>
      <c r="L1004" s="39"/>
      <c r="M1004" s="39"/>
      <c r="N1004" s="38" t="s">
        <v>3634</v>
      </c>
      <c r="O1004" s="38" t="s">
        <v>43</v>
      </c>
      <c r="P1004" s="38" t="s">
        <v>23</v>
      </c>
    </row>
    <row r="1005" spans="1:16" ht="135" x14ac:dyDescent="0.2">
      <c r="A1005" s="33" t="s">
        <v>206</v>
      </c>
      <c r="B1005" s="34" t="str">
        <f>IF(A1005="","",VLOOKUP(A1005,dados!$D$1:$E$130,2,FALSE))</f>
        <v>Comarca de Gaspar</v>
      </c>
      <c r="C1005" s="131" t="s">
        <v>3635</v>
      </c>
      <c r="D1005" s="25"/>
      <c r="E1005" s="160" t="s">
        <v>99</v>
      </c>
      <c r="F1005" s="25" t="s">
        <v>3636</v>
      </c>
      <c r="G1005" s="25" t="s">
        <v>81</v>
      </c>
      <c r="H1005" s="36" t="s">
        <v>411</v>
      </c>
      <c r="I1005" s="37">
        <v>700</v>
      </c>
      <c r="J1005" s="38" t="s">
        <v>26</v>
      </c>
      <c r="K1005" s="38" t="s">
        <v>39</v>
      </c>
      <c r="L1005" s="39"/>
      <c r="M1005" s="39"/>
      <c r="N1005" s="38" t="s">
        <v>3637</v>
      </c>
      <c r="O1005" s="38" t="s">
        <v>43</v>
      </c>
      <c r="P1005" s="38" t="s">
        <v>23</v>
      </c>
    </row>
    <row r="1006" spans="1:16" ht="45" x14ac:dyDescent="0.2">
      <c r="A1006" s="33" t="s">
        <v>236</v>
      </c>
      <c r="B1006" s="34" t="str">
        <f>IF(A1006="","",VLOOKUP(A1006,dados!$D$1:$E$130,2,FALSE))</f>
        <v>Comarca de Itapiranga</v>
      </c>
      <c r="C1006" s="26" t="s">
        <v>1347</v>
      </c>
      <c r="D1006" s="25" t="s">
        <v>1348</v>
      </c>
      <c r="E1006" s="160" t="s">
        <v>99</v>
      </c>
      <c r="F1006" s="25" t="s">
        <v>1352</v>
      </c>
      <c r="G1006" s="25" t="s">
        <v>74</v>
      </c>
      <c r="H1006" s="36"/>
      <c r="I1006" s="37">
        <v>372</v>
      </c>
      <c r="J1006" s="38" t="s">
        <v>37</v>
      </c>
      <c r="K1006" s="38" t="s">
        <v>28</v>
      </c>
      <c r="L1006" s="39"/>
      <c r="M1006" s="39"/>
      <c r="N1006" s="38" t="s">
        <v>1369</v>
      </c>
      <c r="O1006" s="38" t="s">
        <v>52</v>
      </c>
      <c r="P1006" s="38" t="s">
        <v>23</v>
      </c>
    </row>
    <row r="1007" spans="1:16" ht="255" x14ac:dyDescent="0.2">
      <c r="A1007" s="33" t="s">
        <v>42</v>
      </c>
      <c r="B1007" s="34" t="str">
        <f>IF(A1007="","",VLOOKUP(A1007,dados!$D$1:$E$130,2,FALSE))</f>
        <v>Tribunal de Justiça</v>
      </c>
      <c r="C1007" s="131" t="s">
        <v>3638</v>
      </c>
      <c r="D1007" s="25"/>
      <c r="E1007" s="160" t="s">
        <v>112</v>
      </c>
      <c r="F1007" s="25" t="s">
        <v>3639</v>
      </c>
      <c r="G1007" s="25" t="s">
        <v>81</v>
      </c>
      <c r="H1007" s="36" t="s">
        <v>1490</v>
      </c>
      <c r="I1007" s="37">
        <v>1200</v>
      </c>
      <c r="J1007" s="38" t="s">
        <v>26</v>
      </c>
      <c r="K1007" s="38" t="s">
        <v>39</v>
      </c>
      <c r="L1007" s="39"/>
      <c r="M1007" s="39"/>
      <c r="N1007" s="38" t="s">
        <v>3640</v>
      </c>
      <c r="O1007" s="38" t="s">
        <v>43</v>
      </c>
      <c r="P1007" s="38" t="s">
        <v>23</v>
      </c>
    </row>
    <row r="1008" spans="1:16" ht="90" x14ac:dyDescent="0.2">
      <c r="A1008" s="33" t="s">
        <v>42</v>
      </c>
      <c r="B1008" s="34" t="str">
        <f>IF(A1008="","",VLOOKUP(A1008,dados!$D$1:$E$130,2,FALSE))</f>
        <v>Tribunal de Justiça</v>
      </c>
      <c r="C1008" s="131" t="s">
        <v>3641</v>
      </c>
      <c r="D1008" s="25"/>
      <c r="E1008" s="160" t="s">
        <v>99</v>
      </c>
      <c r="F1008" s="25" t="s">
        <v>3642</v>
      </c>
      <c r="G1008" s="25" t="s">
        <v>81</v>
      </c>
      <c r="H1008" s="36" t="s">
        <v>1577</v>
      </c>
      <c r="I1008" s="37">
        <v>380</v>
      </c>
      <c r="J1008" s="38" t="s">
        <v>26</v>
      </c>
      <c r="K1008" s="38" t="s">
        <v>39</v>
      </c>
      <c r="L1008" s="39"/>
      <c r="M1008" s="39"/>
      <c r="N1008" s="38" t="s">
        <v>3643</v>
      </c>
      <c r="O1008" s="38" t="s">
        <v>43</v>
      </c>
      <c r="P1008" s="38" t="s">
        <v>23</v>
      </c>
    </row>
    <row r="1009" spans="1:16" ht="358.5" customHeight="1" x14ac:dyDescent="0.2">
      <c r="A1009" s="33" t="s">
        <v>42</v>
      </c>
      <c r="B1009" s="34" t="str">
        <f>IF(A1009="","",VLOOKUP(A1009,dados!$D$1:$E$130,2,FALSE))</f>
        <v>Tribunal de Justiça</v>
      </c>
      <c r="C1009" s="131" t="s">
        <v>3644</v>
      </c>
      <c r="D1009" s="25"/>
      <c r="E1009" s="160" t="s">
        <v>116</v>
      </c>
      <c r="F1009" s="25" t="s">
        <v>3645</v>
      </c>
      <c r="G1009" s="25" t="s">
        <v>81</v>
      </c>
      <c r="H1009" s="36" t="s">
        <v>2330</v>
      </c>
      <c r="I1009" s="37">
        <v>4566</v>
      </c>
      <c r="J1009" s="38" t="s">
        <v>26</v>
      </c>
      <c r="K1009" s="38" t="s">
        <v>39</v>
      </c>
      <c r="L1009" s="39"/>
      <c r="M1009" s="39"/>
      <c r="N1009" s="38" t="s">
        <v>3646</v>
      </c>
      <c r="O1009" s="38" t="s">
        <v>43</v>
      </c>
      <c r="P1009" s="38" t="s">
        <v>23</v>
      </c>
    </row>
    <row r="1010" spans="1:16" ht="62.25" customHeight="1" x14ac:dyDescent="0.2">
      <c r="A1010" s="33" t="s">
        <v>342</v>
      </c>
      <c r="B1010" s="34" t="str">
        <f>IF(A1010="","",VLOOKUP(A1010,dados!$D$1:$E$130,2,FALSE))</f>
        <v>Comarca de Trombudo Central</v>
      </c>
      <c r="C1010" s="26" t="s">
        <v>1473</v>
      </c>
      <c r="D1010" s="25" t="s">
        <v>1474</v>
      </c>
      <c r="E1010" s="160" t="s">
        <v>99</v>
      </c>
      <c r="F1010" s="25" t="s">
        <v>1475</v>
      </c>
      <c r="G1010" s="25" t="s">
        <v>60</v>
      </c>
      <c r="H1010" s="36"/>
      <c r="I1010" s="37">
        <v>450</v>
      </c>
      <c r="J1010" s="38" t="s">
        <v>26</v>
      </c>
      <c r="K1010" s="38" t="s">
        <v>39</v>
      </c>
      <c r="L1010" s="39">
        <v>44681</v>
      </c>
      <c r="M1010" s="39"/>
      <c r="N1010" s="38" t="s">
        <v>3647</v>
      </c>
      <c r="O1010" s="38" t="s">
        <v>43</v>
      </c>
      <c r="P1010" s="38" t="s">
        <v>23</v>
      </c>
    </row>
    <row r="1011" spans="1:16" ht="62.25" customHeight="1" x14ac:dyDescent="0.2">
      <c r="A1011" s="33" t="s">
        <v>342</v>
      </c>
      <c r="B1011" s="34" t="str">
        <f>IF(A1011="","",VLOOKUP(A1011,dados!$D$1:$E$130,2,FALSE))</f>
        <v>Comarca de Trombudo Central</v>
      </c>
      <c r="C1011" s="26" t="s">
        <v>1510</v>
      </c>
      <c r="D1011" s="25" t="s">
        <v>1474</v>
      </c>
      <c r="E1011" s="160" t="s">
        <v>99</v>
      </c>
      <c r="F1011" s="25" t="s">
        <v>1475</v>
      </c>
      <c r="G1011" s="25" t="s">
        <v>60</v>
      </c>
      <c r="H1011" s="36"/>
      <c r="I1011" s="37">
        <v>150</v>
      </c>
      <c r="J1011" s="38" t="s">
        <v>26</v>
      </c>
      <c r="K1011" s="38" t="s">
        <v>39</v>
      </c>
      <c r="L1011" s="39">
        <v>44681</v>
      </c>
      <c r="M1011" s="38"/>
      <c r="N1011" s="38" t="s">
        <v>3647</v>
      </c>
      <c r="O1011" s="38" t="s">
        <v>52</v>
      </c>
      <c r="P1011" s="38" t="s">
        <v>23</v>
      </c>
    </row>
    <row r="1012" spans="1:16" ht="45" x14ac:dyDescent="0.2">
      <c r="A1012" s="33" t="s">
        <v>342</v>
      </c>
      <c r="B1012" s="34" t="str">
        <f>IF(A1012="","",VLOOKUP(A1012,dados!$D$1:$E$130,2,FALSE))</f>
        <v>Comarca de Trombudo Central</v>
      </c>
      <c r="C1012" s="131" t="s">
        <v>2423</v>
      </c>
      <c r="D1012" s="25" t="s">
        <v>1474</v>
      </c>
      <c r="E1012" s="160" t="s">
        <v>99</v>
      </c>
      <c r="F1012" s="25" t="s">
        <v>1475</v>
      </c>
      <c r="G1012" s="25" t="s">
        <v>60</v>
      </c>
      <c r="H1012" s="36"/>
      <c r="I1012" s="37">
        <v>1500</v>
      </c>
      <c r="J1012" s="38" t="s">
        <v>26</v>
      </c>
      <c r="K1012" s="38" t="s">
        <v>39</v>
      </c>
      <c r="L1012" s="39">
        <v>44681</v>
      </c>
      <c r="M1012" s="39"/>
      <c r="N1012" s="38" t="s">
        <v>3647</v>
      </c>
      <c r="O1012" s="38" t="s">
        <v>52</v>
      </c>
      <c r="P1012" s="38" t="s">
        <v>23</v>
      </c>
    </row>
    <row r="1013" spans="1:16" ht="240" x14ac:dyDescent="0.2">
      <c r="A1013" s="33" t="s">
        <v>42</v>
      </c>
      <c r="B1013" s="34" t="s">
        <v>42</v>
      </c>
      <c r="C1013" s="131" t="s">
        <v>3648</v>
      </c>
      <c r="D1013" s="25"/>
      <c r="E1013" s="160" t="s">
        <v>116</v>
      </c>
      <c r="F1013" s="25" t="s">
        <v>3649</v>
      </c>
      <c r="G1013" s="25" t="s">
        <v>81</v>
      </c>
      <c r="H1013" s="36" t="s">
        <v>1979</v>
      </c>
      <c r="I1013" s="37">
        <v>14800</v>
      </c>
      <c r="J1013" s="38" t="s">
        <v>26</v>
      </c>
      <c r="K1013" s="38" t="s">
        <v>39</v>
      </c>
      <c r="L1013" s="39"/>
      <c r="M1013" s="39"/>
      <c r="N1013" s="38" t="s">
        <v>3650</v>
      </c>
      <c r="O1013" s="38" t="s">
        <v>43</v>
      </c>
      <c r="P1013" s="38" t="s">
        <v>23</v>
      </c>
    </row>
    <row r="1014" spans="1:16" ht="60" x14ac:dyDescent="0.2">
      <c r="A1014" s="33" t="s">
        <v>264</v>
      </c>
      <c r="B1014" s="34" t="str">
        <f>IF(A1014="","",VLOOKUP(A1014,dados!$D$1:$E$130,2,FALSE))</f>
        <v>Comarca de Meleiro</v>
      </c>
      <c r="C1014" s="26" t="s">
        <v>1395</v>
      </c>
      <c r="D1014" s="25" t="s">
        <v>883</v>
      </c>
      <c r="E1014" s="160" t="s">
        <v>99</v>
      </c>
      <c r="F1014" s="25" t="s">
        <v>1396</v>
      </c>
      <c r="G1014" s="25" t="s">
        <v>81</v>
      </c>
      <c r="H1014" s="36"/>
      <c r="I1014" s="37">
        <v>5360</v>
      </c>
      <c r="J1014" s="38" t="s">
        <v>26</v>
      </c>
      <c r="K1014" s="38" t="s">
        <v>28</v>
      </c>
      <c r="L1014" s="39">
        <v>44681</v>
      </c>
      <c r="M1014" s="39"/>
      <c r="N1014" s="38" t="s">
        <v>3651</v>
      </c>
      <c r="O1014" s="38" t="s">
        <v>52</v>
      </c>
      <c r="P1014" s="38" t="s">
        <v>23</v>
      </c>
    </row>
    <row r="1015" spans="1:16" ht="90" x14ac:dyDescent="0.2">
      <c r="A1015" s="33" t="s">
        <v>42</v>
      </c>
      <c r="B1015" s="34" t="s">
        <v>42</v>
      </c>
      <c r="C1015" s="131" t="s">
        <v>3652</v>
      </c>
      <c r="D1015" s="25"/>
      <c r="E1015" s="160" t="s">
        <v>99</v>
      </c>
      <c r="F1015" s="25" t="s">
        <v>3653</v>
      </c>
      <c r="G1015" s="25" t="s">
        <v>81</v>
      </c>
      <c r="H1015" s="36" t="s">
        <v>3654</v>
      </c>
      <c r="I1015" s="37">
        <v>31150</v>
      </c>
      <c r="J1015" s="38" t="s">
        <v>26</v>
      </c>
      <c r="K1015" s="38" t="s">
        <v>39</v>
      </c>
      <c r="N1015" s="38" t="s">
        <v>3655</v>
      </c>
      <c r="O1015" s="38" t="s">
        <v>43</v>
      </c>
      <c r="P1015" s="38" t="s">
        <v>23</v>
      </c>
    </row>
    <row r="1016" spans="1:16" ht="150" x14ac:dyDescent="0.2">
      <c r="A1016" s="33" t="s">
        <v>42</v>
      </c>
      <c r="B1016" s="34" t="s">
        <v>42</v>
      </c>
      <c r="C1016" s="131" t="s">
        <v>3656</v>
      </c>
      <c r="E1016" s="160" t="s">
        <v>99</v>
      </c>
      <c r="F1016" s="25" t="s">
        <v>3657</v>
      </c>
      <c r="G1016" s="25" t="s">
        <v>81</v>
      </c>
      <c r="H1016" s="36" t="s">
        <v>2102</v>
      </c>
      <c r="I1016" s="37">
        <v>3444</v>
      </c>
      <c r="J1016" s="38" t="s">
        <v>26</v>
      </c>
      <c r="K1016" s="38" t="s">
        <v>39</v>
      </c>
      <c r="N1016" s="38" t="s">
        <v>3658</v>
      </c>
      <c r="O1016" s="38" t="s">
        <v>43</v>
      </c>
      <c r="P1016" s="38" t="s">
        <v>23</v>
      </c>
    </row>
    <row r="1017" spans="1:16" ht="75" x14ac:dyDescent="0.2">
      <c r="A1017" s="33" t="s">
        <v>42</v>
      </c>
      <c r="B1017" s="34" t="s">
        <v>42</v>
      </c>
      <c r="C1017" s="131" t="s">
        <v>3659</v>
      </c>
      <c r="D1017" s="25"/>
      <c r="E1017" s="160" t="s">
        <v>82</v>
      </c>
      <c r="F1017" s="25" t="s">
        <v>3660</v>
      </c>
      <c r="G1017" s="25" t="s">
        <v>81</v>
      </c>
      <c r="H1017" s="36" t="s">
        <v>531</v>
      </c>
      <c r="I1017" s="37">
        <v>46500</v>
      </c>
      <c r="J1017" s="38" t="s">
        <v>26</v>
      </c>
      <c r="K1017" s="38" t="s">
        <v>39</v>
      </c>
      <c r="L1017" s="39"/>
      <c r="M1017" s="39"/>
      <c r="N1017" s="38" t="s">
        <v>3661</v>
      </c>
      <c r="O1017" s="38" t="s">
        <v>43</v>
      </c>
      <c r="P1017" s="38" t="s">
        <v>23</v>
      </c>
    </row>
    <row r="1018" spans="1:16" ht="60" x14ac:dyDescent="0.2">
      <c r="A1018" s="33" t="s">
        <v>188</v>
      </c>
      <c r="B1018" s="34" t="s">
        <v>3022</v>
      </c>
      <c r="C1018" s="131" t="s">
        <v>3662</v>
      </c>
      <c r="D1018" s="25"/>
      <c r="E1018" s="160" t="s">
        <v>99</v>
      </c>
      <c r="F1018" s="25" t="s">
        <v>3663</v>
      </c>
      <c r="G1018" s="25" t="s">
        <v>81</v>
      </c>
      <c r="H1018" s="36" t="s">
        <v>531</v>
      </c>
      <c r="I1018" s="37">
        <v>730</v>
      </c>
      <c r="J1018" s="38" t="s">
        <v>26</v>
      </c>
      <c r="K1018" s="38" t="s">
        <v>39</v>
      </c>
      <c r="L1018" s="39"/>
      <c r="M1018" s="39"/>
      <c r="N1018" s="38" t="s">
        <v>3664</v>
      </c>
      <c r="O1018" s="38" t="s">
        <v>43</v>
      </c>
      <c r="P1018" s="38" t="s">
        <v>23</v>
      </c>
    </row>
    <row r="1019" spans="1:16" ht="40.5" customHeight="1" x14ac:dyDescent="0.2">
      <c r="A1019" s="33" t="s">
        <v>326</v>
      </c>
      <c r="B1019" s="34" t="str">
        <f>IF(A1019="","",VLOOKUP(A1019,dados!$D$1:$E$130,2,FALSE))</f>
        <v>Comarca de São Lourençi do Oeste</v>
      </c>
      <c r="C1019" s="131" t="s">
        <v>3665</v>
      </c>
      <c r="D1019" s="25"/>
      <c r="E1019" s="160" t="s">
        <v>99</v>
      </c>
      <c r="F1019" s="25" t="s">
        <v>3666</v>
      </c>
      <c r="G1019" s="25" t="s">
        <v>81</v>
      </c>
      <c r="H1019" s="36" t="s">
        <v>2587</v>
      </c>
      <c r="I1019" s="37">
        <v>823.5</v>
      </c>
      <c r="J1019" s="38" t="s">
        <v>37</v>
      </c>
      <c r="K1019" s="38" t="s">
        <v>39</v>
      </c>
      <c r="L1019" s="39"/>
      <c r="M1019" s="39"/>
      <c r="N1019" s="38" t="s">
        <v>3667</v>
      </c>
      <c r="O1019" s="38" t="s">
        <v>43</v>
      </c>
      <c r="P1019" s="38" t="s">
        <v>23</v>
      </c>
    </row>
    <row r="1020" spans="1:16" ht="225" x14ac:dyDescent="0.2">
      <c r="A1020" s="33" t="s">
        <v>322</v>
      </c>
      <c r="B1020" s="34" t="s">
        <v>323</v>
      </c>
      <c r="C1020" s="131" t="s">
        <v>3668</v>
      </c>
      <c r="D1020" s="25"/>
      <c r="E1020" s="160" t="s">
        <v>99</v>
      </c>
      <c r="F1020" s="25" t="s">
        <v>3669</v>
      </c>
      <c r="G1020" s="25" t="s">
        <v>81</v>
      </c>
      <c r="H1020" s="36"/>
      <c r="I1020" s="37">
        <v>596.20000000000005</v>
      </c>
      <c r="J1020" s="38" t="s">
        <v>26</v>
      </c>
      <c r="K1020" s="38" t="s">
        <v>39</v>
      </c>
      <c r="L1020" s="39"/>
      <c r="M1020" s="39"/>
      <c r="N1020" s="38" t="s">
        <v>3670</v>
      </c>
      <c r="O1020" s="38" t="s">
        <v>43</v>
      </c>
      <c r="P1020" s="38" t="s">
        <v>23</v>
      </c>
    </row>
    <row r="1021" spans="1:16" ht="90" x14ac:dyDescent="0.2">
      <c r="A1021" s="33" t="s">
        <v>304</v>
      </c>
      <c r="B1021" s="34" t="s">
        <v>3671</v>
      </c>
      <c r="C1021" s="131" t="s">
        <v>3672</v>
      </c>
      <c r="D1021" s="25"/>
      <c r="E1021" s="160" t="s">
        <v>99</v>
      </c>
      <c r="F1021" s="25" t="s">
        <v>3673</v>
      </c>
      <c r="G1021" s="25" t="s">
        <v>81</v>
      </c>
      <c r="H1021" s="36" t="s">
        <v>531</v>
      </c>
      <c r="I1021" s="37">
        <v>3079</v>
      </c>
      <c r="J1021" s="38" t="s">
        <v>26</v>
      </c>
      <c r="K1021" s="38" t="s">
        <v>39</v>
      </c>
      <c r="L1021" s="39"/>
      <c r="M1021" s="39"/>
      <c r="N1021" s="38" t="s">
        <v>3674</v>
      </c>
      <c r="O1021" s="38" t="s">
        <v>43</v>
      </c>
      <c r="P1021" s="38" t="s">
        <v>23</v>
      </c>
    </row>
    <row r="1022" spans="1:16" ht="180" x14ac:dyDescent="0.2">
      <c r="A1022" s="33" t="s">
        <v>244</v>
      </c>
      <c r="B1022" s="34" t="s">
        <v>3675</v>
      </c>
      <c r="C1022" s="131" t="s">
        <v>3676</v>
      </c>
      <c r="D1022" s="25"/>
      <c r="E1022" s="160" t="s">
        <v>99</v>
      </c>
      <c r="F1022" s="25" t="s">
        <v>3677</v>
      </c>
      <c r="G1022" s="25" t="s">
        <v>81</v>
      </c>
      <c r="H1022" s="36"/>
      <c r="I1022" s="37">
        <v>4012.9</v>
      </c>
      <c r="J1022" s="38" t="s">
        <v>26</v>
      </c>
      <c r="K1022" s="38" t="s">
        <v>39</v>
      </c>
      <c r="L1022" s="39"/>
      <c r="M1022" s="39"/>
      <c r="N1022" s="38" t="s">
        <v>3678</v>
      </c>
      <c r="O1022" s="38" t="s">
        <v>43</v>
      </c>
      <c r="P1022" s="38" t="s">
        <v>23</v>
      </c>
    </row>
    <row r="1023" spans="1:16" ht="90" x14ac:dyDescent="0.2">
      <c r="A1023" s="33" t="s">
        <v>42</v>
      </c>
      <c r="B1023" s="34" t="s">
        <v>42</v>
      </c>
      <c r="C1023" s="131" t="s">
        <v>3679</v>
      </c>
      <c r="D1023" s="25"/>
      <c r="E1023" s="160" t="s">
        <v>104</v>
      </c>
      <c r="F1023" s="25" t="s">
        <v>3680</v>
      </c>
      <c r="G1023" s="25" t="s">
        <v>81</v>
      </c>
      <c r="H1023" s="36" t="s">
        <v>3681</v>
      </c>
      <c r="I1023" s="37">
        <v>15857.9</v>
      </c>
      <c r="J1023" s="38" t="s">
        <v>26</v>
      </c>
      <c r="K1023" s="38" t="s">
        <v>39</v>
      </c>
      <c r="L1023" s="39"/>
      <c r="M1023" s="39"/>
      <c r="N1023" s="38" t="s">
        <v>3682</v>
      </c>
      <c r="O1023" s="38" t="s">
        <v>43</v>
      </c>
      <c r="P1023" s="38" t="s">
        <v>23</v>
      </c>
    </row>
    <row r="1024" spans="1:16" ht="165" x14ac:dyDescent="0.2">
      <c r="A1024" s="33" t="s">
        <v>182</v>
      </c>
      <c r="B1024" s="34" t="s">
        <v>183</v>
      </c>
      <c r="C1024" s="131" t="s">
        <v>3683</v>
      </c>
      <c r="D1024" s="25"/>
      <c r="E1024" s="160" t="s">
        <v>99</v>
      </c>
      <c r="F1024" s="25" t="s">
        <v>3684</v>
      </c>
      <c r="G1024" s="25" t="s">
        <v>81</v>
      </c>
      <c r="H1024" s="36"/>
      <c r="I1024" s="37">
        <v>208.4</v>
      </c>
      <c r="J1024" s="38" t="s">
        <v>26</v>
      </c>
      <c r="K1024" s="38" t="s">
        <v>39</v>
      </c>
      <c r="L1024" s="39"/>
      <c r="M1024" s="39"/>
      <c r="N1024" s="38" t="s">
        <v>3685</v>
      </c>
      <c r="O1024" s="38" t="s">
        <v>43</v>
      </c>
      <c r="P1024" s="38" t="s">
        <v>23</v>
      </c>
    </row>
    <row r="1025" spans="1:16" ht="75" x14ac:dyDescent="0.2">
      <c r="A1025" s="33" t="s">
        <v>42</v>
      </c>
      <c r="B1025" s="34" t="s">
        <v>42</v>
      </c>
      <c r="C1025" s="131" t="s">
        <v>3686</v>
      </c>
      <c r="D1025" s="25"/>
      <c r="E1025" s="160" t="s">
        <v>99</v>
      </c>
      <c r="F1025" s="25" t="s">
        <v>3687</v>
      </c>
      <c r="G1025" s="25" t="s">
        <v>81</v>
      </c>
      <c r="H1025" s="36" t="s">
        <v>531</v>
      </c>
      <c r="I1025" s="37">
        <v>1870</v>
      </c>
      <c r="J1025" s="38" t="s">
        <v>26</v>
      </c>
      <c r="K1025" s="38" t="s">
        <v>39</v>
      </c>
      <c r="L1025" s="39"/>
      <c r="M1025" s="39"/>
      <c r="N1025" s="38" t="s">
        <v>3688</v>
      </c>
      <c r="O1025" s="38" t="s">
        <v>43</v>
      </c>
      <c r="P1025" s="38" t="s">
        <v>23</v>
      </c>
    </row>
    <row r="1026" spans="1:16" ht="75" x14ac:dyDescent="0.2">
      <c r="A1026" s="33" t="s">
        <v>206</v>
      </c>
      <c r="B1026" s="34" t="s">
        <v>207</v>
      </c>
      <c r="C1026" s="131" t="s">
        <v>3689</v>
      </c>
      <c r="D1026" s="25"/>
      <c r="E1026" s="160" t="s">
        <v>99</v>
      </c>
      <c r="F1026" s="25" t="s">
        <v>3690</v>
      </c>
      <c r="G1026" s="25" t="s">
        <v>81</v>
      </c>
      <c r="H1026" s="36" t="s">
        <v>1679</v>
      </c>
      <c r="I1026" s="37">
        <v>680</v>
      </c>
      <c r="J1026" s="38" t="s">
        <v>26</v>
      </c>
      <c r="K1026" s="38" t="s">
        <v>39</v>
      </c>
      <c r="L1026" s="39"/>
      <c r="M1026" s="39"/>
      <c r="N1026" s="38" t="s">
        <v>3691</v>
      </c>
      <c r="O1026" s="38" t="s">
        <v>43</v>
      </c>
      <c r="P1026" s="38" t="s">
        <v>23</v>
      </c>
    </row>
    <row r="1027" spans="1:16" ht="90" x14ac:dyDescent="0.2">
      <c r="A1027" s="33" t="s">
        <v>304</v>
      </c>
      <c r="B1027" s="34" t="s">
        <v>305</v>
      </c>
      <c r="C1027" s="131" t="s">
        <v>3692</v>
      </c>
      <c r="D1027" s="25"/>
      <c r="E1027" s="160" t="s">
        <v>99</v>
      </c>
      <c r="F1027" s="25" t="s">
        <v>3693</v>
      </c>
      <c r="G1027" s="25" t="s">
        <v>81</v>
      </c>
      <c r="H1027" s="36" t="s">
        <v>2946</v>
      </c>
      <c r="I1027" s="37">
        <v>215</v>
      </c>
      <c r="J1027" s="38" t="s">
        <v>26</v>
      </c>
      <c r="K1027" s="38" t="s">
        <v>39</v>
      </c>
      <c r="L1027" s="39"/>
      <c r="M1027" s="38"/>
      <c r="N1027" s="38" t="s">
        <v>3694</v>
      </c>
      <c r="O1027" s="38" t="s">
        <v>43</v>
      </c>
      <c r="P1027" s="38" t="s">
        <v>23</v>
      </c>
    </row>
    <row r="1028" spans="1:16" ht="105" x14ac:dyDescent="0.2">
      <c r="A1028" s="33" t="s">
        <v>156</v>
      </c>
      <c r="B1028" s="34" t="str">
        <f>IF(A1028="","",VLOOKUP(A1028,dados!$D$1:$E$130,2,FALSE))</f>
        <v>Comarca de Brusque</v>
      </c>
      <c r="C1028" s="131" t="s">
        <v>3695</v>
      </c>
      <c r="D1028" s="25"/>
      <c r="E1028" s="160" t="s">
        <v>82</v>
      </c>
      <c r="F1028" s="25" t="s">
        <v>3696</v>
      </c>
      <c r="G1028" s="25" t="s">
        <v>81</v>
      </c>
      <c r="H1028" s="36" t="s">
        <v>2946</v>
      </c>
      <c r="I1028" s="37">
        <v>10000</v>
      </c>
      <c r="J1028" s="38" t="s">
        <v>26</v>
      </c>
      <c r="K1028" s="38" t="s">
        <v>39</v>
      </c>
      <c r="L1028" s="39"/>
      <c r="M1028" s="39"/>
      <c r="N1028" s="38" t="s">
        <v>3697</v>
      </c>
      <c r="O1028" s="38" t="s">
        <v>43</v>
      </c>
      <c r="P1028" s="38" t="s">
        <v>23</v>
      </c>
    </row>
    <row r="1029" spans="1:16" ht="165" x14ac:dyDescent="0.2">
      <c r="A1029" s="33" t="s">
        <v>248</v>
      </c>
      <c r="B1029" s="34" t="s">
        <v>249</v>
      </c>
      <c r="C1029" s="131" t="s">
        <v>3698</v>
      </c>
      <c r="D1029" s="25"/>
      <c r="E1029" s="160" t="s">
        <v>99</v>
      </c>
      <c r="F1029" s="25" t="s">
        <v>3699</v>
      </c>
      <c r="G1029" s="25" t="s">
        <v>81</v>
      </c>
      <c r="H1029" s="36" t="s">
        <v>1979</v>
      </c>
      <c r="I1029" s="37">
        <v>1820</v>
      </c>
      <c r="J1029" s="38" t="s">
        <v>26</v>
      </c>
      <c r="K1029" s="38" t="s">
        <v>39</v>
      </c>
      <c r="L1029" s="39"/>
      <c r="M1029" s="39"/>
      <c r="N1029" s="38" t="s">
        <v>3700</v>
      </c>
      <c r="O1029" s="38" t="s">
        <v>43</v>
      </c>
      <c r="P1029" s="38" t="s">
        <v>23</v>
      </c>
    </row>
    <row r="1030" spans="1:16" ht="75" x14ac:dyDescent="0.2">
      <c r="A1030" s="33" t="s">
        <v>126</v>
      </c>
      <c r="B1030" s="34" t="s">
        <v>3701</v>
      </c>
      <c r="C1030" s="131" t="s">
        <v>3702</v>
      </c>
      <c r="D1030" s="25"/>
      <c r="E1030" s="160" t="s">
        <v>99</v>
      </c>
      <c r="F1030" s="25" t="s">
        <v>3703</v>
      </c>
      <c r="G1030" s="25" t="s">
        <v>81</v>
      </c>
      <c r="H1030" s="36" t="s">
        <v>531</v>
      </c>
      <c r="I1030" s="37">
        <v>220</v>
      </c>
      <c r="J1030" s="38" t="s">
        <v>26</v>
      </c>
      <c r="K1030" s="38" t="s">
        <v>39</v>
      </c>
      <c r="L1030" s="39"/>
      <c r="M1030" s="39"/>
      <c r="N1030" s="38" t="s">
        <v>3704</v>
      </c>
      <c r="O1030" s="38" t="s">
        <v>43</v>
      </c>
      <c r="P1030" s="38" t="s">
        <v>23</v>
      </c>
    </row>
    <row r="1031" spans="1:16" ht="105" x14ac:dyDescent="0.2">
      <c r="A1031" s="33" t="s">
        <v>42</v>
      </c>
      <c r="B1031" s="34" t="s">
        <v>42</v>
      </c>
      <c r="C1031" s="131" t="s">
        <v>3705</v>
      </c>
      <c r="D1031" s="25"/>
      <c r="E1031" s="160" t="s">
        <v>89</v>
      </c>
      <c r="F1031" s="25" t="s">
        <v>3706</v>
      </c>
      <c r="G1031" s="25" t="s">
        <v>81</v>
      </c>
      <c r="H1031" s="36" t="s">
        <v>1577</v>
      </c>
      <c r="I1031" s="37">
        <v>1000</v>
      </c>
      <c r="J1031" s="38" t="s">
        <v>26</v>
      </c>
      <c r="K1031" s="38" t="s">
        <v>39</v>
      </c>
      <c r="L1031" s="39"/>
      <c r="M1031" s="39"/>
      <c r="N1031" s="38" t="s">
        <v>3707</v>
      </c>
      <c r="O1031" s="38" t="s">
        <v>43</v>
      </c>
      <c r="P1031" s="38" t="s">
        <v>23</v>
      </c>
    </row>
    <row r="1032" spans="1:16" ht="60" x14ac:dyDescent="0.2">
      <c r="A1032" s="33" t="s">
        <v>42</v>
      </c>
      <c r="B1032" s="34" t="str">
        <f>IF(A1032="","",VLOOKUP(A1032,dados!$D$1:$E$130,2,FALSE))</f>
        <v>Tribunal de Justiça</v>
      </c>
      <c r="C1032" s="131" t="s">
        <v>3708</v>
      </c>
      <c r="D1032" s="25"/>
      <c r="E1032" s="160" t="s">
        <v>128</v>
      </c>
      <c r="F1032" s="25" t="s">
        <v>3709</v>
      </c>
      <c r="G1032" s="25" t="s">
        <v>81</v>
      </c>
      <c r="H1032" s="36"/>
      <c r="I1032" s="37">
        <v>16644.060000000001</v>
      </c>
      <c r="J1032" s="38" t="s">
        <v>26</v>
      </c>
      <c r="K1032" s="38" t="s">
        <v>39</v>
      </c>
      <c r="L1032" s="39"/>
      <c r="M1032" s="39"/>
      <c r="N1032" s="38" t="s">
        <v>3710</v>
      </c>
      <c r="O1032" s="38" t="s">
        <v>43</v>
      </c>
      <c r="P1032" s="38" t="s">
        <v>23</v>
      </c>
    </row>
    <row r="1033" spans="1:16" ht="255" x14ac:dyDescent="0.2">
      <c r="A1033" s="33" t="s">
        <v>42</v>
      </c>
      <c r="B1033" s="34" t="str">
        <f>IF(A1033="","",VLOOKUP(A1033,dados!$D$1:$E$130,2,FALSE))</f>
        <v>Tribunal de Justiça</v>
      </c>
      <c r="C1033" s="131" t="s">
        <v>3711</v>
      </c>
      <c r="D1033" s="25"/>
      <c r="E1033" s="160" t="s">
        <v>82</v>
      </c>
      <c r="F1033" s="25" t="s">
        <v>3712</v>
      </c>
      <c r="G1033" s="25" t="s">
        <v>81</v>
      </c>
      <c r="H1033" s="36" t="s">
        <v>2946</v>
      </c>
      <c r="I1033" s="37">
        <v>91200</v>
      </c>
      <c r="J1033" s="38" t="s">
        <v>26</v>
      </c>
      <c r="K1033" s="38" t="s">
        <v>39</v>
      </c>
      <c r="L1033" s="39"/>
      <c r="M1033" s="39"/>
      <c r="N1033" s="38" t="s">
        <v>3713</v>
      </c>
      <c r="O1033" s="38" t="s">
        <v>43</v>
      </c>
      <c r="P1033" s="38" t="s">
        <v>23</v>
      </c>
    </row>
    <row r="1034" spans="1:16" ht="90" x14ac:dyDescent="0.2">
      <c r="A1034" s="33" t="s">
        <v>42</v>
      </c>
      <c r="B1034" s="34" t="str">
        <f>IF(A1034="","",VLOOKUP(A1034,dados!$D$1:$E$130,2,FALSE))</f>
        <v>Tribunal de Justiça</v>
      </c>
      <c r="C1034" s="131" t="s">
        <v>3714</v>
      </c>
      <c r="D1034" s="25"/>
      <c r="E1034" s="160" t="s">
        <v>75</v>
      </c>
      <c r="F1034" s="25" t="s">
        <v>3715</v>
      </c>
      <c r="G1034" s="25" t="s">
        <v>81</v>
      </c>
      <c r="H1034" s="36" t="s">
        <v>2566</v>
      </c>
      <c r="I1034" s="37">
        <v>1100</v>
      </c>
      <c r="J1034" s="38" t="s">
        <v>26</v>
      </c>
      <c r="K1034" s="38" t="s">
        <v>39</v>
      </c>
      <c r="L1034" s="39"/>
      <c r="M1034" s="39"/>
      <c r="N1034" s="38" t="s">
        <v>3716</v>
      </c>
      <c r="O1034" s="38" t="s">
        <v>43</v>
      </c>
      <c r="P1034" s="38" t="s">
        <v>23</v>
      </c>
    </row>
    <row r="1035" spans="1:16" ht="73.5" customHeight="1" x14ac:dyDescent="0.2">
      <c r="A1035" s="33" t="s">
        <v>344</v>
      </c>
      <c r="B1035" s="34" t="str">
        <f>IF(A1035="","",VLOOKUP(A1035,dados!$D$1:$E$130,2,FALSE))</f>
        <v>Comarca de Tubarão</v>
      </c>
      <c r="C1035" s="131" t="s">
        <v>3717</v>
      </c>
      <c r="D1035" s="25"/>
      <c r="E1035" s="160" t="s">
        <v>82</v>
      </c>
      <c r="F1035" s="25" t="s">
        <v>3718</v>
      </c>
      <c r="G1035" s="25" t="s">
        <v>81</v>
      </c>
      <c r="H1035" s="36"/>
      <c r="I1035" s="37">
        <v>12823</v>
      </c>
      <c r="J1035" s="38" t="s">
        <v>26</v>
      </c>
      <c r="K1035" s="38" t="s">
        <v>39</v>
      </c>
      <c r="L1035" s="39"/>
      <c r="M1035" s="39"/>
      <c r="N1035" s="38" t="s">
        <v>3719</v>
      </c>
      <c r="O1035" s="38" t="s">
        <v>43</v>
      </c>
      <c r="P1035" s="38" t="s">
        <v>23</v>
      </c>
    </row>
    <row r="1036" spans="1:16" ht="90" x14ac:dyDescent="0.2">
      <c r="A1036" s="33" t="s">
        <v>180</v>
      </c>
      <c r="B1036" s="34" t="str">
        <f>IF(A1036="","",VLOOKUP(A1036,dados!$D$1:$E$130,2,FALSE))</f>
        <v>Comarca de Chapecó</v>
      </c>
      <c r="C1036" s="131" t="s">
        <v>3720</v>
      </c>
      <c r="D1036" s="25"/>
      <c r="E1036" s="160" t="s">
        <v>99</v>
      </c>
      <c r="F1036" s="25" t="s">
        <v>3721</v>
      </c>
      <c r="G1036" s="25" t="s">
        <v>81</v>
      </c>
      <c r="H1036" s="36" t="s">
        <v>1503</v>
      </c>
      <c r="I1036" s="37">
        <v>666</v>
      </c>
      <c r="J1036" s="38" t="s">
        <v>26</v>
      </c>
      <c r="K1036" s="38" t="s">
        <v>39</v>
      </c>
      <c r="L1036" s="39"/>
      <c r="M1036" s="39"/>
      <c r="N1036" s="38" t="s">
        <v>3722</v>
      </c>
      <c r="O1036" s="38" t="s">
        <v>43</v>
      </c>
      <c r="P1036" s="38" t="s">
        <v>23</v>
      </c>
    </row>
    <row r="1037" spans="1:16" ht="135" x14ac:dyDescent="0.2">
      <c r="A1037" s="33" t="s">
        <v>276</v>
      </c>
      <c r="B1037" s="34" t="str">
        <f>IF(A1037="","",VLOOKUP(A1037,dados!$D$1:$E$130,2,FALSE))</f>
        <v>Comarca de Palhoça</v>
      </c>
      <c r="C1037" s="131" t="s">
        <v>3723</v>
      </c>
      <c r="D1037" s="25"/>
      <c r="E1037" s="160" t="s">
        <v>99</v>
      </c>
      <c r="F1037" s="25" t="s">
        <v>3724</v>
      </c>
      <c r="G1037" s="25" t="s">
        <v>81</v>
      </c>
      <c r="H1037" s="36" t="s">
        <v>1577</v>
      </c>
      <c r="I1037" s="37">
        <v>356</v>
      </c>
      <c r="J1037" s="38" t="s">
        <v>26</v>
      </c>
      <c r="K1037" s="38" t="s">
        <v>39</v>
      </c>
      <c r="L1037" s="39"/>
      <c r="M1037" s="39"/>
      <c r="N1037" s="38" t="s">
        <v>3725</v>
      </c>
      <c r="O1037" s="38" t="s">
        <v>43</v>
      </c>
      <c r="P1037" s="38" t="s">
        <v>23</v>
      </c>
    </row>
    <row r="1038" spans="1:16" ht="120" x14ac:dyDescent="0.2">
      <c r="A1038" s="33" t="s">
        <v>332</v>
      </c>
      <c r="B1038" s="34" t="str">
        <f>IF(A1038="","",VLOOKUP(A1038,dados!$D$1:$E$130,2,FALSE))</f>
        <v>Comarca de Sombrio</v>
      </c>
      <c r="C1038" s="131" t="s">
        <v>3726</v>
      </c>
      <c r="D1038" s="25"/>
      <c r="E1038" s="160" t="s">
        <v>104</v>
      </c>
      <c r="F1038" s="25" t="s">
        <v>3727</v>
      </c>
      <c r="G1038" s="25" t="s">
        <v>81</v>
      </c>
      <c r="H1038" s="36" t="s">
        <v>1979</v>
      </c>
      <c r="I1038" s="37">
        <v>1350</v>
      </c>
      <c r="J1038" s="38" t="s">
        <v>26</v>
      </c>
      <c r="K1038" s="38" t="s">
        <v>39</v>
      </c>
      <c r="L1038" s="39"/>
      <c r="M1038" s="39"/>
      <c r="N1038" s="38" t="s">
        <v>3728</v>
      </c>
      <c r="O1038" s="38" t="s">
        <v>43</v>
      </c>
      <c r="P1038" s="38" t="s">
        <v>23</v>
      </c>
    </row>
    <row r="1039" spans="1:16" ht="105" x14ac:dyDescent="0.2">
      <c r="A1039" s="33" t="s">
        <v>156</v>
      </c>
      <c r="B1039" s="34" t="str">
        <f>IF(A1039="","",VLOOKUP(A1039,dados!$D$1:$E$130,2,FALSE))</f>
        <v>Comarca de Brusque</v>
      </c>
      <c r="C1039" s="131" t="s">
        <v>3729</v>
      </c>
      <c r="D1039" s="25"/>
      <c r="E1039" s="160" t="s">
        <v>99</v>
      </c>
      <c r="F1039" s="25" t="s">
        <v>3730</v>
      </c>
      <c r="G1039" s="25" t="s">
        <v>81</v>
      </c>
      <c r="H1039" s="36" t="s">
        <v>2224</v>
      </c>
      <c r="I1039" s="37">
        <v>202.35</v>
      </c>
      <c r="J1039" s="38" t="s">
        <v>26</v>
      </c>
      <c r="K1039" s="38" t="s">
        <v>39</v>
      </c>
      <c r="L1039" s="39"/>
      <c r="M1039" s="39"/>
      <c r="N1039" s="38" t="s">
        <v>3731</v>
      </c>
      <c r="O1039" s="38" t="s">
        <v>43</v>
      </c>
      <c r="P1039" s="38" t="s">
        <v>23</v>
      </c>
    </row>
    <row r="1040" spans="1:16" ht="105" x14ac:dyDescent="0.2">
      <c r="A1040" s="33" t="s">
        <v>208</v>
      </c>
      <c r="B1040" s="34" t="str">
        <f>IF(A1040="","",VLOOKUP(A1040,dados!$D$1:$E$130,2,FALSE))</f>
        <v>Comarca de Guaramirim</v>
      </c>
      <c r="C1040" s="131" t="s">
        <v>3732</v>
      </c>
      <c r="D1040" s="25"/>
      <c r="E1040" s="160" t="s">
        <v>99</v>
      </c>
      <c r="F1040" s="25" t="s">
        <v>3733</v>
      </c>
      <c r="G1040" s="25" t="s">
        <v>81</v>
      </c>
      <c r="H1040" s="36"/>
      <c r="I1040" s="37">
        <v>942.24</v>
      </c>
      <c r="J1040" s="38" t="s">
        <v>26</v>
      </c>
      <c r="K1040" s="38" t="s">
        <v>39</v>
      </c>
      <c r="L1040" s="39"/>
      <c r="M1040" s="39"/>
      <c r="N1040" s="38" t="s">
        <v>3734</v>
      </c>
      <c r="O1040" s="38" t="s">
        <v>43</v>
      </c>
      <c r="P1040" s="38" t="s">
        <v>23</v>
      </c>
    </row>
    <row r="1041" spans="1:16" ht="90" x14ac:dyDescent="0.2">
      <c r="A1041" s="33" t="s">
        <v>144</v>
      </c>
      <c r="B1041" s="34" t="str">
        <f>IF(A1041="","",VLOOKUP(A1041,dados!$D$1:$E$130,2,FALSE))</f>
        <v>Comarca de Biguaçu</v>
      </c>
      <c r="C1041" s="131" t="s">
        <v>3735</v>
      </c>
      <c r="D1041" s="25"/>
      <c r="E1041" s="160" t="s">
        <v>99</v>
      </c>
      <c r="F1041" s="25" t="s">
        <v>3736</v>
      </c>
      <c r="G1041" s="25" t="s">
        <v>81</v>
      </c>
      <c r="H1041" s="36" t="s">
        <v>531</v>
      </c>
      <c r="I1041" s="37">
        <v>2396</v>
      </c>
      <c r="J1041" s="38" t="s">
        <v>26</v>
      </c>
      <c r="K1041" s="38" t="s">
        <v>39</v>
      </c>
      <c r="L1041" s="39"/>
      <c r="M1041" s="39"/>
      <c r="N1041" s="38" t="s">
        <v>3737</v>
      </c>
      <c r="O1041" s="38" t="s">
        <v>43</v>
      </c>
      <c r="P1041" s="38" t="s">
        <v>23</v>
      </c>
    </row>
    <row r="1042" spans="1:16" ht="105" x14ac:dyDescent="0.2">
      <c r="A1042" s="33" t="s">
        <v>248</v>
      </c>
      <c r="B1042" s="34" t="str">
        <f>IF(A1042="","",VLOOKUP(A1042,dados!$D$1:$E$130,2,FALSE))</f>
        <v>Comarca de Joinville</v>
      </c>
      <c r="C1042" s="26" t="s">
        <v>3738</v>
      </c>
      <c r="D1042" s="25"/>
      <c r="E1042" s="160" t="s">
        <v>116</v>
      </c>
      <c r="F1042" s="25" t="s">
        <v>3739</v>
      </c>
      <c r="G1042" s="25" t="s">
        <v>81</v>
      </c>
      <c r="H1042" s="36"/>
      <c r="I1042" s="37">
        <v>2918</v>
      </c>
      <c r="J1042" s="38" t="s">
        <v>26</v>
      </c>
      <c r="K1042" s="38" t="s">
        <v>39</v>
      </c>
      <c r="L1042" s="39"/>
      <c r="M1042" s="39"/>
      <c r="N1042" s="38" t="s">
        <v>3740</v>
      </c>
      <c r="O1042" s="38" t="s">
        <v>43</v>
      </c>
      <c r="P1042" s="38" t="s">
        <v>23</v>
      </c>
    </row>
    <row r="1043" spans="1:16" ht="90" x14ac:dyDescent="0.2">
      <c r="A1043" s="33" t="s">
        <v>50</v>
      </c>
      <c r="B1043" s="34" t="str">
        <f>IF(A1043="","",VLOOKUP(A1043,dados!$D$1:$E$130,2,FALSE))</f>
        <v>Comarca da Capital</v>
      </c>
      <c r="C1043" s="26" t="s">
        <v>3741</v>
      </c>
      <c r="D1043" s="25"/>
      <c r="E1043" s="160" t="s">
        <v>82</v>
      </c>
      <c r="F1043" s="25" t="s">
        <v>3742</v>
      </c>
      <c r="G1043" s="25" t="s">
        <v>81</v>
      </c>
      <c r="H1043" s="36"/>
      <c r="I1043" s="37">
        <v>2937.25</v>
      </c>
      <c r="J1043" s="38" t="s">
        <v>26</v>
      </c>
      <c r="K1043" s="38" t="s">
        <v>39</v>
      </c>
      <c r="L1043" s="39"/>
      <c r="M1043" s="39"/>
      <c r="N1043" s="38" t="s">
        <v>3743</v>
      </c>
      <c r="O1043" s="38" t="s">
        <v>43</v>
      </c>
      <c r="P1043" s="38" t="s">
        <v>23</v>
      </c>
    </row>
    <row r="1044" spans="1:16" ht="105" x14ac:dyDescent="0.2">
      <c r="A1044" s="33" t="s">
        <v>42</v>
      </c>
      <c r="B1044" s="34" t="str">
        <f>IF(A1044="","",VLOOKUP(A1044,dados!$D$1:$E$130,2,FALSE))</f>
        <v>Tribunal de Justiça</v>
      </c>
      <c r="C1044" s="26" t="s">
        <v>3744</v>
      </c>
      <c r="D1044" s="25"/>
      <c r="E1044" s="160" t="s">
        <v>116</v>
      </c>
      <c r="F1044" s="25" t="s">
        <v>3745</v>
      </c>
      <c r="G1044" s="25" t="s">
        <v>81</v>
      </c>
      <c r="H1044" s="36" t="s">
        <v>1989</v>
      </c>
      <c r="I1044" s="37">
        <v>530</v>
      </c>
      <c r="J1044" s="38" t="s">
        <v>26</v>
      </c>
      <c r="K1044" s="38" t="s">
        <v>39</v>
      </c>
      <c r="L1044" s="39"/>
      <c r="M1044" s="39"/>
      <c r="N1044" s="38" t="s">
        <v>3746</v>
      </c>
      <c r="O1044" s="38" t="s">
        <v>43</v>
      </c>
      <c r="P1044" s="38" t="s">
        <v>23</v>
      </c>
    </row>
    <row r="1045" spans="1:16" ht="375" x14ac:dyDescent="0.2">
      <c r="A1045" s="33" t="s">
        <v>148</v>
      </c>
      <c r="B1045" s="34" t="str">
        <f>IF(A1045="","",VLOOKUP(A1045,dados!$D$1:$E$130,2,FALSE))</f>
        <v>Comarca de Blumenau</v>
      </c>
      <c r="C1045" s="26" t="s">
        <v>3747</v>
      </c>
      <c r="D1045" s="25"/>
      <c r="E1045" s="160" t="s">
        <v>82</v>
      </c>
      <c r="F1045" s="25" t="s">
        <v>3748</v>
      </c>
      <c r="G1045" s="25" t="s">
        <v>81</v>
      </c>
      <c r="H1045" s="36" t="s">
        <v>2946</v>
      </c>
      <c r="I1045" s="37">
        <v>980</v>
      </c>
      <c r="J1045" s="38" t="s">
        <v>26</v>
      </c>
      <c r="K1045" s="38" t="s">
        <v>39</v>
      </c>
      <c r="L1045" s="39"/>
      <c r="M1045" s="39"/>
      <c r="N1045" s="38" t="s">
        <v>3749</v>
      </c>
      <c r="O1045" s="38" t="s">
        <v>43</v>
      </c>
      <c r="P1045" s="38" t="s">
        <v>23</v>
      </c>
    </row>
    <row r="1046" spans="1:16" ht="105" x14ac:dyDescent="0.2">
      <c r="A1046" s="33" t="s">
        <v>248</v>
      </c>
      <c r="B1046" s="34" t="str">
        <f>IF(A1046="","",VLOOKUP(A1046,dados!$D$1:$E$130,2,FALSE))</f>
        <v>Comarca de Joinville</v>
      </c>
      <c r="C1046" s="26" t="s">
        <v>3750</v>
      </c>
      <c r="D1046" s="25"/>
      <c r="E1046" s="160" t="s">
        <v>116</v>
      </c>
      <c r="F1046" s="25" t="s">
        <v>3751</v>
      </c>
      <c r="G1046" s="25" t="s">
        <v>81</v>
      </c>
      <c r="H1046" s="36" t="s">
        <v>1552</v>
      </c>
      <c r="I1046" s="37">
        <v>4250.04</v>
      </c>
      <c r="J1046" s="38" t="s">
        <v>26</v>
      </c>
      <c r="K1046" s="38" t="s">
        <v>39</v>
      </c>
      <c r="L1046" s="39"/>
      <c r="M1046" s="39"/>
      <c r="N1046" s="38" t="s">
        <v>3752</v>
      </c>
      <c r="O1046" s="38" t="s">
        <v>43</v>
      </c>
      <c r="P1046" s="38" t="s">
        <v>23</v>
      </c>
    </row>
    <row r="1047" spans="1:16" ht="60" x14ac:dyDescent="0.2">
      <c r="A1047" s="33" t="s">
        <v>42</v>
      </c>
      <c r="B1047" s="34" t="str">
        <f>IF(A1047="","",VLOOKUP(A1047,dados!$D$1:$E$130,2,FALSE))</f>
        <v>Tribunal de Justiça</v>
      </c>
      <c r="C1047" s="26" t="s">
        <v>3753</v>
      </c>
      <c r="D1047" s="25"/>
      <c r="E1047" s="160" t="s">
        <v>99</v>
      </c>
      <c r="F1047" s="25" t="s">
        <v>3754</v>
      </c>
      <c r="G1047" s="25" t="s">
        <v>81</v>
      </c>
      <c r="H1047" s="36" t="s">
        <v>3755</v>
      </c>
      <c r="I1047" s="37"/>
      <c r="J1047" s="38"/>
      <c r="K1047" s="38"/>
      <c r="L1047" s="39"/>
      <c r="M1047" s="39"/>
      <c r="N1047" s="38"/>
      <c r="O1047" s="38"/>
      <c r="P1047" s="38"/>
    </row>
    <row r="1048" spans="1:16" ht="409.5" x14ac:dyDescent="0.2">
      <c r="A1048" s="33" t="s">
        <v>42</v>
      </c>
      <c r="B1048" s="34" t="str">
        <f>IF(A1048="","",VLOOKUP(A1048,dados!$D$1:$E$130,2,FALSE))</f>
        <v>Tribunal de Justiça</v>
      </c>
      <c r="C1048" s="26" t="s">
        <v>3756</v>
      </c>
      <c r="D1048" s="25"/>
      <c r="E1048" s="160" t="s">
        <v>82</v>
      </c>
      <c r="F1048" s="25" t="s">
        <v>3757</v>
      </c>
      <c r="G1048" s="25" t="s">
        <v>81</v>
      </c>
      <c r="H1048" s="36" t="s">
        <v>2946</v>
      </c>
      <c r="I1048" s="37">
        <v>4050</v>
      </c>
      <c r="J1048" s="38" t="s">
        <v>26</v>
      </c>
      <c r="K1048" s="38" t="s">
        <v>39</v>
      </c>
      <c r="L1048" s="39"/>
      <c r="M1048" s="39"/>
      <c r="N1048" s="38" t="s">
        <v>3758</v>
      </c>
      <c r="O1048" s="38" t="s">
        <v>43</v>
      </c>
      <c r="P1048" s="38" t="s">
        <v>23</v>
      </c>
    </row>
    <row r="1049" spans="1:16" ht="180" x14ac:dyDescent="0.2">
      <c r="A1049" s="33" t="s">
        <v>238</v>
      </c>
      <c r="B1049" s="34" t="str">
        <f>IF(A1049="","",VLOOKUP(A1049,dados!$D$1:$E$130,2,FALSE))</f>
        <v>Comarca de Itapoá</v>
      </c>
      <c r="C1049" s="26" t="s">
        <v>3759</v>
      </c>
      <c r="D1049" s="25"/>
      <c r="E1049" s="160" t="s">
        <v>82</v>
      </c>
      <c r="F1049" s="25" t="s">
        <v>3760</v>
      </c>
      <c r="G1049" s="25" t="s">
        <v>81</v>
      </c>
      <c r="H1049" s="36" t="s">
        <v>2946</v>
      </c>
      <c r="I1049" s="37">
        <v>3340</v>
      </c>
      <c r="J1049" s="38" t="s">
        <v>26</v>
      </c>
      <c r="K1049" s="38" t="s">
        <v>39</v>
      </c>
      <c r="L1049" s="39"/>
      <c r="M1049" s="39"/>
      <c r="N1049" s="38" t="s">
        <v>3761</v>
      </c>
      <c r="O1049" s="38" t="s">
        <v>43</v>
      </c>
      <c r="P1049" s="38" t="s">
        <v>23</v>
      </c>
    </row>
    <row r="1050" spans="1:16" ht="105" x14ac:dyDescent="0.2">
      <c r="A1050" s="33" t="s">
        <v>344</v>
      </c>
      <c r="B1050" s="34" t="str">
        <f>IF(A1050="","",VLOOKUP(A1050,dados!$D$1:$E$130,2,FALSE))</f>
        <v>Comarca de Tubarão</v>
      </c>
      <c r="C1050" s="26" t="s">
        <v>3762</v>
      </c>
      <c r="D1050" s="25"/>
      <c r="E1050" s="160" t="s">
        <v>82</v>
      </c>
      <c r="F1050" s="25" t="s">
        <v>3763</v>
      </c>
      <c r="G1050" s="25" t="s">
        <v>81</v>
      </c>
      <c r="H1050" s="36" t="s">
        <v>2946</v>
      </c>
      <c r="I1050" s="37">
        <v>740</v>
      </c>
      <c r="J1050" s="38" t="s">
        <v>26</v>
      </c>
      <c r="K1050" s="38" t="s">
        <v>39</v>
      </c>
      <c r="L1050" s="39"/>
      <c r="M1050" s="39"/>
      <c r="N1050" s="38" t="s">
        <v>3764</v>
      </c>
      <c r="O1050" s="38" t="s">
        <v>43</v>
      </c>
      <c r="P1050" s="38" t="s">
        <v>23</v>
      </c>
    </row>
    <row r="1051" spans="1:16" ht="75" x14ac:dyDescent="0.2">
      <c r="A1051" s="33" t="s">
        <v>42</v>
      </c>
      <c r="B1051" s="34" t="str">
        <f>IF(A1051="","",VLOOKUP(A1051,dados!$D$1:$E$130,2,FALSE))</f>
        <v>Tribunal de Justiça</v>
      </c>
      <c r="C1051" s="26" t="s">
        <v>3765</v>
      </c>
      <c r="D1051" s="25"/>
      <c r="E1051" s="160" t="s">
        <v>104</v>
      </c>
      <c r="F1051" s="25" t="s">
        <v>3766</v>
      </c>
      <c r="G1051" s="25" t="s">
        <v>81</v>
      </c>
      <c r="H1051" s="36" t="s">
        <v>3767</v>
      </c>
      <c r="I1051" s="37">
        <v>1207.5</v>
      </c>
      <c r="J1051" s="38" t="s">
        <v>26</v>
      </c>
      <c r="K1051" s="38" t="s">
        <v>39</v>
      </c>
      <c r="L1051" s="39"/>
      <c r="M1051" s="39"/>
      <c r="N1051" s="38" t="s">
        <v>1685</v>
      </c>
      <c r="O1051" s="38" t="s">
        <v>43</v>
      </c>
      <c r="P1051" s="38" t="s">
        <v>23</v>
      </c>
    </row>
    <row r="1052" spans="1:16" ht="45" x14ac:dyDescent="0.2">
      <c r="A1052" s="33" t="s">
        <v>344</v>
      </c>
      <c r="B1052" s="34" t="str">
        <f>IF(A1052="","",VLOOKUP(A1052,dados!$D$1:$E$130,2,FALSE))</f>
        <v>Comarca de Tubarão</v>
      </c>
      <c r="C1052" s="26" t="s">
        <v>3768</v>
      </c>
      <c r="D1052" s="25"/>
      <c r="E1052" s="160" t="s">
        <v>82</v>
      </c>
      <c r="F1052" s="25" t="s">
        <v>3769</v>
      </c>
      <c r="G1052" s="25" t="s">
        <v>81</v>
      </c>
      <c r="H1052" s="36" t="s">
        <v>1643</v>
      </c>
      <c r="I1052" s="37">
        <v>167</v>
      </c>
      <c r="J1052" s="38" t="s">
        <v>26</v>
      </c>
      <c r="K1052" s="38" t="s">
        <v>39</v>
      </c>
      <c r="L1052" s="39"/>
      <c r="M1052" s="39"/>
      <c r="N1052" s="38" t="s">
        <v>3770</v>
      </c>
      <c r="O1052" s="38" t="s">
        <v>43</v>
      </c>
      <c r="P1052" s="38" t="s">
        <v>23</v>
      </c>
    </row>
    <row r="1053" spans="1:16" ht="75" x14ac:dyDescent="0.2">
      <c r="A1053" s="33" t="s">
        <v>42</v>
      </c>
      <c r="B1053" s="34" t="str">
        <f>IF(A1053="","",VLOOKUP(A1053,dados!$D$1:$E$130,2,FALSE))</f>
        <v>Tribunal de Justiça</v>
      </c>
      <c r="C1053" s="26" t="s">
        <v>3771</v>
      </c>
      <c r="D1053" s="25"/>
      <c r="E1053" s="160" t="s">
        <v>116</v>
      </c>
      <c r="F1053" s="25" t="s">
        <v>3772</v>
      </c>
      <c r="G1053" s="25" t="s">
        <v>81</v>
      </c>
      <c r="H1053" s="36" t="s">
        <v>2946</v>
      </c>
      <c r="I1053" s="37">
        <v>870</v>
      </c>
      <c r="J1053" s="38" t="s">
        <v>26</v>
      </c>
      <c r="K1053" s="38" t="s">
        <v>39</v>
      </c>
      <c r="L1053" s="39"/>
      <c r="M1053" s="39"/>
      <c r="N1053" s="38" t="s">
        <v>3773</v>
      </c>
      <c r="O1053" s="38" t="s">
        <v>43</v>
      </c>
      <c r="P1053" s="38" t="s">
        <v>23</v>
      </c>
    </row>
    <row r="1054" spans="1:16" ht="120" x14ac:dyDescent="0.2">
      <c r="A1054" s="33" t="s">
        <v>42</v>
      </c>
      <c r="B1054" s="34" t="str">
        <f>IF(A1054="","",VLOOKUP(A1054,dados!$D$1:$E$130,2,FALSE))</f>
        <v>Tribunal de Justiça</v>
      </c>
      <c r="C1054" s="26" t="s">
        <v>3774</v>
      </c>
      <c r="D1054" s="25"/>
      <c r="E1054" s="160" t="s">
        <v>116</v>
      </c>
      <c r="F1054" s="25" t="s">
        <v>3775</v>
      </c>
      <c r="G1054" s="25" t="s">
        <v>81</v>
      </c>
      <c r="H1054" s="36" t="s">
        <v>1989</v>
      </c>
      <c r="I1054" s="37">
        <v>1245</v>
      </c>
      <c r="J1054" s="38" t="s">
        <v>26</v>
      </c>
      <c r="K1054" s="38" t="s">
        <v>39</v>
      </c>
      <c r="L1054" s="39"/>
      <c r="M1054" s="39"/>
      <c r="N1054" s="38" t="s">
        <v>3776</v>
      </c>
      <c r="O1054" s="38" t="s">
        <v>43</v>
      </c>
      <c r="P1054" s="38" t="s">
        <v>23</v>
      </c>
    </row>
    <row r="1055" spans="1:16" ht="75" x14ac:dyDescent="0.2">
      <c r="A1055" s="33" t="s">
        <v>186</v>
      </c>
      <c r="B1055" s="34" t="str">
        <f>IF(A1055="","",VLOOKUP(A1055,dados!$D$1:$E$130,2,FALSE))</f>
        <v>Comarca de Correia Pinto</v>
      </c>
      <c r="C1055" s="26" t="s">
        <v>3777</v>
      </c>
      <c r="D1055" s="25"/>
      <c r="E1055" s="160" t="s">
        <v>99</v>
      </c>
      <c r="F1055" s="25" t="s">
        <v>3778</v>
      </c>
      <c r="G1055" s="25" t="s">
        <v>81</v>
      </c>
      <c r="H1055" s="36" t="s">
        <v>3779</v>
      </c>
      <c r="I1055" s="37">
        <v>2415.5</v>
      </c>
      <c r="J1055" s="38" t="s">
        <v>26</v>
      </c>
      <c r="K1055" s="38" t="s">
        <v>39</v>
      </c>
      <c r="L1055" s="39"/>
      <c r="M1055" s="39"/>
      <c r="N1055" s="38" t="s">
        <v>3780</v>
      </c>
      <c r="O1055" s="38" t="s">
        <v>43</v>
      </c>
      <c r="P1055" s="38" t="s">
        <v>23</v>
      </c>
    </row>
    <row r="1056" spans="1:16" ht="45" x14ac:dyDescent="0.2">
      <c r="A1056" s="33" t="s">
        <v>256</v>
      </c>
      <c r="B1056" s="34" t="s">
        <v>3781</v>
      </c>
      <c r="C1056" s="26" t="s">
        <v>3782</v>
      </c>
      <c r="D1056" s="25"/>
      <c r="E1056" s="160" t="s">
        <v>104</v>
      </c>
      <c r="F1056" s="25" t="s">
        <v>3783</v>
      </c>
      <c r="G1056" s="25" t="s">
        <v>81</v>
      </c>
      <c r="H1056" s="36" t="s">
        <v>2946</v>
      </c>
      <c r="I1056" s="37">
        <v>495</v>
      </c>
      <c r="J1056" s="38" t="s">
        <v>26</v>
      </c>
      <c r="K1056" s="38" t="s">
        <v>39</v>
      </c>
      <c r="L1056" s="39"/>
      <c r="M1056" s="39"/>
      <c r="N1056" s="38" t="s">
        <v>3784</v>
      </c>
      <c r="O1056" s="38" t="s">
        <v>43</v>
      </c>
      <c r="P1056" s="38" t="s">
        <v>23</v>
      </c>
    </row>
    <row r="1057" spans="1:16" ht="135" x14ac:dyDescent="0.2">
      <c r="A1057" s="33" t="s">
        <v>42</v>
      </c>
      <c r="B1057" s="34" t="str">
        <f>IF(A1057="","",VLOOKUP(A1057,dados!$D$1:$E$130,2,FALSE))</f>
        <v>Tribunal de Justiça</v>
      </c>
      <c r="C1057" s="26" t="s">
        <v>3785</v>
      </c>
      <c r="D1057" s="25"/>
      <c r="E1057" s="160" t="s">
        <v>99</v>
      </c>
      <c r="F1057" s="25" t="s">
        <v>3786</v>
      </c>
      <c r="G1057" s="25" t="s">
        <v>81</v>
      </c>
      <c r="H1057" s="36" t="s">
        <v>1552</v>
      </c>
      <c r="I1057" s="37">
        <v>840</v>
      </c>
      <c r="J1057" s="38" t="s">
        <v>26</v>
      </c>
      <c r="K1057" s="38" t="s">
        <v>39</v>
      </c>
      <c r="L1057" s="39"/>
      <c r="M1057" s="39"/>
      <c r="N1057" s="38" t="s">
        <v>3787</v>
      </c>
      <c r="O1057" s="38" t="s">
        <v>43</v>
      </c>
      <c r="P1057" s="38" t="s">
        <v>23</v>
      </c>
    </row>
    <row r="1058" spans="1:16" ht="15" x14ac:dyDescent="0.2">
      <c r="A1058" s="33"/>
      <c r="B1058" s="34" t="str">
        <f>IF(A1058="","",VLOOKUP(A1058,dados!$D$1:$E$130,2,FALSE))</f>
        <v/>
      </c>
      <c r="C1058" s="26"/>
      <c r="D1058" s="25"/>
      <c r="E1058" s="160"/>
      <c r="F1058" s="25"/>
      <c r="G1058" s="25"/>
      <c r="H1058" s="36"/>
      <c r="I1058" s="37"/>
      <c r="J1058" s="38"/>
      <c r="K1058" s="38"/>
      <c r="L1058" s="39"/>
      <c r="M1058" s="39"/>
      <c r="N1058" s="38"/>
      <c r="O1058" s="38"/>
      <c r="P1058" s="38"/>
    </row>
    <row r="1059" spans="1:16" ht="15" x14ac:dyDescent="0.2">
      <c r="A1059" s="33"/>
      <c r="B1059" s="34" t="str">
        <f>IF(A1059="","",VLOOKUP(A1059,dados!$D$1:$E$130,2,FALSE))</f>
        <v/>
      </c>
      <c r="C1059" s="26"/>
      <c r="D1059" s="25"/>
      <c r="E1059" s="160"/>
      <c r="F1059" s="25"/>
      <c r="G1059" s="25"/>
      <c r="H1059" s="36"/>
      <c r="I1059" s="37"/>
      <c r="J1059" s="38"/>
      <c r="K1059" s="38"/>
      <c r="L1059" s="39"/>
      <c r="M1059" s="39"/>
      <c r="N1059" s="38"/>
      <c r="O1059" s="38"/>
      <c r="P1059" s="38"/>
    </row>
    <row r="1060" spans="1:16" ht="15" x14ac:dyDescent="0.2">
      <c r="A1060" s="33"/>
      <c r="B1060" s="34" t="str">
        <f>IF(A1060="","",VLOOKUP(A1060,dados!$D$1:$E$130,2,FALSE))</f>
        <v/>
      </c>
      <c r="C1060" s="26"/>
      <c r="D1060" s="25"/>
      <c r="E1060" s="160"/>
      <c r="F1060" s="25"/>
      <c r="G1060" s="25"/>
      <c r="H1060" s="36"/>
      <c r="I1060" s="37"/>
      <c r="J1060" s="38"/>
      <c r="K1060" s="38"/>
      <c r="L1060" s="39"/>
      <c r="M1060" s="39"/>
      <c r="N1060" s="38"/>
      <c r="O1060" s="38"/>
      <c r="P1060" s="38"/>
    </row>
    <row r="1061" spans="1:16" ht="15" x14ac:dyDescent="0.2">
      <c r="A1061" s="33"/>
      <c r="B1061" s="34" t="str">
        <f>IF(A1061="","",VLOOKUP(A1061,dados!$D$1:$E$130,2,FALSE))</f>
        <v/>
      </c>
      <c r="C1061" s="26"/>
      <c r="D1061" s="25"/>
      <c r="E1061" s="160"/>
      <c r="F1061" s="25"/>
      <c r="G1061" s="25"/>
      <c r="H1061" s="36"/>
      <c r="I1061" s="37"/>
      <c r="J1061" s="38"/>
      <c r="K1061" s="38"/>
      <c r="L1061" s="39"/>
      <c r="M1061" s="39"/>
      <c r="N1061" s="38"/>
      <c r="O1061" s="38"/>
      <c r="P1061" s="38"/>
    </row>
  </sheetData>
  <autoFilter ref="A1:P1061"/>
  <customSheetViews>
    <customSheetView guid="{EFB6D5DC-B5CD-4D35-B56B-1850FBDDD077}" filter="1" showAutoFilter="1">
      <pageMargins left="0" right="0" top="0" bottom="0" header="0" footer="0"/>
      <autoFilter ref="A1:A1000"/>
    </customSheetView>
  </customSheetViews>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ErrorMessage="1">
          <x14:formula1>
            <xm:f>dados!$U$2:$U$4</xm:f>
          </x14:formula1>
          <xm:sqref>K2:K308 K310:K1061</xm:sqref>
        </x14:dataValidation>
        <x14:dataValidation type="list" allowBlank="1" showErrorMessage="1">
          <x14:formula1>
            <xm:f>dados!$Q$2:$Q$3</xm:f>
          </x14:formula1>
          <xm:sqref>J2:K308 J310:K1061</xm:sqref>
        </x14:dataValidation>
        <x14:dataValidation type="list" allowBlank="1" showErrorMessage="1">
          <x14:formula1>
            <xm:f>dados!$D$2:$D$130</xm:f>
          </x14:formula1>
          <xm:sqref>A2:A308 A310:A1061</xm:sqref>
        </x14:dataValidation>
        <x14:dataValidation type="list" allowBlank="1" showInputMessage="1" showErrorMessage="1">
          <x14:formula1>
            <xm:f>dados!$A$2:$A$23</xm:f>
          </x14:formula1>
          <xm:sqref>E2:E308 E310:E1061</xm:sqref>
        </x14:dataValidation>
        <x14:dataValidation type="list" allowBlank="1" showErrorMessage="1">
          <x14:formula1>
            <xm:f>dados!$K$2:$K$3</xm:f>
          </x14:formula1>
          <xm:sqref>P2:P308 P310:P1061</xm:sqref>
        </x14:dataValidation>
        <x14:dataValidation type="list" allowBlank="1" showErrorMessage="1">
          <x14:formula1>
            <xm:f>dados!$G$2:$G$13</xm:f>
          </x14:formula1>
          <xm:sqref>O2:O308 O310:O1061</xm:sqref>
        </x14:dataValidation>
        <x14:dataValidation type="list" allowBlank="1" showInputMessage="1" showErrorMessage="1">
          <x14:formula1>
            <xm:f>dados!$O$2:$O$10</xm:f>
          </x14:formula1>
          <xm:sqref>G310:G341 G2:G289 G345:G388 G390:G532 G534:G1061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921"/>
  <sheetViews>
    <sheetView topLeftCell="C16" workbookViewId="0">
      <selection activeCell="C16" sqref="C16"/>
    </sheetView>
  </sheetViews>
  <sheetFormatPr defaultColWidth="12.625" defaultRowHeight="15" customHeight="1" x14ac:dyDescent="0.2"/>
  <cols>
    <col min="1" max="1" width="11.5" customWidth="1"/>
    <col min="2" max="2" width="27.375" style="125" customWidth="1"/>
    <col min="3" max="3" width="199.125" customWidth="1"/>
    <col min="4" max="4" width="25.125" customWidth="1"/>
    <col min="5" max="7" width="29.875" customWidth="1"/>
    <col min="8" max="8" width="16.25" customWidth="1"/>
    <col min="9" max="9" width="19.375" style="17" customWidth="1"/>
    <col min="10" max="10" width="19.375" customWidth="1"/>
    <col min="11" max="11" width="27.875" customWidth="1"/>
    <col min="12" max="12" width="21.75" style="17" customWidth="1"/>
  </cols>
  <sheetData>
    <row r="1" spans="1:13" ht="43.15" customHeight="1" x14ac:dyDescent="0.2">
      <c r="A1" s="14" t="s">
        <v>359</v>
      </c>
      <c r="B1" s="15" t="s">
        <v>360</v>
      </c>
      <c r="C1" s="62" t="s">
        <v>361</v>
      </c>
      <c r="D1" s="14" t="s">
        <v>364</v>
      </c>
      <c r="E1" s="14" t="s">
        <v>3788</v>
      </c>
      <c r="F1" s="14" t="s">
        <v>3789</v>
      </c>
      <c r="G1" s="167" t="s">
        <v>3790</v>
      </c>
      <c r="H1" s="14" t="s">
        <v>3791</v>
      </c>
      <c r="I1" s="4" t="s">
        <v>384</v>
      </c>
      <c r="J1" s="14" t="s">
        <v>385</v>
      </c>
      <c r="K1" s="14" t="s">
        <v>3792</v>
      </c>
      <c r="L1" s="14" t="s">
        <v>3793</v>
      </c>
    </row>
    <row r="2" spans="1:13" ht="30" x14ac:dyDescent="0.2">
      <c r="A2" s="40" t="s">
        <v>116</v>
      </c>
      <c r="B2" s="61" t="str">
        <f>IF(A2="","",VLOOKUP(A2,dados!$A$1:$B$23,2,FALSE))</f>
        <v>Diretoria de Tecnologia da Informação</v>
      </c>
      <c r="C2" s="63" t="s">
        <v>3794</v>
      </c>
      <c r="D2" s="26" t="s">
        <v>3795</v>
      </c>
      <c r="E2" s="28">
        <v>44492</v>
      </c>
      <c r="F2" s="65">
        <v>44492</v>
      </c>
      <c r="G2" s="28">
        <v>44361</v>
      </c>
      <c r="H2" s="25" t="s">
        <v>3796</v>
      </c>
      <c r="I2" s="38" t="s">
        <v>65</v>
      </c>
      <c r="J2" s="40" t="s">
        <v>59</v>
      </c>
      <c r="K2" s="41">
        <v>2377188.36</v>
      </c>
      <c r="L2" s="66" t="s">
        <v>3797</v>
      </c>
      <c r="M2" t="s">
        <v>3798</v>
      </c>
    </row>
    <row r="3" spans="1:13" ht="30" hidden="1" x14ac:dyDescent="0.2">
      <c r="A3" s="40" t="s">
        <v>104</v>
      </c>
      <c r="B3" s="61" t="str">
        <f>IF(A3="","",VLOOKUP(A3,dados!$A$1:$B$23,2,FALSE))</f>
        <v>Diretoria de Material e Patrimônio</v>
      </c>
      <c r="C3" s="63" t="s">
        <v>3799</v>
      </c>
      <c r="D3" s="26" t="s">
        <v>3795</v>
      </c>
      <c r="E3" s="28">
        <v>44506</v>
      </c>
      <c r="F3" s="28" t="s">
        <v>404</v>
      </c>
      <c r="G3" s="28">
        <v>44373</v>
      </c>
      <c r="H3" s="25" t="s">
        <v>3800</v>
      </c>
      <c r="I3" s="38" t="s">
        <v>65</v>
      </c>
      <c r="J3" s="40" t="s">
        <v>3801</v>
      </c>
      <c r="K3" s="41">
        <v>70159.56</v>
      </c>
      <c r="L3" s="25" t="s">
        <v>3802</v>
      </c>
    </row>
    <row r="4" spans="1:13" hidden="1" x14ac:dyDescent="0.2">
      <c r="A4" s="40" t="s">
        <v>94</v>
      </c>
      <c r="B4" s="61" t="str">
        <f>IF(A4="","",VLOOKUP(A4,dados!$A$1:$B$23,2,FALSE))</f>
        <v>Diretoria de Gestão de Pessoas</v>
      </c>
      <c r="C4" s="63" t="s">
        <v>665</v>
      </c>
      <c r="D4" s="26" t="s">
        <v>3795</v>
      </c>
      <c r="E4" s="28">
        <v>44518</v>
      </c>
      <c r="F4" s="72">
        <v>44883</v>
      </c>
      <c r="G4" s="28">
        <v>44312</v>
      </c>
      <c r="H4" s="25" t="s">
        <v>3803</v>
      </c>
      <c r="I4" s="38" t="s">
        <v>65</v>
      </c>
      <c r="J4" s="40" t="s">
        <v>73</v>
      </c>
      <c r="K4" s="41">
        <v>8499.9599999999991</v>
      </c>
      <c r="L4" s="25" t="s">
        <v>3804</v>
      </c>
    </row>
    <row r="5" spans="1:13" ht="30" x14ac:dyDescent="0.2">
      <c r="A5" s="40" t="s">
        <v>116</v>
      </c>
      <c r="B5" s="61" t="str">
        <f>IF(A5="","",VLOOKUP(A5,dados!$A$1:$B$23,2,FALSE))</f>
        <v>Diretoria de Tecnologia da Informação</v>
      </c>
      <c r="C5" s="63" t="s">
        <v>3805</v>
      </c>
      <c r="D5" s="26" t="s">
        <v>3795</v>
      </c>
      <c r="E5" s="28">
        <v>44521</v>
      </c>
      <c r="F5" s="28">
        <v>45251</v>
      </c>
      <c r="G5" s="28">
        <v>44362</v>
      </c>
      <c r="H5" s="25" t="s">
        <v>3806</v>
      </c>
      <c r="I5" s="38" t="s">
        <v>65</v>
      </c>
      <c r="J5" s="40" t="s">
        <v>59</v>
      </c>
      <c r="K5" s="41">
        <v>10461.24</v>
      </c>
      <c r="L5" s="25" t="s">
        <v>3807</v>
      </c>
    </row>
    <row r="6" spans="1:13" ht="30" hidden="1" x14ac:dyDescent="0.2">
      <c r="A6" s="40" t="s">
        <v>75</v>
      </c>
      <c r="B6" s="61" t="str">
        <f>IF(A6="","",VLOOKUP(A6,dados!$A$1:$B$23,2,FALSE))</f>
        <v>Diretoria de Documentação e Informações</v>
      </c>
      <c r="C6" s="63" t="s">
        <v>3808</v>
      </c>
      <c r="D6" s="26" t="s">
        <v>3795</v>
      </c>
      <c r="E6" s="28">
        <v>44524</v>
      </c>
      <c r="F6" s="28">
        <v>45980</v>
      </c>
      <c r="G6" s="28">
        <v>44361</v>
      </c>
      <c r="H6" s="25" t="s">
        <v>3809</v>
      </c>
      <c r="I6" s="38" t="s">
        <v>65</v>
      </c>
      <c r="J6" s="40" t="s">
        <v>59</v>
      </c>
      <c r="K6" s="41">
        <v>17940</v>
      </c>
      <c r="L6" s="25" t="s">
        <v>3810</v>
      </c>
    </row>
    <row r="7" spans="1:13" ht="30" x14ac:dyDescent="0.2">
      <c r="A7" s="40" t="s">
        <v>116</v>
      </c>
      <c r="B7" s="61" t="str">
        <f>IF(A7="","",VLOOKUP(A7,dados!$A$1:$B$23,2,FALSE))</f>
        <v>Diretoria de Tecnologia da Informação</v>
      </c>
      <c r="C7" s="63" t="s">
        <v>3811</v>
      </c>
      <c r="D7" s="26" t="s">
        <v>3795</v>
      </c>
      <c r="E7" s="28">
        <v>44525</v>
      </c>
      <c r="F7" s="28">
        <v>45621</v>
      </c>
      <c r="G7" s="28">
        <v>44361</v>
      </c>
      <c r="H7" s="25" t="s">
        <v>3812</v>
      </c>
      <c r="I7" s="38" t="s">
        <v>65</v>
      </c>
      <c r="J7" s="40" t="s">
        <v>73</v>
      </c>
      <c r="K7" s="41">
        <v>888348</v>
      </c>
      <c r="L7" s="25" t="s">
        <v>3813</v>
      </c>
    </row>
    <row r="8" spans="1:13" hidden="1" x14ac:dyDescent="0.2">
      <c r="A8" s="40" t="s">
        <v>99</v>
      </c>
      <c r="B8" s="61" t="str">
        <f>IF(A8="","",VLOOKUP(A8,dados!$A$1:$B$23,2,FALSE))</f>
        <v>Diretoria de Infraestrutura</v>
      </c>
      <c r="C8" s="63" t="s">
        <v>3814</v>
      </c>
      <c r="D8" s="26" t="s">
        <v>3795</v>
      </c>
      <c r="E8" s="28">
        <v>44529</v>
      </c>
      <c r="F8" s="28">
        <v>45259</v>
      </c>
      <c r="G8" s="28">
        <v>44356</v>
      </c>
      <c r="H8" s="25" t="s">
        <v>3815</v>
      </c>
      <c r="I8" s="38" t="s">
        <v>93</v>
      </c>
      <c r="J8" s="40" t="s">
        <v>73</v>
      </c>
      <c r="K8" s="41">
        <v>9207.3799999999992</v>
      </c>
      <c r="L8" s="25" t="s">
        <v>3816</v>
      </c>
    </row>
    <row r="9" spans="1:13" hidden="1" x14ac:dyDescent="0.2">
      <c r="A9" s="40" t="s">
        <v>99</v>
      </c>
      <c r="B9" s="61" t="str">
        <f>IF(A9="","",VLOOKUP(A9,dados!$A$1:$B$23,2,FALSE))</f>
        <v>Diretoria de Infraestrutura</v>
      </c>
      <c r="C9" s="63" t="s">
        <v>3817</v>
      </c>
      <c r="D9" s="26" t="s">
        <v>3795</v>
      </c>
      <c r="E9" s="28">
        <v>44529</v>
      </c>
      <c r="F9" s="72">
        <v>44894</v>
      </c>
      <c r="G9" s="28">
        <v>44362</v>
      </c>
      <c r="H9" s="25" t="s">
        <v>3818</v>
      </c>
      <c r="I9" s="38" t="s">
        <v>65</v>
      </c>
      <c r="J9" s="40" t="s">
        <v>73</v>
      </c>
      <c r="K9" s="41">
        <v>17322</v>
      </c>
      <c r="L9" s="25" t="s">
        <v>3819</v>
      </c>
    </row>
    <row r="10" spans="1:13" ht="30" hidden="1" x14ac:dyDescent="0.2">
      <c r="A10" s="40" t="s">
        <v>82</v>
      </c>
      <c r="B10" s="61" t="str">
        <f>IF(A10="","",VLOOKUP(A10,dados!$A$1:$B$23,2,FALSE))</f>
        <v>Diretoria de Engenharia e Arquitetura</v>
      </c>
      <c r="C10" s="63" t="s">
        <v>3820</v>
      </c>
      <c r="D10" s="26" t="s">
        <v>3795</v>
      </c>
      <c r="E10" s="28">
        <v>44530</v>
      </c>
      <c r="F10" s="28">
        <v>45991</v>
      </c>
      <c r="G10" s="28">
        <v>44357</v>
      </c>
      <c r="H10" s="25" t="s">
        <v>3821</v>
      </c>
      <c r="I10" s="38" t="s">
        <v>65</v>
      </c>
      <c r="J10" s="40" t="s">
        <v>73</v>
      </c>
      <c r="K10" s="41">
        <v>26525</v>
      </c>
      <c r="L10" s="25" t="s">
        <v>3822</v>
      </c>
    </row>
    <row r="11" spans="1:13" ht="30" hidden="1" x14ac:dyDescent="0.2">
      <c r="A11" s="40" t="s">
        <v>104</v>
      </c>
      <c r="B11" s="61" t="str">
        <f>IF(A11="","",VLOOKUP(A11,dados!$A$1:$B$23,2,FALSE))</f>
        <v>Diretoria de Material e Patrimônio</v>
      </c>
      <c r="C11" s="63" t="s">
        <v>3823</v>
      </c>
      <c r="D11" s="26" t="s">
        <v>3795</v>
      </c>
      <c r="E11" s="28">
        <v>44532</v>
      </c>
      <c r="F11" s="28" t="s">
        <v>404</v>
      </c>
      <c r="G11" s="28">
        <v>44357</v>
      </c>
      <c r="H11" s="25" t="s">
        <v>3824</v>
      </c>
      <c r="I11" s="38" t="s">
        <v>65</v>
      </c>
      <c r="J11" s="40" t="s">
        <v>44</v>
      </c>
      <c r="K11" s="41">
        <v>194385.6</v>
      </c>
      <c r="L11" s="25" t="s">
        <v>3825</v>
      </c>
    </row>
    <row r="12" spans="1:13" ht="30" x14ac:dyDescent="0.2">
      <c r="A12" s="40" t="s">
        <v>116</v>
      </c>
      <c r="B12" s="61" t="str">
        <f>IF(A12="","",VLOOKUP(A12,dados!$A$1:$B$23,2,FALSE))</f>
        <v>Diretoria de Tecnologia da Informação</v>
      </c>
      <c r="C12" s="63" t="s">
        <v>3826</v>
      </c>
      <c r="D12" s="26" t="s">
        <v>3795</v>
      </c>
      <c r="E12" s="28">
        <v>44532</v>
      </c>
      <c r="F12" s="28">
        <v>45255</v>
      </c>
      <c r="G12" s="28">
        <v>44362</v>
      </c>
      <c r="H12" s="25" t="s">
        <v>3827</v>
      </c>
      <c r="I12" s="38" t="s">
        <v>65</v>
      </c>
      <c r="J12" s="40" t="s">
        <v>59</v>
      </c>
      <c r="K12" s="41">
        <v>15689579.699999999</v>
      </c>
      <c r="L12" s="25" t="s">
        <v>3828</v>
      </c>
    </row>
    <row r="13" spans="1:13" ht="30" hidden="1" x14ac:dyDescent="0.2">
      <c r="A13" s="40" t="s">
        <v>104</v>
      </c>
      <c r="B13" s="61" t="str">
        <f>IF(A13="","",VLOOKUP(A13,dados!$A$1:$B$23,2,FALSE))</f>
        <v>Diretoria de Material e Patrimônio</v>
      </c>
      <c r="C13" s="63" t="s">
        <v>3829</v>
      </c>
      <c r="D13" s="26" t="s">
        <v>3795</v>
      </c>
      <c r="E13" s="28">
        <v>44533</v>
      </c>
      <c r="F13" s="28" t="s">
        <v>404</v>
      </c>
      <c r="G13" s="28">
        <v>44364</v>
      </c>
      <c r="H13" s="25" t="s">
        <v>3830</v>
      </c>
      <c r="I13" s="38" t="s">
        <v>65</v>
      </c>
      <c r="J13" s="40" t="s">
        <v>44</v>
      </c>
      <c r="K13" s="41">
        <v>15000</v>
      </c>
      <c r="L13" s="25" t="s">
        <v>3831</v>
      </c>
    </row>
    <row r="14" spans="1:13" ht="30" hidden="1" x14ac:dyDescent="0.2">
      <c r="A14" s="40" t="s">
        <v>104</v>
      </c>
      <c r="B14" s="61" t="str">
        <f>IF(A14="","",VLOOKUP(A14,dados!$A$1:$B$23,2,FALSE))</f>
        <v>Diretoria de Material e Patrimônio</v>
      </c>
      <c r="C14" s="63" t="s">
        <v>3832</v>
      </c>
      <c r="D14" s="26" t="s">
        <v>3795</v>
      </c>
      <c r="E14" s="28">
        <v>44536</v>
      </c>
      <c r="F14" s="28" t="s">
        <v>404</v>
      </c>
      <c r="G14" s="28">
        <v>44364</v>
      </c>
      <c r="H14" s="25" t="s">
        <v>3833</v>
      </c>
      <c r="I14" s="38" t="s">
        <v>65</v>
      </c>
      <c r="J14" s="40" t="s">
        <v>44</v>
      </c>
      <c r="K14" s="41">
        <v>128797.2</v>
      </c>
      <c r="L14" s="25" t="s">
        <v>3834</v>
      </c>
    </row>
    <row r="15" spans="1:13" ht="30" x14ac:dyDescent="0.2">
      <c r="A15" s="40" t="s">
        <v>116</v>
      </c>
      <c r="B15" s="61" t="str">
        <f>IF(A15="","",VLOOKUP(A15,dados!$A$1:$B$23,2,FALSE))</f>
        <v>Diretoria de Tecnologia da Informação</v>
      </c>
      <c r="C15" s="63" t="s">
        <v>3835</v>
      </c>
      <c r="D15" s="26" t="s">
        <v>3795</v>
      </c>
      <c r="E15" s="28">
        <v>44536</v>
      </c>
      <c r="F15" s="28">
        <v>45278</v>
      </c>
      <c r="G15" s="28">
        <v>44349</v>
      </c>
      <c r="H15" s="25" t="s">
        <v>3836</v>
      </c>
      <c r="I15" s="38" t="s">
        <v>65</v>
      </c>
      <c r="J15" s="40" t="s">
        <v>59</v>
      </c>
      <c r="K15" s="41">
        <v>243200</v>
      </c>
      <c r="L15" s="25" t="s">
        <v>3837</v>
      </c>
    </row>
    <row r="16" spans="1:13" ht="30" x14ac:dyDescent="0.2">
      <c r="A16" s="40" t="s">
        <v>116</v>
      </c>
      <c r="B16" s="61" t="str">
        <f>IF(A16="","",VLOOKUP(A16,dados!$A$1:$B$23,2,FALSE))</f>
        <v>Diretoria de Tecnologia da Informação</v>
      </c>
      <c r="C16" s="63" t="s">
        <v>3838</v>
      </c>
      <c r="D16" s="26" t="s">
        <v>3795</v>
      </c>
      <c r="E16" s="28">
        <v>44540</v>
      </c>
      <c r="F16" s="65">
        <v>44540</v>
      </c>
      <c r="G16" s="28">
        <v>44365</v>
      </c>
      <c r="H16" s="25" t="s">
        <v>3839</v>
      </c>
      <c r="I16" s="38" t="s">
        <v>65</v>
      </c>
      <c r="J16" s="40" t="s">
        <v>59</v>
      </c>
      <c r="K16" s="41">
        <v>8924</v>
      </c>
      <c r="L16" s="66" t="s">
        <v>3840</v>
      </c>
      <c r="M16" t="s">
        <v>3841</v>
      </c>
    </row>
    <row r="17" spans="1:13" hidden="1" x14ac:dyDescent="0.2">
      <c r="A17" s="40" t="s">
        <v>89</v>
      </c>
      <c r="B17" s="61" t="str">
        <f>IF(A17="","",VLOOKUP(A17,dados!$A$1:$B$23,2,FALSE))</f>
        <v>Direção-Geral Administrativa</v>
      </c>
      <c r="C17" s="63" t="s">
        <v>3842</v>
      </c>
      <c r="D17" s="26" t="s">
        <v>3795</v>
      </c>
      <c r="E17" s="28">
        <v>44542</v>
      </c>
      <c r="F17" s="28">
        <v>45150</v>
      </c>
      <c r="G17" s="28">
        <v>44362</v>
      </c>
      <c r="H17" s="25" t="s">
        <v>3843</v>
      </c>
      <c r="I17" s="38" t="s">
        <v>65</v>
      </c>
      <c r="J17" s="40" t="s">
        <v>73</v>
      </c>
      <c r="K17" s="41">
        <v>384510.4</v>
      </c>
      <c r="L17" s="25" t="s">
        <v>3844</v>
      </c>
    </row>
    <row r="18" spans="1:13" ht="30" hidden="1" x14ac:dyDescent="0.2">
      <c r="A18" s="40" t="s">
        <v>124</v>
      </c>
      <c r="B18" s="61" t="str">
        <f>IF(A18="","",VLOOKUP(A18,dados!$A$1:$B$23,2,FALSE))</f>
        <v>Núcleo de Comunicação Institucional</v>
      </c>
      <c r="C18" s="63" t="s">
        <v>3845</v>
      </c>
      <c r="D18" s="26" t="s">
        <v>3795</v>
      </c>
      <c r="E18" s="28">
        <v>44542</v>
      </c>
      <c r="F18" s="28">
        <v>45272</v>
      </c>
      <c r="G18" s="28">
        <v>44367</v>
      </c>
      <c r="H18" s="25" t="s">
        <v>3846</v>
      </c>
      <c r="I18" s="38" t="s">
        <v>65</v>
      </c>
      <c r="J18" s="40" t="s">
        <v>73</v>
      </c>
      <c r="K18" s="41">
        <v>599990</v>
      </c>
      <c r="L18" s="25" t="s">
        <v>3847</v>
      </c>
    </row>
    <row r="19" spans="1:13" hidden="1" x14ac:dyDescent="0.2">
      <c r="A19" s="40" t="s">
        <v>99</v>
      </c>
      <c r="B19" s="61" t="str">
        <f>IF(A19="","",VLOOKUP(A19,dados!$A$1:$B$23,2,FALSE))</f>
        <v>Diretoria de Infraestrutura</v>
      </c>
      <c r="C19" s="63" t="s">
        <v>3848</v>
      </c>
      <c r="D19" s="26" t="s">
        <v>3795</v>
      </c>
      <c r="E19" s="28">
        <v>45274</v>
      </c>
      <c r="F19" s="28">
        <v>46005</v>
      </c>
      <c r="G19" s="28">
        <v>45092</v>
      </c>
      <c r="H19" s="25" t="s">
        <v>3849</v>
      </c>
      <c r="I19" s="38" t="s">
        <v>86</v>
      </c>
      <c r="J19" s="40" t="s">
        <v>73</v>
      </c>
      <c r="K19" s="41">
        <v>45906</v>
      </c>
      <c r="L19" s="25" t="s">
        <v>3850</v>
      </c>
    </row>
    <row r="20" spans="1:13" hidden="1" x14ac:dyDescent="0.2">
      <c r="A20" s="40" t="s">
        <v>99</v>
      </c>
      <c r="B20" s="61" t="str">
        <f>IF(A20="","",VLOOKUP(A20,dados!$A$1:$B$23,2,FALSE))</f>
        <v>Diretoria de Infraestrutura</v>
      </c>
      <c r="C20" s="63" t="s">
        <v>3848</v>
      </c>
      <c r="D20" s="26" t="s">
        <v>3795</v>
      </c>
      <c r="E20" s="28">
        <v>45274</v>
      </c>
      <c r="F20" s="28">
        <v>46005</v>
      </c>
      <c r="G20" s="28">
        <v>45092</v>
      </c>
      <c r="H20" s="25" t="s">
        <v>3851</v>
      </c>
      <c r="I20" s="38" t="s">
        <v>86</v>
      </c>
      <c r="J20" s="40" t="s">
        <v>73</v>
      </c>
      <c r="K20" s="41">
        <v>42500</v>
      </c>
      <c r="L20" s="25" t="s">
        <v>3852</v>
      </c>
    </row>
    <row r="21" spans="1:13" ht="15.75" customHeight="1" x14ac:dyDescent="0.2">
      <c r="A21" s="40" t="s">
        <v>116</v>
      </c>
      <c r="B21" s="61" t="str">
        <f>IF(A21="","",VLOOKUP(A21,dados!$A$1:$B$23,2,FALSE))</f>
        <v>Diretoria de Tecnologia da Informação</v>
      </c>
      <c r="C21" s="63" t="s">
        <v>3853</v>
      </c>
      <c r="D21" s="26" t="s">
        <v>3795</v>
      </c>
      <c r="E21" s="65">
        <v>44547</v>
      </c>
      <c r="F21" s="28">
        <v>44182</v>
      </c>
      <c r="G21" s="28">
        <v>44487</v>
      </c>
      <c r="H21" s="25" t="s">
        <v>3854</v>
      </c>
      <c r="I21" s="38" t="s">
        <v>65</v>
      </c>
      <c r="J21" s="40" t="s">
        <v>73</v>
      </c>
      <c r="K21" s="41">
        <v>1186425</v>
      </c>
      <c r="L21" s="25" t="s">
        <v>3855</v>
      </c>
      <c r="M21" t="s">
        <v>3856</v>
      </c>
    </row>
    <row r="22" spans="1:13" ht="15.75" customHeight="1" x14ac:dyDescent="0.2">
      <c r="A22" s="40" t="s">
        <v>116</v>
      </c>
      <c r="B22" s="61" t="str">
        <f>IF(A22="","",VLOOKUP(A22,dados!$A$1:$B$23,2,FALSE))</f>
        <v>Diretoria de Tecnologia da Informação</v>
      </c>
      <c r="C22" s="63" t="s">
        <v>3853</v>
      </c>
      <c r="D22" s="26" t="s">
        <v>3795</v>
      </c>
      <c r="E22" s="65">
        <v>44547</v>
      </c>
      <c r="F22" s="28">
        <v>44182</v>
      </c>
      <c r="G22" s="28">
        <v>44487</v>
      </c>
      <c r="H22" s="25" t="s">
        <v>3857</v>
      </c>
      <c r="I22" s="38" t="s">
        <v>65</v>
      </c>
      <c r="J22" s="40" t="s">
        <v>73</v>
      </c>
      <c r="K22" s="41">
        <v>1357800</v>
      </c>
      <c r="L22" s="25" t="s">
        <v>3858</v>
      </c>
      <c r="M22" t="s">
        <v>3856</v>
      </c>
    </row>
    <row r="23" spans="1:13" ht="15.75" hidden="1" customHeight="1" x14ac:dyDescent="0.2">
      <c r="A23" s="40" t="s">
        <v>82</v>
      </c>
      <c r="B23" s="61" t="str">
        <f>IF(A23="","",VLOOKUP(A23,dados!$A$1:$B$23,2,FALSE))</f>
        <v>Diretoria de Engenharia e Arquitetura</v>
      </c>
      <c r="C23" s="63" t="s">
        <v>3859</v>
      </c>
      <c r="D23" s="26" t="s">
        <v>3795</v>
      </c>
      <c r="E23" s="28">
        <v>44548</v>
      </c>
      <c r="F23" s="28">
        <v>45278</v>
      </c>
      <c r="G23" s="28">
        <v>44368</v>
      </c>
      <c r="H23" s="25" t="s">
        <v>3860</v>
      </c>
      <c r="I23" s="38" t="s">
        <v>65</v>
      </c>
      <c r="J23" s="40" t="s">
        <v>73</v>
      </c>
      <c r="K23" s="41">
        <v>2918660.9</v>
      </c>
      <c r="L23" s="25" t="s">
        <v>3861</v>
      </c>
    </row>
    <row r="24" spans="1:13" ht="15.75" customHeight="1" x14ac:dyDescent="0.2">
      <c r="A24" s="40" t="s">
        <v>116</v>
      </c>
      <c r="B24" s="61" t="str">
        <f>IF(A24="","",VLOOKUP(A24,dados!$A$1:$B$23,2,FALSE))</f>
        <v>Diretoria de Tecnologia da Informação</v>
      </c>
      <c r="C24" s="63" t="s">
        <v>3862</v>
      </c>
      <c r="D24" s="26" t="s">
        <v>3795</v>
      </c>
      <c r="E24" s="28">
        <v>44548</v>
      </c>
      <c r="F24" s="72">
        <v>44913</v>
      </c>
      <c r="G24" s="28">
        <v>44362</v>
      </c>
      <c r="H24" s="25" t="s">
        <v>3863</v>
      </c>
      <c r="I24" s="38" t="s">
        <v>65</v>
      </c>
      <c r="J24" s="40" t="s">
        <v>73</v>
      </c>
      <c r="K24" s="41">
        <v>3528794.38</v>
      </c>
      <c r="L24" s="25" t="s">
        <v>3864</v>
      </c>
    </row>
    <row r="25" spans="1:13" ht="15.75" hidden="1" customHeight="1" x14ac:dyDescent="0.2">
      <c r="A25" s="40" t="s">
        <v>82</v>
      </c>
      <c r="B25" s="61" t="str">
        <f>IF(A25="","",VLOOKUP(A25,dados!$A$1:$B$23,2,FALSE))</f>
        <v>Diretoria de Engenharia e Arquitetura</v>
      </c>
      <c r="C25" s="63" t="s">
        <v>3865</v>
      </c>
      <c r="D25" s="26" t="s">
        <v>3795</v>
      </c>
      <c r="E25" s="28">
        <v>44548</v>
      </c>
      <c r="F25" s="72">
        <v>44548</v>
      </c>
      <c r="G25" s="28">
        <v>44362</v>
      </c>
      <c r="H25" s="25" t="s">
        <v>3866</v>
      </c>
      <c r="I25" s="38" t="s">
        <v>65</v>
      </c>
      <c r="J25" s="40" t="s">
        <v>73</v>
      </c>
      <c r="K25" s="41">
        <v>112098.24000000001</v>
      </c>
      <c r="L25" s="66" t="s">
        <v>3867</v>
      </c>
    </row>
    <row r="26" spans="1:13" ht="15.75" hidden="1" customHeight="1" x14ac:dyDescent="0.2">
      <c r="A26" s="40" t="s">
        <v>94</v>
      </c>
      <c r="B26" s="61" t="str">
        <f>IF(A26="","",VLOOKUP(A26,dados!$A$1:$B$23,2,FALSE))</f>
        <v>Diretoria de Gestão de Pessoas</v>
      </c>
      <c r="C26" s="63" t="s">
        <v>3868</v>
      </c>
      <c r="D26" s="26" t="s">
        <v>3795</v>
      </c>
      <c r="E26" s="28">
        <v>44553</v>
      </c>
      <c r="F26" s="28">
        <v>45238</v>
      </c>
      <c r="G26" s="28">
        <v>44312</v>
      </c>
      <c r="H26" s="25" t="s">
        <v>3869</v>
      </c>
      <c r="I26" s="38" t="s">
        <v>65</v>
      </c>
      <c r="J26" s="40" t="s">
        <v>73</v>
      </c>
      <c r="K26" s="41">
        <v>333794.53000000003</v>
      </c>
      <c r="L26" s="25" t="s">
        <v>3870</v>
      </c>
    </row>
    <row r="27" spans="1:13" ht="15.75" hidden="1" customHeight="1" x14ac:dyDescent="0.2">
      <c r="A27" s="40" t="s">
        <v>89</v>
      </c>
      <c r="B27" s="61" t="str">
        <f>IF(A27="","",VLOOKUP(A27,dados!$A$1:$B$23,2,FALSE))</f>
        <v>Direção-Geral Administrativa</v>
      </c>
      <c r="C27" s="63" t="s">
        <v>3871</v>
      </c>
      <c r="D27" s="26" t="s">
        <v>3795</v>
      </c>
      <c r="E27" s="28">
        <v>44553</v>
      </c>
      <c r="F27" s="28">
        <v>45161</v>
      </c>
      <c r="G27" s="28">
        <v>44362</v>
      </c>
      <c r="H27" s="25" t="s">
        <v>3872</v>
      </c>
      <c r="I27" s="38" t="s">
        <v>65</v>
      </c>
      <c r="J27" s="40" t="s">
        <v>73</v>
      </c>
      <c r="K27" s="41">
        <v>293088.88</v>
      </c>
      <c r="L27" s="25" t="s">
        <v>3873</v>
      </c>
    </row>
    <row r="28" spans="1:13" ht="15.75" customHeight="1" x14ac:dyDescent="0.2">
      <c r="A28" s="40" t="s">
        <v>116</v>
      </c>
      <c r="B28" s="61" t="str">
        <f>IF(A28="","",VLOOKUP(A28,dados!$A$1:$B$23,2,FALSE))</f>
        <v>Diretoria de Tecnologia da Informação</v>
      </c>
      <c r="C28" s="63" t="s">
        <v>3874</v>
      </c>
      <c r="D28" s="26" t="s">
        <v>3795</v>
      </c>
      <c r="E28" s="28">
        <v>44561</v>
      </c>
      <c r="F28" s="65">
        <v>44363</v>
      </c>
      <c r="G28" s="28">
        <v>44487</v>
      </c>
      <c r="H28" s="25" t="s">
        <v>3875</v>
      </c>
      <c r="I28" s="38" t="s">
        <v>65</v>
      </c>
      <c r="J28" s="40" t="s">
        <v>59</v>
      </c>
      <c r="K28" s="41">
        <v>1446552.37</v>
      </c>
      <c r="L28" s="66" t="s">
        <v>3876</v>
      </c>
      <c r="M28" t="s">
        <v>3877</v>
      </c>
    </row>
    <row r="29" spans="1:13" ht="15.75" customHeight="1" x14ac:dyDescent="0.2">
      <c r="A29" s="40" t="s">
        <v>116</v>
      </c>
      <c r="B29" s="61" t="str">
        <f>IF(A29="","",VLOOKUP(A29,dados!$A$1:$B$23,2,FALSE))</f>
        <v>Diretoria de Tecnologia da Informação</v>
      </c>
      <c r="C29" s="63" t="s">
        <v>3878</v>
      </c>
      <c r="D29" s="26" t="s">
        <v>3795</v>
      </c>
      <c r="E29" s="28">
        <v>44561</v>
      </c>
      <c r="F29" s="28">
        <v>45221</v>
      </c>
      <c r="G29" s="28">
        <v>44366</v>
      </c>
      <c r="H29" s="25" t="s">
        <v>3879</v>
      </c>
      <c r="I29" s="38" t="s">
        <v>65</v>
      </c>
      <c r="J29" s="40" t="s">
        <v>59</v>
      </c>
      <c r="K29" s="41">
        <v>722986.08</v>
      </c>
      <c r="L29" s="25" t="s">
        <v>3880</v>
      </c>
    </row>
    <row r="30" spans="1:13" ht="15.75" customHeight="1" x14ac:dyDescent="0.2">
      <c r="A30" s="40" t="s">
        <v>116</v>
      </c>
      <c r="B30" s="61" t="str">
        <f>IF(A30="","",VLOOKUP(A30,dados!$A$1:$B$23,2,FALSE))</f>
        <v>Diretoria de Tecnologia da Informação</v>
      </c>
      <c r="C30" s="63" t="s">
        <v>3881</v>
      </c>
      <c r="D30" s="26" t="s">
        <v>3795</v>
      </c>
      <c r="E30" s="28">
        <v>44561</v>
      </c>
      <c r="F30" s="28">
        <v>44997</v>
      </c>
      <c r="G30" s="28">
        <v>44361</v>
      </c>
      <c r="H30" s="25" t="s">
        <v>3882</v>
      </c>
      <c r="I30" s="38" t="s">
        <v>65</v>
      </c>
      <c r="J30" s="40" t="s">
        <v>73</v>
      </c>
      <c r="K30" s="41">
        <v>129766</v>
      </c>
      <c r="L30" s="25" t="s">
        <v>3883</v>
      </c>
    </row>
    <row r="31" spans="1:13" ht="15.75" hidden="1" customHeight="1" x14ac:dyDescent="0.2">
      <c r="A31" s="40" t="s">
        <v>108</v>
      </c>
      <c r="B31" s="61" t="str">
        <f>IF(A31="","",VLOOKUP(A31,dados!$A$1:$B$23,2,FALSE))</f>
        <v>Diretoria de Orçamento e Finanças</v>
      </c>
      <c r="C31" s="63" t="s">
        <v>3884</v>
      </c>
      <c r="D31" s="26" t="s">
        <v>3795</v>
      </c>
      <c r="E31" s="28">
        <v>44561</v>
      </c>
      <c r="F31" s="28">
        <v>45644</v>
      </c>
      <c r="G31" s="28">
        <v>44368</v>
      </c>
      <c r="H31" s="25" t="s">
        <v>3885</v>
      </c>
      <c r="I31" s="38" t="s">
        <v>65</v>
      </c>
      <c r="J31" s="40" t="s">
        <v>44</v>
      </c>
      <c r="K31" s="41">
        <v>624000</v>
      </c>
      <c r="L31" s="25" t="s">
        <v>3886</v>
      </c>
    </row>
    <row r="32" spans="1:13" ht="15.75" hidden="1" customHeight="1" x14ac:dyDescent="0.2">
      <c r="A32" s="40" t="s">
        <v>104</v>
      </c>
      <c r="B32" s="61" t="str">
        <f>IF(A32="","",VLOOKUP(A32,dados!$A$1:$B$23,2,FALSE))</f>
        <v>Diretoria de Material e Patrimônio</v>
      </c>
      <c r="C32" s="63" t="s">
        <v>3887</v>
      </c>
      <c r="D32" s="26" t="s">
        <v>3795</v>
      </c>
      <c r="E32" s="28">
        <v>44561</v>
      </c>
      <c r="F32" s="28" t="s">
        <v>404</v>
      </c>
      <c r="G32" s="28">
        <v>44364</v>
      </c>
      <c r="H32" s="25" t="s">
        <v>3888</v>
      </c>
      <c r="I32" s="38" t="s">
        <v>65</v>
      </c>
      <c r="J32" s="40" t="s">
        <v>44</v>
      </c>
      <c r="K32" s="41">
        <v>58190.28</v>
      </c>
      <c r="L32" s="25" t="s">
        <v>3889</v>
      </c>
    </row>
    <row r="33" spans="1:12" ht="15.75" hidden="1" customHeight="1" x14ac:dyDescent="0.2">
      <c r="A33" s="40" t="s">
        <v>104</v>
      </c>
      <c r="B33" s="61" t="str">
        <f>IF(A33="","",VLOOKUP(A33,dados!$A$1:$B$23,2,FALSE))</f>
        <v>Diretoria de Material e Patrimônio</v>
      </c>
      <c r="C33" s="63" t="s">
        <v>3890</v>
      </c>
      <c r="D33" s="26" t="s">
        <v>3795</v>
      </c>
      <c r="E33" s="28">
        <v>44561</v>
      </c>
      <c r="F33" s="28" t="s">
        <v>404</v>
      </c>
      <c r="G33" s="28">
        <v>44364</v>
      </c>
      <c r="H33" s="25" t="s">
        <v>3891</v>
      </c>
      <c r="I33" s="38" t="s">
        <v>65</v>
      </c>
      <c r="J33" s="40" t="s">
        <v>44</v>
      </c>
      <c r="K33" s="41">
        <v>62932.44</v>
      </c>
      <c r="L33" s="25" t="s">
        <v>3892</v>
      </c>
    </row>
    <row r="34" spans="1:12" ht="15.75" hidden="1" customHeight="1" x14ac:dyDescent="0.2">
      <c r="A34" s="40" t="s">
        <v>108</v>
      </c>
      <c r="B34" s="61" t="str">
        <f>IF(A34="","",VLOOKUP(A34,dados!$A$1:$B$23,2,FALSE))</f>
        <v>Diretoria de Orçamento e Finanças</v>
      </c>
      <c r="C34" s="63" t="s">
        <v>3893</v>
      </c>
      <c r="D34" s="26" t="s">
        <v>3795</v>
      </c>
      <c r="E34" s="28">
        <v>44561</v>
      </c>
      <c r="F34" s="72">
        <v>44913</v>
      </c>
      <c r="G34" s="28">
        <v>44362</v>
      </c>
      <c r="H34" s="25" t="s">
        <v>3894</v>
      </c>
      <c r="I34" s="38" t="s">
        <v>65</v>
      </c>
      <c r="J34" s="40" t="s">
        <v>44</v>
      </c>
      <c r="K34" s="41">
        <v>29055.8</v>
      </c>
      <c r="L34" s="25" t="s">
        <v>3895</v>
      </c>
    </row>
    <row r="35" spans="1:12" ht="15.75" hidden="1" customHeight="1" x14ac:dyDescent="0.2">
      <c r="A35" s="40" t="s">
        <v>94</v>
      </c>
      <c r="B35" s="61" t="str">
        <f>IF(A35="","",VLOOKUP(A35,dados!$A$1:$B$23,2,FALSE))</f>
        <v>Diretoria de Gestão de Pessoas</v>
      </c>
      <c r="C35" s="63" t="s">
        <v>3896</v>
      </c>
      <c r="D35" s="26" t="s">
        <v>3795</v>
      </c>
      <c r="E35" s="28">
        <v>44565</v>
      </c>
      <c r="F35" s="28">
        <v>45172</v>
      </c>
      <c r="G35" s="28">
        <v>44357</v>
      </c>
      <c r="H35" s="25" t="s">
        <v>3897</v>
      </c>
      <c r="I35" s="38" t="s">
        <v>65</v>
      </c>
      <c r="J35" s="40" t="s">
        <v>73</v>
      </c>
      <c r="K35" s="41">
        <v>13686150.4</v>
      </c>
      <c r="L35" s="25" t="s">
        <v>3898</v>
      </c>
    </row>
    <row r="36" spans="1:12" ht="15.75" hidden="1" customHeight="1" x14ac:dyDescent="0.2">
      <c r="A36" s="40" t="s">
        <v>89</v>
      </c>
      <c r="B36" s="61" t="str">
        <f>IF(A36="","",VLOOKUP(A36,dados!$A$1:$B$23,2,FALSE))</f>
        <v>Direção-Geral Administrativa</v>
      </c>
      <c r="C36" s="63" t="s">
        <v>3899</v>
      </c>
      <c r="D36" s="26" t="s">
        <v>3795</v>
      </c>
      <c r="E36" s="28">
        <v>44565</v>
      </c>
      <c r="F36" s="28">
        <v>45173</v>
      </c>
      <c r="G36" s="28">
        <v>44363</v>
      </c>
      <c r="H36" s="25" t="s">
        <v>3900</v>
      </c>
      <c r="I36" s="38" t="s">
        <v>65</v>
      </c>
      <c r="J36" s="40" t="s">
        <v>73</v>
      </c>
      <c r="K36" s="41">
        <v>402414</v>
      </c>
      <c r="L36" s="25" t="s">
        <v>3901</v>
      </c>
    </row>
    <row r="37" spans="1:12" ht="15.75" hidden="1" customHeight="1" x14ac:dyDescent="0.2">
      <c r="A37" s="40" t="s">
        <v>89</v>
      </c>
      <c r="B37" s="61" t="str">
        <f>IF(A37="","",VLOOKUP(A37,dados!$A$1:$B$23,2,FALSE))</f>
        <v>Direção-Geral Administrativa</v>
      </c>
      <c r="C37" s="63" t="s">
        <v>3902</v>
      </c>
      <c r="D37" s="26" t="s">
        <v>3795</v>
      </c>
      <c r="E37" s="28">
        <v>44565</v>
      </c>
      <c r="F37" s="28">
        <v>45173</v>
      </c>
      <c r="G37" s="28">
        <v>44363</v>
      </c>
      <c r="H37" s="25" t="s">
        <v>3903</v>
      </c>
      <c r="I37" s="38" t="s">
        <v>65</v>
      </c>
      <c r="J37" s="40" t="s">
        <v>73</v>
      </c>
      <c r="K37" s="41">
        <v>275340</v>
      </c>
      <c r="L37" s="25" t="s">
        <v>3904</v>
      </c>
    </row>
    <row r="38" spans="1:12" ht="15.75" hidden="1" customHeight="1" x14ac:dyDescent="0.2">
      <c r="A38" s="40" t="s">
        <v>99</v>
      </c>
      <c r="B38" s="61" t="str">
        <f>IF(A38="","",VLOOKUP(A38,dados!$A$1:$B$23,2,FALSE))</f>
        <v>Diretoria de Infraestrutura</v>
      </c>
      <c r="C38" s="63" t="s">
        <v>3905</v>
      </c>
      <c r="D38" s="26" t="s">
        <v>3795</v>
      </c>
      <c r="E38" s="28">
        <v>44567</v>
      </c>
      <c r="F38" s="28">
        <v>46028</v>
      </c>
      <c r="G38" s="28">
        <v>44377</v>
      </c>
      <c r="H38" s="25" t="s">
        <v>3906</v>
      </c>
      <c r="I38" s="38" t="s">
        <v>93</v>
      </c>
      <c r="J38" s="40" t="s">
        <v>73</v>
      </c>
      <c r="K38" s="41">
        <v>244800</v>
      </c>
      <c r="L38" s="25" t="s">
        <v>3907</v>
      </c>
    </row>
    <row r="39" spans="1:12" ht="15.75" hidden="1" customHeight="1" x14ac:dyDescent="0.2">
      <c r="A39" s="40" t="s">
        <v>104</v>
      </c>
      <c r="B39" s="61" t="str">
        <f>IF(A39="","",VLOOKUP(A39,dados!$A$1:$B$23,2,FALSE))</f>
        <v>Diretoria de Material e Patrimônio</v>
      </c>
      <c r="C39" s="63" t="s">
        <v>3908</v>
      </c>
      <c r="D39" s="26" t="s">
        <v>3795</v>
      </c>
      <c r="E39" s="28">
        <v>44569</v>
      </c>
      <c r="F39" s="28" t="s">
        <v>404</v>
      </c>
      <c r="G39" s="28">
        <v>44407</v>
      </c>
      <c r="H39" s="25" t="s">
        <v>3909</v>
      </c>
      <c r="I39" s="38" t="s">
        <v>65</v>
      </c>
      <c r="J39" s="40" t="s">
        <v>44</v>
      </c>
      <c r="K39" s="41">
        <v>18642</v>
      </c>
      <c r="L39" s="25" t="s">
        <v>3910</v>
      </c>
    </row>
    <row r="40" spans="1:12" ht="15.75" hidden="1" customHeight="1" x14ac:dyDescent="0.2">
      <c r="A40" s="40" t="s">
        <v>124</v>
      </c>
      <c r="B40" s="61" t="str">
        <f>IF(A40="","",VLOOKUP(A40,dados!$A$1:$B$23,2,FALSE))</f>
        <v>Núcleo de Comunicação Institucional</v>
      </c>
      <c r="C40" s="63" t="s">
        <v>3911</v>
      </c>
      <c r="D40" s="26" t="s">
        <v>3795</v>
      </c>
      <c r="E40" s="28">
        <v>44570</v>
      </c>
      <c r="F40" s="28">
        <v>45666</v>
      </c>
      <c r="G40" s="28">
        <v>44377</v>
      </c>
      <c r="H40" s="25" t="s">
        <v>3912</v>
      </c>
      <c r="I40" s="38" t="s">
        <v>65</v>
      </c>
      <c r="J40" s="40" t="s">
        <v>73</v>
      </c>
      <c r="K40" s="41">
        <v>38400</v>
      </c>
      <c r="L40" s="25" t="s">
        <v>3913</v>
      </c>
    </row>
    <row r="41" spans="1:12" ht="15.75" customHeight="1" x14ac:dyDescent="0.2">
      <c r="A41" s="40" t="s">
        <v>116</v>
      </c>
      <c r="B41" s="61" t="str">
        <f>IF(A41="","",VLOOKUP(A41,dados!$A$1:$B$23,2,FALSE))</f>
        <v>Diretoria de Tecnologia da Informação</v>
      </c>
      <c r="C41" s="63" t="s">
        <v>3914</v>
      </c>
      <c r="D41" s="26" t="s">
        <v>3795</v>
      </c>
      <c r="E41" s="28">
        <v>44575</v>
      </c>
      <c r="F41" s="28">
        <v>44940</v>
      </c>
      <c r="G41" s="28">
        <v>44377</v>
      </c>
      <c r="H41" s="25" t="s">
        <v>3915</v>
      </c>
      <c r="I41" s="38" t="s">
        <v>65</v>
      </c>
      <c r="J41" s="40" t="s">
        <v>73</v>
      </c>
      <c r="K41" s="41">
        <v>1042200</v>
      </c>
      <c r="L41" s="25" t="s">
        <v>3916</v>
      </c>
    </row>
    <row r="42" spans="1:12" ht="15.75" hidden="1" customHeight="1" x14ac:dyDescent="0.2">
      <c r="A42" s="40" t="s">
        <v>82</v>
      </c>
      <c r="B42" s="61" t="str">
        <f>IF(A42="","",VLOOKUP(A42,dados!$A$1:$B$23,2,FALSE))</f>
        <v>Diretoria de Engenharia e Arquitetura</v>
      </c>
      <c r="C42" s="63" t="s">
        <v>3917</v>
      </c>
      <c r="D42" s="26" t="s">
        <v>3795</v>
      </c>
      <c r="E42" s="28">
        <v>44579</v>
      </c>
      <c r="F42" s="72">
        <v>44895</v>
      </c>
      <c r="G42" s="28">
        <v>44417</v>
      </c>
      <c r="H42" s="25" t="s">
        <v>3918</v>
      </c>
      <c r="I42" s="38" t="s">
        <v>65</v>
      </c>
      <c r="J42" s="40" t="s">
        <v>73</v>
      </c>
      <c r="K42" s="41">
        <v>14263040.560000001</v>
      </c>
      <c r="L42" s="25" t="s">
        <v>3919</v>
      </c>
    </row>
    <row r="43" spans="1:12" ht="15.75" hidden="1" customHeight="1" x14ac:dyDescent="0.2">
      <c r="A43" s="40" t="s">
        <v>82</v>
      </c>
      <c r="B43" s="61" t="str">
        <f>IF(A43="","",VLOOKUP(A43,dados!$A$1:$B$23,2,FALSE))</f>
        <v>Diretoria de Engenharia e Arquitetura</v>
      </c>
      <c r="C43" s="63" t="s">
        <v>3920</v>
      </c>
      <c r="D43" s="26" t="s">
        <v>3795</v>
      </c>
      <c r="E43" s="28">
        <v>44580</v>
      </c>
      <c r="F43" s="72">
        <v>44580</v>
      </c>
      <c r="G43" s="28">
        <v>44407</v>
      </c>
      <c r="H43" s="25" t="s">
        <v>3921</v>
      </c>
      <c r="I43" s="38" t="s">
        <v>65</v>
      </c>
      <c r="J43" s="40" t="s">
        <v>73</v>
      </c>
      <c r="K43" s="41">
        <v>229800</v>
      </c>
      <c r="L43" s="66" t="s">
        <v>3922</v>
      </c>
    </row>
    <row r="44" spans="1:12" ht="15.75" hidden="1" customHeight="1" x14ac:dyDescent="0.2">
      <c r="A44" s="40" t="s">
        <v>82</v>
      </c>
      <c r="B44" s="61" t="str">
        <f>IF(A44="","",VLOOKUP(A44,dados!$A$1:$B$23,2,FALSE))</f>
        <v>Diretoria de Engenharia e Arquitetura</v>
      </c>
      <c r="C44" s="63" t="s">
        <v>3920</v>
      </c>
      <c r="D44" s="26" t="s">
        <v>3795</v>
      </c>
      <c r="E44" s="28">
        <v>44580</v>
      </c>
      <c r="F44" s="72">
        <v>44580</v>
      </c>
      <c r="G44" s="28">
        <v>44407</v>
      </c>
      <c r="H44" s="25" t="s">
        <v>3923</v>
      </c>
      <c r="I44" s="38" t="s">
        <v>65</v>
      </c>
      <c r="J44" s="40" t="s">
        <v>73</v>
      </c>
      <c r="K44" s="41">
        <v>46195.78</v>
      </c>
      <c r="L44" s="66" t="s">
        <v>3924</v>
      </c>
    </row>
    <row r="45" spans="1:12" ht="15.75" customHeight="1" x14ac:dyDescent="0.2">
      <c r="A45" s="40" t="s">
        <v>116</v>
      </c>
      <c r="B45" s="61" t="str">
        <f>IF(A45="","",VLOOKUP(A45,dados!$A$1:$B$23,2,FALSE))</f>
        <v>Diretoria de Tecnologia da Informação</v>
      </c>
      <c r="C45" s="63" t="s">
        <v>3925</v>
      </c>
      <c r="D45" s="26" t="s">
        <v>3795</v>
      </c>
      <c r="E45" s="28">
        <v>44581</v>
      </c>
      <c r="F45" s="28">
        <v>45311</v>
      </c>
      <c r="G45" s="28">
        <v>44377</v>
      </c>
      <c r="H45" s="25" t="s">
        <v>3926</v>
      </c>
      <c r="I45" s="38" t="s">
        <v>65</v>
      </c>
      <c r="J45" s="40" t="s">
        <v>73</v>
      </c>
      <c r="K45" s="41">
        <v>6541190</v>
      </c>
      <c r="L45" s="25" t="s">
        <v>3927</v>
      </c>
    </row>
    <row r="46" spans="1:12" ht="15.75" hidden="1" customHeight="1" x14ac:dyDescent="0.2">
      <c r="A46" s="40" t="s">
        <v>75</v>
      </c>
      <c r="B46" s="61" t="str">
        <f>IF(A46="","",VLOOKUP(A46,dados!$A$1:$B$23,2,FALSE))</f>
        <v>Diretoria de Documentação e Informações</v>
      </c>
      <c r="C46" s="63" t="s">
        <v>3928</v>
      </c>
      <c r="D46" s="26" t="s">
        <v>3795</v>
      </c>
      <c r="E46" s="28">
        <v>44584</v>
      </c>
      <c r="F46" s="28">
        <v>44949</v>
      </c>
      <c r="G46" s="28">
        <v>44377</v>
      </c>
      <c r="H46" s="25" t="s">
        <v>3929</v>
      </c>
      <c r="I46" s="38" t="s">
        <v>65</v>
      </c>
      <c r="J46" s="40" t="s">
        <v>59</v>
      </c>
      <c r="K46" s="41">
        <v>79479.360000000001</v>
      </c>
      <c r="L46" s="25" t="s">
        <v>3930</v>
      </c>
    </row>
    <row r="47" spans="1:12" ht="15.75" hidden="1" customHeight="1" x14ac:dyDescent="0.2">
      <c r="A47" s="40" t="s">
        <v>82</v>
      </c>
      <c r="B47" s="61" t="str">
        <f>IF(A47="","",VLOOKUP(A47,dados!$A$1:$B$23,2,FALSE))</f>
        <v>Diretoria de Engenharia e Arquitetura</v>
      </c>
      <c r="C47" s="63" t="s">
        <v>3931</v>
      </c>
      <c r="D47" s="26" t="s">
        <v>3795</v>
      </c>
      <c r="E47" s="28">
        <v>44587</v>
      </c>
      <c r="F47" s="28">
        <v>45683</v>
      </c>
      <c r="G47" s="28">
        <v>44417</v>
      </c>
      <c r="H47" s="25" t="s">
        <v>3932</v>
      </c>
      <c r="I47" s="38" t="s">
        <v>65</v>
      </c>
      <c r="J47" s="40" t="s">
        <v>73</v>
      </c>
      <c r="K47" s="41">
        <v>524999.92000000004</v>
      </c>
      <c r="L47" s="25" t="s">
        <v>3933</v>
      </c>
    </row>
    <row r="48" spans="1:12" ht="15.75" hidden="1" customHeight="1" x14ac:dyDescent="0.2">
      <c r="A48" s="40" t="s">
        <v>99</v>
      </c>
      <c r="B48" s="61" t="str">
        <f>IF(A48="","",VLOOKUP(A48,dados!$A$1:$B$23,2,FALSE))</f>
        <v>Diretoria de Infraestrutura</v>
      </c>
      <c r="C48" s="63" t="s">
        <v>3934</v>
      </c>
      <c r="D48" s="26" t="s">
        <v>3795</v>
      </c>
      <c r="E48" s="28">
        <v>44590</v>
      </c>
      <c r="F48" s="28">
        <v>44955</v>
      </c>
      <c r="G48" s="28">
        <v>44420</v>
      </c>
      <c r="H48" s="25" t="s">
        <v>3935</v>
      </c>
      <c r="I48" s="38" t="s">
        <v>65</v>
      </c>
      <c r="J48" s="40" t="s">
        <v>73</v>
      </c>
      <c r="K48" s="41">
        <v>118300</v>
      </c>
      <c r="L48" s="25" t="s">
        <v>3936</v>
      </c>
    </row>
    <row r="49" spans="1:13" ht="15.75" hidden="1" customHeight="1" x14ac:dyDescent="0.2">
      <c r="A49" s="40" t="s">
        <v>82</v>
      </c>
      <c r="B49" s="61" t="str">
        <f>IF(A49="","",VLOOKUP(A49,dados!$A$1:$B$23,2,FALSE))</f>
        <v>Diretoria de Engenharia e Arquitetura</v>
      </c>
      <c r="C49" s="63" t="s">
        <v>3937</v>
      </c>
      <c r="D49" s="26" t="s">
        <v>3795</v>
      </c>
      <c r="E49" s="28">
        <v>44591</v>
      </c>
      <c r="F49" s="28">
        <v>44956</v>
      </c>
      <c r="G49" s="28">
        <v>44377</v>
      </c>
      <c r="H49" s="25" t="s">
        <v>3938</v>
      </c>
      <c r="I49" s="38" t="s">
        <v>65</v>
      </c>
      <c r="J49" s="40" t="s">
        <v>59</v>
      </c>
      <c r="K49" s="41">
        <v>18770.04</v>
      </c>
      <c r="L49" s="25" t="s">
        <v>3939</v>
      </c>
    </row>
    <row r="50" spans="1:13" ht="15.75" hidden="1" customHeight="1" x14ac:dyDescent="0.2">
      <c r="A50" s="40" t="s">
        <v>82</v>
      </c>
      <c r="B50" s="61" t="str">
        <f>IF(A50="","",VLOOKUP(A50,dados!$A$1:$B$23,2,FALSE))</f>
        <v>Diretoria de Engenharia e Arquitetura</v>
      </c>
      <c r="C50" s="63" t="s">
        <v>3940</v>
      </c>
      <c r="D50" s="26" t="s">
        <v>3795</v>
      </c>
      <c r="E50" s="28">
        <v>44592</v>
      </c>
      <c r="F50" s="72">
        <v>44592</v>
      </c>
      <c r="G50" s="28">
        <v>44407</v>
      </c>
      <c r="H50" s="25" t="s">
        <v>3941</v>
      </c>
      <c r="I50" s="38" t="s">
        <v>65</v>
      </c>
      <c r="J50" s="40" t="s">
        <v>73</v>
      </c>
      <c r="K50" s="41">
        <v>68520.479999999996</v>
      </c>
      <c r="L50" s="66" t="s">
        <v>3942</v>
      </c>
    </row>
    <row r="51" spans="1:13" ht="15.75" customHeight="1" x14ac:dyDescent="0.2">
      <c r="A51" s="40" t="s">
        <v>116</v>
      </c>
      <c r="B51" s="61" t="str">
        <f>IF(A51="","",VLOOKUP(A51,dados!$A$1:$B$23,2,FALSE))</f>
        <v>Diretoria de Tecnologia da Informação</v>
      </c>
      <c r="C51" s="63" t="s">
        <v>3943</v>
      </c>
      <c r="D51" s="26" t="s">
        <v>3795</v>
      </c>
      <c r="E51" s="28">
        <v>44592</v>
      </c>
      <c r="F51" s="28">
        <v>46053</v>
      </c>
      <c r="G51" s="28">
        <v>44377</v>
      </c>
      <c r="H51" s="25" t="s">
        <v>3944</v>
      </c>
      <c r="I51" s="38" t="s">
        <v>65</v>
      </c>
      <c r="J51" s="40" t="s">
        <v>73</v>
      </c>
      <c r="K51" s="41">
        <v>107000</v>
      </c>
      <c r="L51" s="25" t="s">
        <v>3945</v>
      </c>
    </row>
    <row r="52" spans="1:13" ht="15.75" hidden="1" customHeight="1" x14ac:dyDescent="0.2">
      <c r="A52" s="40" t="s">
        <v>89</v>
      </c>
      <c r="B52" s="61" t="str">
        <f>IF(A52="","",VLOOKUP(A52,dados!$A$1:$B$23,2,FALSE))</f>
        <v>Direção-Geral Administrativa</v>
      </c>
      <c r="C52" s="63" t="s">
        <v>3946</v>
      </c>
      <c r="D52" s="26" t="s">
        <v>3795</v>
      </c>
      <c r="E52" s="28">
        <v>44593</v>
      </c>
      <c r="F52" s="28">
        <v>45200</v>
      </c>
      <c r="G52" s="28">
        <v>44420</v>
      </c>
      <c r="H52" s="25" t="s">
        <v>3947</v>
      </c>
      <c r="I52" s="38" t="s">
        <v>65</v>
      </c>
      <c r="J52" s="40" t="s">
        <v>73</v>
      </c>
      <c r="K52" s="41">
        <v>152416</v>
      </c>
      <c r="L52" s="25" t="s">
        <v>3948</v>
      </c>
    </row>
    <row r="53" spans="1:13" ht="15.75" hidden="1" customHeight="1" x14ac:dyDescent="0.2">
      <c r="A53" s="40" t="s">
        <v>112</v>
      </c>
      <c r="B53" s="61" t="str">
        <f>IF(A53="","",VLOOKUP(A53,dados!$A$1:$B$23,2,FALSE))</f>
        <v>Diretoria de Saúde</v>
      </c>
      <c r="C53" s="63" t="s">
        <v>3949</v>
      </c>
      <c r="D53" s="26" t="s">
        <v>3795</v>
      </c>
      <c r="E53" s="28">
        <v>44594</v>
      </c>
      <c r="F53" s="28">
        <v>45690</v>
      </c>
      <c r="G53" s="28">
        <v>44410</v>
      </c>
      <c r="H53" s="25" t="s">
        <v>3950</v>
      </c>
      <c r="I53" s="38" t="s">
        <v>65</v>
      </c>
      <c r="J53" s="40" t="s">
        <v>44</v>
      </c>
      <c r="K53" s="41">
        <v>30000</v>
      </c>
      <c r="L53" s="25" t="s">
        <v>3951</v>
      </c>
    </row>
    <row r="54" spans="1:13" ht="15.75" hidden="1" customHeight="1" x14ac:dyDescent="0.2">
      <c r="A54" s="40" t="s">
        <v>124</v>
      </c>
      <c r="B54" s="61" t="str">
        <f>IF(A54="","",VLOOKUP(A54,dados!$A$1:$B$23,2,FALSE))</f>
        <v>Núcleo de Comunicação Institucional</v>
      </c>
      <c r="C54" s="63" t="s">
        <v>3952</v>
      </c>
      <c r="D54" s="26" t="s">
        <v>3795</v>
      </c>
      <c r="E54" s="28">
        <v>44594</v>
      </c>
      <c r="F54" s="28">
        <v>46055</v>
      </c>
      <c r="G54" s="28">
        <v>44410</v>
      </c>
      <c r="H54" s="25" t="s">
        <v>3953</v>
      </c>
      <c r="I54" s="38" t="s">
        <v>65</v>
      </c>
      <c r="J54" s="40" t="s">
        <v>73</v>
      </c>
      <c r="K54" s="41">
        <v>194900</v>
      </c>
      <c r="L54" s="25" t="s">
        <v>3954</v>
      </c>
    </row>
    <row r="55" spans="1:13" ht="15.75" hidden="1" customHeight="1" x14ac:dyDescent="0.2">
      <c r="A55" s="40" t="s">
        <v>82</v>
      </c>
      <c r="B55" s="61" t="str">
        <f>IF(A55="","",VLOOKUP(A55,dados!$A$1:$B$23,2,FALSE))</f>
        <v>Diretoria de Engenharia e Arquitetura</v>
      </c>
      <c r="C55" s="63" t="s">
        <v>3955</v>
      </c>
      <c r="D55" s="26" t="s">
        <v>3795</v>
      </c>
      <c r="E55" s="28">
        <v>44600</v>
      </c>
      <c r="F55" s="28">
        <v>46061</v>
      </c>
      <c r="G55" s="28">
        <v>44421</v>
      </c>
      <c r="H55" s="25" t="s">
        <v>3956</v>
      </c>
      <c r="I55" s="38" t="s">
        <v>65</v>
      </c>
      <c r="J55" s="40" t="s">
        <v>73</v>
      </c>
      <c r="K55" s="41">
        <v>85000</v>
      </c>
      <c r="L55" s="25" t="s">
        <v>3957</v>
      </c>
    </row>
    <row r="56" spans="1:13" ht="15.75" hidden="1" customHeight="1" x14ac:dyDescent="0.2">
      <c r="A56" s="40" t="s">
        <v>82</v>
      </c>
      <c r="B56" s="61" t="str">
        <f>IF(A56="","",VLOOKUP(A56,dados!$A$1:$B$23,2,FALSE))</f>
        <v>Diretoria de Engenharia e Arquitetura</v>
      </c>
      <c r="C56" s="63" t="s">
        <v>3958</v>
      </c>
      <c r="D56" s="26" t="s">
        <v>3795</v>
      </c>
      <c r="E56" s="28">
        <v>44604</v>
      </c>
      <c r="F56" s="28">
        <v>45334</v>
      </c>
      <c r="G56" s="28">
        <v>44421</v>
      </c>
      <c r="H56" s="25" t="s">
        <v>3959</v>
      </c>
      <c r="I56" s="38" t="s">
        <v>65</v>
      </c>
      <c r="J56" s="40" t="s">
        <v>73</v>
      </c>
      <c r="K56" s="41">
        <v>182060</v>
      </c>
      <c r="L56" s="25" t="s">
        <v>3960</v>
      </c>
    </row>
    <row r="57" spans="1:13" ht="15.75" customHeight="1" x14ac:dyDescent="0.2">
      <c r="A57" s="40" t="s">
        <v>116</v>
      </c>
      <c r="B57" s="61" t="str">
        <f>IF(A57="","",VLOOKUP(A57,dados!$A$1:$B$23,2,FALSE))</f>
        <v>Diretoria de Tecnologia da Informação</v>
      </c>
      <c r="C57" s="63" t="s">
        <v>3961</v>
      </c>
      <c r="D57" s="26" t="s">
        <v>3795</v>
      </c>
      <c r="E57" s="28">
        <v>44606</v>
      </c>
      <c r="F57" s="28">
        <v>45640</v>
      </c>
      <c r="G57" s="28">
        <v>44420</v>
      </c>
      <c r="H57" s="25" t="s">
        <v>3962</v>
      </c>
      <c r="I57" s="38" t="s">
        <v>65</v>
      </c>
      <c r="J57" s="40" t="s">
        <v>73</v>
      </c>
      <c r="K57" s="41">
        <v>2336100</v>
      </c>
      <c r="L57" s="25" t="s">
        <v>3963</v>
      </c>
    </row>
    <row r="58" spans="1:13" ht="15.75" hidden="1" customHeight="1" x14ac:dyDescent="0.2">
      <c r="A58" s="40" t="s">
        <v>89</v>
      </c>
      <c r="B58" s="61" t="str">
        <f>IF(A58="","",VLOOKUP(A58,dados!$A$1:$B$23,2,FALSE))</f>
        <v>Direção-Geral Administrativa</v>
      </c>
      <c r="C58" s="63" t="s">
        <v>3964</v>
      </c>
      <c r="D58" s="26" t="s">
        <v>3795</v>
      </c>
      <c r="E58" s="28">
        <v>44608</v>
      </c>
      <c r="F58" s="28">
        <v>45215</v>
      </c>
      <c r="G58" s="28">
        <v>44420</v>
      </c>
      <c r="H58" s="25" t="s">
        <v>3965</v>
      </c>
      <c r="I58" s="38" t="s">
        <v>65</v>
      </c>
      <c r="J58" s="40" t="s">
        <v>73</v>
      </c>
      <c r="K58" s="41">
        <v>239520</v>
      </c>
      <c r="L58" s="25" t="s">
        <v>3966</v>
      </c>
    </row>
    <row r="59" spans="1:13" ht="15.75" hidden="1" customHeight="1" x14ac:dyDescent="0.2">
      <c r="A59" s="40" t="s">
        <v>104</v>
      </c>
      <c r="B59" s="61" t="str">
        <f>IF(A59="","",VLOOKUP(A59,dados!$A$1:$B$23,2,FALSE))</f>
        <v>Diretoria de Material e Patrimônio</v>
      </c>
      <c r="C59" s="63" t="s">
        <v>3967</v>
      </c>
      <c r="D59" s="26" t="s">
        <v>3795</v>
      </c>
      <c r="E59" s="28">
        <v>44611</v>
      </c>
      <c r="F59" s="28" t="s">
        <v>404</v>
      </c>
      <c r="G59" s="28">
        <v>44407</v>
      </c>
      <c r="H59" s="25" t="s">
        <v>3968</v>
      </c>
      <c r="I59" s="38" t="s">
        <v>65</v>
      </c>
      <c r="J59" s="40" t="s">
        <v>44</v>
      </c>
      <c r="K59" s="41">
        <v>781916.64</v>
      </c>
      <c r="L59" s="25" t="s">
        <v>3969</v>
      </c>
    </row>
    <row r="60" spans="1:13" ht="15.75" hidden="1" customHeight="1" x14ac:dyDescent="0.2">
      <c r="A60" s="40" t="s">
        <v>75</v>
      </c>
      <c r="B60" s="61" t="str">
        <f>IF(A60="","",VLOOKUP(A60,dados!$A$1:$B$23,2,FALSE))</f>
        <v>Diretoria de Documentação e Informações</v>
      </c>
      <c r="C60" s="63" t="s">
        <v>3970</v>
      </c>
      <c r="D60" s="26" t="s">
        <v>3795</v>
      </c>
      <c r="E60" s="28">
        <v>44613</v>
      </c>
      <c r="F60" s="28">
        <v>46074</v>
      </c>
      <c r="G60" s="28">
        <v>44410</v>
      </c>
      <c r="H60" s="25" t="s">
        <v>3971</v>
      </c>
      <c r="I60" s="38" t="s">
        <v>65</v>
      </c>
      <c r="J60" s="40" t="s">
        <v>59</v>
      </c>
      <c r="K60" s="41">
        <v>36000</v>
      </c>
      <c r="L60" s="25" t="s">
        <v>3972</v>
      </c>
    </row>
    <row r="61" spans="1:13" ht="15.75" hidden="1" customHeight="1" x14ac:dyDescent="0.2">
      <c r="A61" s="40" t="s">
        <v>104</v>
      </c>
      <c r="B61" s="61" t="str">
        <f>IF(A61="","",VLOOKUP(A61,dados!$A$1:$B$23,2,FALSE))</f>
        <v>Diretoria de Material e Patrimônio</v>
      </c>
      <c r="C61" s="63" t="s">
        <v>3973</v>
      </c>
      <c r="D61" s="26" t="s">
        <v>3795</v>
      </c>
      <c r="E61" s="28">
        <v>44620</v>
      </c>
      <c r="F61" s="28">
        <v>46081</v>
      </c>
      <c r="G61" s="28">
        <v>44487</v>
      </c>
      <c r="H61" s="25" t="s">
        <v>3974</v>
      </c>
      <c r="I61" s="38" t="s">
        <v>65</v>
      </c>
      <c r="J61" s="40" t="s">
        <v>73</v>
      </c>
      <c r="K61" s="41">
        <v>899999.55</v>
      </c>
      <c r="L61" s="25" t="s">
        <v>3975</v>
      </c>
    </row>
    <row r="62" spans="1:13" ht="15.75" hidden="1" customHeight="1" x14ac:dyDescent="0.2">
      <c r="A62" s="40" t="s">
        <v>82</v>
      </c>
      <c r="B62" s="61" t="str">
        <f>IF(A62="","",VLOOKUP(A62,dados!$A$1:$B$23,2,FALSE))</f>
        <v>Diretoria de Engenharia e Arquitetura</v>
      </c>
      <c r="C62" s="63" t="s">
        <v>3976</v>
      </c>
      <c r="D62" s="26" t="s">
        <v>3795</v>
      </c>
      <c r="E62" s="28">
        <v>44629</v>
      </c>
      <c r="F62" s="28">
        <v>46090</v>
      </c>
      <c r="G62" s="28">
        <v>44487</v>
      </c>
      <c r="H62" s="25" t="s">
        <v>3977</v>
      </c>
      <c r="I62" s="38" t="s">
        <v>65</v>
      </c>
      <c r="J62" s="40" t="s">
        <v>73</v>
      </c>
      <c r="K62" s="41">
        <v>6000</v>
      </c>
      <c r="L62" s="25" t="s">
        <v>3978</v>
      </c>
    </row>
    <row r="63" spans="1:13" ht="15.75" customHeight="1" x14ac:dyDescent="0.2">
      <c r="A63" s="40" t="s">
        <v>116</v>
      </c>
      <c r="B63" s="61" t="str">
        <f>IF(A63="","",VLOOKUP(A63,dados!$A$1:$B$23,2,FALSE))</f>
        <v>Diretoria de Tecnologia da Informação</v>
      </c>
      <c r="C63" s="63" t="s">
        <v>3979</v>
      </c>
      <c r="D63" s="26" t="s">
        <v>3795</v>
      </c>
      <c r="E63" s="28">
        <v>44636</v>
      </c>
      <c r="F63" s="65">
        <v>44636</v>
      </c>
      <c r="G63" s="28">
        <v>44487</v>
      </c>
      <c r="H63" s="25" t="s">
        <v>3980</v>
      </c>
      <c r="I63" s="38" t="s">
        <v>65</v>
      </c>
      <c r="J63" s="40" t="s">
        <v>73</v>
      </c>
      <c r="K63" s="41">
        <v>193591.52</v>
      </c>
      <c r="L63" s="66" t="s">
        <v>3981</v>
      </c>
      <c r="M63" t="s">
        <v>3982</v>
      </c>
    </row>
    <row r="64" spans="1:13" ht="15.75" hidden="1" customHeight="1" x14ac:dyDescent="0.2">
      <c r="A64" s="40" t="s">
        <v>99</v>
      </c>
      <c r="B64" s="61" t="str">
        <f>IF(A64="","",VLOOKUP(A64,dados!$A$1:$B$23,2,FALSE))</f>
        <v>Diretoria de Infraestrutura</v>
      </c>
      <c r="C64" s="63" t="s">
        <v>3983</v>
      </c>
      <c r="D64" s="26" t="s">
        <v>3795</v>
      </c>
      <c r="E64" s="28">
        <v>44641</v>
      </c>
      <c r="F64" s="28">
        <v>45737</v>
      </c>
      <c r="G64" s="28">
        <v>44487</v>
      </c>
      <c r="H64" s="25" t="s">
        <v>3984</v>
      </c>
      <c r="I64" s="38" t="s">
        <v>93</v>
      </c>
      <c r="J64" s="40" t="s">
        <v>73</v>
      </c>
      <c r="K64" s="41">
        <v>500000</v>
      </c>
      <c r="L64" s="25" t="s">
        <v>3985</v>
      </c>
    </row>
    <row r="65" spans="1:12" ht="15.75" hidden="1" customHeight="1" x14ac:dyDescent="0.2">
      <c r="A65" s="40" t="s">
        <v>89</v>
      </c>
      <c r="B65" s="61" t="str">
        <f>IF(A65="","",VLOOKUP(A65,dados!$A$1:$B$23,2,FALSE))</f>
        <v>Direção-Geral Administrativa</v>
      </c>
      <c r="C65" s="63" t="s">
        <v>3986</v>
      </c>
      <c r="D65" s="26" t="s">
        <v>3795</v>
      </c>
      <c r="E65" s="28">
        <v>44651</v>
      </c>
      <c r="F65" s="72">
        <v>44286</v>
      </c>
      <c r="G65" s="28">
        <v>44487</v>
      </c>
      <c r="H65" s="25" t="s">
        <v>3987</v>
      </c>
      <c r="I65" s="38" t="s">
        <v>65</v>
      </c>
      <c r="J65" s="40" t="s">
        <v>73</v>
      </c>
      <c r="K65" s="41">
        <v>27840</v>
      </c>
      <c r="L65" s="66" t="s">
        <v>3988</v>
      </c>
    </row>
    <row r="66" spans="1:12" ht="15.75" customHeight="1" x14ac:dyDescent="0.2">
      <c r="A66" s="40" t="s">
        <v>116</v>
      </c>
      <c r="B66" s="61" t="str">
        <f>IF(A66="","",VLOOKUP(A66,dados!$A$1:$B$23,2,FALSE))</f>
        <v>Diretoria de Tecnologia da Informação</v>
      </c>
      <c r="C66" s="63" t="s">
        <v>3989</v>
      </c>
      <c r="D66" s="26" t="s">
        <v>3795</v>
      </c>
      <c r="E66" s="28">
        <v>44654</v>
      </c>
      <c r="F66" s="28">
        <v>45274</v>
      </c>
      <c r="G66" s="28">
        <v>44498</v>
      </c>
      <c r="H66" s="25" t="s">
        <v>3990</v>
      </c>
      <c r="I66" s="38" t="s">
        <v>65</v>
      </c>
      <c r="J66" s="40" t="s">
        <v>59</v>
      </c>
      <c r="K66" s="41">
        <v>57980.6</v>
      </c>
      <c r="L66" s="25" t="s">
        <v>3991</v>
      </c>
    </row>
    <row r="67" spans="1:12" ht="15.75" hidden="1" customHeight="1" x14ac:dyDescent="0.2">
      <c r="A67" s="40" t="s">
        <v>82</v>
      </c>
      <c r="B67" s="61" t="str">
        <f>IF(A67="","",VLOOKUP(A67,dados!$A$1:$B$23,2,FALSE))</f>
        <v>Diretoria de Engenharia e Arquitetura</v>
      </c>
      <c r="C67" s="63" t="s">
        <v>3992</v>
      </c>
      <c r="D67" s="26" t="s">
        <v>3795</v>
      </c>
      <c r="E67" s="28">
        <v>44657</v>
      </c>
      <c r="F67" s="72">
        <v>44475</v>
      </c>
      <c r="G67" s="28">
        <v>44498</v>
      </c>
      <c r="H67" s="25" t="s">
        <v>3993</v>
      </c>
      <c r="I67" s="38" t="s">
        <v>65</v>
      </c>
      <c r="J67" s="40" t="s">
        <v>73</v>
      </c>
      <c r="K67" s="41">
        <v>7626.12</v>
      </c>
      <c r="L67" s="66" t="s">
        <v>3994</v>
      </c>
    </row>
    <row r="68" spans="1:12" ht="15.75" hidden="1" customHeight="1" x14ac:dyDescent="0.2">
      <c r="A68" s="40" t="s">
        <v>18</v>
      </c>
      <c r="B68" s="61" t="str">
        <f>IF(A68="","",VLOOKUP(A68,dados!$A$1:$B$23,2,FALSE))</f>
        <v>Academia Judicial</v>
      </c>
      <c r="C68" s="63" t="s">
        <v>3995</v>
      </c>
      <c r="D68" s="26" t="s">
        <v>3795</v>
      </c>
      <c r="E68" s="28">
        <v>44661</v>
      </c>
      <c r="F68" s="72">
        <v>44661</v>
      </c>
      <c r="G68" s="28">
        <v>44498</v>
      </c>
      <c r="H68" s="25" t="s">
        <v>3996</v>
      </c>
      <c r="I68" s="38" t="s">
        <v>65</v>
      </c>
      <c r="J68" s="40" t="s">
        <v>73</v>
      </c>
      <c r="K68" s="41">
        <v>427992.5</v>
      </c>
      <c r="L68" s="66" t="s">
        <v>3997</v>
      </c>
    </row>
    <row r="69" spans="1:12" ht="15.75" hidden="1" customHeight="1" x14ac:dyDescent="0.2">
      <c r="A69" s="40" t="s">
        <v>82</v>
      </c>
      <c r="B69" s="61" t="str">
        <f>IF(A69="","",VLOOKUP(A69,dados!$A$1:$B$23,2,FALSE))</f>
        <v>Diretoria de Engenharia e Arquitetura</v>
      </c>
      <c r="C69" s="63" t="s">
        <v>3998</v>
      </c>
      <c r="D69" s="26" t="s">
        <v>3795</v>
      </c>
      <c r="E69" s="28">
        <v>44663</v>
      </c>
      <c r="F69" s="28">
        <v>46124</v>
      </c>
      <c r="G69" s="28">
        <v>44498</v>
      </c>
      <c r="H69" s="25" t="s">
        <v>3999</v>
      </c>
      <c r="I69" s="38" t="s">
        <v>65</v>
      </c>
      <c r="J69" s="40" t="s">
        <v>59</v>
      </c>
      <c r="K69" s="41">
        <v>119583.36</v>
      </c>
      <c r="L69" s="25" t="s">
        <v>4000</v>
      </c>
    </row>
    <row r="70" spans="1:12" ht="15.75" hidden="1" customHeight="1" x14ac:dyDescent="0.2">
      <c r="A70" s="40" t="s">
        <v>89</v>
      </c>
      <c r="B70" s="61" t="str">
        <f>IF(A70="","",VLOOKUP(A70,dados!$A$1:$B$23,2,FALSE))</f>
        <v>Direção-Geral Administrativa</v>
      </c>
      <c r="C70" s="63" t="s">
        <v>963</v>
      </c>
      <c r="D70" s="26" t="s">
        <v>3795</v>
      </c>
      <c r="E70" s="28">
        <v>44668</v>
      </c>
      <c r="F70" s="72">
        <v>44668</v>
      </c>
      <c r="G70" s="28">
        <v>44498</v>
      </c>
      <c r="H70" s="25" t="s">
        <v>4001</v>
      </c>
      <c r="I70" s="38" t="s">
        <v>65</v>
      </c>
      <c r="J70" s="40" t="s">
        <v>73</v>
      </c>
      <c r="K70" s="41">
        <v>25087.48</v>
      </c>
      <c r="L70" s="66" t="s">
        <v>4002</v>
      </c>
    </row>
    <row r="71" spans="1:12" ht="15.75" hidden="1" customHeight="1" x14ac:dyDescent="0.2">
      <c r="A71" s="40" t="s">
        <v>82</v>
      </c>
      <c r="B71" s="61" t="str">
        <f>IF(A71="","",VLOOKUP(A71,dados!$A$1:$B$23,2,FALSE))</f>
        <v>Diretoria de Engenharia e Arquitetura</v>
      </c>
      <c r="C71" s="63" t="s">
        <v>4003</v>
      </c>
      <c r="D71" s="26" t="s">
        <v>3795</v>
      </c>
      <c r="E71" s="28">
        <v>44673</v>
      </c>
      <c r="F71" s="28">
        <v>45038</v>
      </c>
      <c r="G71" s="28">
        <v>44488</v>
      </c>
      <c r="H71" s="25" t="s">
        <v>4004</v>
      </c>
      <c r="I71" s="38" t="s">
        <v>65</v>
      </c>
      <c r="J71" s="40" t="s">
        <v>73</v>
      </c>
      <c r="K71" s="41">
        <v>112300</v>
      </c>
      <c r="L71" s="25" t="s">
        <v>4005</v>
      </c>
    </row>
    <row r="72" spans="1:12" ht="15.75" hidden="1" customHeight="1" x14ac:dyDescent="0.2">
      <c r="A72" s="40" t="s">
        <v>108</v>
      </c>
      <c r="B72" s="61" t="str">
        <f>IF(A72="","",VLOOKUP(A72,dados!$A$1:$B$23,2,FALSE))</f>
        <v>Diretoria de Orçamento e Finanças</v>
      </c>
      <c r="C72" s="63" t="s">
        <v>4006</v>
      </c>
      <c r="D72" s="26" t="s">
        <v>3795</v>
      </c>
      <c r="E72" s="28">
        <v>44673</v>
      </c>
      <c r="F72" s="28">
        <v>46134</v>
      </c>
      <c r="G72" s="28">
        <v>44498</v>
      </c>
      <c r="H72" s="25" t="s">
        <v>4007</v>
      </c>
      <c r="I72" s="38" t="s">
        <v>65</v>
      </c>
      <c r="J72" s="40" t="s">
        <v>44</v>
      </c>
      <c r="K72" s="41">
        <v>932230.74</v>
      </c>
      <c r="L72" s="25" t="s">
        <v>4008</v>
      </c>
    </row>
    <row r="73" spans="1:12" ht="15.75" hidden="1" customHeight="1" x14ac:dyDescent="0.2">
      <c r="A73" s="40" t="s">
        <v>104</v>
      </c>
      <c r="B73" s="61" t="str">
        <f>IF(A73="","",VLOOKUP(A73,dados!$A$1:$B$23,2,FALSE))</f>
        <v>Diretoria de Material e Patrimônio</v>
      </c>
      <c r="C73" s="63" t="s">
        <v>4009</v>
      </c>
      <c r="D73" s="26" t="s">
        <v>3795</v>
      </c>
      <c r="E73" s="28">
        <v>44687</v>
      </c>
      <c r="F73" s="28" t="s">
        <v>404</v>
      </c>
      <c r="G73" s="28">
        <v>44488</v>
      </c>
      <c r="H73" s="25" t="s">
        <v>4010</v>
      </c>
      <c r="I73" s="38" t="s">
        <v>65</v>
      </c>
      <c r="J73" s="40" t="s">
        <v>44</v>
      </c>
      <c r="K73" s="41">
        <v>27667.56</v>
      </c>
      <c r="L73" s="25" t="s">
        <v>4011</v>
      </c>
    </row>
    <row r="74" spans="1:12" ht="15.75" hidden="1" customHeight="1" x14ac:dyDescent="0.2">
      <c r="A74" s="40" t="s">
        <v>18</v>
      </c>
      <c r="B74" s="61" t="str">
        <f>IF(A74="","",VLOOKUP(A74,dados!$A$1:$B$23,2,FALSE))</f>
        <v>Academia Judicial</v>
      </c>
      <c r="C74" s="63" t="s">
        <v>4012</v>
      </c>
      <c r="D74" s="26" t="s">
        <v>3795</v>
      </c>
      <c r="E74" s="28">
        <v>44690</v>
      </c>
      <c r="F74" s="72">
        <v>44690</v>
      </c>
      <c r="G74" s="28">
        <v>44498</v>
      </c>
      <c r="H74" s="25" t="s">
        <v>4013</v>
      </c>
      <c r="I74" s="38" t="s">
        <v>65</v>
      </c>
      <c r="J74" s="40" t="s">
        <v>73</v>
      </c>
      <c r="K74" s="41">
        <v>259904.7</v>
      </c>
      <c r="L74" s="66" t="s">
        <v>4014</v>
      </c>
    </row>
    <row r="75" spans="1:12" ht="15.75" hidden="1" customHeight="1" x14ac:dyDescent="0.2">
      <c r="A75" s="40" t="s">
        <v>82</v>
      </c>
      <c r="B75" s="61" t="str">
        <f>IF(A75="","",VLOOKUP(A75,dados!$A$1:$B$23,2,FALSE))</f>
        <v>Diretoria de Engenharia e Arquitetura</v>
      </c>
      <c r="C75" s="63" t="s">
        <v>4015</v>
      </c>
      <c r="D75" s="26" t="s">
        <v>3795</v>
      </c>
      <c r="E75" s="28">
        <v>44693</v>
      </c>
      <c r="F75" s="28">
        <v>45424</v>
      </c>
      <c r="G75" s="28">
        <v>44489</v>
      </c>
      <c r="H75" s="25" t="s">
        <v>4016</v>
      </c>
      <c r="I75" s="38" t="s">
        <v>65</v>
      </c>
      <c r="J75" s="40" t="s">
        <v>73</v>
      </c>
      <c r="K75" s="41">
        <v>209699.99</v>
      </c>
      <c r="L75" s="25" t="s">
        <v>4017</v>
      </c>
    </row>
    <row r="76" spans="1:12" ht="15.75" hidden="1" customHeight="1" x14ac:dyDescent="0.2">
      <c r="A76" s="40" t="s">
        <v>82</v>
      </c>
      <c r="B76" s="61" t="str">
        <f>IF(A76="","",VLOOKUP(A76,dados!$A$1:$B$23,2,FALSE))</f>
        <v>Diretoria de Engenharia e Arquitetura</v>
      </c>
      <c r="C76" s="63" t="s">
        <v>4018</v>
      </c>
      <c r="D76" s="26" t="s">
        <v>3795</v>
      </c>
      <c r="E76" s="28">
        <v>44693</v>
      </c>
      <c r="F76" s="28">
        <v>45424</v>
      </c>
      <c r="G76" s="28">
        <v>44489</v>
      </c>
      <c r="H76" s="25" t="s">
        <v>4019</v>
      </c>
      <c r="I76" s="38" t="s">
        <v>65</v>
      </c>
      <c r="J76" s="40" t="s">
        <v>73</v>
      </c>
      <c r="K76" s="41">
        <v>270839.8</v>
      </c>
      <c r="L76" s="25" t="s">
        <v>4020</v>
      </c>
    </row>
    <row r="77" spans="1:12" ht="15.75" hidden="1" customHeight="1" x14ac:dyDescent="0.2">
      <c r="A77" s="40" t="s">
        <v>82</v>
      </c>
      <c r="B77" s="61" t="str">
        <f>IF(A77="","",VLOOKUP(A77,dados!$A$1:$B$23,2,FALSE))</f>
        <v>Diretoria de Engenharia e Arquitetura</v>
      </c>
      <c r="C77" s="63" t="s">
        <v>4021</v>
      </c>
      <c r="D77" s="26" t="s">
        <v>3795</v>
      </c>
      <c r="E77" s="28">
        <v>44697</v>
      </c>
      <c r="F77" s="28">
        <v>46158</v>
      </c>
      <c r="G77" s="28">
        <v>44498</v>
      </c>
      <c r="H77" s="25" t="s">
        <v>4022</v>
      </c>
      <c r="I77" s="38" t="s">
        <v>65</v>
      </c>
      <c r="J77" s="40" t="s">
        <v>73</v>
      </c>
      <c r="K77" s="41">
        <v>10500</v>
      </c>
      <c r="L77" s="25" t="s">
        <v>4023</v>
      </c>
    </row>
    <row r="78" spans="1:12" ht="15.75" hidden="1" customHeight="1" x14ac:dyDescent="0.2">
      <c r="A78" s="40" t="s">
        <v>108</v>
      </c>
      <c r="B78" s="61" t="str">
        <f>IF(A78="","",VLOOKUP(A78,dados!$A$1:$B$23,2,FALSE))</f>
        <v>Diretoria de Orçamento e Finanças</v>
      </c>
      <c r="C78" s="63" t="s">
        <v>4024</v>
      </c>
      <c r="D78" s="26" t="s">
        <v>3795</v>
      </c>
      <c r="E78" s="28">
        <v>44700</v>
      </c>
      <c r="F78" s="28">
        <v>45796</v>
      </c>
      <c r="G78" s="28"/>
      <c r="H78" s="25" t="s">
        <v>4025</v>
      </c>
      <c r="I78" s="38" t="s">
        <v>79</v>
      </c>
      <c r="J78" s="40" t="s">
        <v>73</v>
      </c>
      <c r="K78" s="41" t="s">
        <v>404</v>
      </c>
      <c r="L78" s="25" t="s">
        <v>4026</v>
      </c>
    </row>
    <row r="79" spans="1:12" ht="15.75" customHeight="1" x14ac:dyDescent="0.2">
      <c r="A79" s="40" t="s">
        <v>116</v>
      </c>
      <c r="B79" s="61" t="str">
        <f>IF(A79="","",VLOOKUP(A79,dados!$A$1:$B$23,2,FALSE))</f>
        <v>Diretoria de Tecnologia da Informação</v>
      </c>
      <c r="C79" s="63" t="s">
        <v>4027</v>
      </c>
      <c r="D79" s="26" t="s">
        <v>3795</v>
      </c>
      <c r="E79" s="28">
        <v>44712</v>
      </c>
      <c r="F79" s="28">
        <v>45385</v>
      </c>
      <c r="G79" s="28"/>
      <c r="H79" s="25"/>
      <c r="I79" s="38" t="s">
        <v>79</v>
      </c>
      <c r="J79" s="40" t="s">
        <v>73</v>
      </c>
      <c r="K79" s="41">
        <v>450000</v>
      </c>
      <c r="L79" s="25" t="s">
        <v>4028</v>
      </c>
    </row>
    <row r="80" spans="1:12" ht="15.75" hidden="1" customHeight="1" x14ac:dyDescent="0.2">
      <c r="A80" s="40" t="s">
        <v>104</v>
      </c>
      <c r="B80" s="61" t="str">
        <f>IF(A80="","",VLOOKUP(A80,dados!$A$1:$B$23,2,FALSE))</f>
        <v>Diretoria de Material e Patrimônio</v>
      </c>
      <c r="C80" s="63" t="s">
        <v>4029</v>
      </c>
      <c r="D80" s="26" t="s">
        <v>3795</v>
      </c>
      <c r="E80" s="28">
        <v>44713</v>
      </c>
      <c r="F80" s="28" t="s">
        <v>404</v>
      </c>
      <c r="G80" s="28"/>
      <c r="H80" s="25" t="s">
        <v>4030</v>
      </c>
      <c r="I80" s="38" t="s">
        <v>79</v>
      </c>
      <c r="J80" s="40" t="s">
        <v>44</v>
      </c>
      <c r="K80" s="41">
        <v>16962.36</v>
      </c>
      <c r="L80" s="25" t="s">
        <v>4031</v>
      </c>
    </row>
    <row r="81" spans="1:13" ht="15.75" hidden="1" customHeight="1" x14ac:dyDescent="0.2">
      <c r="A81" s="40" t="s">
        <v>18</v>
      </c>
      <c r="B81" s="61" t="str">
        <f>IF(A81="","",VLOOKUP(A81,dados!$A$1:$B$23,2,FALSE))</f>
        <v>Academia Judicial</v>
      </c>
      <c r="C81" s="63" t="s">
        <v>4032</v>
      </c>
      <c r="D81" s="26" t="s">
        <v>3795</v>
      </c>
      <c r="E81" s="28">
        <v>44713</v>
      </c>
      <c r="F81" s="28">
        <v>45435</v>
      </c>
      <c r="G81" s="28"/>
      <c r="H81" s="25" t="s">
        <v>4033</v>
      </c>
      <c r="I81" s="38" t="s">
        <v>79</v>
      </c>
      <c r="J81" s="40" t="s">
        <v>44</v>
      </c>
      <c r="K81" s="41">
        <v>1985697</v>
      </c>
      <c r="L81" s="25" t="s">
        <v>4034</v>
      </c>
    </row>
    <row r="82" spans="1:13" ht="15.75" hidden="1" customHeight="1" x14ac:dyDescent="0.2">
      <c r="A82" s="40" t="s">
        <v>104</v>
      </c>
      <c r="B82" s="61" t="str">
        <f>IF(A82="","",VLOOKUP(A82,dados!$A$1:$B$23,2,FALSE))</f>
        <v>Diretoria de Material e Patrimônio</v>
      </c>
      <c r="C82" s="63" t="s">
        <v>4035</v>
      </c>
      <c r="D82" s="26" t="s">
        <v>3795</v>
      </c>
      <c r="E82" s="28">
        <v>44720</v>
      </c>
      <c r="F82" s="28" t="s">
        <v>404</v>
      </c>
      <c r="G82" s="28"/>
      <c r="H82" s="25" t="s">
        <v>4036</v>
      </c>
      <c r="I82" s="38" t="s">
        <v>79</v>
      </c>
      <c r="J82" s="40" t="s">
        <v>44</v>
      </c>
      <c r="K82" s="41">
        <v>137664.12</v>
      </c>
      <c r="L82" s="25" t="s">
        <v>4037</v>
      </c>
    </row>
    <row r="83" spans="1:13" ht="15.75" hidden="1" customHeight="1" x14ac:dyDescent="0.2">
      <c r="A83" s="40" t="s">
        <v>82</v>
      </c>
      <c r="B83" s="61" t="str">
        <f>IF(A83="","",VLOOKUP(A83,dados!$A$1:$B$23,2,FALSE))</f>
        <v>Diretoria de Engenharia e Arquitetura</v>
      </c>
      <c r="C83" s="63" t="s">
        <v>4038</v>
      </c>
      <c r="D83" s="26" t="s">
        <v>3795</v>
      </c>
      <c r="E83" s="28">
        <v>44720</v>
      </c>
      <c r="F83" s="72">
        <v>44720</v>
      </c>
      <c r="G83" s="28"/>
      <c r="H83" s="25" t="s">
        <v>4039</v>
      </c>
      <c r="I83" s="38" t="s">
        <v>79</v>
      </c>
      <c r="J83" s="40" t="s">
        <v>73</v>
      </c>
      <c r="K83" s="41">
        <v>14873453.279999999</v>
      </c>
      <c r="L83" s="66" t="s">
        <v>4040</v>
      </c>
    </row>
    <row r="84" spans="1:13" ht="15.75" customHeight="1" x14ac:dyDescent="0.2">
      <c r="A84" s="40" t="s">
        <v>116</v>
      </c>
      <c r="B84" s="61" t="str">
        <f>IF(A84="","",VLOOKUP(A84,dados!$A$1:$B$23,2,FALSE))</f>
        <v>Diretoria de Tecnologia da Informação</v>
      </c>
      <c r="C84" s="63" t="s">
        <v>4041</v>
      </c>
      <c r="D84" s="26" t="s">
        <v>3795</v>
      </c>
      <c r="E84" s="28">
        <v>44723</v>
      </c>
      <c r="F84" s="28">
        <v>45819</v>
      </c>
      <c r="G84" s="28"/>
      <c r="H84" s="25" t="s">
        <v>4042</v>
      </c>
      <c r="I84" s="38" t="s">
        <v>79</v>
      </c>
      <c r="J84" s="40" t="s">
        <v>73</v>
      </c>
      <c r="K84" s="41">
        <v>90192</v>
      </c>
      <c r="L84" s="25" t="s">
        <v>4043</v>
      </c>
    </row>
    <row r="85" spans="1:13" ht="15.75" hidden="1" customHeight="1" x14ac:dyDescent="0.2">
      <c r="A85" s="40" t="s">
        <v>89</v>
      </c>
      <c r="B85" s="61" t="str">
        <f>IF(A85="","",VLOOKUP(A85,dados!$A$1:$B$23,2,FALSE))</f>
        <v>Direção-Geral Administrativa</v>
      </c>
      <c r="C85" s="63" t="s">
        <v>1156</v>
      </c>
      <c r="D85" s="26" t="s">
        <v>3795</v>
      </c>
      <c r="E85" s="28">
        <v>44724</v>
      </c>
      <c r="F85" s="72">
        <v>44724</v>
      </c>
      <c r="G85" s="28"/>
      <c r="H85" s="25" t="s">
        <v>4044</v>
      </c>
      <c r="I85" s="38" t="s">
        <v>79</v>
      </c>
      <c r="J85" s="40" t="s">
        <v>73</v>
      </c>
      <c r="K85" s="41">
        <v>33020.28</v>
      </c>
      <c r="L85" s="66" t="s">
        <v>4045</v>
      </c>
    </row>
    <row r="86" spans="1:13" ht="15.75" hidden="1" customHeight="1" x14ac:dyDescent="0.2">
      <c r="A86" s="40" t="s">
        <v>82</v>
      </c>
      <c r="B86" s="61" t="str">
        <f>IF(A86="","",VLOOKUP(A86,dados!$A$1:$B$23,2,FALSE))</f>
        <v>Diretoria de Engenharia e Arquitetura</v>
      </c>
      <c r="C86" s="63" t="s">
        <v>4046</v>
      </c>
      <c r="D86" s="26" t="s">
        <v>3795</v>
      </c>
      <c r="E86" s="28">
        <v>44726</v>
      </c>
      <c r="F86" s="28">
        <v>45810</v>
      </c>
      <c r="G86" s="28"/>
      <c r="H86" s="25"/>
      <c r="I86" s="38" t="s">
        <v>79</v>
      </c>
      <c r="J86" s="40" t="s">
        <v>73</v>
      </c>
      <c r="K86" s="41">
        <v>79500</v>
      </c>
      <c r="L86" s="25" t="s">
        <v>4047</v>
      </c>
    </row>
    <row r="87" spans="1:13" ht="15.75" hidden="1" customHeight="1" x14ac:dyDescent="0.2">
      <c r="A87" s="40" t="s">
        <v>82</v>
      </c>
      <c r="B87" s="61" t="str">
        <f>IF(A87="","",VLOOKUP(A87,dados!$A$1:$B$23,2,FALSE))</f>
        <v>Diretoria de Engenharia e Arquitetura</v>
      </c>
      <c r="C87" s="63" t="s">
        <v>750</v>
      </c>
      <c r="D87" s="26" t="s">
        <v>3795</v>
      </c>
      <c r="E87" s="28">
        <v>44727</v>
      </c>
      <c r="F87" s="72">
        <v>44727</v>
      </c>
      <c r="G87" s="28"/>
      <c r="H87" s="25" t="s">
        <v>4048</v>
      </c>
      <c r="I87" s="38" t="s">
        <v>79</v>
      </c>
      <c r="J87" s="40" t="s">
        <v>73</v>
      </c>
      <c r="K87" s="41">
        <v>13020320.68</v>
      </c>
      <c r="L87" s="66" t="s">
        <v>4049</v>
      </c>
    </row>
    <row r="88" spans="1:13" ht="15.75" hidden="1" customHeight="1" x14ac:dyDescent="0.2">
      <c r="A88" s="40" t="s">
        <v>82</v>
      </c>
      <c r="B88" s="61" t="str">
        <f>IF(A88="","",VLOOKUP(A88,dados!$A$1:$B$23,2,FALSE))</f>
        <v>Diretoria de Engenharia e Arquitetura</v>
      </c>
      <c r="C88" s="63" t="s">
        <v>4050</v>
      </c>
      <c r="D88" s="26" t="s">
        <v>3795</v>
      </c>
      <c r="E88" s="28">
        <v>44727</v>
      </c>
      <c r="F88" s="28">
        <v>45823</v>
      </c>
      <c r="G88" s="28"/>
      <c r="H88" s="25"/>
      <c r="I88" s="38" t="s">
        <v>79</v>
      </c>
      <c r="J88" s="40" t="s">
        <v>73</v>
      </c>
      <c r="K88" s="41">
        <v>649646.11</v>
      </c>
      <c r="L88" s="25" t="s">
        <v>4051</v>
      </c>
    </row>
    <row r="89" spans="1:13" ht="15.75" hidden="1" customHeight="1" x14ac:dyDescent="0.2">
      <c r="A89" s="40" t="s">
        <v>99</v>
      </c>
      <c r="B89" s="61" t="str">
        <f>IF(A89="","",VLOOKUP(A89,dados!$A$1:$B$23,2,FALSE))</f>
        <v>Diretoria de Infraestrutura</v>
      </c>
      <c r="C89" s="63" t="s">
        <v>4052</v>
      </c>
      <c r="D89" s="26" t="s">
        <v>3795</v>
      </c>
      <c r="E89" s="28">
        <v>44729</v>
      </c>
      <c r="F89" s="28">
        <v>46190</v>
      </c>
      <c r="G89" s="28">
        <v>44547</v>
      </c>
      <c r="H89" s="25"/>
      <c r="I89" s="38" t="s">
        <v>79</v>
      </c>
      <c r="J89" s="40" t="s">
        <v>73</v>
      </c>
      <c r="K89" s="41">
        <v>43842</v>
      </c>
      <c r="L89" s="25" t="s">
        <v>4053</v>
      </c>
    </row>
    <row r="90" spans="1:13" ht="15.75" hidden="1" customHeight="1" x14ac:dyDescent="0.2">
      <c r="A90" s="40" t="s">
        <v>104</v>
      </c>
      <c r="B90" s="61" t="str">
        <f>IF(A90="","",VLOOKUP(A90,dados!$A$1:$B$23,2,FALSE))</f>
        <v>Diretoria de Material e Patrimônio</v>
      </c>
      <c r="C90" s="63" t="s">
        <v>4054</v>
      </c>
      <c r="D90" s="26" t="s">
        <v>3795</v>
      </c>
      <c r="E90" s="28">
        <v>44730</v>
      </c>
      <c r="F90" s="28">
        <v>45826</v>
      </c>
      <c r="G90" s="28"/>
      <c r="H90" s="25"/>
      <c r="I90" s="38" t="s">
        <v>79</v>
      </c>
      <c r="J90" s="40" t="s">
        <v>73</v>
      </c>
      <c r="K90" s="41">
        <v>18000</v>
      </c>
      <c r="L90" s="25" t="s">
        <v>4055</v>
      </c>
    </row>
    <row r="91" spans="1:13" ht="15.75" customHeight="1" x14ac:dyDescent="0.2">
      <c r="A91" s="40" t="s">
        <v>116</v>
      </c>
      <c r="B91" s="61" t="str">
        <f>IF(A91="","",VLOOKUP(A91,dados!$A$1:$B$23,2,FALSE))</f>
        <v>Diretoria de Tecnologia da Informação</v>
      </c>
      <c r="C91" s="63" t="s">
        <v>4056</v>
      </c>
      <c r="D91" s="26" t="s">
        <v>3795</v>
      </c>
      <c r="E91" s="28">
        <v>44734</v>
      </c>
      <c r="F91" s="65">
        <v>44734</v>
      </c>
      <c r="G91" s="28"/>
      <c r="H91" s="25" t="s">
        <v>4057</v>
      </c>
      <c r="I91" s="38" t="s">
        <v>79</v>
      </c>
      <c r="J91" s="40" t="s">
        <v>73</v>
      </c>
      <c r="K91" s="41">
        <v>913031.69</v>
      </c>
      <c r="L91" s="66" t="s">
        <v>4058</v>
      </c>
      <c r="M91" t="s">
        <v>4059</v>
      </c>
    </row>
    <row r="92" spans="1:13" ht="15.75" hidden="1" customHeight="1" x14ac:dyDescent="0.2">
      <c r="A92" s="40" t="s">
        <v>75</v>
      </c>
      <c r="B92" s="61" t="str">
        <f>IF(A92="","",VLOOKUP(A92,dados!$A$1:$B$23,2,FALSE))</f>
        <v>Diretoria de Documentação e Informações</v>
      </c>
      <c r="C92" s="63" t="s">
        <v>4060</v>
      </c>
      <c r="D92" s="26" t="s">
        <v>3795</v>
      </c>
      <c r="E92" s="28">
        <v>44735</v>
      </c>
      <c r="F92" s="28">
        <v>45831</v>
      </c>
      <c r="G92" s="28"/>
      <c r="H92" s="25" t="s">
        <v>4061</v>
      </c>
      <c r="I92" s="38" t="s">
        <v>79</v>
      </c>
      <c r="J92" s="40" t="s">
        <v>73</v>
      </c>
      <c r="K92" s="41">
        <v>16400</v>
      </c>
      <c r="L92" s="25" t="s">
        <v>4062</v>
      </c>
    </row>
    <row r="93" spans="1:13" ht="15.75" hidden="1" customHeight="1" x14ac:dyDescent="0.2">
      <c r="A93" s="40" t="s">
        <v>75</v>
      </c>
      <c r="B93" s="61" t="str">
        <f>IF(A93="","",VLOOKUP(A93,dados!$A$1:$B$23,2,FALSE))</f>
        <v>Diretoria de Documentação e Informações</v>
      </c>
      <c r="C93" s="63" t="s">
        <v>4063</v>
      </c>
      <c r="D93" s="26" t="s">
        <v>3795</v>
      </c>
      <c r="E93" s="28">
        <v>44736</v>
      </c>
      <c r="F93" s="28">
        <v>45467</v>
      </c>
      <c r="G93" s="28"/>
      <c r="H93" s="25" t="s">
        <v>4064</v>
      </c>
      <c r="I93" s="38" t="s">
        <v>79</v>
      </c>
      <c r="J93" s="40" t="s">
        <v>59</v>
      </c>
      <c r="K93" s="41">
        <v>870075.84</v>
      </c>
      <c r="L93" s="25" t="s">
        <v>4065</v>
      </c>
    </row>
    <row r="94" spans="1:13" ht="15.75" hidden="1" customHeight="1" x14ac:dyDescent="0.2">
      <c r="A94" s="40" t="s">
        <v>99</v>
      </c>
      <c r="B94" s="61" t="str">
        <f>IF(A94="","",VLOOKUP(A94,dados!$A$1:$B$23,2,FALSE))</f>
        <v>Diretoria de Infraestrutura</v>
      </c>
      <c r="C94" s="63" t="s">
        <v>4066</v>
      </c>
      <c r="D94" s="26" t="s">
        <v>3795</v>
      </c>
      <c r="E94" s="28">
        <v>44736</v>
      </c>
      <c r="F94" s="28">
        <v>46197</v>
      </c>
      <c r="G94" s="28">
        <v>44547</v>
      </c>
      <c r="H94" s="25"/>
      <c r="I94" s="38" t="s">
        <v>79</v>
      </c>
      <c r="J94" s="40" t="s">
        <v>73</v>
      </c>
      <c r="K94" s="41">
        <v>162965</v>
      </c>
      <c r="L94" s="25" t="s">
        <v>4067</v>
      </c>
    </row>
    <row r="95" spans="1:13" ht="15.75" hidden="1" customHeight="1" x14ac:dyDescent="0.2">
      <c r="A95" s="40" t="s">
        <v>82</v>
      </c>
      <c r="B95" s="61" t="str">
        <f>IF(A95="","",VLOOKUP(A95,dados!$A$1:$B$23,2,FALSE))</f>
        <v>Diretoria de Engenharia e Arquitetura</v>
      </c>
      <c r="C95" s="63" t="s">
        <v>4068</v>
      </c>
      <c r="D95" s="26" t="s">
        <v>3795</v>
      </c>
      <c r="E95" s="28">
        <v>44737</v>
      </c>
      <c r="F95" s="28">
        <v>45833</v>
      </c>
      <c r="G95" s="28"/>
      <c r="H95" s="25"/>
      <c r="I95" s="38" t="s">
        <v>79</v>
      </c>
      <c r="J95" s="40" t="s">
        <v>73</v>
      </c>
      <c r="K95" s="41">
        <v>451476.16</v>
      </c>
      <c r="L95" s="25" t="s">
        <v>4069</v>
      </c>
    </row>
    <row r="96" spans="1:13" ht="15.75" hidden="1" customHeight="1" x14ac:dyDescent="0.2">
      <c r="A96" s="40" t="s">
        <v>82</v>
      </c>
      <c r="B96" s="61" t="str">
        <f>IF(A96="","",VLOOKUP(A96,dados!$A$1:$B$23,2,FALSE))</f>
        <v>Diretoria de Engenharia e Arquitetura</v>
      </c>
      <c r="C96" s="63" t="s">
        <v>4070</v>
      </c>
      <c r="D96" s="26" t="s">
        <v>3795</v>
      </c>
      <c r="E96" s="28">
        <v>44737</v>
      </c>
      <c r="F96" s="28">
        <v>45833</v>
      </c>
      <c r="G96" s="28"/>
      <c r="H96" s="25"/>
      <c r="I96" s="38" t="s">
        <v>79</v>
      </c>
      <c r="J96" s="40" t="s">
        <v>73</v>
      </c>
      <c r="K96" s="41">
        <v>456858.45</v>
      </c>
      <c r="L96" s="25" t="s">
        <v>4071</v>
      </c>
    </row>
    <row r="97" spans="1:12" ht="15.75" hidden="1" customHeight="1" x14ac:dyDescent="0.2">
      <c r="A97" s="40" t="s">
        <v>104</v>
      </c>
      <c r="B97" s="61" t="str">
        <f>IF(A97="","",VLOOKUP(A97,dados!$A$1:$B$23,2,FALSE))</f>
        <v>Diretoria de Material e Patrimônio</v>
      </c>
      <c r="C97" s="63" t="s">
        <v>4072</v>
      </c>
      <c r="D97" s="26" t="s">
        <v>3795</v>
      </c>
      <c r="E97" s="28">
        <v>44740</v>
      </c>
      <c r="F97" s="28" t="s">
        <v>404</v>
      </c>
      <c r="G97" s="28"/>
      <c r="H97" s="25"/>
      <c r="I97" s="38" t="s">
        <v>79</v>
      </c>
      <c r="J97" s="40" t="s">
        <v>44</v>
      </c>
      <c r="K97" s="41">
        <v>477219.96</v>
      </c>
      <c r="L97" s="25" t="s">
        <v>4073</v>
      </c>
    </row>
    <row r="98" spans="1:12" ht="15.75" hidden="1" customHeight="1" x14ac:dyDescent="0.2">
      <c r="A98" s="40" t="s">
        <v>89</v>
      </c>
      <c r="B98" s="61" t="str">
        <f>IF(A98="","",VLOOKUP(A98,dados!$A$1:$B$23,2,FALSE))</f>
        <v>Direção-Geral Administrativa</v>
      </c>
      <c r="C98" s="63" t="s">
        <v>4074</v>
      </c>
      <c r="D98" s="26" t="s">
        <v>3795</v>
      </c>
      <c r="E98" s="28">
        <v>44742</v>
      </c>
      <c r="F98" s="28">
        <v>45707</v>
      </c>
      <c r="G98" s="28"/>
      <c r="H98" s="25"/>
      <c r="I98" s="38" t="s">
        <v>79</v>
      </c>
      <c r="J98" s="40" t="s">
        <v>73</v>
      </c>
      <c r="K98" s="41">
        <v>58999.6</v>
      </c>
      <c r="L98" s="25" t="s">
        <v>4075</v>
      </c>
    </row>
    <row r="99" spans="1:12" ht="15.75" hidden="1" customHeight="1" x14ac:dyDescent="0.2">
      <c r="A99" s="40" t="s">
        <v>94</v>
      </c>
      <c r="B99" s="61" t="str">
        <f>IF(A99="","",VLOOKUP(A99,dados!$A$1:$B$23,2,FALSE))</f>
        <v>Diretoria de Gestão de Pessoas</v>
      </c>
      <c r="C99" s="63" t="s">
        <v>4076</v>
      </c>
      <c r="D99" s="26" t="s">
        <v>3795</v>
      </c>
      <c r="E99" s="28">
        <v>44744</v>
      </c>
      <c r="F99" s="72">
        <v>44744</v>
      </c>
      <c r="G99" s="28"/>
      <c r="H99" s="25" t="s">
        <v>4077</v>
      </c>
      <c r="I99" s="38" t="s">
        <v>79</v>
      </c>
      <c r="J99" s="40" t="s">
        <v>73</v>
      </c>
      <c r="K99" s="41">
        <v>21230588.640000001</v>
      </c>
      <c r="L99" s="66" t="s">
        <v>4078</v>
      </c>
    </row>
    <row r="100" spans="1:12" ht="15.75" customHeight="1" x14ac:dyDescent="0.2">
      <c r="A100" s="40" t="s">
        <v>116</v>
      </c>
      <c r="B100" s="61" t="str">
        <f>IF(A100="","",VLOOKUP(A100,dados!$A$1:$B$23,2,FALSE))</f>
        <v>Diretoria de Tecnologia da Informação</v>
      </c>
      <c r="C100" s="63" t="s">
        <v>4079</v>
      </c>
      <c r="D100" s="26" t="s">
        <v>3795</v>
      </c>
      <c r="E100" s="28">
        <v>44749</v>
      </c>
      <c r="F100" s="28">
        <v>45625</v>
      </c>
      <c r="G100" s="28"/>
      <c r="H100" s="25"/>
      <c r="I100" s="38" t="s">
        <v>79</v>
      </c>
      <c r="J100" s="40" t="s">
        <v>73</v>
      </c>
      <c r="K100" s="41">
        <v>13354092</v>
      </c>
      <c r="L100" s="25" t="s">
        <v>4080</v>
      </c>
    </row>
    <row r="101" spans="1:12" ht="15.75" hidden="1" customHeight="1" x14ac:dyDescent="0.2">
      <c r="A101" s="40" t="s">
        <v>94</v>
      </c>
      <c r="B101" s="61" t="str">
        <f>IF(A101="","",VLOOKUP(A101,dados!$A$1:$B$23,2,FALSE))</f>
        <v>Diretoria de Gestão de Pessoas</v>
      </c>
      <c r="C101" s="63" t="s">
        <v>4081</v>
      </c>
      <c r="D101" s="26" t="s">
        <v>3795</v>
      </c>
      <c r="E101" s="28">
        <v>44751</v>
      </c>
      <c r="F101" s="28">
        <v>45116</v>
      </c>
      <c r="G101" s="28"/>
      <c r="H101" s="25" t="s">
        <v>4082</v>
      </c>
      <c r="I101" s="38" t="s">
        <v>79</v>
      </c>
      <c r="J101" s="40" t="s">
        <v>73</v>
      </c>
      <c r="K101" s="41">
        <v>25931557.199999999</v>
      </c>
      <c r="L101" s="25" t="s">
        <v>4083</v>
      </c>
    </row>
    <row r="102" spans="1:12" ht="15.75" hidden="1" customHeight="1" x14ac:dyDescent="0.2">
      <c r="A102" s="40" t="s">
        <v>82</v>
      </c>
      <c r="B102" s="61" t="str">
        <f>IF(A102="","",VLOOKUP(A102,dados!$A$1:$B$23,2,FALSE))</f>
        <v>Diretoria de Engenharia e Arquitetura</v>
      </c>
      <c r="C102" s="63" t="s">
        <v>4084</v>
      </c>
      <c r="D102" s="26" t="s">
        <v>3795</v>
      </c>
      <c r="E102" s="28">
        <v>44752</v>
      </c>
      <c r="F102" s="72">
        <v>44752</v>
      </c>
      <c r="G102" s="28"/>
      <c r="H102" s="25" t="s">
        <v>4085</v>
      </c>
      <c r="I102" s="38" t="s">
        <v>79</v>
      </c>
      <c r="J102" s="40" t="s">
        <v>73</v>
      </c>
      <c r="K102" s="41">
        <v>8227419.1900000004</v>
      </c>
      <c r="L102" s="66" t="s">
        <v>4086</v>
      </c>
    </row>
    <row r="103" spans="1:12" ht="15.75" hidden="1" customHeight="1" x14ac:dyDescent="0.2">
      <c r="A103" s="40" t="s">
        <v>99</v>
      </c>
      <c r="B103" s="61" t="str">
        <f>IF(A103="","",VLOOKUP(A103,dados!$A$1:$B$23,2,FALSE))</f>
        <v>Diretoria de Infraestrutura</v>
      </c>
      <c r="C103" s="63" t="s">
        <v>4087</v>
      </c>
      <c r="D103" s="26" t="s">
        <v>3795</v>
      </c>
      <c r="E103" s="28">
        <v>44753</v>
      </c>
      <c r="F103" s="28">
        <v>45484</v>
      </c>
      <c r="G103" s="28">
        <v>44603</v>
      </c>
      <c r="H103" s="25" t="s">
        <v>4088</v>
      </c>
      <c r="I103" s="38" t="s">
        <v>79</v>
      </c>
      <c r="J103" s="40" t="s">
        <v>73</v>
      </c>
      <c r="K103" s="41">
        <v>1721102</v>
      </c>
      <c r="L103" s="25" t="s">
        <v>4089</v>
      </c>
    </row>
    <row r="104" spans="1:12" ht="15.75" hidden="1" customHeight="1" x14ac:dyDescent="0.2">
      <c r="A104" s="40" t="s">
        <v>104</v>
      </c>
      <c r="B104" s="61" t="str">
        <f>IF(A104="","",VLOOKUP(A104,dados!$A$1:$B$23,2,FALSE))</f>
        <v>Diretoria de Material e Patrimônio</v>
      </c>
      <c r="C104" s="63" t="s">
        <v>4090</v>
      </c>
      <c r="D104" s="26" t="s">
        <v>3795</v>
      </c>
      <c r="E104" s="28">
        <v>44753</v>
      </c>
      <c r="F104" s="28" t="s">
        <v>404</v>
      </c>
      <c r="G104" s="28"/>
      <c r="H104" s="25"/>
      <c r="I104" s="38" t="s">
        <v>79</v>
      </c>
      <c r="J104" s="40" t="s">
        <v>44</v>
      </c>
      <c r="K104" s="41">
        <v>59025.24</v>
      </c>
      <c r="L104" s="25" t="s">
        <v>4091</v>
      </c>
    </row>
    <row r="105" spans="1:12" ht="15.75" hidden="1" customHeight="1" x14ac:dyDescent="0.2">
      <c r="A105" s="40" t="s">
        <v>99</v>
      </c>
      <c r="B105" s="61" t="str">
        <f>IF(A105="","",VLOOKUP(A105,dados!$A$1:$B$23,2,FALSE))</f>
        <v>Diretoria de Infraestrutura</v>
      </c>
      <c r="C105" s="63" t="s">
        <v>4092</v>
      </c>
      <c r="D105" s="26" t="s">
        <v>3795</v>
      </c>
      <c r="E105" s="28">
        <v>44753</v>
      </c>
      <c r="F105" s="28">
        <v>46214</v>
      </c>
      <c r="G105" s="28">
        <v>44603</v>
      </c>
      <c r="H105" s="25"/>
      <c r="I105" s="38" t="s">
        <v>79</v>
      </c>
      <c r="J105" s="40" t="s">
        <v>73</v>
      </c>
      <c r="K105" s="41">
        <v>499175.9</v>
      </c>
      <c r="L105" s="25" t="s">
        <v>4093</v>
      </c>
    </row>
    <row r="106" spans="1:12" ht="15.75" hidden="1" customHeight="1" x14ac:dyDescent="0.2">
      <c r="A106" s="40" t="s">
        <v>94</v>
      </c>
      <c r="B106" s="61" t="str">
        <f>IF(A106="","",VLOOKUP(A106,dados!$A$1:$B$23,2,FALSE))</f>
        <v>Diretoria de Gestão de Pessoas</v>
      </c>
      <c r="C106" s="63" t="s">
        <v>4094</v>
      </c>
      <c r="D106" s="26" t="s">
        <v>3795</v>
      </c>
      <c r="E106" s="28">
        <v>44754</v>
      </c>
      <c r="F106" s="28">
        <v>45363</v>
      </c>
      <c r="G106" s="28"/>
      <c r="H106" s="25" t="s">
        <v>4095</v>
      </c>
      <c r="I106" s="38" t="s">
        <v>79</v>
      </c>
      <c r="J106" s="40" t="s">
        <v>73</v>
      </c>
      <c r="K106" s="41">
        <v>103899</v>
      </c>
      <c r="L106" s="25" t="s">
        <v>4096</v>
      </c>
    </row>
    <row r="107" spans="1:12" ht="15.75" hidden="1" customHeight="1" x14ac:dyDescent="0.2">
      <c r="A107" s="40" t="s">
        <v>82</v>
      </c>
      <c r="B107" s="61" t="str">
        <f>IF(A107="","",VLOOKUP(A107,dados!$A$1:$B$23,2,FALSE))</f>
        <v>Diretoria de Engenharia e Arquitetura</v>
      </c>
      <c r="C107" s="63" t="s">
        <v>4097</v>
      </c>
      <c r="D107" s="26" t="s">
        <v>3795</v>
      </c>
      <c r="E107" s="28">
        <v>44754</v>
      </c>
      <c r="F107" s="72">
        <v>44754</v>
      </c>
      <c r="G107" s="28"/>
      <c r="H107" s="25" t="s">
        <v>4098</v>
      </c>
      <c r="I107" s="38" t="s">
        <v>79</v>
      </c>
      <c r="J107" s="40" t="s">
        <v>73</v>
      </c>
      <c r="K107" s="41">
        <v>30102.04</v>
      </c>
      <c r="L107" s="66" t="s">
        <v>4099</v>
      </c>
    </row>
    <row r="108" spans="1:12" ht="15.75" hidden="1" customHeight="1" x14ac:dyDescent="0.2">
      <c r="A108" s="40" t="s">
        <v>82</v>
      </c>
      <c r="B108" s="61" t="str">
        <f>IF(A108="","",VLOOKUP(A108,dados!$A$1:$B$23,2,FALSE))</f>
        <v>Diretoria de Engenharia e Arquitetura</v>
      </c>
      <c r="C108" s="63" t="s">
        <v>1158</v>
      </c>
      <c r="D108" s="26" t="s">
        <v>3795</v>
      </c>
      <c r="E108" s="28">
        <v>44761</v>
      </c>
      <c r="F108" s="72">
        <v>44761</v>
      </c>
      <c r="G108" s="28"/>
      <c r="H108" s="25" t="s">
        <v>4100</v>
      </c>
      <c r="I108" s="38" t="s">
        <v>79</v>
      </c>
      <c r="J108" s="40" t="s">
        <v>73</v>
      </c>
      <c r="K108" s="41">
        <v>9100581.5999999996</v>
      </c>
      <c r="L108" s="66" t="s">
        <v>4101</v>
      </c>
    </row>
    <row r="109" spans="1:12" ht="15.75" hidden="1" customHeight="1" x14ac:dyDescent="0.2">
      <c r="A109" s="40" t="s">
        <v>99</v>
      </c>
      <c r="B109" s="61" t="str">
        <f>IF(A109="","",VLOOKUP(A109,dados!$A$1:$B$23,2,FALSE))</f>
        <v>Diretoria de Infraestrutura</v>
      </c>
      <c r="C109" s="63" t="s">
        <v>4102</v>
      </c>
      <c r="D109" s="26" t="s">
        <v>3795</v>
      </c>
      <c r="E109" s="28">
        <v>44763</v>
      </c>
      <c r="F109" s="28">
        <v>44949</v>
      </c>
      <c r="G109" s="28">
        <v>44582</v>
      </c>
      <c r="H109" s="25" t="s">
        <v>4103</v>
      </c>
      <c r="I109" s="38" t="s">
        <v>79</v>
      </c>
      <c r="J109" s="40" t="s">
        <v>73</v>
      </c>
      <c r="K109" s="41">
        <v>46432</v>
      </c>
      <c r="L109" s="25" t="s">
        <v>4104</v>
      </c>
    </row>
    <row r="110" spans="1:12" ht="15.75" hidden="1" customHeight="1" x14ac:dyDescent="0.2">
      <c r="A110" s="40" t="s">
        <v>99</v>
      </c>
      <c r="B110" s="61" t="str">
        <f>IF(A110="","",VLOOKUP(A110,dados!$A$1:$B$23,2,FALSE))</f>
        <v>Diretoria de Infraestrutura</v>
      </c>
      <c r="C110" s="63" t="s">
        <v>4105</v>
      </c>
      <c r="D110" s="26" t="s">
        <v>3795</v>
      </c>
      <c r="E110" s="28">
        <v>44763</v>
      </c>
      <c r="F110" s="28">
        <v>44949</v>
      </c>
      <c r="G110" s="28">
        <v>44582</v>
      </c>
      <c r="H110" s="25" t="s">
        <v>4106</v>
      </c>
      <c r="I110" s="38" t="s">
        <v>79</v>
      </c>
      <c r="J110" s="40" t="s">
        <v>73</v>
      </c>
      <c r="K110" s="41">
        <v>112500</v>
      </c>
      <c r="L110" s="25" t="s">
        <v>4107</v>
      </c>
    </row>
    <row r="111" spans="1:12" ht="15.75" hidden="1" customHeight="1" x14ac:dyDescent="0.2">
      <c r="A111" s="40" t="s">
        <v>94</v>
      </c>
      <c r="B111" s="61" t="str">
        <f>IF(A111="","",VLOOKUP(A111,dados!$A$1:$B$23,2,FALSE))</f>
        <v>Diretoria de Gestão de Pessoas</v>
      </c>
      <c r="C111" s="63" t="s">
        <v>4081</v>
      </c>
      <c r="D111" s="26" t="s">
        <v>3795</v>
      </c>
      <c r="E111" s="28">
        <v>44768</v>
      </c>
      <c r="F111" s="28">
        <v>45133</v>
      </c>
      <c r="G111" s="28"/>
      <c r="H111" s="25" t="s">
        <v>4108</v>
      </c>
      <c r="I111" s="38" t="s">
        <v>79</v>
      </c>
      <c r="J111" s="40" t="s">
        <v>73</v>
      </c>
      <c r="K111" s="41">
        <v>4816629.96</v>
      </c>
      <c r="L111" s="25" t="s">
        <v>4109</v>
      </c>
    </row>
    <row r="112" spans="1:12" ht="15.75" hidden="1" customHeight="1" x14ac:dyDescent="0.2">
      <c r="A112" s="40" t="s">
        <v>82</v>
      </c>
      <c r="B112" s="61" t="str">
        <f>IF(A112="","",VLOOKUP(A112,dados!$A$1:$B$23,2,FALSE))</f>
        <v>Diretoria de Engenharia e Arquitetura</v>
      </c>
      <c r="C112" s="63" t="s">
        <v>4110</v>
      </c>
      <c r="D112" s="26" t="s">
        <v>3795</v>
      </c>
      <c r="E112" s="28">
        <v>44772</v>
      </c>
      <c r="F112" s="72">
        <v>44772</v>
      </c>
      <c r="G112" s="28"/>
      <c r="H112" s="25" t="s">
        <v>4111</v>
      </c>
      <c r="I112" s="38" t="s">
        <v>79</v>
      </c>
      <c r="J112" s="40" t="s">
        <v>73</v>
      </c>
      <c r="K112" s="41">
        <v>18073089.379999999</v>
      </c>
      <c r="L112" s="66" t="s">
        <v>4112</v>
      </c>
    </row>
    <row r="113" spans="1:12" ht="15.75" hidden="1" customHeight="1" x14ac:dyDescent="0.2">
      <c r="A113" s="40" t="s">
        <v>104</v>
      </c>
      <c r="B113" s="61" t="str">
        <f>IF(A113="","",VLOOKUP(A113,dados!$A$1:$B$23,2,FALSE))</f>
        <v>Diretoria de Material e Patrimônio</v>
      </c>
      <c r="C113" s="63" t="s">
        <v>4113</v>
      </c>
      <c r="D113" s="26" t="s">
        <v>3795</v>
      </c>
      <c r="E113" s="28">
        <v>44773</v>
      </c>
      <c r="F113" s="28">
        <v>45504</v>
      </c>
      <c r="G113" s="28"/>
      <c r="H113" s="25" t="s">
        <v>4114</v>
      </c>
      <c r="I113" s="38" t="s">
        <v>79</v>
      </c>
      <c r="J113" s="40" t="s">
        <v>73</v>
      </c>
      <c r="K113" s="41">
        <v>8760</v>
      </c>
      <c r="L113" s="25" t="s">
        <v>4115</v>
      </c>
    </row>
    <row r="114" spans="1:12" ht="15.75" hidden="1" customHeight="1" x14ac:dyDescent="0.2">
      <c r="A114" s="40" t="s">
        <v>94</v>
      </c>
      <c r="B114" s="61" t="str">
        <f>IF(A114="","",VLOOKUP(A114,dados!$A$1:$B$23,2,FALSE))</f>
        <v>Diretoria de Gestão de Pessoas</v>
      </c>
      <c r="C114" s="63" t="s">
        <v>4116</v>
      </c>
      <c r="D114" s="26" t="s">
        <v>3795</v>
      </c>
      <c r="E114" s="28">
        <v>44775</v>
      </c>
      <c r="F114" s="28">
        <v>45445</v>
      </c>
      <c r="G114" s="28"/>
      <c r="H114" s="25" t="s">
        <v>4117</v>
      </c>
      <c r="I114" s="38" t="s">
        <v>79</v>
      </c>
      <c r="J114" s="40" t="s">
        <v>73</v>
      </c>
      <c r="K114" s="41">
        <v>470533</v>
      </c>
      <c r="L114" s="25" t="s">
        <v>4118</v>
      </c>
    </row>
    <row r="115" spans="1:12" ht="15.75" customHeight="1" x14ac:dyDescent="0.2">
      <c r="A115" s="40" t="s">
        <v>116</v>
      </c>
      <c r="B115" s="61" t="str">
        <f>IF(A115="","",VLOOKUP(A115,dados!$A$1:$B$23,2,FALSE))</f>
        <v>Diretoria de Tecnologia da Informação</v>
      </c>
      <c r="C115" s="63" t="s">
        <v>4119</v>
      </c>
      <c r="D115" s="26" t="s">
        <v>3795</v>
      </c>
      <c r="E115" s="28">
        <v>44775</v>
      </c>
      <c r="F115" s="28">
        <v>45506</v>
      </c>
      <c r="G115" s="28"/>
      <c r="H115" s="25" t="s">
        <v>4120</v>
      </c>
      <c r="I115" s="38" t="s">
        <v>79</v>
      </c>
      <c r="J115" s="40" t="s">
        <v>73</v>
      </c>
      <c r="K115" s="41">
        <v>151281.12</v>
      </c>
      <c r="L115" s="25" t="s">
        <v>4121</v>
      </c>
    </row>
    <row r="116" spans="1:12" ht="15.75" customHeight="1" x14ac:dyDescent="0.2">
      <c r="A116" s="40" t="s">
        <v>116</v>
      </c>
      <c r="B116" s="61" t="str">
        <f>IF(A116="","",VLOOKUP(A116,dados!$A$1:$B$23,2,FALSE))</f>
        <v>Diretoria de Tecnologia da Informação</v>
      </c>
      <c r="C116" s="63" t="s">
        <v>4122</v>
      </c>
      <c r="D116" s="26" t="s">
        <v>3795</v>
      </c>
      <c r="E116" s="28">
        <v>44782</v>
      </c>
      <c r="F116" s="28">
        <v>45878</v>
      </c>
      <c r="G116" s="28"/>
      <c r="H116" s="25" t="s">
        <v>4123</v>
      </c>
      <c r="I116" s="38" t="s">
        <v>79</v>
      </c>
      <c r="J116" s="40" t="s">
        <v>73</v>
      </c>
      <c r="K116" s="41">
        <v>1900000</v>
      </c>
      <c r="L116" s="25" t="s">
        <v>4124</v>
      </c>
    </row>
    <row r="117" spans="1:12" ht="15.75" hidden="1" customHeight="1" x14ac:dyDescent="0.2">
      <c r="A117" s="40" t="s">
        <v>82</v>
      </c>
      <c r="B117" s="61" t="str">
        <f>IF(A117="","",VLOOKUP(A117,dados!$A$1:$B$23,2,FALSE))</f>
        <v>Diretoria de Engenharia e Arquitetura</v>
      </c>
      <c r="C117" s="63" t="s">
        <v>4125</v>
      </c>
      <c r="D117" s="26" t="s">
        <v>3795</v>
      </c>
      <c r="E117" s="28">
        <v>44782</v>
      </c>
      <c r="F117" s="72">
        <v>44782</v>
      </c>
      <c r="G117" s="28"/>
      <c r="H117" s="25" t="s">
        <v>4126</v>
      </c>
      <c r="I117" s="38" t="s">
        <v>79</v>
      </c>
      <c r="J117" s="40" t="s">
        <v>73</v>
      </c>
      <c r="K117" s="41">
        <v>14105198.869999999</v>
      </c>
      <c r="L117" s="66" t="s">
        <v>4127</v>
      </c>
    </row>
    <row r="118" spans="1:12" ht="15.75" customHeight="1" x14ac:dyDescent="0.2">
      <c r="A118" s="40" t="s">
        <v>116</v>
      </c>
      <c r="B118" s="61" t="str">
        <f>IF(A118="","",VLOOKUP(A118,dados!$A$1:$B$23,2,FALSE))</f>
        <v>Diretoria de Tecnologia da Informação</v>
      </c>
      <c r="C118" s="63" t="s">
        <v>4128</v>
      </c>
      <c r="D118" s="26" t="s">
        <v>3795</v>
      </c>
      <c r="E118" s="28">
        <v>44791</v>
      </c>
      <c r="F118" s="28">
        <v>45522</v>
      </c>
      <c r="G118" s="28"/>
      <c r="H118" s="25" t="s">
        <v>4129</v>
      </c>
      <c r="I118" s="38" t="s">
        <v>79</v>
      </c>
      <c r="J118" s="40" t="s">
        <v>44</v>
      </c>
      <c r="K118" s="41">
        <v>172639.96</v>
      </c>
      <c r="L118" s="25" t="s">
        <v>4130</v>
      </c>
    </row>
    <row r="119" spans="1:12" ht="15.75" hidden="1" customHeight="1" x14ac:dyDescent="0.2">
      <c r="A119" s="40" t="s">
        <v>99</v>
      </c>
      <c r="B119" s="61" t="str">
        <f>IF(A119="","",VLOOKUP(A119,dados!$A$1:$B$23,2,FALSE))</f>
        <v>Diretoria de Infraestrutura</v>
      </c>
      <c r="C119" s="63" t="s">
        <v>4131</v>
      </c>
      <c r="D119" s="26" t="s">
        <v>3795</v>
      </c>
      <c r="E119" s="28">
        <v>44792</v>
      </c>
      <c r="F119" s="28">
        <v>44976</v>
      </c>
      <c r="G119" s="28">
        <v>44611</v>
      </c>
      <c r="H119" s="25" t="s">
        <v>4132</v>
      </c>
      <c r="I119" s="38" t="s">
        <v>79</v>
      </c>
      <c r="J119" s="40" t="s">
        <v>73</v>
      </c>
      <c r="K119" s="41">
        <v>39450</v>
      </c>
      <c r="L119" s="25" t="s">
        <v>4133</v>
      </c>
    </row>
    <row r="120" spans="1:12" ht="15.75" hidden="1" customHeight="1" x14ac:dyDescent="0.2">
      <c r="A120" s="40" t="s">
        <v>99</v>
      </c>
      <c r="B120" s="61" t="str">
        <f>IF(A120="","",VLOOKUP(A120,dados!$A$1:$B$23,2,FALSE))</f>
        <v>Diretoria de Infraestrutura</v>
      </c>
      <c r="C120" s="63" t="s">
        <v>4134</v>
      </c>
      <c r="D120" s="26" t="s">
        <v>3795</v>
      </c>
      <c r="E120" s="28">
        <v>44803</v>
      </c>
      <c r="F120" s="28">
        <v>46264</v>
      </c>
      <c r="G120" s="28">
        <v>44620</v>
      </c>
      <c r="H120" s="25"/>
      <c r="I120" s="38" t="s">
        <v>79</v>
      </c>
      <c r="J120" s="40" t="s">
        <v>73</v>
      </c>
      <c r="K120" s="41">
        <v>40250</v>
      </c>
      <c r="L120" s="25" t="s">
        <v>4135</v>
      </c>
    </row>
    <row r="121" spans="1:12" ht="15.75" hidden="1" customHeight="1" x14ac:dyDescent="0.2">
      <c r="A121" s="40" t="s">
        <v>82</v>
      </c>
      <c r="B121" s="61" t="str">
        <f>IF(A121="","",VLOOKUP(A121,dados!$A$1:$B$23,2,FALSE))</f>
        <v>Diretoria de Engenharia e Arquitetura</v>
      </c>
      <c r="C121" s="63" t="s">
        <v>4136</v>
      </c>
      <c r="D121" s="26" t="s">
        <v>3795</v>
      </c>
      <c r="E121" s="28">
        <v>44804</v>
      </c>
      <c r="F121" s="28">
        <v>45900</v>
      </c>
      <c r="G121" s="28"/>
      <c r="H121" s="25"/>
      <c r="I121" s="38" t="s">
        <v>79</v>
      </c>
      <c r="J121" s="40" t="s">
        <v>73</v>
      </c>
      <c r="K121" s="41">
        <v>297000</v>
      </c>
      <c r="L121" s="25" t="s">
        <v>4137</v>
      </c>
    </row>
    <row r="122" spans="1:12" ht="15.75" hidden="1" customHeight="1" x14ac:dyDescent="0.2">
      <c r="A122" s="40" t="s">
        <v>89</v>
      </c>
      <c r="B122" s="61" t="str">
        <f>IF(A122="","",VLOOKUP(A122,dados!$A$1:$B$23,2,FALSE))</f>
        <v>Direção-Geral Administrativa</v>
      </c>
      <c r="C122" s="63" t="s">
        <v>4138</v>
      </c>
      <c r="D122" s="26" t="s">
        <v>3795</v>
      </c>
      <c r="E122" s="28">
        <v>44811</v>
      </c>
      <c r="F122" s="72">
        <v>44811</v>
      </c>
      <c r="G122" s="28"/>
      <c r="H122" s="25" t="s">
        <v>4139</v>
      </c>
      <c r="I122" s="38" t="s">
        <v>79</v>
      </c>
      <c r="J122" s="40" t="s">
        <v>73</v>
      </c>
      <c r="K122" s="41">
        <v>5516.72</v>
      </c>
      <c r="L122" s="66" t="s">
        <v>4140</v>
      </c>
    </row>
    <row r="123" spans="1:12" ht="15.75" hidden="1" customHeight="1" x14ac:dyDescent="0.2">
      <c r="A123" s="40" t="s">
        <v>99</v>
      </c>
      <c r="B123" s="61" t="str">
        <f>IF(A123="","",VLOOKUP(A123,dados!$A$1:$B$23,2,FALSE))</f>
        <v>Diretoria de Infraestrutura</v>
      </c>
      <c r="C123" s="63" t="s">
        <v>4141</v>
      </c>
      <c r="D123" s="26" t="s">
        <v>3795</v>
      </c>
      <c r="E123" s="28">
        <v>44813</v>
      </c>
      <c r="F123" s="28">
        <v>45178</v>
      </c>
      <c r="G123" s="28">
        <v>44629</v>
      </c>
      <c r="H123" s="25" t="s">
        <v>4142</v>
      </c>
      <c r="I123" s="38" t="s">
        <v>79</v>
      </c>
      <c r="J123" s="40" t="s">
        <v>73</v>
      </c>
      <c r="K123" s="41">
        <v>83853</v>
      </c>
      <c r="L123" s="25" t="s">
        <v>4143</v>
      </c>
    </row>
    <row r="124" spans="1:12" ht="15.75" hidden="1" customHeight="1" x14ac:dyDescent="0.2">
      <c r="A124" s="40" t="s">
        <v>94</v>
      </c>
      <c r="B124" s="61" t="str">
        <f>IF(A124="","",VLOOKUP(A124,dados!$A$1:$B$23,2,FALSE))</f>
        <v>Diretoria de Gestão de Pessoas</v>
      </c>
      <c r="C124" s="63" t="s">
        <v>4144</v>
      </c>
      <c r="D124" s="26" t="s">
        <v>3795</v>
      </c>
      <c r="E124" s="28">
        <v>44816</v>
      </c>
      <c r="F124" s="28">
        <v>46277</v>
      </c>
      <c r="G124" s="28"/>
      <c r="H124" s="25"/>
      <c r="I124" s="38" t="s">
        <v>79</v>
      </c>
      <c r="J124" s="40" t="s">
        <v>73</v>
      </c>
      <c r="K124" s="41">
        <v>303910</v>
      </c>
      <c r="L124" s="25" t="s">
        <v>4145</v>
      </c>
    </row>
    <row r="125" spans="1:12" ht="15.75" hidden="1" customHeight="1" x14ac:dyDescent="0.2">
      <c r="A125" s="40" t="s">
        <v>99</v>
      </c>
      <c r="B125" s="61" t="str">
        <f>IF(A125="","",VLOOKUP(A125,dados!$A$1:$B$23,2,FALSE))</f>
        <v>Diretoria de Infraestrutura</v>
      </c>
      <c r="C125" s="63" t="s">
        <v>4146</v>
      </c>
      <c r="D125" s="26" t="s">
        <v>3795</v>
      </c>
      <c r="E125" s="28">
        <v>44818</v>
      </c>
      <c r="F125" s="28">
        <v>46279</v>
      </c>
      <c r="G125" s="28">
        <v>44634</v>
      </c>
      <c r="H125" s="25"/>
      <c r="I125" s="38" t="s">
        <v>79</v>
      </c>
      <c r="J125" s="40" t="s">
        <v>44</v>
      </c>
      <c r="K125" s="41">
        <v>70000</v>
      </c>
      <c r="L125" s="25" t="s">
        <v>4147</v>
      </c>
    </row>
    <row r="126" spans="1:12" ht="15.75" hidden="1" customHeight="1" x14ac:dyDescent="0.2">
      <c r="A126" s="40" t="s">
        <v>99</v>
      </c>
      <c r="B126" s="61" t="str">
        <f>IF(A126="","",VLOOKUP(A126,dados!$A$1:$B$23,2,FALSE))</f>
        <v>Diretoria de Infraestrutura</v>
      </c>
      <c r="C126" s="63" t="s">
        <v>4148</v>
      </c>
      <c r="D126" s="26" t="s">
        <v>3795</v>
      </c>
      <c r="E126" s="28">
        <v>44819</v>
      </c>
      <c r="F126" s="28">
        <v>46281</v>
      </c>
      <c r="G126" s="28">
        <v>44635</v>
      </c>
      <c r="H126" s="25"/>
      <c r="I126" s="38" t="s">
        <v>79</v>
      </c>
      <c r="J126" s="40" t="s">
        <v>44</v>
      </c>
      <c r="K126" s="41">
        <v>15630</v>
      </c>
      <c r="L126" s="25" t="s">
        <v>4149</v>
      </c>
    </row>
    <row r="127" spans="1:12" ht="15.75" hidden="1" customHeight="1" x14ac:dyDescent="0.2">
      <c r="A127" s="40" t="s">
        <v>124</v>
      </c>
      <c r="B127" s="61" t="str">
        <f>IF(A127="","",VLOOKUP(A127,dados!$A$1:$B$23,2,FALSE))</f>
        <v>Núcleo de Comunicação Institucional</v>
      </c>
      <c r="C127" s="63" t="s">
        <v>4150</v>
      </c>
      <c r="D127" s="32" t="s">
        <v>3795</v>
      </c>
      <c r="E127" s="28">
        <v>44820</v>
      </c>
      <c r="F127" s="28">
        <v>45185</v>
      </c>
      <c r="G127" s="28"/>
      <c r="H127" s="25" t="s">
        <v>4151</v>
      </c>
      <c r="I127" s="38" t="s">
        <v>79</v>
      </c>
      <c r="J127" s="40" t="s">
        <v>73</v>
      </c>
      <c r="K127" s="41">
        <v>1511870.88</v>
      </c>
      <c r="L127" s="25" t="s">
        <v>4152</v>
      </c>
    </row>
    <row r="128" spans="1:12" ht="15.75" hidden="1" customHeight="1" x14ac:dyDescent="0.2">
      <c r="A128" s="40" t="s">
        <v>82</v>
      </c>
      <c r="B128" s="61" t="str">
        <f>IF(A128="","",VLOOKUP(A128,dados!$A$1:$B$23,2,FALSE))</f>
        <v>Diretoria de Engenharia e Arquitetura</v>
      </c>
      <c r="C128" s="63" t="s">
        <v>4153</v>
      </c>
      <c r="D128" s="26" t="s">
        <v>3795</v>
      </c>
      <c r="E128" s="28">
        <v>44841</v>
      </c>
      <c r="F128" s="28">
        <v>45572</v>
      </c>
      <c r="G128" s="28"/>
      <c r="H128" s="25" t="s">
        <v>4154</v>
      </c>
      <c r="I128" s="38" t="s">
        <v>79</v>
      </c>
      <c r="J128" s="40" t="s">
        <v>73</v>
      </c>
      <c r="K128" s="41">
        <v>473999.72</v>
      </c>
      <c r="L128" s="25" t="s">
        <v>4155</v>
      </c>
    </row>
    <row r="129" spans="1:12" ht="15.75" hidden="1" customHeight="1" x14ac:dyDescent="0.2">
      <c r="A129" s="40" t="s">
        <v>82</v>
      </c>
      <c r="B129" s="61" t="str">
        <f>IF(A129="","",VLOOKUP(A129,dados!$A$1:$B$23,2,FALSE))</f>
        <v>Diretoria de Engenharia e Arquitetura</v>
      </c>
      <c r="C129" s="63" t="s">
        <v>4156</v>
      </c>
      <c r="D129" s="26" t="s">
        <v>3795</v>
      </c>
      <c r="E129" s="28">
        <v>44841</v>
      </c>
      <c r="F129" s="28">
        <v>45572</v>
      </c>
      <c r="G129" s="28"/>
      <c r="H129" s="25"/>
      <c r="I129" s="38" t="s">
        <v>79</v>
      </c>
      <c r="J129" s="40" t="s">
        <v>73</v>
      </c>
      <c r="K129" s="41">
        <v>2551344.21</v>
      </c>
      <c r="L129" s="25" t="s">
        <v>4157</v>
      </c>
    </row>
    <row r="130" spans="1:12" ht="15.75" hidden="1" customHeight="1" x14ac:dyDescent="0.2">
      <c r="A130" s="40" t="s">
        <v>104</v>
      </c>
      <c r="B130" s="61" t="str">
        <f>IF(A130="","",VLOOKUP(A130,dados!$A$1:$B$23,2,FALSE))</f>
        <v>Diretoria de Material e Patrimônio</v>
      </c>
      <c r="C130" s="63" t="s">
        <v>4158</v>
      </c>
      <c r="D130" s="26" t="s">
        <v>3795</v>
      </c>
      <c r="E130" s="28">
        <v>44846</v>
      </c>
      <c r="F130" s="28" t="s">
        <v>404</v>
      </c>
      <c r="G130" s="28"/>
      <c r="H130" s="25"/>
      <c r="I130" s="38" t="s">
        <v>79</v>
      </c>
      <c r="J130" s="40" t="s">
        <v>44</v>
      </c>
      <c r="K130" s="41">
        <v>77608.56</v>
      </c>
      <c r="L130" s="25" t="s">
        <v>4159</v>
      </c>
    </row>
    <row r="131" spans="1:12" ht="15.75" hidden="1" customHeight="1" x14ac:dyDescent="0.2">
      <c r="A131" s="40" t="s">
        <v>104</v>
      </c>
      <c r="B131" s="61" t="str">
        <f>IF(A131="","",VLOOKUP(A131,dados!$A$1:$B$23,2,FALSE))</f>
        <v>Diretoria de Material e Patrimônio</v>
      </c>
      <c r="C131" s="63" t="s">
        <v>4160</v>
      </c>
      <c r="D131" s="26" t="s">
        <v>3795</v>
      </c>
      <c r="E131" s="28">
        <v>44850</v>
      </c>
      <c r="F131" s="28" t="s">
        <v>404</v>
      </c>
      <c r="G131" s="28"/>
      <c r="H131" s="25" t="s">
        <v>4161</v>
      </c>
      <c r="I131" s="38" t="s">
        <v>79</v>
      </c>
      <c r="J131" s="40" t="s">
        <v>44</v>
      </c>
      <c r="K131" s="41">
        <v>21066</v>
      </c>
      <c r="L131" s="25" t="s">
        <v>4162</v>
      </c>
    </row>
    <row r="132" spans="1:12" ht="15.75" hidden="1" customHeight="1" x14ac:dyDescent="0.2">
      <c r="A132" s="40" t="s">
        <v>112</v>
      </c>
      <c r="B132" s="61" t="str">
        <f>IF(A132="","",VLOOKUP(A132,dados!$A$1:$B$23,2,FALSE))</f>
        <v>Diretoria de Saúde</v>
      </c>
      <c r="C132" s="63" t="s">
        <v>4163</v>
      </c>
      <c r="D132" s="26" t="s">
        <v>3795</v>
      </c>
      <c r="E132" s="28">
        <v>44862</v>
      </c>
      <c r="F132" s="28">
        <v>45958</v>
      </c>
      <c r="G132" s="28"/>
      <c r="H132" s="25" t="s">
        <v>4164</v>
      </c>
      <c r="I132" s="38" t="s">
        <v>79</v>
      </c>
      <c r="J132" s="40" t="s">
        <v>73</v>
      </c>
      <c r="K132" s="41">
        <v>116868.81</v>
      </c>
      <c r="L132" s="25" t="s">
        <v>4165</v>
      </c>
    </row>
    <row r="133" spans="1:12" ht="15.75" hidden="1" customHeight="1" x14ac:dyDescent="0.2">
      <c r="A133" s="40" t="s">
        <v>82</v>
      </c>
      <c r="B133" s="61" t="str">
        <f>IF(A133="","",VLOOKUP(A133,dados!$A$1:$B$23,2,FALSE))</f>
        <v>Diretoria de Engenharia e Arquitetura</v>
      </c>
      <c r="C133" s="63" t="s">
        <v>4166</v>
      </c>
      <c r="D133" s="26" t="s">
        <v>3795</v>
      </c>
      <c r="E133" s="28">
        <v>44863</v>
      </c>
      <c r="F133" s="28">
        <v>45959</v>
      </c>
      <c r="G133" s="28"/>
      <c r="H133" s="25"/>
      <c r="I133" s="38" t="s">
        <v>79</v>
      </c>
      <c r="J133" s="40" t="s">
        <v>73</v>
      </c>
      <c r="K133" s="41">
        <v>459999.08</v>
      </c>
      <c r="L133" s="25" t="s">
        <v>4167</v>
      </c>
    </row>
    <row r="134" spans="1:12" ht="15.75" hidden="1" customHeight="1" x14ac:dyDescent="0.2">
      <c r="A134" s="40" t="s">
        <v>75</v>
      </c>
      <c r="B134" s="61" t="str">
        <f>IF(A134="","",VLOOKUP(A134,dados!$A$1:$B$23,2,FALSE))</f>
        <v>Diretoria de Documentação e Informações</v>
      </c>
      <c r="C134" s="63" t="s">
        <v>4168</v>
      </c>
      <c r="D134" s="26" t="s">
        <v>3795</v>
      </c>
      <c r="E134" s="28">
        <v>44865</v>
      </c>
      <c r="F134" s="28">
        <v>45230</v>
      </c>
      <c r="G134" s="28"/>
      <c r="H134" s="25" t="s">
        <v>4169</v>
      </c>
      <c r="I134" s="38" t="s">
        <v>79</v>
      </c>
      <c r="J134" s="40" t="s">
        <v>44</v>
      </c>
      <c r="K134" s="41">
        <v>18000</v>
      </c>
      <c r="L134" s="25" t="s">
        <v>4170</v>
      </c>
    </row>
    <row r="135" spans="1:12" ht="15.75" customHeight="1" x14ac:dyDescent="0.2">
      <c r="A135" s="40" t="s">
        <v>116</v>
      </c>
      <c r="B135" s="61" t="str">
        <f>IF(A135="","",VLOOKUP(A135,dados!$A$1:$B$23,2,FALSE))</f>
        <v>Diretoria de Tecnologia da Informação</v>
      </c>
      <c r="C135" s="63" t="s">
        <v>4171</v>
      </c>
      <c r="D135" s="26" t="s">
        <v>3795</v>
      </c>
      <c r="E135" s="28">
        <v>44868</v>
      </c>
      <c r="F135" s="28">
        <v>45599</v>
      </c>
      <c r="G135" s="28"/>
      <c r="H135" s="25" t="s">
        <v>4172</v>
      </c>
      <c r="I135" s="38" t="s">
        <v>79</v>
      </c>
      <c r="J135" s="40" t="s">
        <v>73</v>
      </c>
      <c r="K135" s="41">
        <v>227587.56</v>
      </c>
      <c r="L135" s="25" t="s">
        <v>4173</v>
      </c>
    </row>
    <row r="136" spans="1:12" ht="15.75" hidden="1" customHeight="1" x14ac:dyDescent="0.2">
      <c r="A136" s="40" t="s">
        <v>82</v>
      </c>
      <c r="B136" s="61" t="str">
        <f>IF(A136="","",VLOOKUP(A136,dados!$A$1:$B$23,2,FALSE))</f>
        <v>Diretoria de Engenharia e Arquitetura</v>
      </c>
      <c r="C136" s="63" t="s">
        <v>4174</v>
      </c>
      <c r="D136" s="26" t="s">
        <v>3795</v>
      </c>
      <c r="E136" s="28">
        <v>44877</v>
      </c>
      <c r="F136" s="28">
        <v>45973</v>
      </c>
      <c r="G136" s="28"/>
      <c r="H136" s="25"/>
      <c r="I136" s="38" t="s">
        <v>79</v>
      </c>
      <c r="J136" s="40" t="s">
        <v>73</v>
      </c>
      <c r="K136" s="41">
        <v>353797.36</v>
      </c>
      <c r="L136" s="25" t="s">
        <v>4175</v>
      </c>
    </row>
    <row r="137" spans="1:12" ht="15.75" hidden="1" customHeight="1" x14ac:dyDescent="0.2">
      <c r="A137" s="40" t="s">
        <v>82</v>
      </c>
      <c r="B137" s="61" t="str">
        <f>IF(A137="","",VLOOKUP(A137,dados!$A$1:$B$23,2,FALSE))</f>
        <v>Diretoria de Engenharia e Arquitetura</v>
      </c>
      <c r="C137" s="63" t="s">
        <v>977</v>
      </c>
      <c r="D137" s="26" t="s">
        <v>3795</v>
      </c>
      <c r="E137" s="28">
        <v>44886</v>
      </c>
      <c r="F137" s="72">
        <v>44886</v>
      </c>
      <c r="G137" s="28"/>
      <c r="H137" s="25" t="s">
        <v>4176</v>
      </c>
      <c r="I137" s="38" t="s">
        <v>79</v>
      </c>
      <c r="J137" s="40" t="s">
        <v>73</v>
      </c>
      <c r="K137" s="41">
        <v>17499.96</v>
      </c>
      <c r="L137" s="66" t="s">
        <v>4177</v>
      </c>
    </row>
    <row r="138" spans="1:12" ht="15.75" hidden="1" customHeight="1" x14ac:dyDescent="0.2">
      <c r="A138" s="40" t="s">
        <v>112</v>
      </c>
      <c r="B138" s="61" t="str">
        <f>IF(A138="","",VLOOKUP(A138,dados!$A$1:$B$23,2,FALSE))</f>
        <v>Diretoria de Saúde</v>
      </c>
      <c r="C138" s="63" t="s">
        <v>4178</v>
      </c>
      <c r="D138" s="26" t="s">
        <v>3795</v>
      </c>
      <c r="E138" s="28">
        <v>44892</v>
      </c>
      <c r="F138" s="28">
        <v>45623</v>
      </c>
      <c r="G138" s="28"/>
      <c r="H138" s="25" t="s">
        <v>4179</v>
      </c>
      <c r="I138" s="38" t="s">
        <v>79</v>
      </c>
      <c r="J138" s="40" t="s">
        <v>73</v>
      </c>
      <c r="K138" s="41">
        <v>348372.74</v>
      </c>
      <c r="L138" s="25" t="s">
        <v>4180</v>
      </c>
    </row>
    <row r="139" spans="1:12" ht="15.75" hidden="1" customHeight="1" x14ac:dyDescent="0.2">
      <c r="A139" s="40" t="s">
        <v>94</v>
      </c>
      <c r="B139" s="61" t="str">
        <f>IF(A139="","",VLOOKUP(A139,dados!$A$1:$B$23,2,FALSE))</f>
        <v>Diretoria de Gestão de Pessoas</v>
      </c>
      <c r="C139" s="63" t="s">
        <v>4181</v>
      </c>
      <c r="D139" s="26" t="s">
        <v>3795</v>
      </c>
      <c r="E139" s="28">
        <v>44895</v>
      </c>
      <c r="F139" s="28">
        <v>45475</v>
      </c>
      <c r="G139" s="28"/>
      <c r="H139" s="25"/>
      <c r="I139" s="38" t="s">
        <v>79</v>
      </c>
      <c r="J139" s="40" t="s">
        <v>73</v>
      </c>
      <c r="K139" s="41">
        <v>827080.8</v>
      </c>
      <c r="L139" s="25" t="s">
        <v>4182</v>
      </c>
    </row>
    <row r="140" spans="1:12" ht="15.75" hidden="1" customHeight="1" x14ac:dyDescent="0.2">
      <c r="A140" s="40" t="s">
        <v>82</v>
      </c>
      <c r="B140" s="61" t="str">
        <f>IF(A140="","",VLOOKUP(A140,dados!$A$1:$B$23,2,FALSE))</f>
        <v>Diretoria de Engenharia e Arquitetura</v>
      </c>
      <c r="C140" s="63" t="s">
        <v>4183</v>
      </c>
      <c r="D140" s="26" t="s">
        <v>3795</v>
      </c>
      <c r="E140" s="28">
        <v>44895</v>
      </c>
      <c r="F140" s="28">
        <v>45991</v>
      </c>
      <c r="G140" s="28"/>
      <c r="H140" s="25"/>
      <c r="I140" s="38" t="s">
        <v>79</v>
      </c>
      <c r="J140" s="40" t="s">
        <v>73</v>
      </c>
      <c r="K140" s="41">
        <v>384499.96</v>
      </c>
      <c r="L140" s="25" t="s">
        <v>4184</v>
      </c>
    </row>
    <row r="141" spans="1:12" ht="15.75" hidden="1" customHeight="1" x14ac:dyDescent="0.2">
      <c r="A141" s="40" t="s">
        <v>99</v>
      </c>
      <c r="B141" s="61" t="str">
        <f>IF(A141="","",VLOOKUP(A141,dados!$A$1:$B$23,2,FALSE))</f>
        <v>Diretoria de Infraestrutura</v>
      </c>
      <c r="C141" s="63" t="s">
        <v>859</v>
      </c>
      <c r="D141" s="26" t="s">
        <v>3795</v>
      </c>
      <c r="E141" s="28">
        <v>44908</v>
      </c>
      <c r="F141" s="72">
        <v>44908</v>
      </c>
      <c r="G141" s="28"/>
      <c r="H141" s="25" t="s">
        <v>4185</v>
      </c>
      <c r="I141" s="38" t="s">
        <v>86</v>
      </c>
      <c r="J141" s="40" t="s">
        <v>73</v>
      </c>
      <c r="K141" s="41">
        <v>1021829</v>
      </c>
      <c r="L141" s="106" t="s">
        <v>4186</v>
      </c>
    </row>
    <row r="142" spans="1:12" ht="15.75" hidden="1" customHeight="1" x14ac:dyDescent="0.2">
      <c r="A142" s="40" t="s">
        <v>99</v>
      </c>
      <c r="B142" s="61" t="str">
        <f>IF(A142="","",VLOOKUP(A142,dados!$A$1:$B$23,2,FALSE))</f>
        <v>Diretoria de Infraestrutura</v>
      </c>
      <c r="C142" s="63" t="s">
        <v>4187</v>
      </c>
      <c r="D142" s="26" t="s">
        <v>3795</v>
      </c>
      <c r="E142" s="28">
        <v>44909</v>
      </c>
      <c r="F142" s="28">
        <v>46005</v>
      </c>
      <c r="G142" s="28">
        <v>44726</v>
      </c>
      <c r="H142" s="25" t="s">
        <v>4188</v>
      </c>
      <c r="I142" s="38" t="s">
        <v>79</v>
      </c>
      <c r="J142" s="40" t="s">
        <v>73</v>
      </c>
      <c r="K142" s="41">
        <v>261939</v>
      </c>
      <c r="L142" s="106" t="s">
        <v>4189</v>
      </c>
    </row>
    <row r="143" spans="1:12" ht="15.75" hidden="1" customHeight="1" x14ac:dyDescent="0.2">
      <c r="A143" s="40" t="s">
        <v>99</v>
      </c>
      <c r="B143" s="61" t="str">
        <f>IF(A143="","",VLOOKUP(A143,dados!$A$1:$B$23,2,FALSE))</f>
        <v>Diretoria de Infraestrutura</v>
      </c>
      <c r="C143" s="63" t="s">
        <v>4190</v>
      </c>
      <c r="D143" s="26" t="s">
        <v>3795</v>
      </c>
      <c r="E143" s="28">
        <v>44912</v>
      </c>
      <c r="F143" s="72">
        <v>44912</v>
      </c>
      <c r="G143" s="28"/>
      <c r="H143" s="25" t="s">
        <v>4191</v>
      </c>
      <c r="I143" s="38" t="s">
        <v>86</v>
      </c>
      <c r="J143" s="40" t="s">
        <v>73</v>
      </c>
      <c r="K143" s="41">
        <v>1073969.3899999999</v>
      </c>
      <c r="L143" s="106" t="s">
        <v>4192</v>
      </c>
    </row>
    <row r="144" spans="1:12" ht="15.75" hidden="1" customHeight="1" x14ac:dyDescent="0.2">
      <c r="A144" s="40" t="s">
        <v>99</v>
      </c>
      <c r="B144" s="61" t="str">
        <f>IF(A144="","",VLOOKUP(A144,dados!$A$1:$B$23,2,FALSE))</f>
        <v>Diretoria de Infraestrutura</v>
      </c>
      <c r="C144" s="63" t="s">
        <v>4193</v>
      </c>
      <c r="D144" s="26" t="s">
        <v>3795</v>
      </c>
      <c r="E144" s="28">
        <v>44914</v>
      </c>
      <c r="F144" s="28">
        <v>45272</v>
      </c>
      <c r="G144" s="28"/>
      <c r="H144" s="25" t="s">
        <v>4194</v>
      </c>
      <c r="I144" s="38" t="s">
        <v>79</v>
      </c>
      <c r="J144" s="40" t="s">
        <v>73</v>
      </c>
      <c r="K144" s="41">
        <v>123720</v>
      </c>
      <c r="L144" s="25" t="s">
        <v>4195</v>
      </c>
    </row>
    <row r="145" spans="1:12" ht="15.75" hidden="1" customHeight="1" x14ac:dyDescent="0.2">
      <c r="A145" s="40"/>
      <c r="B145" s="61" t="str">
        <f>IF(A145="","",VLOOKUP(A145,dados!$A$1:$B$23,2,FALSE))</f>
        <v/>
      </c>
      <c r="C145" s="63"/>
      <c r="D145" s="26"/>
      <c r="E145" s="28"/>
      <c r="F145" s="28"/>
      <c r="G145" s="28"/>
      <c r="H145" s="25"/>
      <c r="I145" s="38"/>
      <c r="J145" s="40"/>
      <c r="K145" s="41"/>
      <c r="L145" s="25"/>
    </row>
    <row r="146" spans="1:12" ht="15.75" hidden="1" customHeight="1" x14ac:dyDescent="0.2">
      <c r="A146" s="40"/>
      <c r="B146" s="61" t="str">
        <f>IF(A146="","",VLOOKUP(A146,dados!$A$1:$B$23,2,FALSE))</f>
        <v/>
      </c>
      <c r="C146" s="63"/>
      <c r="D146" s="26"/>
      <c r="E146" s="28"/>
      <c r="F146" s="28"/>
      <c r="G146" s="28"/>
      <c r="H146" s="25"/>
      <c r="I146" s="38"/>
      <c r="J146" s="40"/>
      <c r="K146" s="41"/>
      <c r="L146" s="25"/>
    </row>
    <row r="147" spans="1:12" ht="15.75" hidden="1" customHeight="1" x14ac:dyDescent="0.2">
      <c r="A147" s="40"/>
      <c r="B147" s="61" t="str">
        <f>IF(A147="","",VLOOKUP(A147,dados!$A$1:$B$23,2,FALSE))</f>
        <v/>
      </c>
      <c r="C147" s="63"/>
      <c r="D147" s="26"/>
      <c r="E147" s="28"/>
      <c r="F147" s="28"/>
      <c r="G147" s="28"/>
      <c r="H147" s="25"/>
      <c r="I147" s="38"/>
      <c r="J147" s="40"/>
      <c r="K147" s="41"/>
      <c r="L147" s="25"/>
    </row>
    <row r="148" spans="1:12" ht="15.75" hidden="1" customHeight="1" x14ac:dyDescent="0.2">
      <c r="A148" s="40"/>
      <c r="B148" s="61" t="str">
        <f>IF(A148="","",VLOOKUP(A148,dados!$A$1:$B$23,2,FALSE))</f>
        <v/>
      </c>
      <c r="C148" s="63"/>
      <c r="D148" s="26"/>
      <c r="E148" s="28"/>
      <c r="F148" s="28"/>
      <c r="G148" s="28"/>
      <c r="H148" s="25"/>
      <c r="I148" s="38"/>
      <c r="J148" s="40"/>
      <c r="K148" s="41"/>
      <c r="L148" s="25"/>
    </row>
    <row r="149" spans="1:12" ht="15.75" hidden="1" customHeight="1" x14ac:dyDescent="0.2">
      <c r="A149" s="40"/>
      <c r="B149" s="61" t="str">
        <f>IF(A149="","",VLOOKUP(A149,dados!$A$1:$B$23,2,FALSE))</f>
        <v/>
      </c>
      <c r="C149" s="63"/>
      <c r="D149" s="26"/>
      <c r="E149" s="28"/>
      <c r="F149" s="28"/>
      <c r="G149" s="28"/>
      <c r="H149" s="25"/>
      <c r="I149" s="38"/>
      <c r="J149" s="40"/>
      <c r="K149" s="41"/>
      <c r="L149" s="25"/>
    </row>
    <row r="150" spans="1:12" ht="15.75" hidden="1" customHeight="1" x14ac:dyDescent="0.2">
      <c r="A150" s="40"/>
      <c r="B150" s="61" t="str">
        <f>IF(A150="","",VLOOKUP(A150,dados!$A$1:$B$23,2,FALSE))</f>
        <v/>
      </c>
      <c r="C150" s="63"/>
      <c r="D150" s="26"/>
      <c r="E150" s="28"/>
      <c r="F150" s="28"/>
      <c r="G150" s="28"/>
      <c r="H150" s="25"/>
      <c r="I150" s="38"/>
      <c r="J150" s="40"/>
      <c r="K150" s="41"/>
      <c r="L150" s="25"/>
    </row>
    <row r="151" spans="1:12" ht="15.75" hidden="1" customHeight="1" x14ac:dyDescent="0.2">
      <c r="A151" s="40"/>
      <c r="B151" s="61" t="str">
        <f>IF(A151="","",VLOOKUP(A151,dados!$A$1:$B$23,2,FALSE))</f>
        <v/>
      </c>
      <c r="C151" s="63"/>
      <c r="D151" s="26"/>
      <c r="E151" s="28"/>
      <c r="F151" s="28"/>
      <c r="G151" s="28"/>
      <c r="H151" s="25"/>
      <c r="I151" s="38"/>
      <c r="J151" s="40"/>
      <c r="K151" s="41"/>
      <c r="L151" s="25"/>
    </row>
    <row r="152" spans="1:12" ht="15.75" hidden="1" customHeight="1" x14ac:dyDescent="0.2">
      <c r="A152" s="40"/>
      <c r="B152" s="61" t="str">
        <f>IF(A152="","",VLOOKUP(A152,dados!$A$1:$B$23,2,FALSE))</f>
        <v/>
      </c>
      <c r="C152" s="63"/>
      <c r="D152" s="26"/>
      <c r="E152" s="28"/>
      <c r="F152" s="28"/>
      <c r="G152" s="28"/>
      <c r="H152" s="25"/>
      <c r="I152" s="38"/>
      <c r="J152" s="40"/>
      <c r="K152" s="41"/>
      <c r="L152" s="25"/>
    </row>
    <row r="153" spans="1:12" ht="15.75" hidden="1" customHeight="1" x14ac:dyDescent="0.2">
      <c r="A153" s="40"/>
      <c r="B153" s="61" t="str">
        <f>IF(A153="","",VLOOKUP(A153,dados!$A$1:$B$23,2,FALSE))</f>
        <v/>
      </c>
      <c r="C153" s="63"/>
      <c r="D153" s="32"/>
      <c r="E153" s="28"/>
      <c r="F153" s="28"/>
      <c r="G153" s="28"/>
      <c r="H153" s="25"/>
      <c r="I153" s="38"/>
      <c r="J153" s="40"/>
      <c r="K153" s="41"/>
      <c r="L153" s="25"/>
    </row>
    <row r="154" spans="1:12" ht="15.75" hidden="1" customHeight="1" x14ac:dyDescent="0.2">
      <c r="A154" s="40"/>
      <c r="B154" s="61" t="str">
        <f>IF(A154="","",VLOOKUP(A154,dados!$A$1:$B$23,2,FALSE))</f>
        <v/>
      </c>
      <c r="C154" s="63"/>
      <c r="D154" s="32"/>
      <c r="E154" s="28"/>
      <c r="F154" s="28"/>
      <c r="G154" s="28"/>
      <c r="H154" s="25"/>
      <c r="I154" s="38"/>
      <c r="J154" s="40"/>
      <c r="K154" s="41"/>
      <c r="L154" s="25"/>
    </row>
    <row r="155" spans="1:12" ht="15.75" hidden="1" customHeight="1" x14ac:dyDescent="0.2">
      <c r="A155" s="40"/>
      <c r="B155" s="61" t="str">
        <f>IF(A155="","",VLOOKUP(A155,dados!$A$1:$B$23,2,FALSE))</f>
        <v/>
      </c>
      <c r="C155" s="63"/>
      <c r="D155" s="26"/>
      <c r="E155" s="28"/>
      <c r="F155" s="28"/>
      <c r="G155" s="28"/>
      <c r="H155" s="25"/>
      <c r="I155" s="38"/>
      <c r="J155" s="40"/>
      <c r="K155" s="41"/>
      <c r="L155" s="25"/>
    </row>
    <row r="156" spans="1:12" ht="15.75" hidden="1" customHeight="1" x14ac:dyDescent="0.2">
      <c r="A156" s="40"/>
      <c r="B156" s="61" t="str">
        <f>IF(A156="","",VLOOKUP(A156,dados!$A$1:$B$23,2,FALSE))</f>
        <v/>
      </c>
      <c r="C156" s="63"/>
      <c r="D156" s="26"/>
      <c r="E156" s="28"/>
      <c r="F156" s="28"/>
      <c r="G156" s="28"/>
      <c r="H156" s="25"/>
      <c r="I156" s="38"/>
      <c r="J156" s="40"/>
      <c r="K156" s="41"/>
      <c r="L156" s="25"/>
    </row>
    <row r="157" spans="1:12" ht="15.75" hidden="1" customHeight="1" x14ac:dyDescent="0.2">
      <c r="A157" s="40"/>
      <c r="B157" s="61" t="str">
        <f>IF(A157="","",VLOOKUP(A157,dados!$A$1:$B$23,2,FALSE))</f>
        <v/>
      </c>
      <c r="C157" s="63"/>
      <c r="D157" s="26"/>
      <c r="E157" s="28"/>
      <c r="F157" s="28"/>
      <c r="G157" s="28"/>
      <c r="H157" s="25"/>
      <c r="I157" s="38"/>
      <c r="J157" s="40"/>
      <c r="K157" s="41"/>
      <c r="L157" s="25"/>
    </row>
    <row r="158" spans="1:12" ht="15.75" hidden="1" customHeight="1" x14ac:dyDescent="0.2">
      <c r="A158" s="40"/>
      <c r="B158" s="61" t="str">
        <f>IF(A158="","",VLOOKUP(A158,dados!$A$1:$B$23,2,FALSE))</f>
        <v/>
      </c>
      <c r="C158" s="63"/>
      <c r="D158" s="26"/>
      <c r="E158" s="28"/>
      <c r="F158" s="28"/>
      <c r="G158" s="28"/>
      <c r="H158" s="25"/>
      <c r="I158" s="38"/>
      <c r="J158" s="40"/>
      <c r="K158" s="41"/>
      <c r="L158" s="25"/>
    </row>
    <row r="159" spans="1:12" ht="15.75" hidden="1" customHeight="1" x14ac:dyDescent="0.2">
      <c r="A159" s="40"/>
      <c r="B159" s="61" t="str">
        <f>IF(A159="","",VLOOKUP(A159,dados!$A$1:$B$23,2,FALSE))</f>
        <v/>
      </c>
      <c r="C159" s="63"/>
      <c r="D159" s="26"/>
      <c r="E159" s="28"/>
      <c r="F159" s="28"/>
      <c r="G159" s="28"/>
      <c r="H159" s="25"/>
      <c r="I159" s="38"/>
      <c r="J159" s="40"/>
      <c r="K159" s="41"/>
      <c r="L159" s="25"/>
    </row>
    <row r="160" spans="1:12" ht="15.75" hidden="1" customHeight="1" x14ac:dyDescent="0.2">
      <c r="A160" s="40"/>
      <c r="B160" s="61" t="str">
        <f>IF(A160="","",VLOOKUP(A160,dados!$A$1:$B$23,2,FALSE))</f>
        <v/>
      </c>
      <c r="C160" s="63"/>
      <c r="D160" s="26"/>
      <c r="E160" s="28"/>
      <c r="F160" s="28"/>
      <c r="G160" s="28"/>
      <c r="H160" s="25"/>
      <c r="I160" s="38"/>
      <c r="J160" s="40"/>
      <c r="K160" s="41"/>
      <c r="L160" s="25"/>
    </row>
    <row r="161" spans="1:12" ht="15.75" hidden="1" customHeight="1" x14ac:dyDescent="0.2">
      <c r="A161" s="40"/>
      <c r="B161" s="61" t="str">
        <f>IF(A161="","",VLOOKUP(A161,dados!$A$1:$B$23,2,FALSE))</f>
        <v/>
      </c>
      <c r="C161" s="63"/>
      <c r="D161" s="26"/>
      <c r="E161" s="28"/>
      <c r="F161" s="28"/>
      <c r="G161" s="28"/>
      <c r="H161" s="25"/>
      <c r="I161" s="38"/>
      <c r="J161" s="40"/>
      <c r="K161" s="41"/>
      <c r="L161" s="25"/>
    </row>
    <row r="162" spans="1:12" ht="15.75" hidden="1" customHeight="1" x14ac:dyDescent="0.2">
      <c r="A162" s="40"/>
      <c r="B162" s="61" t="str">
        <f>IF(A162="","",VLOOKUP(A162,dados!$A$1:$B$23,2,FALSE))</f>
        <v/>
      </c>
      <c r="C162" s="63"/>
      <c r="D162" s="26"/>
      <c r="E162" s="28"/>
      <c r="F162" s="28"/>
      <c r="G162" s="28"/>
      <c r="H162" s="25"/>
      <c r="I162" s="38"/>
      <c r="J162" s="40"/>
      <c r="K162" s="41"/>
      <c r="L162" s="25"/>
    </row>
    <row r="163" spans="1:12" ht="15.75" hidden="1" customHeight="1" x14ac:dyDescent="0.2">
      <c r="A163" s="40"/>
      <c r="B163" s="61" t="str">
        <f>IF(A163="","",VLOOKUP(A163,dados!$A$1:$B$23,2,FALSE))</f>
        <v/>
      </c>
      <c r="C163" s="63"/>
      <c r="D163" s="26"/>
      <c r="E163" s="28"/>
      <c r="F163" s="28"/>
      <c r="G163" s="28"/>
      <c r="H163" s="25"/>
      <c r="I163" s="38"/>
      <c r="J163" s="40"/>
      <c r="K163" s="41"/>
      <c r="L163" s="25"/>
    </row>
    <row r="164" spans="1:12" ht="15.75" hidden="1" customHeight="1" x14ac:dyDescent="0.2">
      <c r="A164" s="40"/>
      <c r="B164" s="61" t="str">
        <f>IF(A164="","",VLOOKUP(A164,dados!$A$1:$B$23,2,FALSE))</f>
        <v/>
      </c>
      <c r="C164" s="63"/>
      <c r="D164" s="26"/>
      <c r="E164" s="28"/>
      <c r="F164" s="28"/>
      <c r="G164" s="28"/>
      <c r="H164" s="25"/>
      <c r="I164" s="38"/>
      <c r="J164" s="40"/>
      <c r="K164" s="41"/>
      <c r="L164" s="25"/>
    </row>
    <row r="165" spans="1:12" ht="15.75" hidden="1" customHeight="1" x14ac:dyDescent="0.2">
      <c r="A165" s="40"/>
      <c r="B165" s="61" t="str">
        <f>IF(A165="","",VLOOKUP(A165,dados!$A$1:$B$23,2,FALSE))</f>
        <v/>
      </c>
      <c r="C165" s="63"/>
      <c r="D165" s="26"/>
      <c r="E165" s="28"/>
      <c r="F165" s="28"/>
      <c r="G165" s="28"/>
      <c r="H165" s="25"/>
      <c r="I165" s="38"/>
      <c r="J165" s="40"/>
      <c r="K165" s="41"/>
      <c r="L165" s="25"/>
    </row>
    <row r="166" spans="1:12" ht="15.75" hidden="1" customHeight="1" x14ac:dyDescent="0.2">
      <c r="A166" s="40"/>
      <c r="B166" s="61" t="str">
        <f>IF(A166="","",VLOOKUP(A166,dados!$A$1:$B$23,2,FALSE))</f>
        <v/>
      </c>
      <c r="C166" s="63"/>
      <c r="D166" s="26"/>
      <c r="E166" s="28"/>
      <c r="F166" s="28"/>
      <c r="G166" s="28"/>
      <c r="H166" s="25"/>
      <c r="I166" s="38"/>
      <c r="J166" s="40"/>
      <c r="K166" s="41"/>
      <c r="L166" s="25"/>
    </row>
    <row r="167" spans="1:12" ht="15.75" hidden="1" customHeight="1" x14ac:dyDescent="0.2">
      <c r="A167" s="40"/>
      <c r="B167" s="61" t="str">
        <f>IF(A167="","",VLOOKUP(A167,dados!$A$1:$B$23,2,FALSE))</f>
        <v/>
      </c>
      <c r="C167" s="63"/>
      <c r="D167" s="26"/>
      <c r="E167" s="28"/>
      <c r="F167" s="28"/>
      <c r="G167" s="28"/>
      <c r="H167" s="25"/>
      <c r="I167" s="38"/>
      <c r="J167" s="40"/>
      <c r="K167" s="41"/>
      <c r="L167" s="25"/>
    </row>
    <row r="168" spans="1:12" ht="15.75" hidden="1" customHeight="1" x14ac:dyDescent="0.2">
      <c r="A168" s="40"/>
      <c r="B168" s="61" t="str">
        <f>IF(A168="","",VLOOKUP(A168,dados!$A$1:$B$23,2,FALSE))</f>
        <v/>
      </c>
      <c r="C168" s="63"/>
      <c r="D168" s="26"/>
      <c r="E168" s="28"/>
      <c r="F168" s="28"/>
      <c r="G168" s="28"/>
      <c r="H168" s="25"/>
      <c r="I168" s="38"/>
      <c r="J168" s="40"/>
      <c r="K168" s="41"/>
      <c r="L168" s="25"/>
    </row>
    <row r="169" spans="1:12" ht="15.75" hidden="1" customHeight="1" x14ac:dyDescent="0.2">
      <c r="A169" s="40"/>
      <c r="B169" s="61" t="str">
        <f>IF(A169="","",VLOOKUP(A169,dados!$A$1:$B$23,2,FALSE))</f>
        <v/>
      </c>
      <c r="C169" s="63"/>
      <c r="D169" s="26"/>
      <c r="E169" s="28"/>
      <c r="F169" s="28"/>
      <c r="G169" s="28"/>
      <c r="H169" s="25"/>
      <c r="I169" s="38"/>
      <c r="J169" s="40"/>
      <c r="K169" s="41"/>
      <c r="L169" s="25"/>
    </row>
    <row r="170" spans="1:12" ht="15.75" hidden="1" customHeight="1" x14ac:dyDescent="0.2">
      <c r="A170" s="40"/>
      <c r="B170" s="61" t="str">
        <f>IF(A170="","",VLOOKUP(A170,dados!$A$1:$B$23,2,FALSE))</f>
        <v/>
      </c>
      <c r="C170" s="63"/>
      <c r="D170" s="26"/>
      <c r="E170" s="28"/>
      <c r="F170" s="28"/>
      <c r="G170" s="28"/>
      <c r="H170" s="25"/>
      <c r="I170" s="38"/>
      <c r="J170" s="40"/>
      <c r="K170" s="41"/>
      <c r="L170" s="25"/>
    </row>
    <row r="171" spans="1:12" ht="15.75" hidden="1" customHeight="1" x14ac:dyDescent="0.2">
      <c r="A171" s="40"/>
      <c r="B171" s="61" t="str">
        <f>IF(A171="","",VLOOKUP(A171,dados!$A$1:$B$23,2,FALSE))</f>
        <v/>
      </c>
      <c r="C171" s="63"/>
      <c r="D171" s="26"/>
      <c r="E171" s="28"/>
      <c r="F171" s="28"/>
      <c r="G171" s="28"/>
      <c r="H171" s="25"/>
      <c r="I171" s="38"/>
      <c r="J171" s="40"/>
      <c r="K171" s="41"/>
      <c r="L171" s="25"/>
    </row>
    <row r="172" spans="1:12" ht="15.75" hidden="1" customHeight="1" x14ac:dyDescent="0.2">
      <c r="A172" s="40"/>
      <c r="B172" s="61" t="str">
        <f>IF(A172="","",VLOOKUP(A172,dados!$A$1:$B$23,2,FALSE))</f>
        <v/>
      </c>
      <c r="C172" s="63"/>
      <c r="D172" s="26"/>
      <c r="E172" s="28"/>
      <c r="F172" s="28"/>
      <c r="G172" s="28"/>
      <c r="H172" s="25"/>
      <c r="I172" s="38"/>
      <c r="J172" s="40"/>
      <c r="K172" s="41"/>
      <c r="L172" s="25"/>
    </row>
    <row r="173" spans="1:12" ht="15.75" hidden="1" customHeight="1" x14ac:dyDescent="0.2">
      <c r="A173" s="40"/>
      <c r="B173" s="61" t="str">
        <f>IF(A173="","",VLOOKUP(A173,dados!$A$1:$B$23,2,FALSE))</f>
        <v/>
      </c>
      <c r="C173" s="63"/>
      <c r="D173" s="26"/>
      <c r="E173" s="28"/>
      <c r="F173" s="28"/>
      <c r="G173" s="28"/>
      <c r="H173" s="25"/>
      <c r="I173" s="38"/>
      <c r="J173" s="40"/>
      <c r="K173" s="41"/>
      <c r="L173" s="25"/>
    </row>
    <row r="174" spans="1:12" ht="15.75" hidden="1" customHeight="1" x14ac:dyDescent="0.2">
      <c r="A174" s="40"/>
      <c r="B174" s="61" t="str">
        <f>IF(A174="","",VLOOKUP(A174,dados!$A$1:$B$23,2,FALSE))</f>
        <v/>
      </c>
      <c r="C174" s="63"/>
      <c r="D174" s="26"/>
      <c r="E174" s="28"/>
      <c r="F174" s="28"/>
      <c r="G174" s="28"/>
      <c r="H174" s="25"/>
      <c r="I174" s="38"/>
      <c r="J174" s="40"/>
      <c r="K174" s="41"/>
      <c r="L174" s="25"/>
    </row>
    <row r="175" spans="1:12" ht="15.75" hidden="1" customHeight="1" x14ac:dyDescent="0.2">
      <c r="A175" s="40"/>
      <c r="B175" s="61" t="str">
        <f>IF(A175="","",VLOOKUP(A175,dados!$A$1:$B$23,2,FALSE))</f>
        <v/>
      </c>
      <c r="C175" s="63"/>
      <c r="D175" s="26"/>
      <c r="E175" s="28"/>
      <c r="F175" s="28"/>
      <c r="G175" s="28"/>
      <c r="H175" s="25"/>
      <c r="I175" s="38"/>
      <c r="J175" s="40"/>
      <c r="K175" s="41"/>
      <c r="L175" s="25"/>
    </row>
    <row r="176" spans="1:12" ht="15.75" hidden="1" customHeight="1" x14ac:dyDescent="0.2">
      <c r="A176" s="40"/>
      <c r="B176" s="61" t="str">
        <f>IF(A176="","",VLOOKUP(A176,dados!$A$1:$B$23,2,FALSE))</f>
        <v/>
      </c>
      <c r="C176" s="63"/>
      <c r="D176" s="26"/>
      <c r="E176" s="28"/>
      <c r="F176" s="28"/>
      <c r="G176" s="28"/>
      <c r="H176" s="25"/>
      <c r="I176" s="38"/>
      <c r="J176" s="40"/>
      <c r="K176" s="41"/>
      <c r="L176" s="25"/>
    </row>
    <row r="177" spans="1:12" ht="15.75" hidden="1" customHeight="1" x14ac:dyDescent="0.2">
      <c r="A177" s="40"/>
      <c r="B177" s="61" t="str">
        <f>IF(A177="","",VLOOKUP(A177,dados!$A$1:$B$23,2,FALSE))</f>
        <v/>
      </c>
      <c r="C177" s="63"/>
      <c r="D177" s="26"/>
      <c r="E177" s="28"/>
      <c r="F177" s="28"/>
      <c r="G177" s="28"/>
      <c r="H177" s="25"/>
      <c r="I177" s="38"/>
      <c r="J177" s="40"/>
      <c r="K177" s="41"/>
      <c r="L177" s="25"/>
    </row>
    <row r="178" spans="1:12" ht="15.75" hidden="1" customHeight="1" x14ac:dyDescent="0.2">
      <c r="A178" s="40"/>
      <c r="B178" s="61" t="str">
        <f>IF(A178="","",VLOOKUP(A178,dados!$A$1:$B$23,2,FALSE))</f>
        <v/>
      </c>
      <c r="C178" s="63"/>
      <c r="D178" s="26"/>
      <c r="E178" s="28"/>
      <c r="F178" s="28"/>
      <c r="G178" s="28"/>
      <c r="H178" s="25"/>
      <c r="I178" s="38"/>
      <c r="J178" s="40"/>
      <c r="K178" s="41"/>
      <c r="L178" s="25"/>
    </row>
    <row r="179" spans="1:12" ht="15.75" hidden="1" customHeight="1" x14ac:dyDescent="0.2">
      <c r="A179" s="40"/>
      <c r="B179" s="61" t="str">
        <f>IF(A179="","",VLOOKUP(A179,dados!$A$1:$B$23,2,FALSE))</f>
        <v/>
      </c>
      <c r="C179" s="63"/>
      <c r="D179" s="26"/>
      <c r="E179" s="28"/>
      <c r="F179" s="28"/>
      <c r="G179" s="28"/>
      <c r="H179" s="25"/>
      <c r="I179" s="38"/>
      <c r="J179" s="40"/>
      <c r="K179" s="41"/>
      <c r="L179" s="25"/>
    </row>
    <row r="180" spans="1:12" ht="15.75" hidden="1" customHeight="1" x14ac:dyDescent="0.2">
      <c r="A180" s="40"/>
      <c r="B180" s="61" t="str">
        <f>IF(A180="","",VLOOKUP(A180,dados!$A$1:$B$23,2,FALSE))</f>
        <v/>
      </c>
      <c r="C180" s="63"/>
      <c r="D180" s="26"/>
      <c r="E180" s="28"/>
      <c r="F180" s="28"/>
      <c r="G180" s="28"/>
      <c r="H180" s="25"/>
      <c r="I180" s="38"/>
      <c r="J180" s="40"/>
      <c r="K180" s="41"/>
      <c r="L180" s="25"/>
    </row>
    <row r="181" spans="1:12" ht="15.75" hidden="1" customHeight="1" x14ac:dyDescent="0.2">
      <c r="A181" s="40"/>
      <c r="B181" s="61" t="str">
        <f>IF(A181="","",VLOOKUP(A181,dados!$A$1:$B$23,2,FALSE))</f>
        <v/>
      </c>
      <c r="C181" s="63"/>
      <c r="D181" s="26"/>
      <c r="E181" s="28"/>
      <c r="F181" s="28"/>
      <c r="G181" s="28"/>
      <c r="H181" s="25"/>
      <c r="I181" s="38"/>
      <c r="J181" s="40"/>
      <c r="K181" s="41"/>
      <c r="L181" s="25"/>
    </row>
    <row r="182" spans="1:12" ht="15.75" hidden="1" customHeight="1" x14ac:dyDescent="0.2">
      <c r="A182" s="40"/>
      <c r="B182" s="61" t="str">
        <f>IF(A182="","",VLOOKUP(A182,dados!$A$1:$B$23,2,FALSE))</f>
        <v/>
      </c>
      <c r="C182" s="63"/>
      <c r="D182" s="26"/>
      <c r="E182" s="28"/>
      <c r="F182" s="28"/>
      <c r="G182" s="28"/>
      <c r="H182" s="25"/>
      <c r="I182" s="38"/>
      <c r="J182" s="40"/>
      <c r="K182" s="41"/>
      <c r="L182" s="25"/>
    </row>
    <row r="183" spans="1:12" ht="15.75" hidden="1" customHeight="1" x14ac:dyDescent="0.2">
      <c r="A183" s="40"/>
      <c r="B183" s="61" t="str">
        <f>IF(A183="","",VLOOKUP(A183,dados!$A$1:$B$23,2,FALSE))</f>
        <v/>
      </c>
      <c r="C183" s="63"/>
      <c r="D183" s="26"/>
      <c r="E183" s="28"/>
      <c r="F183" s="28"/>
      <c r="G183" s="28"/>
      <c r="H183" s="25"/>
      <c r="I183" s="38"/>
      <c r="J183" s="40"/>
      <c r="K183" s="41"/>
      <c r="L183" s="25"/>
    </row>
    <row r="184" spans="1:12" ht="15.75" hidden="1" customHeight="1" x14ac:dyDescent="0.2">
      <c r="A184" s="40"/>
      <c r="B184" s="61" t="str">
        <f>IF(A184="","",VLOOKUP(A184,dados!$A$1:$B$23,2,FALSE))</f>
        <v/>
      </c>
      <c r="C184" s="63"/>
      <c r="D184" s="26"/>
      <c r="E184" s="28"/>
      <c r="F184" s="28"/>
      <c r="G184" s="28"/>
      <c r="H184" s="25"/>
      <c r="I184" s="38"/>
      <c r="J184" s="40"/>
      <c r="K184" s="41"/>
      <c r="L184" s="25"/>
    </row>
    <row r="185" spans="1:12" ht="15.75" hidden="1" customHeight="1" x14ac:dyDescent="0.2">
      <c r="A185" s="40"/>
      <c r="B185" s="61" t="str">
        <f>IF(A185="","",VLOOKUP(A185,dados!$A$1:$B$23,2,FALSE))</f>
        <v/>
      </c>
      <c r="C185" s="63"/>
      <c r="D185" s="26"/>
      <c r="E185" s="28"/>
      <c r="F185" s="28"/>
      <c r="G185" s="28"/>
      <c r="H185" s="25"/>
      <c r="I185" s="38"/>
      <c r="J185" s="40"/>
      <c r="K185" s="41"/>
      <c r="L185" s="25"/>
    </row>
    <row r="186" spans="1:12" ht="15.75" hidden="1" customHeight="1" x14ac:dyDescent="0.2">
      <c r="A186" s="40"/>
      <c r="B186" s="61" t="str">
        <f>IF(A186="","",VLOOKUP(A186,dados!$A$1:$B$23,2,FALSE))</f>
        <v/>
      </c>
      <c r="C186" s="63"/>
      <c r="D186" s="26"/>
      <c r="E186" s="28"/>
      <c r="F186" s="28"/>
      <c r="G186" s="28"/>
      <c r="H186" s="25"/>
      <c r="I186" s="38"/>
      <c r="J186" s="40"/>
      <c r="K186" s="41"/>
      <c r="L186" s="25"/>
    </row>
    <row r="187" spans="1:12" ht="15.75" hidden="1" customHeight="1" x14ac:dyDescent="0.2">
      <c r="A187" s="40"/>
      <c r="B187" s="61" t="str">
        <f>IF(A187="","",VLOOKUP(A187,dados!$A$1:$B$23,2,FALSE))</f>
        <v/>
      </c>
      <c r="C187" s="63"/>
      <c r="D187" s="26"/>
      <c r="E187" s="28"/>
      <c r="F187" s="28"/>
      <c r="G187" s="28"/>
      <c r="H187" s="25"/>
      <c r="I187" s="38"/>
      <c r="J187" s="40"/>
      <c r="K187" s="41"/>
      <c r="L187" s="25"/>
    </row>
    <row r="188" spans="1:12" ht="15.75" hidden="1" customHeight="1" x14ac:dyDescent="0.2">
      <c r="A188" s="40"/>
      <c r="B188" s="61" t="str">
        <f>IF(A188="","",VLOOKUP(A188,dados!$A$1:$B$23,2,FALSE))</f>
        <v/>
      </c>
      <c r="C188" s="63"/>
      <c r="D188" s="26"/>
      <c r="E188" s="28"/>
      <c r="F188" s="28"/>
      <c r="G188" s="28"/>
      <c r="H188" s="25"/>
      <c r="I188" s="38"/>
      <c r="J188" s="40"/>
      <c r="K188" s="41"/>
      <c r="L188" s="25"/>
    </row>
    <row r="189" spans="1:12" ht="15.75" hidden="1" customHeight="1" x14ac:dyDescent="0.2">
      <c r="A189" s="40"/>
      <c r="B189" s="61" t="str">
        <f>IF(A189="","",VLOOKUP(A189,dados!$A$1:$B$23,2,FALSE))</f>
        <v/>
      </c>
      <c r="C189" s="63"/>
      <c r="D189" s="26"/>
      <c r="E189" s="28"/>
      <c r="F189" s="28"/>
      <c r="G189" s="28"/>
      <c r="H189" s="25"/>
      <c r="I189" s="38"/>
      <c r="J189" s="40"/>
      <c r="K189" s="41"/>
      <c r="L189" s="25"/>
    </row>
    <row r="190" spans="1:12" ht="15.75" hidden="1" customHeight="1" x14ac:dyDescent="0.2">
      <c r="A190" s="40"/>
      <c r="B190" s="61" t="str">
        <f>IF(A190="","",VLOOKUP(A190,dados!$A$1:$B$23,2,FALSE))</f>
        <v/>
      </c>
      <c r="C190" s="63"/>
      <c r="D190" s="26"/>
      <c r="E190" s="28"/>
      <c r="F190" s="28"/>
      <c r="G190" s="28"/>
      <c r="H190" s="25"/>
      <c r="I190" s="38"/>
      <c r="J190" s="40"/>
      <c r="K190" s="41"/>
      <c r="L190" s="25"/>
    </row>
    <row r="191" spans="1:12" ht="15.75" hidden="1" customHeight="1" x14ac:dyDescent="0.2">
      <c r="A191" s="40"/>
      <c r="B191" s="61" t="str">
        <f>IF(A191="","",VLOOKUP(A191,dados!$A$1:$B$23,2,FALSE))</f>
        <v/>
      </c>
      <c r="C191" s="63"/>
      <c r="D191" s="26"/>
      <c r="E191" s="28"/>
      <c r="F191" s="28"/>
      <c r="G191" s="28"/>
      <c r="H191" s="25"/>
      <c r="I191" s="38"/>
      <c r="J191" s="40"/>
      <c r="K191" s="41"/>
      <c r="L191" s="25"/>
    </row>
    <row r="192" spans="1:12" ht="15.75" hidden="1" customHeight="1" x14ac:dyDescent="0.2">
      <c r="A192" s="40"/>
      <c r="B192" s="61" t="str">
        <f>IF(A192="","",VLOOKUP(A192,dados!$A$1:$B$23,2,FALSE))</f>
        <v/>
      </c>
      <c r="C192" s="63"/>
      <c r="D192" s="26"/>
      <c r="E192" s="28"/>
      <c r="F192" s="28"/>
      <c r="G192" s="28"/>
      <c r="H192" s="25"/>
      <c r="I192" s="38"/>
      <c r="J192" s="40"/>
      <c r="K192" s="41"/>
      <c r="L192" s="25"/>
    </row>
    <row r="193" spans="1:12" ht="15.75" hidden="1" customHeight="1" x14ac:dyDescent="0.2">
      <c r="A193" s="40"/>
      <c r="B193" s="61" t="str">
        <f>IF(A193="","",VLOOKUP(A193,dados!$A$1:$B$23,2,FALSE))</f>
        <v/>
      </c>
      <c r="C193" s="63"/>
      <c r="D193" s="26"/>
      <c r="E193" s="28"/>
      <c r="F193" s="28"/>
      <c r="G193" s="28"/>
      <c r="H193" s="25"/>
      <c r="I193" s="38"/>
      <c r="J193" s="40"/>
      <c r="K193" s="41"/>
      <c r="L193" s="25"/>
    </row>
    <row r="194" spans="1:12" ht="15.75" hidden="1" customHeight="1" x14ac:dyDescent="0.2">
      <c r="A194" s="40"/>
      <c r="B194" s="61" t="str">
        <f>IF(A194="","",VLOOKUP(A194,dados!$A$1:$B$23,2,FALSE))</f>
        <v/>
      </c>
      <c r="C194" s="63"/>
      <c r="D194" s="26"/>
      <c r="E194" s="28"/>
      <c r="F194" s="28"/>
      <c r="G194" s="28"/>
      <c r="H194" s="25"/>
      <c r="I194" s="38"/>
      <c r="J194" s="40"/>
      <c r="K194" s="41"/>
      <c r="L194" s="25"/>
    </row>
    <row r="195" spans="1:12" ht="15.75" hidden="1" customHeight="1" x14ac:dyDescent="0.2">
      <c r="A195" s="40"/>
      <c r="B195" s="61" t="str">
        <f>IF(A195="","",VLOOKUP(A195,dados!$A$1:$B$23,2,FALSE))</f>
        <v/>
      </c>
      <c r="C195" s="63"/>
      <c r="D195" s="26"/>
      <c r="E195" s="28"/>
      <c r="F195" s="28"/>
      <c r="G195" s="28"/>
      <c r="H195" s="25"/>
      <c r="I195" s="38"/>
      <c r="J195" s="40"/>
      <c r="K195" s="41"/>
      <c r="L195" s="25"/>
    </row>
    <row r="196" spans="1:12" ht="15.75" hidden="1" customHeight="1" x14ac:dyDescent="0.2">
      <c r="A196" s="40"/>
      <c r="B196" s="61" t="str">
        <f>IF(A196="","",VLOOKUP(A196,dados!$A$1:$B$23,2,FALSE))</f>
        <v/>
      </c>
      <c r="C196" s="63"/>
      <c r="D196" s="26"/>
      <c r="E196" s="28"/>
      <c r="F196" s="28"/>
      <c r="G196" s="28"/>
      <c r="H196" s="25"/>
      <c r="I196" s="38"/>
      <c r="J196" s="40"/>
      <c r="K196" s="41"/>
      <c r="L196" s="25"/>
    </row>
    <row r="197" spans="1:12" ht="15.75" hidden="1" customHeight="1" x14ac:dyDescent="0.2">
      <c r="A197" s="40"/>
      <c r="B197" s="61" t="str">
        <f>IF(A197="","",VLOOKUP(A197,dados!$A$1:$B$23,2,FALSE))</f>
        <v/>
      </c>
      <c r="C197" s="63"/>
      <c r="D197" s="26"/>
      <c r="E197" s="28"/>
      <c r="F197" s="28"/>
      <c r="G197" s="28"/>
      <c r="H197" s="25"/>
      <c r="I197" s="38"/>
      <c r="J197" s="40"/>
      <c r="K197" s="41"/>
      <c r="L197" s="25"/>
    </row>
    <row r="198" spans="1:12" ht="15.75" hidden="1" customHeight="1" x14ac:dyDescent="0.2">
      <c r="A198" s="40"/>
      <c r="B198" s="61" t="str">
        <f>IF(A198="","",VLOOKUP(A198,dados!$A$1:$B$23,2,FALSE))</f>
        <v/>
      </c>
      <c r="C198" s="63"/>
      <c r="D198" s="26"/>
      <c r="E198" s="28"/>
      <c r="F198" s="28"/>
      <c r="G198" s="28"/>
      <c r="H198" s="25"/>
      <c r="I198" s="38"/>
      <c r="J198" s="40"/>
      <c r="K198" s="41"/>
      <c r="L198" s="25"/>
    </row>
    <row r="199" spans="1:12" ht="15.75" hidden="1" customHeight="1" x14ac:dyDescent="0.2">
      <c r="A199" s="40"/>
      <c r="B199" s="61" t="str">
        <f>IF(A199="","",VLOOKUP(A199,dados!$A$1:$B$23,2,FALSE))</f>
        <v/>
      </c>
      <c r="C199" s="63"/>
      <c r="D199" s="26"/>
      <c r="E199" s="28"/>
      <c r="F199" s="28"/>
      <c r="G199" s="28"/>
      <c r="H199" s="25"/>
      <c r="I199" s="38"/>
      <c r="J199" s="40"/>
      <c r="K199" s="41"/>
      <c r="L199" s="25"/>
    </row>
    <row r="200" spans="1:12" ht="15.75" hidden="1" customHeight="1" x14ac:dyDescent="0.2">
      <c r="A200" s="40"/>
      <c r="B200" s="61" t="str">
        <f>IF(A200="","",VLOOKUP(A200,dados!$A$1:$B$23,2,FALSE))</f>
        <v/>
      </c>
      <c r="C200" s="63"/>
      <c r="D200" s="26"/>
      <c r="E200" s="28"/>
      <c r="F200" s="28"/>
      <c r="G200" s="28"/>
      <c r="H200" s="25"/>
      <c r="I200" s="38"/>
      <c r="J200" s="40"/>
      <c r="K200" s="41"/>
      <c r="L200" s="25"/>
    </row>
    <row r="201" spans="1:12" ht="15.75" hidden="1" customHeight="1" x14ac:dyDescent="0.2">
      <c r="A201" s="40"/>
      <c r="B201" s="61" t="str">
        <f>IF(A201="","",VLOOKUP(A201,dados!$A$1:$B$23,2,FALSE))</f>
        <v/>
      </c>
      <c r="C201" s="63"/>
      <c r="D201" s="26"/>
      <c r="E201" s="28"/>
      <c r="F201" s="28"/>
      <c r="G201" s="28"/>
      <c r="H201" s="25"/>
      <c r="I201" s="38"/>
      <c r="J201" s="40"/>
      <c r="K201" s="41"/>
      <c r="L201" s="25"/>
    </row>
    <row r="202" spans="1:12" ht="15.75" hidden="1" customHeight="1" x14ac:dyDescent="0.2">
      <c r="A202" s="40"/>
      <c r="B202" s="61" t="str">
        <f>IF(A202="","",VLOOKUP(A202,dados!$A$1:$B$23,2,FALSE))</f>
        <v/>
      </c>
      <c r="C202" s="63"/>
      <c r="D202" s="26"/>
      <c r="E202" s="28"/>
      <c r="F202" s="28"/>
      <c r="G202" s="28"/>
      <c r="H202" s="25"/>
      <c r="I202" s="38"/>
      <c r="J202" s="40"/>
      <c r="K202" s="41"/>
      <c r="L202" s="25"/>
    </row>
    <row r="203" spans="1:12" ht="15.75" hidden="1" customHeight="1" x14ac:dyDescent="0.2">
      <c r="A203" s="40"/>
      <c r="B203" s="61" t="str">
        <f>IF(A203="","",VLOOKUP(A203,dados!$A$1:$B$23,2,FALSE))</f>
        <v/>
      </c>
      <c r="C203" s="63"/>
      <c r="D203" s="26"/>
      <c r="E203" s="28"/>
      <c r="F203" s="28"/>
      <c r="G203" s="28"/>
      <c r="H203" s="25"/>
      <c r="I203" s="38"/>
      <c r="J203" s="40"/>
      <c r="K203" s="41"/>
      <c r="L203" s="25"/>
    </row>
    <row r="204" spans="1:12" ht="15.75" hidden="1" customHeight="1" x14ac:dyDescent="0.2">
      <c r="A204" s="40"/>
      <c r="B204" s="61" t="str">
        <f>IF(A204="","",VLOOKUP(A204,dados!$A$1:$B$23,2,FALSE))</f>
        <v/>
      </c>
      <c r="C204" s="63"/>
      <c r="D204" s="26"/>
      <c r="E204" s="28"/>
      <c r="F204" s="28"/>
      <c r="G204" s="28"/>
      <c r="H204" s="25"/>
      <c r="I204" s="38"/>
      <c r="J204" s="40"/>
      <c r="K204" s="41"/>
      <c r="L204" s="25"/>
    </row>
    <row r="205" spans="1:12" ht="15.75" hidden="1" customHeight="1" x14ac:dyDescent="0.2">
      <c r="A205" s="40"/>
      <c r="B205" s="61" t="str">
        <f>IF(A205="","",VLOOKUP(A205,dados!$A$1:$B$23,2,FALSE))</f>
        <v/>
      </c>
      <c r="C205" s="63"/>
      <c r="D205" s="26"/>
      <c r="E205" s="28"/>
      <c r="F205" s="28"/>
      <c r="G205" s="28"/>
      <c r="H205" s="25"/>
      <c r="I205" s="38"/>
      <c r="J205" s="40"/>
      <c r="K205" s="41"/>
      <c r="L205" s="25"/>
    </row>
    <row r="206" spans="1:12" ht="15.75" hidden="1" customHeight="1" x14ac:dyDescent="0.2">
      <c r="A206" s="40"/>
      <c r="B206" s="61" t="str">
        <f>IF(A206="","",VLOOKUP(A206,dados!$A$1:$B$23,2,FALSE))</f>
        <v/>
      </c>
      <c r="C206" s="63"/>
      <c r="D206" s="26"/>
      <c r="E206" s="28"/>
      <c r="F206" s="28"/>
      <c r="G206" s="28"/>
      <c r="H206" s="25"/>
      <c r="I206" s="38"/>
      <c r="J206" s="40"/>
      <c r="K206" s="41"/>
      <c r="L206" s="25"/>
    </row>
    <row r="207" spans="1:12" ht="15.75" hidden="1" customHeight="1" x14ac:dyDescent="0.2">
      <c r="A207" s="40"/>
      <c r="B207" s="61" t="str">
        <f>IF(A207="","",VLOOKUP(A207,dados!$A$1:$B$23,2,FALSE))</f>
        <v/>
      </c>
      <c r="C207" s="63"/>
      <c r="D207" s="26"/>
      <c r="E207" s="28"/>
      <c r="F207" s="28"/>
      <c r="G207" s="28"/>
      <c r="H207" s="25"/>
      <c r="I207" s="38"/>
      <c r="J207" s="40"/>
      <c r="K207" s="41"/>
      <c r="L207" s="25"/>
    </row>
    <row r="208" spans="1:12" ht="15.75" hidden="1" customHeight="1" x14ac:dyDescent="0.2">
      <c r="A208" s="40"/>
      <c r="B208" s="61" t="str">
        <f>IF(A208="","",VLOOKUP(A208,dados!$A$1:$B$23,2,FALSE))</f>
        <v/>
      </c>
      <c r="C208" s="63"/>
      <c r="D208" s="26"/>
      <c r="E208" s="28"/>
      <c r="F208" s="28"/>
      <c r="G208" s="28"/>
      <c r="H208" s="25"/>
      <c r="I208" s="38"/>
      <c r="J208" s="40"/>
      <c r="K208" s="41"/>
      <c r="L208" s="25"/>
    </row>
    <row r="209" spans="1:12" ht="15.75" hidden="1" customHeight="1" x14ac:dyDescent="0.2">
      <c r="A209" s="40"/>
      <c r="B209" s="61" t="str">
        <f>IF(A209="","",VLOOKUP(A209,dados!$A$1:$B$23,2,FALSE))</f>
        <v/>
      </c>
      <c r="C209" s="63"/>
      <c r="D209" s="26"/>
      <c r="E209" s="28"/>
      <c r="F209" s="28"/>
      <c r="G209" s="28"/>
      <c r="H209" s="25"/>
      <c r="I209" s="38"/>
      <c r="J209" s="40"/>
      <c r="K209" s="41"/>
      <c r="L209" s="25"/>
    </row>
    <row r="210" spans="1:12" ht="15.75" hidden="1" customHeight="1" x14ac:dyDescent="0.2">
      <c r="A210" s="40"/>
      <c r="B210" s="61" t="str">
        <f>IF(A210="","",VLOOKUP(A210,dados!$A$1:$B$23,2,FALSE))</f>
        <v/>
      </c>
      <c r="C210" s="63"/>
      <c r="D210" s="26"/>
      <c r="E210" s="28"/>
      <c r="F210" s="28"/>
      <c r="G210" s="28"/>
      <c r="H210" s="25"/>
      <c r="I210" s="38"/>
      <c r="J210" s="40"/>
      <c r="K210" s="41"/>
      <c r="L210" s="25"/>
    </row>
    <row r="211" spans="1:12" ht="15.75" hidden="1" customHeight="1" x14ac:dyDescent="0.2">
      <c r="A211" s="40"/>
      <c r="B211" s="61" t="str">
        <f>IF(A211="","",VLOOKUP(A211,dados!$A$1:$B$23,2,FALSE))</f>
        <v/>
      </c>
      <c r="C211" s="63"/>
      <c r="D211" s="26"/>
      <c r="E211" s="28"/>
      <c r="F211" s="28"/>
      <c r="G211" s="28"/>
      <c r="H211" s="25"/>
      <c r="I211" s="38"/>
      <c r="J211" s="40"/>
      <c r="K211" s="41"/>
      <c r="L211" s="25"/>
    </row>
    <row r="212" spans="1:12" ht="15.75" hidden="1" customHeight="1" x14ac:dyDescent="0.2">
      <c r="A212" s="40"/>
      <c r="B212" s="61" t="str">
        <f>IF(A212="","",VLOOKUP(A212,dados!$A$1:$B$23,2,FALSE))</f>
        <v/>
      </c>
      <c r="C212" s="63"/>
      <c r="D212" s="26"/>
      <c r="E212" s="28"/>
      <c r="F212" s="28"/>
      <c r="G212" s="28"/>
      <c r="H212" s="25"/>
      <c r="I212" s="38"/>
      <c r="J212" s="40"/>
      <c r="K212" s="41"/>
      <c r="L212" s="25"/>
    </row>
    <row r="213" spans="1:12" ht="15.75" hidden="1" customHeight="1" x14ac:dyDescent="0.2">
      <c r="A213" s="40"/>
      <c r="B213" s="61" t="str">
        <f>IF(A213="","",VLOOKUP(A213,dados!$A$1:$B$23,2,FALSE))</f>
        <v/>
      </c>
      <c r="C213" s="63"/>
      <c r="D213" s="26"/>
      <c r="E213" s="28"/>
      <c r="F213" s="28"/>
      <c r="G213" s="28"/>
      <c r="H213" s="25"/>
      <c r="I213" s="38"/>
      <c r="J213" s="40"/>
      <c r="K213" s="41"/>
      <c r="L213" s="25"/>
    </row>
    <row r="214" spans="1:12" ht="15.75" hidden="1" customHeight="1" x14ac:dyDescent="0.2">
      <c r="A214" s="40"/>
      <c r="B214" s="61" t="str">
        <f>IF(A214="","",VLOOKUP(A214,dados!$A$1:$B$23,2,FALSE))</f>
        <v/>
      </c>
      <c r="C214" s="63"/>
      <c r="D214" s="26"/>
      <c r="E214" s="28"/>
      <c r="F214" s="28"/>
      <c r="G214" s="28"/>
      <c r="H214" s="25"/>
      <c r="I214" s="38"/>
      <c r="J214" s="40"/>
      <c r="K214" s="41"/>
      <c r="L214" s="25"/>
    </row>
    <row r="215" spans="1:12" ht="15.75" hidden="1" customHeight="1" x14ac:dyDescent="0.2">
      <c r="A215" s="40"/>
      <c r="B215" s="61" t="str">
        <f>IF(A215="","",VLOOKUP(A215,dados!$A$1:$B$23,2,FALSE))</f>
        <v/>
      </c>
      <c r="C215" s="63"/>
      <c r="D215" s="26"/>
      <c r="E215" s="28"/>
      <c r="F215" s="28"/>
      <c r="G215" s="28"/>
      <c r="H215" s="25"/>
      <c r="I215" s="38"/>
      <c r="J215" s="40"/>
      <c r="K215" s="41"/>
      <c r="L215" s="25"/>
    </row>
    <row r="216" spans="1:12" ht="15.75" hidden="1" customHeight="1" x14ac:dyDescent="0.2">
      <c r="A216" s="40"/>
      <c r="B216" s="61" t="str">
        <f>IF(A216="","",VLOOKUP(A216,dados!$A$1:$B$23,2,FALSE))</f>
        <v/>
      </c>
      <c r="C216" s="63"/>
      <c r="D216" s="26"/>
      <c r="E216" s="28"/>
      <c r="F216" s="28"/>
      <c r="G216" s="28"/>
      <c r="H216" s="25"/>
      <c r="I216" s="38"/>
      <c r="J216" s="40"/>
      <c r="K216" s="41"/>
      <c r="L216" s="25"/>
    </row>
    <row r="217" spans="1:12" ht="15.75" hidden="1" customHeight="1" x14ac:dyDescent="0.2">
      <c r="A217" s="40"/>
      <c r="B217" s="61" t="str">
        <f>IF(A217="","",VLOOKUP(A217,dados!$A$1:$B$23,2,FALSE))</f>
        <v/>
      </c>
      <c r="C217" s="63"/>
      <c r="D217" s="26"/>
      <c r="E217" s="28"/>
      <c r="F217" s="28"/>
      <c r="G217" s="28"/>
      <c r="H217" s="25"/>
      <c r="I217" s="38"/>
      <c r="J217" s="40"/>
      <c r="K217" s="41"/>
      <c r="L217" s="25"/>
    </row>
    <row r="218" spans="1:12" ht="15.75" hidden="1" customHeight="1" x14ac:dyDescent="0.2">
      <c r="A218" s="40"/>
      <c r="B218" s="61" t="str">
        <f>IF(A218="","",VLOOKUP(A218,dados!$A$1:$B$23,2,FALSE))</f>
        <v/>
      </c>
      <c r="C218" s="63"/>
      <c r="D218" s="26"/>
      <c r="E218" s="28"/>
      <c r="F218" s="28"/>
      <c r="G218" s="28"/>
      <c r="H218" s="25"/>
      <c r="I218" s="38"/>
      <c r="J218" s="40"/>
      <c r="K218" s="41"/>
      <c r="L218" s="25"/>
    </row>
    <row r="219" spans="1:12" ht="15.75" hidden="1" customHeight="1" x14ac:dyDescent="0.2">
      <c r="A219" s="40"/>
      <c r="B219" s="61" t="str">
        <f>IF(A219="","",VLOOKUP(A219,dados!$A$1:$B$23,2,FALSE))</f>
        <v/>
      </c>
      <c r="C219" s="63"/>
      <c r="D219" s="26"/>
      <c r="E219" s="28"/>
      <c r="F219" s="28"/>
      <c r="G219" s="28"/>
      <c r="H219" s="25"/>
      <c r="I219" s="38"/>
      <c r="J219" s="40"/>
      <c r="K219" s="41"/>
      <c r="L219" s="25"/>
    </row>
    <row r="220" spans="1:12" ht="15.75" hidden="1" customHeight="1" x14ac:dyDescent="0.2">
      <c r="A220" s="40"/>
      <c r="B220" s="61" t="str">
        <f>IF(A220="","",VLOOKUP(A220,dados!$A$1:$B$23,2,FALSE))</f>
        <v/>
      </c>
      <c r="C220" s="63"/>
      <c r="D220" s="26"/>
      <c r="E220" s="28"/>
      <c r="F220" s="28"/>
      <c r="G220" s="28"/>
      <c r="H220" s="25"/>
      <c r="I220" s="38"/>
      <c r="J220" s="40"/>
      <c r="K220" s="41"/>
      <c r="L220" s="25"/>
    </row>
    <row r="221" spans="1:12" ht="15.75" hidden="1" customHeight="1" x14ac:dyDescent="0.2">
      <c r="A221" s="40"/>
      <c r="B221" s="61" t="str">
        <f>IF(A221="","",VLOOKUP(A221,dados!$A$1:$B$23,2,FALSE))</f>
        <v/>
      </c>
      <c r="C221" s="63"/>
      <c r="D221" s="26"/>
      <c r="E221" s="28"/>
      <c r="F221" s="28"/>
      <c r="G221" s="28"/>
      <c r="H221" s="25"/>
      <c r="I221" s="38"/>
      <c r="J221" s="40"/>
      <c r="K221" s="41"/>
      <c r="L221" s="25"/>
    </row>
    <row r="222" spans="1:12" ht="15.75" hidden="1" customHeight="1" x14ac:dyDescent="0.2">
      <c r="A222" s="40"/>
      <c r="B222" s="61" t="str">
        <f>IF(A222="","",VLOOKUP(A222,dados!$A$1:$B$23,2,FALSE))</f>
        <v/>
      </c>
      <c r="C222" s="63"/>
      <c r="D222" s="26"/>
      <c r="E222" s="28"/>
      <c r="F222" s="28"/>
      <c r="G222" s="28"/>
      <c r="H222" s="25"/>
      <c r="I222" s="38"/>
      <c r="J222" s="40"/>
      <c r="K222" s="41"/>
      <c r="L222" s="25"/>
    </row>
    <row r="223" spans="1:12" ht="15.75" hidden="1" customHeight="1" x14ac:dyDescent="0.2">
      <c r="A223" s="40"/>
      <c r="B223" s="61" t="str">
        <f>IF(A223="","",VLOOKUP(A223,dados!$A$1:$B$23,2,FALSE))</f>
        <v/>
      </c>
      <c r="C223" s="63"/>
      <c r="D223" s="26"/>
      <c r="E223" s="28"/>
      <c r="F223" s="28"/>
      <c r="G223" s="28"/>
      <c r="H223" s="25"/>
      <c r="I223" s="38"/>
      <c r="J223" s="40"/>
      <c r="K223" s="41"/>
      <c r="L223" s="25"/>
    </row>
    <row r="224" spans="1:12" ht="15.75" hidden="1" customHeight="1" x14ac:dyDescent="0.2">
      <c r="A224" s="40"/>
      <c r="B224" s="61" t="str">
        <f>IF(A224="","",VLOOKUP(A224,dados!$A$1:$B$23,2,FALSE))</f>
        <v/>
      </c>
      <c r="C224" s="63"/>
      <c r="D224" s="26"/>
      <c r="E224" s="28"/>
      <c r="F224" s="28"/>
      <c r="G224" s="28"/>
      <c r="H224" s="25"/>
      <c r="I224" s="38"/>
      <c r="J224" s="40"/>
      <c r="K224" s="41"/>
      <c r="L224" s="25"/>
    </row>
    <row r="225" spans="1:12" ht="15.75" hidden="1" customHeight="1" x14ac:dyDescent="0.2">
      <c r="A225" s="40"/>
      <c r="B225" s="61" t="str">
        <f>IF(A225="","",VLOOKUP(A225,dados!$A$1:$B$23,2,FALSE))</f>
        <v/>
      </c>
      <c r="C225" s="63"/>
      <c r="D225" s="26"/>
      <c r="E225" s="28"/>
      <c r="F225" s="28"/>
      <c r="G225" s="28"/>
      <c r="H225" s="25"/>
      <c r="I225" s="38"/>
      <c r="J225" s="40"/>
      <c r="K225" s="41"/>
      <c r="L225" s="25"/>
    </row>
    <row r="226" spans="1:12" ht="15.75" hidden="1" customHeight="1" x14ac:dyDescent="0.2">
      <c r="A226" s="40"/>
      <c r="B226" s="61" t="str">
        <f>IF(A226="","",VLOOKUP(A226,dados!$A$1:$B$23,2,FALSE))</f>
        <v/>
      </c>
      <c r="C226" s="63"/>
      <c r="D226" s="26"/>
      <c r="E226" s="28"/>
      <c r="F226" s="28"/>
      <c r="G226" s="28"/>
      <c r="H226" s="25"/>
      <c r="I226" s="38"/>
      <c r="J226" s="40"/>
      <c r="K226" s="41"/>
      <c r="L226" s="25"/>
    </row>
    <row r="227" spans="1:12" ht="15.75" hidden="1" customHeight="1" x14ac:dyDescent="0.2">
      <c r="A227" s="40"/>
      <c r="B227" s="61" t="str">
        <f>IF(A227="","",VLOOKUP(A227,dados!$A$1:$B$23,2,FALSE))</f>
        <v/>
      </c>
      <c r="C227" s="63"/>
      <c r="D227" s="26"/>
      <c r="E227" s="28"/>
      <c r="F227" s="28"/>
      <c r="G227" s="28"/>
      <c r="H227" s="25"/>
      <c r="I227" s="38"/>
      <c r="J227" s="40"/>
      <c r="K227" s="41"/>
      <c r="L227" s="25"/>
    </row>
    <row r="228" spans="1:12" ht="15.75" hidden="1" customHeight="1" x14ac:dyDescent="0.2">
      <c r="A228" s="40"/>
      <c r="B228" s="61" t="str">
        <f>IF(A228="","",VLOOKUP(A228,dados!$A$1:$B$23,2,FALSE))</f>
        <v/>
      </c>
      <c r="C228" s="63"/>
      <c r="D228" s="26"/>
      <c r="E228" s="28"/>
      <c r="F228" s="28"/>
      <c r="G228" s="28"/>
      <c r="H228" s="25"/>
      <c r="I228" s="38"/>
      <c r="J228" s="40"/>
      <c r="K228" s="41"/>
      <c r="L228" s="25"/>
    </row>
    <row r="229" spans="1:12" ht="15.75" hidden="1" customHeight="1" x14ac:dyDescent="0.2">
      <c r="A229" s="40"/>
      <c r="B229" s="61" t="str">
        <f>IF(A229="","",VLOOKUP(A229,dados!$A$1:$B$23,2,FALSE))</f>
        <v/>
      </c>
      <c r="C229" s="63"/>
      <c r="D229" s="26"/>
      <c r="E229" s="28"/>
      <c r="F229" s="28"/>
      <c r="G229" s="28"/>
      <c r="H229" s="25"/>
      <c r="I229" s="38"/>
      <c r="J229" s="40"/>
      <c r="K229" s="41"/>
      <c r="L229" s="25"/>
    </row>
    <row r="230" spans="1:12" ht="15.75" hidden="1" customHeight="1" x14ac:dyDescent="0.2">
      <c r="A230" s="40"/>
      <c r="B230" s="61" t="str">
        <f>IF(A230="","",VLOOKUP(A230,dados!$A$1:$B$23,2,FALSE))</f>
        <v/>
      </c>
      <c r="C230" s="63"/>
      <c r="D230" s="26"/>
      <c r="E230" s="28"/>
      <c r="F230" s="28"/>
      <c r="G230" s="28"/>
      <c r="H230" s="25"/>
      <c r="I230" s="38"/>
      <c r="J230" s="40"/>
      <c r="K230" s="41"/>
      <c r="L230" s="25"/>
    </row>
    <row r="231" spans="1:12" ht="15.75" hidden="1" customHeight="1" x14ac:dyDescent="0.2">
      <c r="A231" s="40"/>
      <c r="B231" s="61" t="str">
        <f>IF(A231="","",VLOOKUP(A231,dados!$A$1:$B$23,2,FALSE))</f>
        <v/>
      </c>
      <c r="C231" s="63"/>
      <c r="D231" s="26"/>
      <c r="E231" s="28"/>
      <c r="F231" s="28"/>
      <c r="G231" s="28"/>
      <c r="H231" s="25"/>
      <c r="I231" s="38"/>
      <c r="J231" s="40"/>
      <c r="K231" s="41"/>
      <c r="L231" s="25"/>
    </row>
    <row r="232" spans="1:12" ht="15.75" hidden="1" customHeight="1" x14ac:dyDescent="0.2">
      <c r="A232" s="40"/>
      <c r="B232" s="61" t="str">
        <f>IF(A232="","",VLOOKUP(A232,dados!$A$1:$B$23,2,FALSE))</f>
        <v/>
      </c>
      <c r="C232" s="63"/>
      <c r="D232" s="26"/>
      <c r="E232" s="28"/>
      <c r="F232" s="28"/>
      <c r="G232" s="28"/>
      <c r="H232" s="25"/>
      <c r="I232" s="38"/>
      <c r="J232" s="40"/>
      <c r="K232" s="41"/>
      <c r="L232" s="25"/>
    </row>
    <row r="233" spans="1:12" ht="15.75" hidden="1" customHeight="1" x14ac:dyDescent="0.2">
      <c r="A233" s="40"/>
      <c r="B233" s="61" t="str">
        <f>IF(A233="","",VLOOKUP(A233,dados!$A$1:$B$23,2,FALSE))</f>
        <v/>
      </c>
      <c r="C233" s="63"/>
      <c r="D233" s="26"/>
      <c r="E233" s="28"/>
      <c r="F233" s="28"/>
      <c r="G233" s="28"/>
      <c r="H233" s="25"/>
      <c r="I233" s="38"/>
      <c r="J233" s="40"/>
      <c r="K233" s="41"/>
      <c r="L233" s="25"/>
    </row>
    <row r="234" spans="1:12" ht="15.75" hidden="1" customHeight="1" x14ac:dyDescent="0.2">
      <c r="A234" s="40"/>
      <c r="B234" s="61" t="str">
        <f>IF(A234="","",VLOOKUP(A234,dados!$A$1:$B$23,2,FALSE))</f>
        <v/>
      </c>
      <c r="C234" s="63"/>
      <c r="D234" s="26"/>
      <c r="E234" s="28"/>
      <c r="F234" s="28"/>
      <c r="G234" s="28"/>
      <c r="H234" s="25"/>
      <c r="I234" s="38"/>
      <c r="J234" s="40"/>
      <c r="K234" s="41"/>
      <c r="L234" s="25"/>
    </row>
    <row r="235" spans="1:12" ht="15.75" hidden="1" customHeight="1" x14ac:dyDescent="0.2">
      <c r="A235" s="40"/>
      <c r="B235" s="61" t="str">
        <f>IF(A235="","",VLOOKUP(A235,dados!$A$1:$B$23,2,FALSE))</f>
        <v/>
      </c>
      <c r="C235" s="63"/>
      <c r="D235" s="26"/>
      <c r="E235" s="28"/>
      <c r="F235" s="28"/>
      <c r="G235" s="28"/>
      <c r="H235" s="25"/>
      <c r="I235" s="38"/>
      <c r="J235" s="40"/>
      <c r="K235" s="41"/>
      <c r="L235" s="25"/>
    </row>
    <row r="236" spans="1:12" ht="15.75" hidden="1" customHeight="1" x14ac:dyDescent="0.2">
      <c r="A236" s="40"/>
      <c r="B236" s="61" t="str">
        <f>IF(A236="","",VLOOKUP(A236,dados!$A$1:$B$23,2,FALSE))</f>
        <v/>
      </c>
      <c r="C236" s="63"/>
      <c r="D236" s="26"/>
      <c r="E236" s="28"/>
      <c r="F236" s="28"/>
      <c r="G236" s="28"/>
      <c r="H236" s="25"/>
      <c r="I236" s="38"/>
      <c r="J236" s="40"/>
      <c r="K236" s="41"/>
      <c r="L236" s="25"/>
    </row>
    <row r="237" spans="1:12" ht="15.75" hidden="1" customHeight="1" x14ac:dyDescent="0.2">
      <c r="A237" s="40"/>
      <c r="B237" s="61" t="str">
        <f>IF(A237="","",VLOOKUP(A237,dados!$A$1:$B$23,2,FALSE))</f>
        <v/>
      </c>
      <c r="C237" s="63"/>
      <c r="D237" s="26"/>
      <c r="E237" s="28"/>
      <c r="F237" s="28"/>
      <c r="G237" s="28"/>
      <c r="H237" s="25"/>
      <c r="I237" s="38"/>
      <c r="J237" s="40"/>
      <c r="K237" s="41"/>
      <c r="L237" s="25"/>
    </row>
    <row r="238" spans="1:12" ht="15.75" hidden="1" customHeight="1" x14ac:dyDescent="0.2">
      <c r="A238" s="40"/>
      <c r="B238" s="61" t="str">
        <f>IF(A238="","",VLOOKUP(A238,dados!$A$1:$B$23,2,FALSE))</f>
        <v/>
      </c>
      <c r="C238" s="63"/>
      <c r="D238" s="26"/>
      <c r="E238" s="28"/>
      <c r="F238" s="28"/>
      <c r="G238" s="28"/>
      <c r="H238" s="25"/>
      <c r="I238" s="38"/>
      <c r="J238" s="40"/>
      <c r="K238" s="41"/>
      <c r="L238" s="25"/>
    </row>
    <row r="239" spans="1:12" ht="15.75" hidden="1" customHeight="1" x14ac:dyDescent="0.2">
      <c r="A239" s="40"/>
      <c r="B239" s="61" t="str">
        <f>IF(A239="","",VLOOKUP(A239,dados!$A$1:$B$23,2,FALSE))</f>
        <v/>
      </c>
      <c r="C239" s="63"/>
      <c r="D239" s="26"/>
      <c r="E239" s="28"/>
      <c r="F239" s="28"/>
      <c r="G239" s="28"/>
      <c r="H239" s="25"/>
      <c r="I239" s="38"/>
      <c r="J239" s="40"/>
      <c r="K239" s="41"/>
      <c r="L239" s="25"/>
    </row>
    <row r="240" spans="1:12" ht="15.75" hidden="1" customHeight="1" x14ac:dyDescent="0.2">
      <c r="A240" s="40"/>
      <c r="B240" s="61" t="str">
        <f>IF(A240="","",VLOOKUP(A240,dados!$A$1:$B$23,2,FALSE))</f>
        <v/>
      </c>
      <c r="C240" s="63"/>
      <c r="D240" s="26"/>
      <c r="E240" s="28"/>
      <c r="F240" s="28"/>
      <c r="G240" s="28"/>
      <c r="H240" s="25"/>
      <c r="I240" s="38"/>
      <c r="J240" s="40"/>
      <c r="K240" s="41"/>
      <c r="L240" s="25"/>
    </row>
    <row r="241" spans="1:12" ht="15.75" hidden="1" customHeight="1" x14ac:dyDescent="0.2">
      <c r="A241" s="40"/>
      <c r="B241" s="61" t="str">
        <f>IF(A241="","",VLOOKUP(A241,dados!$A$1:$B$23,2,FALSE))</f>
        <v/>
      </c>
      <c r="C241" s="63"/>
      <c r="D241" s="26"/>
      <c r="E241" s="28"/>
      <c r="F241" s="28"/>
      <c r="G241" s="28"/>
      <c r="H241" s="25"/>
      <c r="I241" s="38"/>
      <c r="J241" s="40"/>
      <c r="K241" s="41"/>
      <c r="L241" s="25"/>
    </row>
    <row r="242" spans="1:12" ht="15.75" hidden="1" customHeight="1" x14ac:dyDescent="0.2">
      <c r="A242" s="40"/>
      <c r="B242" s="61" t="str">
        <f>IF(A242="","",VLOOKUP(A242,dados!$A$1:$B$23,2,FALSE))</f>
        <v/>
      </c>
      <c r="C242" s="63"/>
      <c r="D242" s="26"/>
      <c r="E242" s="28"/>
      <c r="F242" s="28"/>
      <c r="G242" s="28"/>
      <c r="H242" s="25"/>
      <c r="I242" s="38"/>
      <c r="J242" s="40"/>
      <c r="K242" s="41"/>
      <c r="L242" s="25"/>
    </row>
    <row r="243" spans="1:12" ht="15.75" hidden="1" customHeight="1" x14ac:dyDescent="0.2">
      <c r="A243" s="40"/>
      <c r="B243" s="61" t="str">
        <f>IF(A243="","",VLOOKUP(A243,dados!$A$1:$B$23,2,FALSE))</f>
        <v/>
      </c>
      <c r="C243" s="63"/>
      <c r="D243" s="26"/>
      <c r="E243" s="28"/>
      <c r="F243" s="28"/>
      <c r="G243" s="28"/>
      <c r="H243" s="25"/>
      <c r="I243" s="38"/>
      <c r="J243" s="40"/>
      <c r="K243" s="41"/>
      <c r="L243" s="25"/>
    </row>
    <row r="244" spans="1:12" ht="15.75" hidden="1" customHeight="1" x14ac:dyDescent="0.2">
      <c r="A244" s="40"/>
      <c r="B244" s="61" t="str">
        <f>IF(A244="","",VLOOKUP(A244,dados!$A$1:$B$23,2,FALSE))</f>
        <v/>
      </c>
      <c r="C244" s="63"/>
      <c r="D244" s="26"/>
      <c r="E244" s="28"/>
      <c r="F244" s="28"/>
      <c r="G244" s="28"/>
      <c r="H244" s="25"/>
      <c r="I244" s="38"/>
      <c r="J244" s="40"/>
      <c r="K244" s="41"/>
      <c r="L244" s="25"/>
    </row>
    <row r="245" spans="1:12" ht="15.75" hidden="1" customHeight="1" x14ac:dyDescent="0.2">
      <c r="A245" s="40"/>
      <c r="B245" s="61" t="str">
        <f>IF(A245="","",VLOOKUP(A245,dados!$A$1:$B$23,2,FALSE))</f>
        <v/>
      </c>
      <c r="C245" s="63"/>
      <c r="D245" s="26"/>
      <c r="E245" s="28"/>
      <c r="F245" s="28"/>
      <c r="G245" s="28"/>
      <c r="H245" s="25"/>
      <c r="I245" s="38"/>
      <c r="J245" s="40"/>
      <c r="K245" s="41"/>
      <c r="L245" s="25"/>
    </row>
    <row r="246" spans="1:12" ht="15.75" hidden="1" customHeight="1" x14ac:dyDescent="0.2">
      <c r="A246" s="40"/>
      <c r="B246" s="61" t="str">
        <f>IF(A246="","",VLOOKUP(A246,dados!$A$1:$B$23,2,FALSE))</f>
        <v/>
      </c>
      <c r="C246" s="63"/>
      <c r="D246" s="26"/>
      <c r="E246" s="28"/>
      <c r="F246" s="28"/>
      <c r="G246" s="28"/>
      <c r="H246" s="25"/>
      <c r="I246" s="38"/>
      <c r="J246" s="40"/>
      <c r="K246" s="41"/>
      <c r="L246" s="25"/>
    </row>
    <row r="247" spans="1:12" ht="15.75" hidden="1" customHeight="1" x14ac:dyDescent="0.2">
      <c r="A247" s="40"/>
      <c r="B247" s="61" t="str">
        <f>IF(A247="","",VLOOKUP(A247,dados!$A$1:$B$23,2,FALSE))</f>
        <v/>
      </c>
      <c r="C247" s="63"/>
      <c r="D247" s="26"/>
      <c r="E247" s="28"/>
      <c r="F247" s="28"/>
      <c r="G247" s="28"/>
      <c r="H247" s="25"/>
      <c r="I247" s="38"/>
      <c r="J247" s="40"/>
      <c r="K247" s="41"/>
      <c r="L247" s="25"/>
    </row>
    <row r="248" spans="1:12" ht="15.75" hidden="1" customHeight="1" x14ac:dyDescent="0.2">
      <c r="A248" s="40"/>
      <c r="B248" s="61" t="str">
        <f>IF(A248="","",VLOOKUP(A248,dados!$A$1:$B$23,2,FALSE))</f>
        <v/>
      </c>
      <c r="C248" s="63"/>
      <c r="D248" s="26"/>
      <c r="E248" s="28"/>
      <c r="F248" s="28"/>
      <c r="G248" s="28"/>
      <c r="H248" s="25"/>
      <c r="I248" s="38"/>
      <c r="J248" s="40"/>
      <c r="K248" s="41"/>
      <c r="L248" s="25"/>
    </row>
    <row r="249" spans="1:12" ht="15.75" hidden="1" customHeight="1" x14ac:dyDescent="0.2">
      <c r="A249" s="40"/>
      <c r="B249" s="61" t="str">
        <f>IF(A249="","",VLOOKUP(A249,dados!$A$1:$B$23,2,FALSE))</f>
        <v/>
      </c>
      <c r="C249" s="63"/>
      <c r="D249" s="26"/>
      <c r="E249" s="28"/>
      <c r="F249" s="28"/>
      <c r="G249" s="28"/>
      <c r="H249" s="25"/>
      <c r="I249" s="38"/>
      <c r="J249" s="40"/>
      <c r="K249" s="41"/>
      <c r="L249" s="25"/>
    </row>
    <row r="250" spans="1:12" ht="15.75" hidden="1" customHeight="1" x14ac:dyDescent="0.2">
      <c r="A250" s="40"/>
      <c r="B250" s="61" t="str">
        <f>IF(A250="","",VLOOKUP(A250,dados!$A$1:$B$23,2,FALSE))</f>
        <v/>
      </c>
      <c r="C250" s="63"/>
      <c r="D250" s="26"/>
      <c r="E250" s="28"/>
      <c r="F250" s="28"/>
      <c r="G250" s="28"/>
      <c r="H250" s="25"/>
      <c r="I250" s="38"/>
      <c r="J250" s="40"/>
      <c r="K250" s="41"/>
      <c r="L250" s="25"/>
    </row>
    <row r="251" spans="1:12" ht="15.75" hidden="1" customHeight="1" x14ac:dyDescent="0.2">
      <c r="A251" s="40"/>
      <c r="B251" s="61" t="str">
        <f>IF(A251="","",VLOOKUP(A251,dados!$A$1:$B$23,2,FALSE))</f>
        <v/>
      </c>
      <c r="C251" s="63"/>
      <c r="D251" s="26"/>
      <c r="E251" s="28"/>
      <c r="F251" s="28"/>
      <c r="G251" s="28"/>
      <c r="H251" s="25"/>
      <c r="I251" s="38"/>
      <c r="J251" s="40"/>
      <c r="K251" s="41"/>
      <c r="L251" s="25"/>
    </row>
    <row r="252" spans="1:12" ht="15.75" hidden="1" customHeight="1" x14ac:dyDescent="0.2">
      <c r="A252" s="40"/>
      <c r="B252" s="61" t="str">
        <f>IF(A252="","",VLOOKUP(A252,dados!$A$1:$B$23,2,FALSE))</f>
        <v/>
      </c>
      <c r="C252" s="63"/>
      <c r="D252" s="26"/>
      <c r="E252" s="28"/>
      <c r="F252" s="28"/>
      <c r="G252" s="28"/>
      <c r="H252" s="25"/>
      <c r="I252" s="38"/>
      <c r="J252" s="40"/>
      <c r="K252" s="41"/>
      <c r="L252" s="25"/>
    </row>
    <row r="253" spans="1:12" ht="15.75" hidden="1" customHeight="1" x14ac:dyDescent="0.2">
      <c r="A253" s="40"/>
      <c r="B253" s="61" t="str">
        <f>IF(A253="","",VLOOKUP(A253,dados!$A$1:$B$23,2,FALSE))</f>
        <v/>
      </c>
      <c r="C253" s="63"/>
      <c r="D253" s="26"/>
      <c r="E253" s="28"/>
      <c r="F253" s="28"/>
      <c r="G253" s="28"/>
      <c r="H253" s="25"/>
      <c r="I253" s="38"/>
      <c r="J253" s="40"/>
      <c r="K253" s="41"/>
      <c r="L253" s="25"/>
    </row>
    <row r="254" spans="1:12" ht="15.75" hidden="1" customHeight="1" x14ac:dyDescent="0.2">
      <c r="A254" s="40"/>
      <c r="B254" s="61" t="str">
        <f>IF(A254="","",VLOOKUP(A254,dados!$A$1:$B$23,2,FALSE))</f>
        <v/>
      </c>
      <c r="C254" s="63"/>
      <c r="D254" s="26"/>
      <c r="E254" s="28"/>
      <c r="F254" s="28"/>
      <c r="G254" s="28"/>
      <c r="H254" s="25"/>
      <c r="I254" s="38"/>
      <c r="J254" s="40"/>
      <c r="K254" s="41"/>
      <c r="L254" s="25"/>
    </row>
    <row r="255" spans="1:12" ht="15.75" hidden="1" customHeight="1" x14ac:dyDescent="0.2">
      <c r="A255" s="40"/>
      <c r="B255" s="61" t="str">
        <f>IF(A255="","",VLOOKUP(A255,dados!$A$1:$B$23,2,FALSE))</f>
        <v/>
      </c>
      <c r="C255" s="63"/>
      <c r="D255" s="26"/>
      <c r="E255" s="28"/>
      <c r="F255" s="28"/>
      <c r="G255" s="28"/>
      <c r="H255" s="25"/>
      <c r="I255" s="38"/>
      <c r="J255" s="40"/>
      <c r="K255" s="41"/>
      <c r="L255" s="25"/>
    </row>
    <row r="256" spans="1:12" ht="15.75" hidden="1" customHeight="1" x14ac:dyDescent="0.2">
      <c r="A256" s="40"/>
      <c r="B256" s="61" t="str">
        <f>IF(A256="","",VLOOKUP(A256,dados!$A$1:$B$23,2,FALSE))</f>
        <v/>
      </c>
      <c r="C256" s="63"/>
      <c r="D256" s="26"/>
      <c r="E256" s="28"/>
      <c r="F256" s="28"/>
      <c r="G256" s="28"/>
      <c r="H256" s="25"/>
      <c r="I256" s="38"/>
      <c r="J256" s="40"/>
      <c r="K256" s="41"/>
      <c r="L256" s="25"/>
    </row>
    <row r="257" spans="1:12" ht="15.75" hidden="1" customHeight="1" x14ac:dyDescent="0.2">
      <c r="A257" s="40"/>
      <c r="B257" s="61" t="str">
        <f>IF(A257="","",VLOOKUP(A257,dados!$A$1:$B$23,2,FALSE))</f>
        <v/>
      </c>
      <c r="C257" s="63"/>
      <c r="D257" s="26"/>
      <c r="E257" s="28"/>
      <c r="F257" s="28"/>
      <c r="G257" s="28"/>
      <c r="H257" s="25"/>
      <c r="I257" s="38"/>
      <c r="J257" s="40"/>
      <c r="K257" s="41"/>
      <c r="L257" s="25"/>
    </row>
    <row r="258" spans="1:12" ht="15.75" hidden="1" customHeight="1" x14ac:dyDescent="0.2">
      <c r="A258" s="40"/>
      <c r="B258" s="61" t="str">
        <f>IF(A258="","",VLOOKUP(A258,dados!$A$1:$B$23,2,FALSE))</f>
        <v/>
      </c>
      <c r="C258" s="63"/>
      <c r="D258" s="26"/>
      <c r="E258" s="28"/>
      <c r="F258" s="28"/>
      <c r="G258" s="28"/>
      <c r="H258" s="25"/>
      <c r="I258" s="38"/>
      <c r="J258" s="40"/>
      <c r="K258" s="41"/>
      <c r="L258" s="25"/>
    </row>
    <row r="259" spans="1:12" ht="15.75" hidden="1" customHeight="1" x14ac:dyDescent="0.2">
      <c r="A259" s="40"/>
      <c r="B259" s="61" t="str">
        <f>IF(A259="","",VLOOKUP(A259,dados!$A$1:$B$23,2,FALSE))</f>
        <v/>
      </c>
      <c r="C259" s="63"/>
      <c r="D259" s="26"/>
      <c r="E259" s="28"/>
      <c r="F259" s="28"/>
      <c r="G259" s="28"/>
      <c r="H259" s="25"/>
      <c r="I259" s="38"/>
      <c r="J259" s="40"/>
      <c r="K259" s="41"/>
      <c r="L259" s="25"/>
    </row>
    <row r="260" spans="1:12" ht="15.75" hidden="1" customHeight="1" x14ac:dyDescent="0.2">
      <c r="A260" s="40"/>
      <c r="B260" s="61" t="str">
        <f>IF(A260="","",VLOOKUP(A260,dados!$A$1:$B$23,2,FALSE))</f>
        <v/>
      </c>
      <c r="C260" s="63"/>
      <c r="D260" s="26"/>
      <c r="E260" s="28"/>
      <c r="F260" s="28"/>
      <c r="G260" s="28"/>
      <c r="H260" s="25"/>
      <c r="I260" s="38"/>
      <c r="J260" s="40"/>
      <c r="K260" s="41"/>
      <c r="L260" s="25"/>
    </row>
    <row r="261" spans="1:12" ht="15.75" hidden="1" customHeight="1" x14ac:dyDescent="0.2">
      <c r="A261" s="40"/>
      <c r="B261" s="61" t="str">
        <f>IF(A261="","",VLOOKUP(A261,dados!$A$1:$B$23,2,FALSE))</f>
        <v/>
      </c>
      <c r="C261" s="63"/>
      <c r="D261" s="26"/>
      <c r="E261" s="28"/>
      <c r="F261" s="28"/>
      <c r="G261" s="28"/>
      <c r="H261" s="25"/>
      <c r="I261" s="38"/>
      <c r="J261" s="40"/>
      <c r="K261" s="41"/>
      <c r="L261" s="25"/>
    </row>
    <row r="262" spans="1:12" ht="15.75" hidden="1" customHeight="1" x14ac:dyDescent="0.2">
      <c r="A262" s="40"/>
      <c r="B262" s="61" t="str">
        <f>IF(A262="","",VLOOKUP(A262,dados!$A$1:$B$23,2,FALSE))</f>
        <v/>
      </c>
      <c r="C262" s="63"/>
      <c r="D262" s="26"/>
      <c r="E262" s="28"/>
      <c r="F262" s="28"/>
      <c r="G262" s="28"/>
      <c r="H262" s="25"/>
      <c r="I262" s="38"/>
      <c r="J262" s="40"/>
      <c r="K262" s="41"/>
      <c r="L262" s="25"/>
    </row>
    <row r="263" spans="1:12" ht="15.75" hidden="1" customHeight="1" x14ac:dyDescent="0.2">
      <c r="A263" s="40"/>
      <c r="B263" s="61" t="str">
        <f>IF(A263="","",VLOOKUP(A263,dados!$A$1:$B$23,2,FALSE))</f>
        <v/>
      </c>
      <c r="C263" s="63"/>
      <c r="D263" s="26"/>
      <c r="E263" s="28"/>
      <c r="F263" s="28"/>
      <c r="G263" s="28"/>
      <c r="H263" s="25"/>
      <c r="I263" s="38"/>
      <c r="J263" s="40"/>
      <c r="K263" s="41"/>
      <c r="L263" s="25"/>
    </row>
    <row r="264" spans="1:12" ht="15.75" hidden="1" customHeight="1" x14ac:dyDescent="0.2">
      <c r="A264" s="40"/>
      <c r="B264" s="61" t="str">
        <f>IF(A264="","",VLOOKUP(A264,dados!$A$1:$B$23,2,FALSE))</f>
        <v/>
      </c>
      <c r="C264" s="63"/>
      <c r="D264" s="26"/>
      <c r="E264" s="28"/>
      <c r="F264" s="28"/>
      <c r="G264" s="28"/>
      <c r="H264" s="25"/>
      <c r="I264" s="38"/>
      <c r="J264" s="40"/>
      <c r="K264" s="41"/>
      <c r="L264" s="25"/>
    </row>
    <row r="265" spans="1:12" ht="15.75" hidden="1" customHeight="1" x14ac:dyDescent="0.2">
      <c r="A265" s="40"/>
      <c r="B265" s="61" t="str">
        <f>IF(A265="","",VLOOKUP(A265,dados!$A$1:$B$23,2,FALSE))</f>
        <v/>
      </c>
      <c r="C265" s="63"/>
      <c r="D265" s="26"/>
      <c r="E265" s="28"/>
      <c r="F265" s="28"/>
      <c r="G265" s="28"/>
      <c r="H265" s="25"/>
      <c r="I265" s="38"/>
      <c r="J265" s="40"/>
      <c r="K265" s="41"/>
      <c r="L265" s="25"/>
    </row>
    <row r="266" spans="1:12" ht="15.75" hidden="1" customHeight="1" x14ac:dyDescent="0.2">
      <c r="A266" s="40"/>
      <c r="B266" s="61" t="str">
        <f>IF(A266="","",VLOOKUP(A266,dados!$A$1:$B$23,2,FALSE))</f>
        <v/>
      </c>
      <c r="C266" s="63"/>
      <c r="D266" s="26"/>
      <c r="E266" s="28"/>
      <c r="F266" s="28"/>
      <c r="G266" s="28"/>
      <c r="H266" s="25"/>
      <c r="I266" s="38"/>
      <c r="J266" s="40"/>
      <c r="K266" s="41"/>
      <c r="L266" s="25"/>
    </row>
    <row r="267" spans="1:12" ht="15.75" hidden="1" customHeight="1" x14ac:dyDescent="0.2">
      <c r="A267" s="40"/>
      <c r="B267" s="61" t="str">
        <f>IF(A267="","",VLOOKUP(A267,dados!$A$1:$B$23,2,FALSE))</f>
        <v/>
      </c>
      <c r="C267" s="63"/>
      <c r="D267" s="26"/>
      <c r="E267" s="28"/>
      <c r="F267" s="28"/>
      <c r="G267" s="28"/>
      <c r="H267" s="25"/>
      <c r="I267" s="38"/>
      <c r="J267" s="40"/>
      <c r="K267" s="41"/>
      <c r="L267" s="25"/>
    </row>
    <row r="268" spans="1:12" ht="15.75" hidden="1" customHeight="1" x14ac:dyDescent="0.2">
      <c r="A268" s="40"/>
      <c r="B268" s="61" t="str">
        <f>IF(A268="","",VLOOKUP(A268,dados!$A$1:$B$23,2,FALSE))</f>
        <v/>
      </c>
      <c r="C268" s="63"/>
      <c r="D268" s="26"/>
      <c r="E268" s="28"/>
      <c r="F268" s="28"/>
      <c r="G268" s="28"/>
      <c r="H268" s="25"/>
      <c r="I268" s="38"/>
      <c r="J268" s="40"/>
      <c r="K268" s="41"/>
      <c r="L268" s="25"/>
    </row>
    <row r="269" spans="1:12" ht="15.75" hidden="1" customHeight="1" x14ac:dyDescent="0.2">
      <c r="A269" s="40"/>
      <c r="B269" s="61" t="str">
        <f>IF(A269="","",VLOOKUP(A269,dados!$A$1:$B$23,2,FALSE))</f>
        <v/>
      </c>
      <c r="C269" s="63"/>
      <c r="D269" s="26"/>
      <c r="E269" s="28"/>
      <c r="F269" s="28"/>
      <c r="G269" s="28"/>
      <c r="H269" s="25"/>
      <c r="I269" s="38"/>
      <c r="J269" s="40"/>
      <c r="K269" s="41"/>
      <c r="L269" s="25"/>
    </row>
    <row r="270" spans="1:12" ht="15.75" hidden="1" customHeight="1" x14ac:dyDescent="0.2">
      <c r="A270" s="40"/>
      <c r="B270" s="61" t="str">
        <f>IF(A270="","",VLOOKUP(A270,dados!$A$1:$B$23,2,FALSE))</f>
        <v/>
      </c>
      <c r="C270" s="63"/>
      <c r="D270" s="26"/>
      <c r="E270" s="28"/>
      <c r="F270" s="28"/>
      <c r="G270" s="28"/>
      <c r="H270" s="25"/>
      <c r="I270" s="38"/>
      <c r="J270" s="40"/>
      <c r="K270" s="41"/>
      <c r="L270" s="25"/>
    </row>
    <row r="271" spans="1:12" ht="15.75" hidden="1" customHeight="1" x14ac:dyDescent="0.2">
      <c r="A271" s="40"/>
      <c r="B271" s="61" t="str">
        <f>IF(A271="","",VLOOKUP(A271,dados!$A$1:$B$23,2,FALSE))</f>
        <v/>
      </c>
      <c r="C271" s="63"/>
      <c r="D271" s="26"/>
      <c r="E271" s="28"/>
      <c r="F271" s="28"/>
      <c r="G271" s="28"/>
      <c r="H271" s="25"/>
      <c r="I271" s="38"/>
      <c r="J271" s="40"/>
      <c r="K271" s="41"/>
      <c r="L271" s="25"/>
    </row>
    <row r="272" spans="1:12" ht="15.75" hidden="1" customHeight="1" x14ac:dyDescent="0.2">
      <c r="A272" s="40"/>
      <c r="B272" s="61" t="str">
        <f>IF(A272="","",VLOOKUP(A272,dados!$A$1:$B$23,2,FALSE))</f>
        <v/>
      </c>
      <c r="C272" s="63"/>
      <c r="D272" s="26"/>
      <c r="E272" s="28"/>
      <c r="F272" s="28"/>
      <c r="G272" s="28"/>
      <c r="H272" s="25"/>
      <c r="I272" s="38"/>
      <c r="J272" s="40"/>
      <c r="K272" s="41"/>
      <c r="L272" s="25"/>
    </row>
    <row r="273" spans="1:12" ht="15.75" hidden="1" customHeight="1" x14ac:dyDescent="0.2">
      <c r="A273" s="40"/>
      <c r="B273" s="61" t="str">
        <f>IF(A273="","",VLOOKUP(A273,dados!$A$1:$B$23,2,FALSE))</f>
        <v/>
      </c>
      <c r="C273" s="63"/>
      <c r="D273" s="26"/>
      <c r="E273" s="28"/>
      <c r="F273" s="28"/>
      <c r="G273" s="28"/>
      <c r="H273" s="25"/>
      <c r="I273" s="38"/>
      <c r="J273" s="40"/>
      <c r="K273" s="41"/>
      <c r="L273" s="25"/>
    </row>
    <row r="274" spans="1:12" ht="15.75" hidden="1" customHeight="1" x14ac:dyDescent="0.2">
      <c r="A274" s="40"/>
      <c r="B274" s="61" t="str">
        <f>IF(A274="","",VLOOKUP(A274,dados!$A$1:$B$23,2,FALSE))</f>
        <v/>
      </c>
      <c r="C274" s="63"/>
      <c r="D274" s="26"/>
      <c r="E274" s="28"/>
      <c r="F274" s="28"/>
      <c r="G274" s="28"/>
      <c r="H274" s="25"/>
      <c r="I274" s="38"/>
      <c r="J274" s="40"/>
      <c r="K274" s="41"/>
      <c r="L274" s="25"/>
    </row>
    <row r="275" spans="1:12" ht="15.75" hidden="1" customHeight="1" x14ac:dyDescent="0.2">
      <c r="A275" s="40"/>
      <c r="B275" s="61" t="str">
        <f>IF(A275="","",VLOOKUP(A275,dados!$A$1:$B$23,2,FALSE))</f>
        <v/>
      </c>
      <c r="C275" s="63"/>
      <c r="D275" s="26"/>
      <c r="E275" s="28"/>
      <c r="F275" s="28"/>
      <c r="G275" s="28"/>
      <c r="H275" s="25"/>
      <c r="I275" s="38"/>
      <c r="J275" s="40"/>
      <c r="K275" s="41"/>
      <c r="L275" s="25"/>
    </row>
    <row r="276" spans="1:12" ht="15.75" hidden="1" customHeight="1" x14ac:dyDescent="0.2">
      <c r="A276" s="40"/>
      <c r="B276" s="61" t="str">
        <f>IF(A276="","",VLOOKUP(A276,dados!$A$1:$B$23,2,FALSE))</f>
        <v/>
      </c>
      <c r="C276" s="63"/>
      <c r="D276" s="26"/>
      <c r="E276" s="28"/>
      <c r="F276" s="28"/>
      <c r="G276" s="28"/>
      <c r="H276" s="25"/>
      <c r="I276" s="38"/>
      <c r="J276" s="40"/>
      <c r="K276" s="41"/>
      <c r="L276" s="25"/>
    </row>
    <row r="277" spans="1:12" ht="15.75" hidden="1" customHeight="1" x14ac:dyDescent="0.2">
      <c r="A277" s="40"/>
      <c r="B277" s="61" t="str">
        <f>IF(A277="","",VLOOKUP(A277,dados!$A$1:$B$23,2,FALSE))</f>
        <v/>
      </c>
      <c r="C277" s="63"/>
      <c r="D277" s="26"/>
      <c r="E277" s="28"/>
      <c r="F277" s="28"/>
      <c r="G277" s="28"/>
      <c r="H277" s="25"/>
      <c r="I277" s="38"/>
      <c r="J277" s="40"/>
      <c r="K277" s="41"/>
      <c r="L277" s="25"/>
    </row>
    <row r="278" spans="1:12" ht="15.75" hidden="1" customHeight="1" x14ac:dyDescent="0.2">
      <c r="A278" s="40"/>
      <c r="B278" s="61" t="str">
        <f>IF(A278="","",VLOOKUP(A278,dados!$A$1:$B$23,2,FALSE))</f>
        <v/>
      </c>
      <c r="C278" s="63"/>
      <c r="D278" s="26"/>
      <c r="E278" s="28"/>
      <c r="F278" s="28"/>
      <c r="G278" s="28"/>
      <c r="H278" s="25"/>
      <c r="I278" s="38"/>
      <c r="J278" s="40"/>
      <c r="K278" s="41"/>
      <c r="L278" s="25"/>
    </row>
    <row r="279" spans="1:12" ht="15.75" hidden="1" customHeight="1" x14ac:dyDescent="0.2">
      <c r="A279" s="40"/>
      <c r="B279" s="61" t="str">
        <f>IF(A279="","",VLOOKUP(A279,dados!$A$1:$B$23,2,FALSE))</f>
        <v/>
      </c>
      <c r="C279" s="63"/>
      <c r="D279" s="26"/>
      <c r="E279" s="28"/>
      <c r="F279" s="28"/>
      <c r="G279" s="28"/>
      <c r="H279" s="25"/>
      <c r="I279" s="38"/>
      <c r="J279" s="40"/>
      <c r="K279" s="41"/>
      <c r="L279" s="25"/>
    </row>
    <row r="280" spans="1:12" ht="15.75" hidden="1" customHeight="1" x14ac:dyDescent="0.2">
      <c r="A280" s="40"/>
      <c r="B280" s="61" t="str">
        <f>IF(A280="","",VLOOKUP(A280,dados!$A$1:$B$23,2,FALSE))</f>
        <v/>
      </c>
      <c r="C280" s="63"/>
      <c r="D280" s="26"/>
      <c r="E280" s="28"/>
      <c r="F280" s="28"/>
      <c r="G280" s="28"/>
      <c r="H280" s="25"/>
      <c r="I280" s="38"/>
      <c r="J280" s="40"/>
      <c r="K280" s="41"/>
      <c r="L280" s="25"/>
    </row>
    <row r="281" spans="1:12" ht="15.75" hidden="1" customHeight="1" x14ac:dyDescent="0.2">
      <c r="A281" s="40"/>
      <c r="B281" s="61" t="str">
        <f>IF(A281="","",VLOOKUP(A281,dados!$A$1:$B$23,2,FALSE))</f>
        <v/>
      </c>
      <c r="C281" s="63"/>
      <c r="D281" s="26"/>
      <c r="E281" s="28"/>
      <c r="F281" s="28"/>
      <c r="G281" s="28"/>
      <c r="H281" s="25"/>
      <c r="I281" s="38"/>
      <c r="J281" s="40"/>
      <c r="K281" s="41"/>
      <c r="L281" s="25"/>
    </row>
    <row r="282" spans="1:12" ht="15.75" hidden="1" customHeight="1" x14ac:dyDescent="0.2">
      <c r="A282" s="40"/>
      <c r="B282" s="61" t="str">
        <f>IF(A282="","",VLOOKUP(A282,dados!$A$1:$B$23,2,FALSE))</f>
        <v/>
      </c>
      <c r="C282" s="63"/>
      <c r="D282" s="26"/>
      <c r="E282" s="28"/>
      <c r="F282" s="28"/>
      <c r="G282" s="28"/>
      <c r="H282" s="25"/>
      <c r="I282" s="38"/>
      <c r="J282" s="40"/>
      <c r="K282" s="41"/>
      <c r="L282" s="25"/>
    </row>
    <row r="283" spans="1:12" ht="15.75" hidden="1" customHeight="1" x14ac:dyDescent="0.2">
      <c r="A283" s="40"/>
      <c r="B283" s="61" t="str">
        <f>IF(A283="","",VLOOKUP(A283,dados!$A$1:$B$23,2,FALSE))</f>
        <v/>
      </c>
      <c r="C283" s="63"/>
      <c r="D283" s="26"/>
      <c r="E283" s="28"/>
      <c r="F283" s="28"/>
      <c r="G283" s="28"/>
      <c r="H283" s="25"/>
      <c r="I283" s="38"/>
      <c r="J283" s="40"/>
      <c r="K283" s="41"/>
      <c r="L283" s="25"/>
    </row>
    <row r="284" spans="1:12" ht="15.75" hidden="1" customHeight="1" x14ac:dyDescent="0.2">
      <c r="A284" s="40"/>
      <c r="B284" s="61" t="str">
        <f>IF(A284="","",VLOOKUP(A284,dados!$A$1:$B$23,2,FALSE))</f>
        <v/>
      </c>
      <c r="C284" s="63"/>
      <c r="D284" s="26"/>
      <c r="E284" s="28"/>
      <c r="F284" s="28"/>
      <c r="G284" s="28"/>
      <c r="H284" s="25"/>
      <c r="I284" s="38"/>
      <c r="J284" s="40"/>
      <c r="K284" s="41"/>
      <c r="L284" s="25"/>
    </row>
    <row r="285" spans="1:12" ht="15.75" hidden="1" customHeight="1" x14ac:dyDescent="0.2">
      <c r="A285" s="40"/>
      <c r="B285" s="61" t="str">
        <f>IF(A285="","",VLOOKUP(A285,dados!$A$1:$B$23,2,FALSE))</f>
        <v/>
      </c>
      <c r="C285" s="63"/>
      <c r="D285" s="26"/>
      <c r="E285" s="28"/>
      <c r="F285" s="28"/>
      <c r="G285" s="28"/>
      <c r="H285" s="25"/>
      <c r="I285" s="38"/>
      <c r="J285" s="40"/>
      <c r="K285" s="41"/>
      <c r="L285" s="25"/>
    </row>
    <row r="286" spans="1:12" ht="15.75" hidden="1" customHeight="1" x14ac:dyDescent="0.2">
      <c r="A286" s="40"/>
      <c r="B286" s="61" t="str">
        <f>IF(A286="","",VLOOKUP(A286,dados!$A$1:$B$23,2,FALSE))</f>
        <v/>
      </c>
      <c r="C286" s="63"/>
      <c r="D286" s="26"/>
      <c r="E286" s="28"/>
      <c r="F286" s="28"/>
      <c r="G286" s="28"/>
      <c r="H286" s="25"/>
      <c r="I286" s="38"/>
      <c r="J286" s="40"/>
      <c r="K286" s="41"/>
      <c r="L286" s="25"/>
    </row>
    <row r="287" spans="1:12" ht="15.75" hidden="1" customHeight="1" x14ac:dyDescent="0.2">
      <c r="A287" s="40"/>
      <c r="B287" s="61" t="str">
        <f>IF(A287="","",VLOOKUP(A287,dados!$A$1:$B$23,2,FALSE))</f>
        <v/>
      </c>
      <c r="C287" s="63"/>
      <c r="D287" s="26"/>
      <c r="E287" s="28"/>
      <c r="F287" s="28"/>
      <c r="G287" s="28"/>
      <c r="H287" s="25"/>
      <c r="I287" s="38"/>
      <c r="J287" s="40"/>
      <c r="K287" s="41"/>
      <c r="L287" s="25"/>
    </row>
    <row r="288" spans="1:12" ht="15.75" hidden="1" customHeight="1" x14ac:dyDescent="0.2">
      <c r="A288" s="40"/>
      <c r="B288" s="61" t="str">
        <f>IF(A288="","",VLOOKUP(A288,dados!$A$1:$B$23,2,FALSE))</f>
        <v/>
      </c>
      <c r="C288" s="63"/>
      <c r="D288" s="26"/>
      <c r="E288" s="28"/>
      <c r="F288" s="28"/>
      <c r="G288" s="28"/>
      <c r="H288" s="25"/>
      <c r="I288" s="38"/>
      <c r="J288" s="40"/>
      <c r="K288" s="41"/>
      <c r="L288" s="25"/>
    </row>
    <row r="289" spans="1:12" ht="15.75" hidden="1" customHeight="1" x14ac:dyDescent="0.2">
      <c r="A289" s="40"/>
      <c r="B289" s="61" t="str">
        <f>IF(A289="","",VLOOKUP(A289,dados!$A$1:$B$23,2,FALSE))</f>
        <v/>
      </c>
      <c r="C289" s="63"/>
      <c r="D289" s="26"/>
      <c r="E289" s="28"/>
      <c r="F289" s="28"/>
      <c r="G289" s="28"/>
      <c r="H289" s="25"/>
      <c r="I289" s="38"/>
      <c r="J289" s="40"/>
      <c r="K289" s="41"/>
      <c r="L289" s="25"/>
    </row>
    <row r="290" spans="1:12" ht="15.75" hidden="1" customHeight="1" x14ac:dyDescent="0.2">
      <c r="A290" s="40"/>
      <c r="B290" s="61" t="str">
        <f>IF(A290="","",VLOOKUP(A290,dados!$A$1:$B$23,2,FALSE))</f>
        <v/>
      </c>
      <c r="C290" s="63"/>
      <c r="D290" s="26"/>
      <c r="E290" s="28"/>
      <c r="F290" s="28"/>
      <c r="G290" s="28"/>
      <c r="H290" s="25"/>
      <c r="I290" s="38"/>
      <c r="J290" s="40"/>
      <c r="K290" s="41"/>
      <c r="L290" s="25"/>
    </row>
    <row r="291" spans="1:12" ht="15.75" hidden="1" customHeight="1" x14ac:dyDescent="0.2">
      <c r="A291" s="40"/>
      <c r="B291" s="61" t="str">
        <f>IF(A291="","",VLOOKUP(A291,dados!$A$1:$B$23,2,FALSE))</f>
        <v/>
      </c>
      <c r="C291" s="63"/>
      <c r="D291" s="26"/>
      <c r="E291" s="28"/>
      <c r="F291" s="28"/>
      <c r="G291" s="28"/>
      <c r="H291" s="25"/>
      <c r="I291" s="38"/>
      <c r="J291" s="40"/>
      <c r="K291" s="41"/>
      <c r="L291" s="25"/>
    </row>
    <row r="292" spans="1:12" ht="15.75" hidden="1" customHeight="1" x14ac:dyDescent="0.2">
      <c r="A292" s="40"/>
      <c r="B292" s="61" t="str">
        <f>IF(A292="","",VLOOKUP(A292,dados!$A$1:$B$23,2,FALSE))</f>
        <v/>
      </c>
      <c r="C292" s="63"/>
      <c r="D292" s="26"/>
      <c r="E292" s="28"/>
      <c r="F292" s="28"/>
      <c r="G292" s="28"/>
      <c r="H292" s="25"/>
      <c r="I292" s="38"/>
      <c r="J292" s="40"/>
      <c r="K292" s="41"/>
      <c r="L292" s="25"/>
    </row>
    <row r="293" spans="1:12" ht="15.75" hidden="1" customHeight="1" x14ac:dyDescent="0.2">
      <c r="A293" s="40"/>
      <c r="B293" s="61" t="str">
        <f>IF(A293="","",VLOOKUP(A293,dados!$A$1:$B$23,2,FALSE))</f>
        <v/>
      </c>
      <c r="C293" s="63"/>
      <c r="D293" s="26"/>
      <c r="E293" s="28"/>
      <c r="F293" s="28"/>
      <c r="G293" s="28"/>
      <c r="H293" s="25"/>
      <c r="I293" s="38"/>
      <c r="J293" s="40"/>
      <c r="K293" s="41"/>
      <c r="L293" s="25"/>
    </row>
    <row r="294" spans="1:12" ht="15.75" hidden="1" customHeight="1" x14ac:dyDescent="0.2">
      <c r="A294" s="40"/>
      <c r="B294" s="61" t="str">
        <f>IF(A294="","",VLOOKUP(A294,dados!$A$1:$B$23,2,FALSE))</f>
        <v/>
      </c>
      <c r="C294" s="63"/>
      <c r="D294" s="26"/>
      <c r="E294" s="28"/>
      <c r="F294" s="28"/>
      <c r="G294" s="28"/>
      <c r="H294" s="25"/>
      <c r="I294" s="38"/>
      <c r="J294" s="40"/>
      <c r="K294" s="41"/>
      <c r="L294" s="25"/>
    </row>
    <row r="295" spans="1:12" ht="15.75" hidden="1" customHeight="1" x14ac:dyDescent="0.2">
      <c r="A295" s="40"/>
      <c r="B295" s="61" t="str">
        <f>IF(A295="","",VLOOKUP(A295,dados!$A$1:$B$23,2,FALSE))</f>
        <v/>
      </c>
      <c r="C295" s="63"/>
      <c r="D295" s="26"/>
      <c r="E295" s="28"/>
      <c r="F295" s="28"/>
      <c r="G295" s="28"/>
      <c r="H295" s="25"/>
      <c r="I295" s="38"/>
      <c r="J295" s="40"/>
      <c r="K295" s="41"/>
      <c r="L295" s="25"/>
    </row>
    <row r="296" spans="1:12" ht="15.75" hidden="1" customHeight="1" x14ac:dyDescent="0.2">
      <c r="A296" s="40"/>
      <c r="B296" s="61" t="str">
        <f>IF(A296="","",VLOOKUP(A296,dados!$A$1:$B$23,2,FALSE))</f>
        <v/>
      </c>
      <c r="C296" s="63"/>
      <c r="D296" s="26"/>
      <c r="E296" s="28"/>
      <c r="F296" s="28"/>
      <c r="G296" s="28"/>
      <c r="H296" s="25"/>
      <c r="I296" s="38"/>
      <c r="J296" s="40"/>
      <c r="K296" s="41"/>
      <c r="L296" s="25"/>
    </row>
    <row r="297" spans="1:12" ht="15.75" hidden="1" customHeight="1" x14ac:dyDescent="0.2">
      <c r="A297" s="40"/>
      <c r="B297" s="61" t="str">
        <f>IF(A297="","",VLOOKUP(A297,dados!$A$1:$B$23,2,FALSE))</f>
        <v/>
      </c>
      <c r="C297" s="63"/>
      <c r="D297" s="26"/>
      <c r="E297" s="28"/>
      <c r="F297" s="28"/>
      <c r="G297" s="28"/>
      <c r="H297" s="25"/>
      <c r="I297" s="38"/>
      <c r="J297" s="40"/>
      <c r="K297" s="41"/>
      <c r="L297" s="25"/>
    </row>
    <row r="298" spans="1:12" ht="15.75" hidden="1" customHeight="1" x14ac:dyDescent="0.2">
      <c r="A298" s="40"/>
      <c r="B298" s="61" t="str">
        <f>IF(A298="","",VLOOKUP(A298,dados!$A$1:$B$23,2,FALSE))</f>
        <v/>
      </c>
      <c r="C298" s="63"/>
      <c r="D298" s="26"/>
      <c r="E298" s="28"/>
      <c r="F298" s="28"/>
      <c r="G298" s="28"/>
      <c r="H298" s="25"/>
      <c r="I298" s="38"/>
      <c r="J298" s="40"/>
      <c r="K298" s="41"/>
      <c r="L298" s="25"/>
    </row>
    <row r="299" spans="1:12" ht="15.75" hidden="1" customHeight="1" x14ac:dyDescent="0.2">
      <c r="A299" s="40"/>
      <c r="B299" s="61" t="str">
        <f>IF(A299="","",VLOOKUP(A299,dados!$A$1:$B$23,2,FALSE))</f>
        <v/>
      </c>
      <c r="C299" s="63"/>
      <c r="D299" s="26"/>
      <c r="E299" s="28"/>
      <c r="F299" s="28"/>
      <c r="G299" s="28"/>
      <c r="H299" s="25"/>
      <c r="I299" s="38"/>
      <c r="J299" s="40"/>
      <c r="K299" s="41"/>
      <c r="L299" s="25"/>
    </row>
    <row r="300" spans="1:12" ht="15.75" hidden="1" customHeight="1" x14ac:dyDescent="0.2">
      <c r="A300" s="40"/>
      <c r="B300" s="61" t="str">
        <f>IF(A300="","",VLOOKUP(A300,dados!$A$1:$B$23,2,FALSE))</f>
        <v/>
      </c>
      <c r="C300" s="63"/>
      <c r="D300" s="26"/>
      <c r="E300" s="28"/>
      <c r="F300" s="28"/>
      <c r="G300" s="28"/>
      <c r="H300" s="25"/>
      <c r="I300" s="38"/>
      <c r="J300" s="40"/>
      <c r="K300" s="41"/>
      <c r="L300" s="25"/>
    </row>
    <row r="301" spans="1:12" ht="15.75" hidden="1" customHeight="1" x14ac:dyDescent="0.2">
      <c r="A301" s="40"/>
      <c r="B301" s="61" t="str">
        <f>IF(A301="","",VLOOKUP(A301,dados!$A$1:$B$23,2,FALSE))</f>
        <v/>
      </c>
      <c r="C301" s="63"/>
      <c r="D301" s="26"/>
      <c r="E301" s="28"/>
      <c r="F301" s="28"/>
      <c r="G301" s="28"/>
      <c r="H301" s="25"/>
      <c r="I301" s="38"/>
      <c r="J301" s="40"/>
      <c r="K301" s="41"/>
      <c r="L301" s="25"/>
    </row>
    <row r="302" spans="1:12" ht="15.75" hidden="1" customHeight="1" x14ac:dyDescent="0.2">
      <c r="A302" s="40"/>
      <c r="B302" s="61" t="str">
        <f>IF(A302="","",VLOOKUP(A302,dados!$A$1:$B$23,2,FALSE))</f>
        <v/>
      </c>
      <c r="C302" s="63"/>
      <c r="D302" s="26"/>
      <c r="E302" s="28"/>
      <c r="F302" s="28"/>
      <c r="G302" s="28"/>
      <c r="H302" s="25"/>
      <c r="I302" s="38"/>
      <c r="J302" s="40"/>
      <c r="K302" s="41"/>
      <c r="L302" s="25"/>
    </row>
    <row r="303" spans="1:12" ht="15.75" hidden="1" customHeight="1" x14ac:dyDescent="0.2">
      <c r="A303" s="40"/>
      <c r="B303" s="61" t="str">
        <f>IF(A303="","",VLOOKUP(A303,dados!$A$1:$B$23,2,FALSE))</f>
        <v/>
      </c>
      <c r="C303" s="63"/>
      <c r="D303" s="26"/>
      <c r="E303" s="28"/>
      <c r="F303" s="28"/>
      <c r="G303" s="28"/>
      <c r="H303" s="25"/>
      <c r="I303" s="38"/>
      <c r="J303" s="40"/>
      <c r="K303" s="41"/>
      <c r="L303" s="25"/>
    </row>
    <row r="304" spans="1:12" ht="15.75" hidden="1" customHeight="1" x14ac:dyDescent="0.2">
      <c r="A304" s="40"/>
      <c r="B304" s="61" t="str">
        <f>IF(A304="","",VLOOKUP(A304,dados!$A$1:$B$23,2,FALSE))</f>
        <v/>
      </c>
      <c r="C304" s="63"/>
      <c r="D304" s="26"/>
      <c r="E304" s="28"/>
      <c r="F304" s="28"/>
      <c r="G304" s="28"/>
      <c r="H304" s="25"/>
      <c r="I304" s="38"/>
      <c r="J304" s="40"/>
      <c r="K304" s="41"/>
      <c r="L304" s="25"/>
    </row>
    <row r="305" spans="1:12" ht="15.75" hidden="1" customHeight="1" x14ac:dyDescent="0.2">
      <c r="A305" s="40"/>
      <c r="B305" s="61" t="str">
        <f>IF(A305="","",VLOOKUP(A305,dados!$A$1:$B$23,2,FALSE))</f>
        <v/>
      </c>
      <c r="C305" s="63"/>
      <c r="D305" s="26"/>
      <c r="E305" s="28"/>
      <c r="F305" s="28"/>
      <c r="G305" s="28"/>
      <c r="H305" s="25"/>
      <c r="I305" s="38"/>
      <c r="J305" s="40"/>
      <c r="K305" s="41"/>
      <c r="L305" s="25"/>
    </row>
    <row r="306" spans="1:12" ht="15.75" hidden="1" customHeight="1" x14ac:dyDescent="0.2">
      <c r="A306" s="40"/>
      <c r="B306" s="61" t="str">
        <f>IF(A306="","",VLOOKUP(A306,dados!$A$1:$B$23,2,FALSE))</f>
        <v/>
      </c>
      <c r="C306" s="63"/>
      <c r="D306" s="26"/>
      <c r="E306" s="28"/>
      <c r="F306" s="28"/>
      <c r="G306" s="28"/>
      <c r="H306" s="25"/>
      <c r="I306" s="38"/>
      <c r="J306" s="40"/>
      <c r="K306" s="41"/>
      <c r="L306" s="25"/>
    </row>
    <row r="307" spans="1:12" ht="15.75" hidden="1" customHeight="1" x14ac:dyDescent="0.2">
      <c r="A307" s="40"/>
      <c r="B307" s="61" t="str">
        <f>IF(A307="","",VLOOKUP(A307,dados!$A$1:$B$23,2,FALSE))</f>
        <v/>
      </c>
      <c r="C307" s="63"/>
      <c r="D307" s="26"/>
      <c r="E307" s="28"/>
      <c r="F307" s="28"/>
      <c r="G307" s="28"/>
      <c r="H307" s="25"/>
      <c r="I307" s="38"/>
      <c r="J307" s="40"/>
      <c r="K307" s="41"/>
      <c r="L307" s="25"/>
    </row>
    <row r="308" spans="1:12" ht="15.75" hidden="1" customHeight="1" x14ac:dyDescent="0.2">
      <c r="A308" s="40"/>
      <c r="B308" s="61" t="str">
        <f>IF(A308="","",VLOOKUP(A308,dados!$A$1:$B$23,2,FALSE))</f>
        <v/>
      </c>
      <c r="C308" s="63"/>
      <c r="D308" s="26"/>
      <c r="E308" s="28"/>
      <c r="F308" s="28"/>
      <c r="G308" s="28"/>
      <c r="H308" s="25"/>
      <c r="I308" s="38"/>
      <c r="J308" s="40"/>
      <c r="K308" s="41"/>
      <c r="L308" s="25"/>
    </row>
    <row r="309" spans="1:12" ht="15.75" hidden="1" customHeight="1" x14ac:dyDescent="0.2">
      <c r="A309" s="40"/>
      <c r="B309" s="61" t="str">
        <f>IF(A309="","",VLOOKUP(A309,dados!$A$1:$B$23,2,FALSE))</f>
        <v/>
      </c>
      <c r="C309" s="63"/>
      <c r="D309" s="26"/>
      <c r="E309" s="28"/>
      <c r="F309" s="28"/>
      <c r="G309" s="28"/>
      <c r="H309" s="25"/>
      <c r="I309" s="38"/>
      <c r="J309" s="40"/>
      <c r="K309" s="41"/>
      <c r="L309" s="25"/>
    </row>
    <row r="310" spans="1:12" ht="15.75" hidden="1" customHeight="1" x14ac:dyDescent="0.2">
      <c r="A310" s="40"/>
      <c r="B310" s="61" t="str">
        <f>IF(A310="","",VLOOKUP(A310,dados!$A$1:$B$23,2,FALSE))</f>
        <v/>
      </c>
      <c r="C310" s="63"/>
      <c r="D310" s="26"/>
      <c r="E310" s="28"/>
      <c r="F310" s="28"/>
      <c r="G310" s="28"/>
      <c r="H310" s="25"/>
      <c r="I310" s="38"/>
      <c r="J310" s="40"/>
      <c r="K310" s="41"/>
      <c r="L310" s="25"/>
    </row>
    <row r="311" spans="1:12" ht="15.75" hidden="1" customHeight="1" x14ac:dyDescent="0.2">
      <c r="A311" s="40"/>
      <c r="B311" s="61" t="str">
        <f>IF(A311="","",VLOOKUP(A311,dados!$A$1:$B$23,2,FALSE))</f>
        <v/>
      </c>
      <c r="C311" s="63"/>
      <c r="D311" s="26"/>
      <c r="E311" s="28"/>
      <c r="F311" s="28"/>
      <c r="G311" s="28"/>
      <c r="H311" s="25"/>
      <c r="I311" s="38"/>
      <c r="J311" s="40"/>
      <c r="K311" s="41"/>
      <c r="L311" s="25"/>
    </row>
    <row r="312" spans="1:12" ht="15.75" hidden="1" customHeight="1" x14ac:dyDescent="0.2">
      <c r="A312" s="40"/>
      <c r="B312" s="61" t="str">
        <f>IF(A312="","",VLOOKUP(A312,dados!$A$1:$B$23,2,FALSE))</f>
        <v/>
      </c>
      <c r="C312" s="63"/>
      <c r="D312" s="26"/>
      <c r="E312" s="28"/>
      <c r="F312" s="28"/>
      <c r="G312" s="28"/>
      <c r="H312" s="25"/>
      <c r="I312" s="38"/>
      <c r="J312" s="40"/>
      <c r="K312" s="41"/>
      <c r="L312" s="25"/>
    </row>
    <row r="313" spans="1:12" ht="15.75" hidden="1" customHeight="1" x14ac:dyDescent="0.2">
      <c r="A313" s="40"/>
      <c r="B313" s="61" t="str">
        <f>IF(A313="","",VLOOKUP(A313,dados!$A$1:$B$23,2,FALSE))</f>
        <v/>
      </c>
      <c r="C313" s="63"/>
      <c r="D313" s="26"/>
      <c r="E313" s="28"/>
      <c r="F313" s="28"/>
      <c r="G313" s="28"/>
      <c r="H313" s="25"/>
      <c r="I313" s="38"/>
      <c r="J313" s="40"/>
      <c r="K313" s="41"/>
      <c r="L313" s="25"/>
    </row>
    <row r="314" spans="1:12" ht="15.75" hidden="1" customHeight="1" x14ac:dyDescent="0.2">
      <c r="A314" s="40"/>
      <c r="B314" s="61" t="str">
        <f>IF(A314="","",VLOOKUP(A314,dados!$A$1:$B$23,2,FALSE))</f>
        <v/>
      </c>
      <c r="C314" s="63"/>
      <c r="D314" s="26"/>
      <c r="E314" s="28"/>
      <c r="F314" s="28"/>
      <c r="G314" s="28"/>
      <c r="H314" s="25"/>
      <c r="I314" s="38"/>
      <c r="J314" s="40"/>
      <c r="K314" s="41"/>
      <c r="L314" s="25"/>
    </row>
    <row r="315" spans="1:12" ht="15.75" hidden="1" customHeight="1" x14ac:dyDescent="0.2">
      <c r="A315" s="40"/>
      <c r="B315" s="61" t="str">
        <f>IF(A315="","",VLOOKUP(A315,dados!$A$1:$B$23,2,FALSE))</f>
        <v/>
      </c>
      <c r="C315" s="63"/>
      <c r="D315" s="26"/>
      <c r="E315" s="28"/>
      <c r="F315" s="28"/>
      <c r="G315" s="28"/>
      <c r="H315" s="25"/>
      <c r="I315" s="38"/>
      <c r="J315" s="40"/>
      <c r="K315" s="41"/>
      <c r="L315" s="25"/>
    </row>
    <row r="316" spans="1:12" ht="15.75" hidden="1" customHeight="1" x14ac:dyDescent="0.2">
      <c r="A316" s="40"/>
      <c r="B316" s="61" t="str">
        <f>IF(A316="","",VLOOKUP(A316,dados!$A$1:$B$23,2,FALSE))</f>
        <v/>
      </c>
      <c r="C316" s="63"/>
      <c r="D316" s="26"/>
      <c r="E316" s="28"/>
      <c r="F316" s="28"/>
      <c r="G316" s="28"/>
      <c r="H316" s="25"/>
      <c r="I316" s="38"/>
      <c r="J316" s="40"/>
      <c r="K316" s="41"/>
      <c r="L316" s="25"/>
    </row>
    <row r="317" spans="1:12" ht="15.75" hidden="1" customHeight="1" x14ac:dyDescent="0.2">
      <c r="A317" s="40"/>
      <c r="B317" s="61" t="str">
        <f>IF(A317="","",VLOOKUP(A317,dados!$A$1:$B$23,2,FALSE))</f>
        <v/>
      </c>
      <c r="C317" s="63"/>
      <c r="D317" s="26"/>
      <c r="E317" s="28"/>
      <c r="F317" s="28"/>
      <c r="G317" s="28"/>
      <c r="H317" s="25"/>
      <c r="I317" s="38"/>
      <c r="J317" s="40"/>
      <c r="K317" s="41"/>
      <c r="L317" s="25"/>
    </row>
    <row r="318" spans="1:12" ht="15.75" hidden="1" customHeight="1" x14ac:dyDescent="0.2">
      <c r="A318" s="40"/>
      <c r="B318" s="61" t="str">
        <f>IF(A318="","",VLOOKUP(A318,dados!$A$1:$B$23,2,FALSE))</f>
        <v/>
      </c>
      <c r="C318" s="63"/>
      <c r="D318" s="26"/>
      <c r="E318" s="28"/>
      <c r="F318" s="28"/>
      <c r="G318" s="28"/>
      <c r="H318" s="25"/>
      <c r="I318" s="38"/>
      <c r="J318" s="40"/>
      <c r="K318" s="41"/>
      <c r="L318" s="25"/>
    </row>
    <row r="319" spans="1:12" ht="15.75" hidden="1" customHeight="1" x14ac:dyDescent="0.2">
      <c r="A319" s="40"/>
      <c r="B319" s="61" t="str">
        <f>IF(A319="","",VLOOKUP(A319,dados!$A$1:$B$23,2,FALSE))</f>
        <v/>
      </c>
      <c r="C319" s="63"/>
      <c r="D319" s="26"/>
      <c r="E319" s="28"/>
      <c r="F319" s="28"/>
      <c r="G319" s="28"/>
      <c r="H319" s="25"/>
      <c r="I319" s="38"/>
      <c r="J319" s="40"/>
      <c r="K319" s="41"/>
      <c r="L319" s="25"/>
    </row>
    <row r="320" spans="1:12" ht="15.75" hidden="1" customHeight="1" x14ac:dyDescent="0.2">
      <c r="A320" s="40"/>
      <c r="B320" s="61" t="str">
        <f>IF(A320="","",VLOOKUP(A320,dados!$A$1:$B$23,2,FALSE))</f>
        <v/>
      </c>
      <c r="C320" s="63"/>
      <c r="D320" s="26"/>
      <c r="E320" s="28"/>
      <c r="F320" s="28"/>
      <c r="G320" s="28"/>
      <c r="H320" s="25"/>
      <c r="I320" s="38"/>
      <c r="J320" s="40"/>
      <c r="K320" s="41"/>
      <c r="L320" s="25"/>
    </row>
    <row r="321" spans="1:12" ht="15.75" hidden="1" customHeight="1" x14ac:dyDescent="0.2">
      <c r="A321" s="40"/>
      <c r="B321" s="61" t="str">
        <f>IF(A321="","",VLOOKUP(A321,dados!$A$1:$B$23,2,FALSE))</f>
        <v/>
      </c>
      <c r="C321" s="63"/>
      <c r="D321" s="26"/>
      <c r="E321" s="28"/>
      <c r="F321" s="28"/>
      <c r="G321" s="28"/>
      <c r="H321" s="25"/>
      <c r="I321" s="38"/>
      <c r="J321" s="40"/>
      <c r="K321" s="41"/>
      <c r="L321" s="25"/>
    </row>
    <row r="322" spans="1:12" ht="15.75" hidden="1" customHeight="1" x14ac:dyDescent="0.2">
      <c r="A322" s="40"/>
      <c r="B322" s="61" t="str">
        <f>IF(A322="","",VLOOKUP(A322,dados!$A$1:$B$23,2,FALSE))</f>
        <v/>
      </c>
      <c r="C322" s="63"/>
      <c r="D322" s="26"/>
      <c r="E322" s="28"/>
      <c r="F322" s="28"/>
      <c r="G322" s="28"/>
      <c r="H322" s="25"/>
      <c r="I322" s="38"/>
      <c r="J322" s="40"/>
      <c r="K322" s="41"/>
      <c r="L322" s="25"/>
    </row>
    <row r="323" spans="1:12" ht="15.75" hidden="1" customHeight="1" x14ac:dyDescent="0.2">
      <c r="A323" s="40"/>
      <c r="B323" s="61" t="str">
        <f>IF(A323="","",VLOOKUP(A323,dados!$A$1:$B$23,2,FALSE))</f>
        <v/>
      </c>
      <c r="C323" s="63"/>
      <c r="D323" s="26"/>
      <c r="E323" s="28"/>
      <c r="F323" s="28"/>
      <c r="G323" s="28"/>
      <c r="H323" s="25"/>
      <c r="I323" s="38"/>
      <c r="J323" s="40"/>
      <c r="K323" s="41"/>
      <c r="L323" s="25"/>
    </row>
    <row r="324" spans="1:12" ht="15.75" hidden="1" customHeight="1" x14ac:dyDescent="0.2">
      <c r="A324" s="40"/>
      <c r="B324" s="61" t="str">
        <f>IF(A324="","",VLOOKUP(A324,dados!$A$1:$B$23,2,FALSE))</f>
        <v/>
      </c>
      <c r="C324" s="63"/>
      <c r="D324" s="26"/>
      <c r="E324" s="28"/>
      <c r="F324" s="28"/>
      <c r="G324" s="28"/>
      <c r="H324" s="25"/>
      <c r="I324" s="38"/>
      <c r="J324" s="40"/>
      <c r="K324" s="41"/>
      <c r="L324" s="25"/>
    </row>
    <row r="325" spans="1:12" ht="15.75" hidden="1" customHeight="1" x14ac:dyDescent="0.2">
      <c r="A325" s="40"/>
      <c r="B325" s="61" t="str">
        <f>IF(A325="","",VLOOKUP(A325,dados!$A$1:$B$23,2,FALSE))</f>
        <v/>
      </c>
      <c r="C325" s="63"/>
      <c r="D325" s="26"/>
      <c r="E325" s="28"/>
      <c r="F325" s="28"/>
      <c r="G325" s="28"/>
      <c r="H325" s="25"/>
      <c r="I325" s="38"/>
      <c r="J325" s="40"/>
      <c r="K325" s="41"/>
      <c r="L325" s="25"/>
    </row>
    <row r="326" spans="1:12" ht="15.75" hidden="1" customHeight="1" x14ac:dyDescent="0.2">
      <c r="A326" s="40"/>
      <c r="B326" s="61" t="str">
        <f>IF(A326="","",VLOOKUP(A326,dados!$A$1:$B$23,2,FALSE))</f>
        <v/>
      </c>
      <c r="C326" s="63"/>
      <c r="D326" s="26"/>
      <c r="E326" s="28"/>
      <c r="F326" s="28"/>
      <c r="G326" s="28"/>
      <c r="H326" s="25"/>
      <c r="I326" s="38"/>
      <c r="J326" s="40"/>
      <c r="K326" s="41"/>
      <c r="L326" s="25"/>
    </row>
    <row r="327" spans="1:12" ht="15.75" hidden="1" customHeight="1" x14ac:dyDescent="0.2">
      <c r="A327" s="40"/>
      <c r="B327" s="61" t="str">
        <f>IF(A327="","",VLOOKUP(A327,dados!$A$1:$B$23,2,FALSE))</f>
        <v/>
      </c>
      <c r="C327" s="63"/>
      <c r="D327" s="26"/>
      <c r="E327" s="28"/>
      <c r="F327" s="28"/>
      <c r="G327" s="28"/>
      <c r="H327" s="25"/>
      <c r="I327" s="38"/>
      <c r="J327" s="40"/>
      <c r="K327" s="41"/>
      <c r="L327" s="25"/>
    </row>
    <row r="328" spans="1:12" ht="15.75" hidden="1" customHeight="1" x14ac:dyDescent="0.2">
      <c r="A328" s="40"/>
      <c r="B328" s="61" t="str">
        <f>IF(A328="","",VLOOKUP(A328,dados!$A$1:$B$23,2,FALSE))</f>
        <v/>
      </c>
      <c r="C328" s="63"/>
      <c r="D328" s="26"/>
      <c r="E328" s="28"/>
      <c r="F328" s="28"/>
      <c r="G328" s="28"/>
      <c r="H328" s="25"/>
      <c r="I328" s="38"/>
      <c r="J328" s="40"/>
      <c r="K328" s="41"/>
      <c r="L328" s="25"/>
    </row>
    <row r="329" spans="1:12" ht="15.75" hidden="1" customHeight="1" x14ac:dyDescent="0.2">
      <c r="A329" s="40"/>
      <c r="B329" s="61" t="str">
        <f>IF(A329="","",VLOOKUP(A329,dados!$A$1:$B$23,2,FALSE))</f>
        <v/>
      </c>
      <c r="C329" s="63"/>
      <c r="D329" s="26"/>
      <c r="E329" s="28"/>
      <c r="F329" s="28"/>
      <c r="G329" s="28"/>
      <c r="H329" s="25"/>
      <c r="I329" s="38"/>
      <c r="J329" s="40"/>
      <c r="K329" s="41"/>
      <c r="L329" s="25"/>
    </row>
    <row r="330" spans="1:12" ht="15.75" hidden="1" customHeight="1" x14ac:dyDescent="0.2">
      <c r="A330" s="40"/>
      <c r="B330" s="61" t="str">
        <f>IF(A330="","",VLOOKUP(A330,dados!$A$1:$B$23,2,FALSE))</f>
        <v/>
      </c>
      <c r="C330" s="63"/>
      <c r="D330" s="26"/>
      <c r="E330" s="28"/>
      <c r="F330" s="28"/>
      <c r="G330" s="28"/>
      <c r="H330" s="25"/>
      <c r="I330" s="38"/>
      <c r="J330" s="40"/>
      <c r="K330" s="41"/>
      <c r="L330" s="25"/>
    </row>
    <row r="331" spans="1:12" ht="15.75" hidden="1" customHeight="1" x14ac:dyDescent="0.2">
      <c r="A331" s="40"/>
      <c r="B331" s="61" t="str">
        <f>IF(A331="","",VLOOKUP(A331,dados!$A$1:$B$23,2,FALSE))</f>
        <v/>
      </c>
      <c r="C331" s="63"/>
      <c r="D331" s="26"/>
      <c r="E331" s="28"/>
      <c r="F331" s="28"/>
      <c r="G331" s="28"/>
      <c r="H331" s="25"/>
      <c r="I331" s="38"/>
      <c r="J331" s="40"/>
      <c r="K331" s="41"/>
      <c r="L331" s="25"/>
    </row>
    <row r="332" spans="1:12" ht="15.75" hidden="1" customHeight="1" x14ac:dyDescent="0.2">
      <c r="A332" s="40"/>
      <c r="B332" s="61" t="str">
        <f>IF(A332="","",VLOOKUP(A332,dados!$A$1:$B$23,2,FALSE))</f>
        <v/>
      </c>
      <c r="C332" s="63"/>
      <c r="D332" s="26"/>
      <c r="E332" s="28"/>
      <c r="F332" s="28"/>
      <c r="G332" s="28"/>
      <c r="H332" s="25"/>
      <c r="I332" s="38"/>
      <c r="J332" s="40"/>
      <c r="K332" s="41"/>
      <c r="L332" s="25"/>
    </row>
    <row r="333" spans="1:12" ht="15.75" hidden="1" customHeight="1" x14ac:dyDescent="0.2">
      <c r="A333" s="40"/>
      <c r="B333" s="61" t="str">
        <f>IF(A333="","",VLOOKUP(A333,dados!$A$1:$B$23,2,FALSE))</f>
        <v/>
      </c>
      <c r="C333" s="63"/>
      <c r="D333" s="26"/>
      <c r="E333" s="28"/>
      <c r="F333" s="28"/>
      <c r="G333" s="28"/>
      <c r="H333" s="25"/>
      <c r="I333" s="38"/>
      <c r="J333" s="40"/>
      <c r="K333" s="41"/>
      <c r="L333" s="25"/>
    </row>
    <row r="334" spans="1:12" ht="15.75" hidden="1" customHeight="1" x14ac:dyDescent="0.2">
      <c r="A334" s="40"/>
      <c r="B334" s="61" t="str">
        <f>IF(A334="","",VLOOKUP(A334,dados!$A$1:$B$23,2,FALSE))</f>
        <v/>
      </c>
      <c r="C334" s="63"/>
      <c r="D334" s="26"/>
      <c r="E334" s="28"/>
      <c r="F334" s="28"/>
      <c r="G334" s="28"/>
      <c r="H334" s="25"/>
      <c r="I334" s="38"/>
      <c r="J334" s="40"/>
      <c r="K334" s="41"/>
      <c r="L334" s="25"/>
    </row>
    <row r="335" spans="1:12" ht="15.75" hidden="1" customHeight="1" x14ac:dyDescent="0.2">
      <c r="A335" s="40"/>
      <c r="B335" s="61" t="str">
        <f>IF(A335="","",VLOOKUP(A335,dados!$A$1:$B$23,2,FALSE))</f>
        <v/>
      </c>
      <c r="C335" s="63"/>
      <c r="D335" s="26"/>
      <c r="E335" s="28"/>
      <c r="F335" s="28"/>
      <c r="G335" s="28"/>
      <c r="H335" s="25"/>
      <c r="I335" s="38"/>
      <c r="J335" s="40"/>
      <c r="K335" s="41"/>
      <c r="L335" s="25"/>
    </row>
    <row r="336" spans="1:12" ht="15.75" hidden="1" customHeight="1" x14ac:dyDescent="0.2">
      <c r="A336" s="40"/>
      <c r="B336" s="61" t="str">
        <f>IF(A336="","",VLOOKUP(A336,dados!$A$1:$B$23,2,FALSE))</f>
        <v/>
      </c>
      <c r="C336" s="63"/>
      <c r="D336" s="26"/>
      <c r="E336" s="28"/>
      <c r="F336" s="28"/>
      <c r="G336" s="28"/>
      <c r="H336" s="25"/>
      <c r="I336" s="38"/>
      <c r="J336" s="40"/>
      <c r="K336" s="41"/>
      <c r="L336" s="25"/>
    </row>
    <row r="337" spans="1:12" ht="15.75" hidden="1" customHeight="1" x14ac:dyDescent="0.2">
      <c r="A337" s="40"/>
      <c r="B337" s="61" t="str">
        <f>IF(A337="","",VLOOKUP(A337,dados!$A$1:$B$23,2,FALSE))</f>
        <v/>
      </c>
      <c r="C337" s="63"/>
      <c r="D337" s="26"/>
      <c r="E337" s="28"/>
      <c r="F337" s="28"/>
      <c r="G337" s="28"/>
      <c r="H337" s="25"/>
      <c r="I337" s="38"/>
      <c r="J337" s="40"/>
      <c r="K337" s="41"/>
      <c r="L337" s="25"/>
    </row>
    <row r="338" spans="1:12" ht="15.75" hidden="1" customHeight="1" x14ac:dyDescent="0.2">
      <c r="A338" s="40"/>
      <c r="B338" s="61" t="str">
        <f>IF(A338="","",VLOOKUP(A338,dados!$A$1:$B$23,2,FALSE))</f>
        <v/>
      </c>
      <c r="C338" s="63"/>
      <c r="D338" s="26"/>
      <c r="E338" s="28"/>
      <c r="F338" s="28"/>
      <c r="G338" s="28"/>
      <c r="H338" s="25"/>
      <c r="I338" s="38"/>
      <c r="J338" s="40"/>
      <c r="K338" s="41"/>
      <c r="L338" s="25"/>
    </row>
    <row r="339" spans="1:12" ht="15.75" hidden="1" customHeight="1" x14ac:dyDescent="0.2">
      <c r="A339" s="40"/>
      <c r="B339" s="61" t="str">
        <f>IF(A339="","",VLOOKUP(A339,dados!$A$1:$B$23,2,FALSE))</f>
        <v/>
      </c>
      <c r="C339" s="63"/>
      <c r="D339" s="26"/>
      <c r="E339" s="28"/>
      <c r="F339" s="28"/>
      <c r="G339" s="28"/>
      <c r="H339" s="25"/>
      <c r="I339" s="38"/>
      <c r="J339" s="40"/>
      <c r="K339" s="41"/>
      <c r="L339" s="25"/>
    </row>
    <row r="340" spans="1:12" ht="15.75" hidden="1" customHeight="1" x14ac:dyDescent="0.2">
      <c r="A340" s="40"/>
      <c r="B340" s="61" t="str">
        <f>IF(A340="","",VLOOKUP(A340,dados!$A$1:$B$23,2,FALSE))</f>
        <v/>
      </c>
      <c r="C340" s="63"/>
      <c r="D340" s="26"/>
      <c r="E340" s="28"/>
      <c r="F340" s="28"/>
      <c r="G340" s="28"/>
      <c r="H340" s="25"/>
      <c r="I340" s="38"/>
      <c r="J340" s="40"/>
      <c r="K340" s="41"/>
      <c r="L340" s="25"/>
    </row>
    <row r="341" spans="1:12" ht="15.75" hidden="1" customHeight="1" x14ac:dyDescent="0.2">
      <c r="A341" s="40"/>
      <c r="B341" s="61" t="str">
        <f>IF(A341="","",VLOOKUP(A341,dados!$A$1:$B$23,2,FALSE))</f>
        <v/>
      </c>
      <c r="C341" s="63"/>
      <c r="D341" s="26"/>
      <c r="E341" s="28"/>
      <c r="F341" s="28"/>
      <c r="G341" s="28"/>
      <c r="H341" s="25"/>
      <c r="I341" s="38"/>
      <c r="J341" s="40"/>
      <c r="K341" s="41"/>
      <c r="L341" s="25"/>
    </row>
    <row r="342" spans="1:12" ht="15.75" hidden="1" customHeight="1" x14ac:dyDescent="0.2">
      <c r="A342" s="40"/>
      <c r="B342" s="61" t="str">
        <f>IF(A342="","",VLOOKUP(A342,dados!$A$1:$B$23,2,FALSE))</f>
        <v/>
      </c>
      <c r="C342" s="63"/>
      <c r="D342" s="26"/>
      <c r="E342" s="28"/>
      <c r="F342" s="28"/>
      <c r="G342" s="28"/>
      <c r="H342" s="25"/>
      <c r="I342" s="38"/>
      <c r="J342" s="40"/>
      <c r="K342" s="41"/>
      <c r="L342" s="25"/>
    </row>
    <row r="343" spans="1:12" ht="15.75" hidden="1" customHeight="1" x14ac:dyDescent="0.2">
      <c r="A343" s="40"/>
      <c r="B343" s="61" t="str">
        <f>IF(A343="","",VLOOKUP(A343,dados!$A$1:$B$23,2,FALSE))</f>
        <v/>
      </c>
      <c r="C343" s="63"/>
      <c r="D343" s="26"/>
      <c r="E343" s="28"/>
      <c r="F343" s="28"/>
      <c r="G343" s="28"/>
      <c r="H343" s="25"/>
      <c r="I343" s="38"/>
      <c r="J343" s="40"/>
      <c r="K343" s="41"/>
      <c r="L343" s="25"/>
    </row>
    <row r="344" spans="1:12" ht="15.75" hidden="1" customHeight="1" x14ac:dyDescent="0.2">
      <c r="A344" s="40"/>
      <c r="B344" s="61" t="str">
        <f>IF(A344="","",VLOOKUP(A344,dados!$A$1:$B$23,2,FALSE))</f>
        <v/>
      </c>
      <c r="C344" s="63"/>
      <c r="D344" s="26"/>
      <c r="E344" s="28"/>
      <c r="F344" s="28"/>
      <c r="G344" s="28"/>
      <c r="H344" s="25"/>
      <c r="I344" s="38"/>
      <c r="J344" s="40"/>
      <c r="K344" s="41"/>
      <c r="L344" s="25"/>
    </row>
    <row r="345" spans="1:12" ht="15.75" hidden="1" customHeight="1" x14ac:dyDescent="0.2">
      <c r="A345" s="40"/>
      <c r="B345" s="61" t="str">
        <f>IF(A345="","",VLOOKUP(A345,dados!$A$1:$B$23,2,FALSE))</f>
        <v/>
      </c>
      <c r="C345" s="63"/>
      <c r="D345" s="26"/>
      <c r="E345" s="28"/>
      <c r="F345" s="28"/>
      <c r="G345" s="28"/>
      <c r="H345" s="25"/>
      <c r="I345" s="38"/>
      <c r="J345" s="40"/>
      <c r="K345" s="41"/>
      <c r="L345" s="25"/>
    </row>
    <row r="346" spans="1:12" ht="15.75" hidden="1" customHeight="1" x14ac:dyDescent="0.2">
      <c r="A346" s="40"/>
      <c r="B346" s="61" t="str">
        <f>IF(A346="","",VLOOKUP(A346,dados!$A$1:$B$23,2,FALSE))</f>
        <v/>
      </c>
      <c r="C346" s="63"/>
      <c r="D346" s="26"/>
      <c r="E346" s="28"/>
      <c r="F346" s="28"/>
      <c r="G346" s="28"/>
      <c r="H346" s="25"/>
      <c r="I346" s="38"/>
      <c r="J346" s="40"/>
      <c r="K346" s="41"/>
      <c r="L346" s="25"/>
    </row>
    <row r="347" spans="1:12" ht="15.75" hidden="1" customHeight="1" x14ac:dyDescent="0.2">
      <c r="A347" s="40"/>
      <c r="B347" s="61" t="str">
        <f>IF(A347="","",VLOOKUP(A347,dados!$A$1:$B$23,2,FALSE))</f>
        <v/>
      </c>
      <c r="C347" s="63"/>
      <c r="D347" s="26"/>
      <c r="E347" s="28"/>
      <c r="F347" s="28"/>
      <c r="G347" s="28"/>
      <c r="H347" s="25"/>
      <c r="I347" s="38"/>
      <c r="J347" s="40"/>
      <c r="K347" s="41"/>
      <c r="L347" s="25"/>
    </row>
    <row r="348" spans="1:12" ht="15.75" hidden="1" customHeight="1" x14ac:dyDescent="0.2">
      <c r="A348" s="40"/>
      <c r="B348" s="61" t="str">
        <f>IF(A348="","",VLOOKUP(A348,dados!$A$1:$B$23,2,FALSE))</f>
        <v/>
      </c>
      <c r="C348" s="63"/>
      <c r="D348" s="26"/>
      <c r="E348" s="28"/>
      <c r="F348" s="28"/>
      <c r="G348" s="28"/>
      <c r="H348" s="25"/>
      <c r="I348" s="38"/>
      <c r="J348" s="40"/>
      <c r="K348" s="41"/>
      <c r="L348" s="25"/>
    </row>
    <row r="349" spans="1:12" ht="15.75" hidden="1" customHeight="1" x14ac:dyDescent="0.2">
      <c r="A349" s="40"/>
      <c r="B349" s="61" t="str">
        <f>IF(A349="","",VLOOKUP(A349,dados!$A$1:$B$23,2,FALSE))</f>
        <v/>
      </c>
      <c r="C349" s="63"/>
      <c r="D349" s="26"/>
      <c r="E349" s="28"/>
      <c r="F349" s="28"/>
      <c r="G349" s="28"/>
      <c r="H349" s="25"/>
      <c r="I349" s="38"/>
      <c r="J349" s="40"/>
      <c r="K349" s="41"/>
      <c r="L349" s="25"/>
    </row>
    <row r="350" spans="1:12" ht="15.75" hidden="1" customHeight="1" x14ac:dyDescent="0.2">
      <c r="A350" s="40"/>
      <c r="B350" s="61" t="str">
        <f>IF(A350="","",VLOOKUP(A350,dados!$A$1:$B$23,2,FALSE))</f>
        <v/>
      </c>
      <c r="C350" s="63"/>
      <c r="D350" s="26"/>
      <c r="E350" s="28"/>
      <c r="F350" s="28"/>
      <c r="G350" s="28"/>
      <c r="H350" s="25"/>
      <c r="I350" s="38"/>
      <c r="J350" s="40"/>
      <c r="K350" s="41"/>
      <c r="L350" s="25"/>
    </row>
    <row r="351" spans="1:12" ht="15.75" hidden="1" customHeight="1" x14ac:dyDescent="0.2">
      <c r="A351" s="40"/>
      <c r="B351" s="61" t="str">
        <f>IF(A351="","",VLOOKUP(A351,dados!$A$1:$B$23,2,FALSE))</f>
        <v/>
      </c>
      <c r="C351" s="63"/>
      <c r="D351" s="26"/>
      <c r="E351" s="28"/>
      <c r="F351" s="28"/>
      <c r="G351" s="28"/>
      <c r="H351" s="25"/>
      <c r="I351" s="38"/>
      <c r="J351" s="40"/>
      <c r="K351" s="41"/>
      <c r="L351" s="25"/>
    </row>
    <row r="352" spans="1:12" ht="15.75" hidden="1" customHeight="1" x14ac:dyDescent="0.2">
      <c r="A352" s="40"/>
      <c r="B352" s="61" t="str">
        <f>IF(A352="","",VLOOKUP(A352,dados!$A$1:$B$23,2,FALSE))</f>
        <v/>
      </c>
      <c r="C352" s="63"/>
      <c r="D352" s="26"/>
      <c r="E352" s="28"/>
      <c r="F352" s="28"/>
      <c r="G352" s="28"/>
      <c r="H352" s="25"/>
      <c r="I352" s="38"/>
      <c r="J352" s="40"/>
      <c r="K352" s="41"/>
      <c r="L352" s="25"/>
    </row>
    <row r="353" spans="1:12" ht="15.75" hidden="1" customHeight="1" x14ac:dyDescent="0.2">
      <c r="A353" s="40"/>
      <c r="B353" s="61" t="str">
        <f>IF(A353="","",VLOOKUP(A353,dados!$A$1:$B$23,2,FALSE))</f>
        <v/>
      </c>
      <c r="C353" s="63"/>
      <c r="D353" s="26"/>
      <c r="E353" s="28"/>
      <c r="F353" s="28"/>
      <c r="G353" s="28"/>
      <c r="H353" s="25"/>
      <c r="I353" s="38"/>
      <c r="J353" s="40"/>
      <c r="K353" s="41"/>
      <c r="L353" s="25"/>
    </row>
    <row r="354" spans="1:12" ht="15.75" hidden="1" customHeight="1" x14ac:dyDescent="0.2">
      <c r="A354" s="40"/>
      <c r="B354" s="61" t="str">
        <f>IF(A354="","",VLOOKUP(A354,dados!$A$1:$B$23,2,FALSE))</f>
        <v/>
      </c>
      <c r="C354" s="63"/>
      <c r="D354" s="26"/>
      <c r="E354" s="28"/>
      <c r="F354" s="28"/>
      <c r="G354" s="28"/>
      <c r="H354" s="25"/>
      <c r="I354" s="38"/>
      <c r="J354" s="40"/>
      <c r="K354" s="41"/>
      <c r="L354" s="25"/>
    </row>
    <row r="355" spans="1:12" ht="15.75" hidden="1" customHeight="1" x14ac:dyDescent="0.2">
      <c r="A355" s="40"/>
      <c r="B355" s="61" t="str">
        <f>IF(A355="","",VLOOKUP(A355,dados!$A$1:$B$23,2,FALSE))</f>
        <v/>
      </c>
      <c r="C355" s="63"/>
      <c r="D355" s="26"/>
      <c r="E355" s="28"/>
      <c r="F355" s="28"/>
      <c r="G355" s="28"/>
      <c r="H355" s="25"/>
      <c r="I355" s="38"/>
      <c r="J355" s="40"/>
      <c r="K355" s="41"/>
      <c r="L355" s="25"/>
    </row>
    <row r="356" spans="1:12" ht="15.75" hidden="1" customHeight="1" x14ac:dyDescent="0.2">
      <c r="A356" s="40"/>
      <c r="B356" s="61" t="str">
        <f>IF(A356="","",VLOOKUP(A356,dados!$A$1:$B$23,2,FALSE))</f>
        <v/>
      </c>
      <c r="C356" s="63"/>
      <c r="D356" s="26"/>
      <c r="E356" s="28"/>
      <c r="F356" s="28"/>
      <c r="G356" s="28"/>
      <c r="H356" s="25"/>
      <c r="I356" s="38"/>
      <c r="J356" s="40"/>
      <c r="K356" s="41"/>
      <c r="L356" s="25"/>
    </row>
    <row r="357" spans="1:12" ht="15.75" hidden="1" customHeight="1" x14ac:dyDescent="0.2">
      <c r="A357" s="40"/>
      <c r="B357" s="61" t="str">
        <f>IF(A357="","",VLOOKUP(A357,dados!$A$1:$B$23,2,FALSE))</f>
        <v/>
      </c>
      <c r="C357" s="63"/>
      <c r="D357" s="26"/>
      <c r="E357" s="28"/>
      <c r="F357" s="28"/>
      <c r="G357" s="28"/>
      <c r="H357" s="25"/>
      <c r="I357" s="38"/>
      <c r="J357" s="40"/>
      <c r="K357" s="41"/>
      <c r="L357" s="25"/>
    </row>
    <row r="358" spans="1:12" ht="15.75" hidden="1" customHeight="1" x14ac:dyDescent="0.2">
      <c r="A358" s="40"/>
      <c r="B358" s="61" t="str">
        <f>IF(A358="","",VLOOKUP(A358,dados!$A$1:$B$23,2,FALSE))</f>
        <v/>
      </c>
      <c r="C358" s="63"/>
      <c r="D358" s="26"/>
      <c r="E358" s="28"/>
      <c r="F358" s="28"/>
      <c r="G358" s="28"/>
      <c r="H358" s="25"/>
      <c r="I358" s="38"/>
      <c r="J358" s="40"/>
      <c r="K358" s="41"/>
      <c r="L358" s="25"/>
    </row>
    <row r="359" spans="1:12" ht="15.75" hidden="1" customHeight="1" x14ac:dyDescent="0.2">
      <c r="A359" s="40"/>
      <c r="B359" s="61" t="str">
        <f>IF(A359="","",VLOOKUP(A359,dados!$A$1:$B$23,2,FALSE))</f>
        <v/>
      </c>
      <c r="C359" s="63"/>
      <c r="D359" s="26"/>
      <c r="E359" s="28"/>
      <c r="F359" s="28"/>
      <c r="G359" s="28"/>
      <c r="H359" s="25"/>
      <c r="I359" s="38"/>
      <c r="J359" s="40"/>
      <c r="K359" s="41"/>
      <c r="L359" s="25"/>
    </row>
    <row r="360" spans="1:12" ht="15.75" hidden="1" customHeight="1" x14ac:dyDescent="0.2">
      <c r="A360" s="40"/>
      <c r="B360" s="61" t="str">
        <f>IF(A360="","",VLOOKUP(A360,dados!$A$1:$B$23,2,FALSE))</f>
        <v/>
      </c>
      <c r="C360" s="63"/>
      <c r="D360" s="26"/>
      <c r="E360" s="28"/>
      <c r="F360" s="28"/>
      <c r="G360" s="28"/>
      <c r="H360" s="25"/>
      <c r="I360" s="38"/>
      <c r="J360" s="40"/>
      <c r="K360" s="41"/>
      <c r="L360" s="25"/>
    </row>
    <row r="361" spans="1:12" ht="15.75" hidden="1" customHeight="1" x14ac:dyDescent="0.2">
      <c r="A361" s="40"/>
      <c r="B361" s="61" t="str">
        <f>IF(A361="","",VLOOKUP(A361,dados!$A$1:$B$23,2,FALSE))</f>
        <v/>
      </c>
      <c r="C361" s="63"/>
      <c r="D361" s="26"/>
      <c r="E361" s="28"/>
      <c r="F361" s="28"/>
      <c r="G361" s="28"/>
      <c r="H361" s="25"/>
      <c r="I361" s="38"/>
      <c r="J361" s="40"/>
      <c r="K361" s="41"/>
      <c r="L361" s="25"/>
    </row>
    <row r="362" spans="1:12" ht="15.75" hidden="1" customHeight="1" x14ac:dyDescent="0.2">
      <c r="A362" s="40"/>
      <c r="B362" s="61" t="str">
        <f>IF(A362="","",VLOOKUP(A362,dados!$A$1:$B$23,2,FALSE))</f>
        <v/>
      </c>
      <c r="C362" s="63"/>
      <c r="D362" s="26"/>
      <c r="E362" s="28"/>
      <c r="F362" s="28"/>
      <c r="G362" s="28"/>
      <c r="H362" s="25"/>
      <c r="I362" s="38"/>
      <c r="J362" s="40"/>
      <c r="K362" s="41"/>
      <c r="L362" s="25"/>
    </row>
    <row r="363" spans="1:12" ht="15.75" hidden="1" customHeight="1" x14ac:dyDescent="0.2">
      <c r="A363" s="40"/>
      <c r="B363" s="61" t="str">
        <f>IF(A363="","",VLOOKUP(A363,dados!$A$1:$B$23,2,FALSE))</f>
        <v/>
      </c>
      <c r="C363" s="63"/>
      <c r="D363" s="26"/>
      <c r="E363" s="28"/>
      <c r="F363" s="28"/>
      <c r="G363" s="28"/>
      <c r="H363" s="25"/>
      <c r="I363" s="38"/>
      <c r="J363" s="40"/>
      <c r="K363" s="41"/>
      <c r="L363" s="25"/>
    </row>
    <row r="364" spans="1:12" ht="15.75" hidden="1" customHeight="1" x14ac:dyDescent="0.2">
      <c r="A364" s="40"/>
      <c r="B364" s="61" t="str">
        <f>IF(A364="","",VLOOKUP(A364,dados!$A$1:$B$23,2,FALSE))</f>
        <v/>
      </c>
      <c r="C364" s="63"/>
      <c r="D364" s="26"/>
      <c r="E364" s="28"/>
      <c r="F364" s="28"/>
      <c r="G364" s="28"/>
      <c r="H364" s="25"/>
      <c r="I364" s="38"/>
      <c r="J364" s="40"/>
      <c r="K364" s="41"/>
      <c r="L364" s="25"/>
    </row>
    <row r="365" spans="1:12" ht="15.75" hidden="1" customHeight="1" x14ac:dyDescent="0.2">
      <c r="A365" s="40"/>
      <c r="B365" s="61" t="str">
        <f>IF(A365="","",VLOOKUP(A365,dados!$A$1:$B$23,2,FALSE))</f>
        <v/>
      </c>
      <c r="C365" s="63"/>
      <c r="D365" s="26"/>
      <c r="E365" s="28"/>
      <c r="F365" s="28"/>
      <c r="G365" s="28"/>
      <c r="H365" s="25"/>
      <c r="I365" s="38"/>
      <c r="J365" s="40"/>
      <c r="K365" s="41"/>
      <c r="L365" s="25"/>
    </row>
    <row r="366" spans="1:12" ht="15.75" hidden="1" customHeight="1" x14ac:dyDescent="0.2">
      <c r="A366" s="40"/>
      <c r="B366" s="61" t="str">
        <f>IF(A366="","",VLOOKUP(A366,dados!$A$1:$B$23,2,FALSE))</f>
        <v/>
      </c>
      <c r="C366" s="63"/>
      <c r="D366" s="26"/>
      <c r="E366" s="28"/>
      <c r="F366" s="28"/>
      <c r="G366" s="28"/>
      <c r="H366" s="25"/>
      <c r="I366" s="38"/>
      <c r="J366" s="40"/>
      <c r="K366" s="41"/>
      <c r="L366" s="25"/>
    </row>
    <row r="367" spans="1:12" ht="15.75" hidden="1" customHeight="1" x14ac:dyDescent="0.2">
      <c r="A367" s="40"/>
      <c r="B367" s="61" t="str">
        <f>IF(A367="","",VLOOKUP(A367,dados!$A$1:$B$23,2,FALSE))</f>
        <v/>
      </c>
      <c r="C367" s="63"/>
      <c r="D367" s="26"/>
      <c r="E367" s="28"/>
      <c r="F367" s="28"/>
      <c r="G367" s="28"/>
      <c r="H367" s="25"/>
      <c r="I367" s="38"/>
      <c r="J367" s="40"/>
      <c r="K367" s="41"/>
      <c r="L367" s="25"/>
    </row>
    <row r="368" spans="1:12" ht="15.75" hidden="1" customHeight="1" x14ac:dyDescent="0.2">
      <c r="A368" s="40"/>
      <c r="B368" s="61" t="str">
        <f>IF(A368="","",VLOOKUP(A368,dados!$A$1:$B$23,2,FALSE))</f>
        <v/>
      </c>
      <c r="C368" s="63"/>
      <c r="D368" s="26"/>
      <c r="E368" s="28"/>
      <c r="F368" s="28"/>
      <c r="G368" s="28"/>
      <c r="H368" s="25"/>
      <c r="I368" s="38"/>
      <c r="J368" s="40"/>
      <c r="K368" s="41"/>
      <c r="L368" s="25"/>
    </row>
    <row r="369" spans="1:12" ht="15.75" hidden="1" customHeight="1" x14ac:dyDescent="0.2">
      <c r="A369" s="40"/>
      <c r="B369" s="61" t="str">
        <f>IF(A369="","",VLOOKUP(A369,dados!$A$1:$B$23,2,FALSE))</f>
        <v/>
      </c>
      <c r="C369" s="63"/>
      <c r="D369" s="26"/>
      <c r="E369" s="28"/>
      <c r="F369" s="28"/>
      <c r="G369" s="28"/>
      <c r="H369" s="25"/>
      <c r="I369" s="38"/>
      <c r="J369" s="40"/>
      <c r="K369" s="41"/>
      <c r="L369" s="25"/>
    </row>
    <row r="370" spans="1:12" ht="15.75" hidden="1" customHeight="1" x14ac:dyDescent="0.2">
      <c r="A370" s="40"/>
      <c r="B370" s="61" t="str">
        <f>IF(A370="","",VLOOKUP(A370,dados!$A$1:$B$23,2,FALSE))</f>
        <v/>
      </c>
      <c r="C370" s="63"/>
      <c r="D370" s="26"/>
      <c r="E370" s="28"/>
      <c r="F370" s="28"/>
      <c r="G370" s="28"/>
      <c r="H370" s="25"/>
      <c r="I370" s="38"/>
      <c r="J370" s="40"/>
      <c r="K370" s="41"/>
      <c r="L370" s="25"/>
    </row>
    <row r="371" spans="1:12" ht="15.75" hidden="1" customHeight="1" x14ac:dyDescent="0.2">
      <c r="A371" s="40"/>
      <c r="B371" s="61" t="str">
        <f>IF(A371="","",VLOOKUP(A371,dados!$A$1:$B$23,2,FALSE))</f>
        <v/>
      </c>
      <c r="C371" s="63"/>
      <c r="D371" s="26"/>
      <c r="E371" s="28"/>
      <c r="F371" s="28"/>
      <c r="G371" s="28"/>
      <c r="H371" s="25"/>
      <c r="I371" s="38"/>
      <c r="J371" s="40"/>
      <c r="K371" s="41"/>
      <c r="L371" s="25"/>
    </row>
    <row r="372" spans="1:12" ht="15.75" hidden="1" customHeight="1" x14ac:dyDescent="0.2">
      <c r="A372" s="40"/>
      <c r="B372" s="61" t="str">
        <f>IF(A372="","",VLOOKUP(A372,dados!$A$1:$B$23,2,FALSE))</f>
        <v/>
      </c>
      <c r="C372" s="63"/>
      <c r="D372" s="26"/>
      <c r="E372" s="28"/>
      <c r="F372" s="28"/>
      <c r="G372" s="28"/>
      <c r="H372" s="25"/>
      <c r="I372" s="38"/>
      <c r="J372" s="40"/>
      <c r="K372" s="41"/>
      <c r="L372" s="25"/>
    </row>
    <row r="373" spans="1:12" ht="15.75" hidden="1" customHeight="1" x14ac:dyDescent="0.2">
      <c r="A373" s="40"/>
      <c r="B373" s="61" t="str">
        <f>IF(A373="","",VLOOKUP(A373,dados!$A$1:$B$23,2,FALSE))</f>
        <v/>
      </c>
      <c r="C373" s="63"/>
      <c r="D373" s="26"/>
      <c r="E373" s="28"/>
      <c r="F373" s="28"/>
      <c r="G373" s="28"/>
      <c r="H373" s="25"/>
      <c r="I373" s="38"/>
      <c r="J373" s="40"/>
      <c r="K373" s="41"/>
      <c r="L373" s="25"/>
    </row>
    <row r="374" spans="1:12" ht="15.75" hidden="1" customHeight="1" x14ac:dyDescent="0.2">
      <c r="A374" s="40"/>
      <c r="B374" s="61" t="str">
        <f>IF(A374="","",VLOOKUP(A374,dados!$A$1:$B$23,2,FALSE))</f>
        <v/>
      </c>
      <c r="C374" s="63"/>
      <c r="D374" s="26"/>
      <c r="E374" s="28"/>
      <c r="F374" s="28"/>
      <c r="G374" s="28"/>
      <c r="H374" s="25"/>
      <c r="I374" s="38"/>
      <c r="J374" s="40"/>
      <c r="K374" s="41"/>
      <c r="L374" s="25"/>
    </row>
    <row r="375" spans="1:12" ht="15.75" hidden="1" customHeight="1" x14ac:dyDescent="0.2">
      <c r="A375" s="40"/>
      <c r="B375" s="61" t="str">
        <f>IF(A375="","",VLOOKUP(A375,dados!$A$1:$B$23,2,FALSE))</f>
        <v/>
      </c>
      <c r="C375" s="63"/>
      <c r="D375" s="26"/>
      <c r="E375" s="28"/>
      <c r="F375" s="28"/>
      <c r="G375" s="28"/>
      <c r="H375" s="25"/>
      <c r="I375" s="38"/>
      <c r="J375" s="40"/>
      <c r="K375" s="41"/>
      <c r="L375" s="25"/>
    </row>
    <row r="376" spans="1:12" ht="15.75" hidden="1" customHeight="1" x14ac:dyDescent="0.2">
      <c r="A376" s="40"/>
      <c r="B376" s="61" t="str">
        <f>IF(A376="","",VLOOKUP(A376,dados!$A$1:$B$23,2,FALSE))</f>
        <v/>
      </c>
      <c r="C376" s="63"/>
      <c r="D376" s="26"/>
      <c r="E376" s="28"/>
      <c r="F376" s="28"/>
      <c r="G376" s="28"/>
      <c r="H376" s="25"/>
      <c r="I376" s="38"/>
      <c r="J376" s="40"/>
      <c r="K376" s="41"/>
      <c r="L376" s="25"/>
    </row>
    <row r="377" spans="1:12" ht="15.75" hidden="1" customHeight="1" x14ac:dyDescent="0.2">
      <c r="A377" s="40"/>
      <c r="B377" s="61" t="str">
        <f>IF(A377="","",VLOOKUP(A377,dados!$A$1:$B$23,2,FALSE))</f>
        <v/>
      </c>
      <c r="C377" s="63"/>
      <c r="D377" s="26"/>
      <c r="E377" s="28"/>
      <c r="F377" s="28"/>
      <c r="G377" s="28"/>
      <c r="H377" s="25"/>
      <c r="I377" s="38"/>
      <c r="J377" s="40"/>
      <c r="K377" s="41"/>
      <c r="L377" s="25"/>
    </row>
    <row r="378" spans="1:12" ht="15.75" hidden="1" customHeight="1" x14ac:dyDescent="0.2">
      <c r="A378" s="40"/>
      <c r="B378" s="61" t="str">
        <f>IF(A378="","",VLOOKUP(A378,dados!$A$1:$B$23,2,FALSE))</f>
        <v/>
      </c>
      <c r="C378" s="63"/>
      <c r="D378" s="26"/>
      <c r="E378" s="28"/>
      <c r="F378" s="28"/>
      <c r="G378" s="28"/>
      <c r="H378" s="25"/>
      <c r="I378" s="38"/>
      <c r="J378" s="40"/>
      <c r="K378" s="41"/>
      <c r="L378" s="25"/>
    </row>
    <row r="379" spans="1:12" ht="15.75" hidden="1" customHeight="1" x14ac:dyDescent="0.2">
      <c r="A379" s="40"/>
      <c r="B379" s="61" t="str">
        <f>IF(A379="","",VLOOKUP(A379,dados!$A$1:$B$23,2,FALSE))</f>
        <v/>
      </c>
      <c r="C379" s="63"/>
      <c r="D379" s="26"/>
      <c r="E379" s="28"/>
      <c r="F379" s="28"/>
      <c r="G379" s="28"/>
      <c r="H379" s="25"/>
      <c r="I379" s="38"/>
      <c r="J379" s="40"/>
      <c r="K379" s="41"/>
      <c r="L379" s="25"/>
    </row>
    <row r="380" spans="1:12" ht="15.75" hidden="1" customHeight="1" x14ac:dyDescent="0.2">
      <c r="A380" s="40"/>
      <c r="B380" s="61" t="str">
        <f>IF(A380="","",VLOOKUP(A380,dados!$A$1:$B$23,2,FALSE))</f>
        <v/>
      </c>
      <c r="C380" s="63"/>
      <c r="D380" s="26"/>
      <c r="E380" s="28"/>
      <c r="F380" s="28"/>
      <c r="G380" s="28"/>
      <c r="H380" s="25"/>
      <c r="I380" s="38"/>
      <c r="J380" s="40"/>
      <c r="K380" s="41"/>
      <c r="L380" s="25"/>
    </row>
    <row r="381" spans="1:12" ht="15.75" hidden="1" customHeight="1" x14ac:dyDescent="0.2">
      <c r="A381" s="40"/>
      <c r="B381" s="61" t="str">
        <f>IF(A381="","",VLOOKUP(A381,dados!$A$1:$B$23,2,FALSE))</f>
        <v/>
      </c>
      <c r="C381" s="63"/>
      <c r="D381" s="26"/>
      <c r="E381" s="28"/>
      <c r="F381" s="28"/>
      <c r="G381" s="28"/>
      <c r="H381" s="25"/>
      <c r="I381" s="38"/>
      <c r="J381" s="40"/>
      <c r="K381" s="41"/>
      <c r="L381" s="25"/>
    </row>
    <row r="382" spans="1:12" ht="15.75" hidden="1" customHeight="1" x14ac:dyDescent="0.2">
      <c r="A382" s="40"/>
      <c r="B382" s="61" t="str">
        <f>IF(A382="","",VLOOKUP(A382,dados!$A$1:$B$23,2,FALSE))</f>
        <v/>
      </c>
      <c r="C382" s="63"/>
      <c r="D382" s="26"/>
      <c r="E382" s="28"/>
      <c r="F382" s="28"/>
      <c r="G382" s="28"/>
      <c r="H382" s="25"/>
      <c r="I382" s="38"/>
      <c r="J382" s="40"/>
      <c r="K382" s="41"/>
      <c r="L382" s="25"/>
    </row>
    <row r="383" spans="1:12" ht="15.75" hidden="1" customHeight="1" x14ac:dyDescent="0.2">
      <c r="A383" s="40"/>
      <c r="B383" s="61" t="str">
        <f>IF(A383="","",VLOOKUP(A383,dados!$A$1:$B$23,2,FALSE))</f>
        <v/>
      </c>
      <c r="C383" s="63"/>
      <c r="D383" s="26"/>
      <c r="E383" s="28"/>
      <c r="F383" s="28"/>
      <c r="G383" s="28"/>
      <c r="H383" s="25"/>
      <c r="I383" s="38"/>
      <c r="J383" s="40"/>
      <c r="K383" s="41"/>
      <c r="L383" s="25"/>
    </row>
    <row r="384" spans="1:12" ht="15.75" hidden="1" customHeight="1" x14ac:dyDescent="0.2">
      <c r="A384" s="40"/>
      <c r="B384" s="61" t="str">
        <f>IF(A384="","",VLOOKUP(A384,dados!$A$1:$B$23,2,FALSE))</f>
        <v/>
      </c>
      <c r="C384" s="63"/>
      <c r="D384" s="26"/>
      <c r="E384" s="28"/>
      <c r="F384" s="28"/>
      <c r="G384" s="28"/>
      <c r="H384" s="25"/>
      <c r="I384" s="38"/>
      <c r="J384" s="40"/>
      <c r="K384" s="41"/>
      <c r="L384" s="25"/>
    </row>
    <row r="385" spans="1:12" ht="15.75" hidden="1" customHeight="1" x14ac:dyDescent="0.2">
      <c r="A385" s="40"/>
      <c r="B385" s="61" t="str">
        <f>IF(A385="","",VLOOKUP(A385,dados!$A$1:$B$23,2,FALSE))</f>
        <v/>
      </c>
      <c r="C385" s="63"/>
      <c r="D385" s="26"/>
      <c r="E385" s="28"/>
      <c r="F385" s="28"/>
      <c r="G385" s="28"/>
      <c r="H385" s="25"/>
      <c r="I385" s="38"/>
      <c r="J385" s="40"/>
      <c r="K385" s="41"/>
      <c r="L385" s="25"/>
    </row>
    <row r="386" spans="1:12" ht="15.75" hidden="1" customHeight="1" x14ac:dyDescent="0.2">
      <c r="A386" s="40"/>
      <c r="B386" s="61" t="str">
        <f>IF(A386="","",VLOOKUP(A386,dados!$A$1:$B$23,2,FALSE))</f>
        <v/>
      </c>
      <c r="C386" s="63"/>
      <c r="D386" s="26"/>
      <c r="E386" s="28"/>
      <c r="F386" s="28"/>
      <c r="G386" s="28"/>
      <c r="H386" s="25"/>
      <c r="I386" s="38"/>
      <c r="J386" s="40"/>
      <c r="K386" s="41"/>
      <c r="L386" s="25"/>
    </row>
    <row r="387" spans="1:12" ht="15.75" hidden="1" customHeight="1" x14ac:dyDescent="0.2">
      <c r="A387" s="40"/>
      <c r="B387" s="61" t="str">
        <f>IF(A387="","",VLOOKUP(A387,dados!$A$1:$B$23,2,FALSE))</f>
        <v/>
      </c>
      <c r="C387" s="63"/>
      <c r="D387" s="26"/>
      <c r="E387" s="28"/>
      <c r="F387" s="28"/>
      <c r="G387" s="28"/>
      <c r="H387" s="25"/>
      <c r="I387" s="38"/>
      <c r="J387" s="40"/>
      <c r="K387" s="41"/>
      <c r="L387" s="25"/>
    </row>
    <row r="388" spans="1:12" ht="15.75" hidden="1" customHeight="1" x14ac:dyDescent="0.2">
      <c r="A388" s="40"/>
      <c r="B388" s="61" t="str">
        <f>IF(A388="","",VLOOKUP(A388,dados!$A$1:$B$23,2,FALSE))</f>
        <v/>
      </c>
      <c r="C388" s="63"/>
      <c r="D388" s="26"/>
      <c r="E388" s="28"/>
      <c r="F388" s="28"/>
      <c r="G388" s="28"/>
      <c r="H388" s="25"/>
      <c r="I388" s="38"/>
      <c r="J388" s="40"/>
      <c r="K388" s="41"/>
      <c r="L388" s="25"/>
    </row>
    <row r="389" spans="1:12" ht="15.75" hidden="1" customHeight="1" x14ac:dyDescent="0.2">
      <c r="A389" s="40"/>
      <c r="B389" s="61" t="str">
        <f>IF(A389="","",VLOOKUP(A389,dados!$A$1:$B$23,2,FALSE))</f>
        <v/>
      </c>
      <c r="C389" s="63"/>
      <c r="D389" s="26"/>
      <c r="E389" s="28"/>
      <c r="F389" s="28"/>
      <c r="G389" s="28"/>
      <c r="H389" s="25"/>
      <c r="I389" s="38"/>
      <c r="J389" s="40"/>
      <c r="K389" s="41"/>
      <c r="L389" s="25"/>
    </row>
    <row r="390" spans="1:12" ht="15.75" hidden="1" customHeight="1" x14ac:dyDescent="0.2">
      <c r="A390" s="40"/>
      <c r="B390" s="61" t="str">
        <f>IF(A390="","",VLOOKUP(A390,dados!$A$1:$B$23,2,FALSE))</f>
        <v/>
      </c>
      <c r="C390" s="63"/>
      <c r="D390" s="26"/>
      <c r="E390" s="28"/>
      <c r="F390" s="28"/>
      <c r="G390" s="28"/>
      <c r="H390" s="25"/>
      <c r="I390" s="38"/>
      <c r="J390" s="40"/>
      <c r="K390" s="41"/>
      <c r="L390" s="25"/>
    </row>
    <row r="391" spans="1:12" ht="15.75" hidden="1" customHeight="1" x14ac:dyDescent="0.2">
      <c r="A391" s="40"/>
      <c r="B391" s="61" t="str">
        <f>IF(A391="","",VLOOKUP(A391,dados!$A$1:$B$23,2,FALSE))</f>
        <v/>
      </c>
      <c r="C391" s="63"/>
      <c r="D391" s="26"/>
      <c r="E391" s="28"/>
      <c r="F391" s="28"/>
      <c r="G391" s="28"/>
      <c r="H391" s="25"/>
      <c r="I391" s="38"/>
      <c r="J391" s="40"/>
      <c r="K391" s="41"/>
      <c r="L391" s="25"/>
    </row>
    <row r="392" spans="1:12" ht="15.75" hidden="1" customHeight="1" x14ac:dyDescent="0.2">
      <c r="A392" s="40"/>
      <c r="B392" s="61" t="str">
        <f>IF(A392="","",VLOOKUP(A392,dados!$A$1:$B$23,2,FALSE))</f>
        <v/>
      </c>
      <c r="C392" s="63"/>
      <c r="D392" s="26"/>
      <c r="E392" s="28"/>
      <c r="F392" s="28"/>
      <c r="G392" s="28"/>
      <c r="H392" s="25"/>
      <c r="I392" s="38"/>
      <c r="J392" s="40"/>
      <c r="K392" s="41"/>
      <c r="L392" s="25"/>
    </row>
    <row r="393" spans="1:12" ht="15.75" hidden="1" customHeight="1" x14ac:dyDescent="0.2">
      <c r="A393" s="40"/>
      <c r="B393" s="61" t="str">
        <f>IF(A393="","",VLOOKUP(A393,dados!$A$1:$B$23,2,FALSE))</f>
        <v/>
      </c>
      <c r="C393" s="63"/>
      <c r="D393" s="26"/>
      <c r="E393" s="28"/>
      <c r="F393" s="28"/>
      <c r="G393" s="28"/>
      <c r="H393" s="25"/>
      <c r="I393" s="38"/>
      <c r="J393" s="40"/>
      <c r="K393" s="41"/>
      <c r="L393" s="25"/>
    </row>
    <row r="394" spans="1:12" ht="15.75" hidden="1" customHeight="1" x14ac:dyDescent="0.2">
      <c r="A394" s="40"/>
      <c r="B394" s="61" t="str">
        <f>IF(A394="","",VLOOKUP(A394,dados!$A$1:$B$23,2,FALSE))</f>
        <v/>
      </c>
      <c r="C394" s="63"/>
      <c r="D394" s="26"/>
      <c r="E394" s="28"/>
      <c r="F394" s="28"/>
      <c r="G394" s="28"/>
      <c r="H394" s="25"/>
      <c r="I394" s="38"/>
      <c r="J394" s="40"/>
      <c r="K394" s="41"/>
      <c r="L394" s="25"/>
    </row>
    <row r="395" spans="1:12" ht="15.75" hidden="1" customHeight="1" x14ac:dyDescent="0.2">
      <c r="A395" s="40"/>
      <c r="B395" s="61" t="str">
        <f>IF(A395="","",VLOOKUP(A395,dados!$A$1:$B$23,2,FALSE))</f>
        <v/>
      </c>
      <c r="C395" s="63"/>
      <c r="D395" s="26"/>
      <c r="E395" s="28"/>
      <c r="F395" s="28"/>
      <c r="G395" s="28"/>
      <c r="H395" s="25"/>
      <c r="I395" s="38"/>
      <c r="J395" s="40"/>
      <c r="K395" s="41"/>
      <c r="L395" s="25"/>
    </row>
    <row r="396" spans="1:12" ht="15.75" hidden="1" customHeight="1" x14ac:dyDescent="0.2">
      <c r="A396" s="40"/>
      <c r="B396" s="61" t="str">
        <f>IF(A396="","",VLOOKUP(A396,dados!$A$1:$B$23,2,FALSE))</f>
        <v/>
      </c>
      <c r="C396" s="63"/>
      <c r="D396" s="26"/>
      <c r="E396" s="28"/>
      <c r="F396" s="28"/>
      <c r="G396" s="28"/>
      <c r="H396" s="25"/>
      <c r="I396" s="38"/>
      <c r="J396" s="40"/>
      <c r="K396" s="41"/>
      <c r="L396" s="25"/>
    </row>
    <row r="397" spans="1:12" ht="15.75" hidden="1" customHeight="1" x14ac:dyDescent="0.2">
      <c r="A397" s="40"/>
      <c r="B397" s="61" t="str">
        <f>IF(A397="","",VLOOKUP(A397,dados!$A$1:$B$23,2,FALSE))</f>
        <v/>
      </c>
      <c r="C397" s="63"/>
      <c r="D397" s="26"/>
      <c r="E397" s="28"/>
      <c r="F397" s="28"/>
      <c r="G397" s="28"/>
      <c r="H397" s="25"/>
      <c r="I397" s="38"/>
      <c r="J397" s="40"/>
      <c r="K397" s="41"/>
      <c r="L397" s="25"/>
    </row>
    <row r="398" spans="1:12" ht="15.75" hidden="1" customHeight="1" x14ac:dyDescent="0.2">
      <c r="A398" s="40"/>
      <c r="B398" s="61" t="str">
        <f>IF(A398="","",VLOOKUP(A398,dados!$A$1:$B$23,2,FALSE))</f>
        <v/>
      </c>
      <c r="C398" s="63"/>
      <c r="D398" s="26"/>
      <c r="E398" s="28"/>
      <c r="F398" s="28"/>
      <c r="G398" s="28"/>
      <c r="H398" s="25"/>
      <c r="I398" s="38"/>
      <c r="J398" s="40"/>
      <c r="K398" s="41"/>
      <c r="L398" s="25"/>
    </row>
    <row r="399" spans="1:12" ht="15.75" hidden="1" customHeight="1" x14ac:dyDescent="0.2">
      <c r="A399" s="40"/>
      <c r="B399" s="61" t="str">
        <f>IF(A399="","",VLOOKUP(A399,dados!$A$1:$B$23,2,FALSE))</f>
        <v/>
      </c>
      <c r="C399" s="63"/>
      <c r="D399" s="26"/>
      <c r="E399" s="28"/>
      <c r="F399" s="28"/>
      <c r="G399" s="28"/>
      <c r="H399" s="25"/>
      <c r="I399" s="38"/>
      <c r="J399" s="40"/>
      <c r="K399" s="41"/>
      <c r="L399" s="25"/>
    </row>
    <row r="400" spans="1:12" ht="15.75" hidden="1" customHeight="1" x14ac:dyDescent="0.2">
      <c r="A400" s="40"/>
      <c r="B400" s="61" t="str">
        <f>IF(A400="","",VLOOKUP(A400,dados!$A$1:$B$23,2,FALSE))</f>
        <v/>
      </c>
      <c r="C400" s="63"/>
      <c r="D400" s="26"/>
      <c r="E400" s="28"/>
      <c r="F400" s="28"/>
      <c r="G400" s="28"/>
      <c r="H400" s="25"/>
      <c r="I400" s="38"/>
      <c r="J400" s="40"/>
      <c r="K400" s="41"/>
      <c r="L400" s="25"/>
    </row>
    <row r="401" spans="1:12" ht="15.75" hidden="1" customHeight="1" x14ac:dyDescent="0.2">
      <c r="A401" s="40"/>
      <c r="B401" s="61" t="str">
        <f>IF(A401="","",VLOOKUP(A401,dados!$A$1:$B$23,2,FALSE))</f>
        <v/>
      </c>
      <c r="C401" s="63"/>
      <c r="D401" s="26"/>
      <c r="E401" s="28"/>
      <c r="F401" s="28"/>
      <c r="G401" s="28"/>
      <c r="H401" s="25"/>
      <c r="I401" s="38"/>
      <c r="J401" s="40"/>
      <c r="K401" s="41"/>
      <c r="L401" s="25"/>
    </row>
    <row r="402" spans="1:12" ht="15.75" hidden="1" customHeight="1" x14ac:dyDescent="0.2">
      <c r="A402" s="40"/>
      <c r="B402" s="61" t="str">
        <f>IF(A402="","",VLOOKUP(A402,dados!$A$1:$B$23,2,FALSE))</f>
        <v/>
      </c>
      <c r="C402" s="63"/>
      <c r="D402" s="26"/>
      <c r="E402" s="28"/>
      <c r="F402" s="28"/>
      <c r="G402" s="28"/>
      <c r="H402" s="25"/>
      <c r="I402" s="38"/>
      <c r="J402" s="40"/>
      <c r="K402" s="41"/>
      <c r="L402" s="25"/>
    </row>
    <row r="403" spans="1:12" ht="15.75" hidden="1" customHeight="1" x14ac:dyDescent="0.2">
      <c r="A403" s="40"/>
      <c r="B403" s="61" t="str">
        <f>IF(A403="","",VLOOKUP(A403,dados!$A$1:$B$23,2,FALSE))</f>
        <v/>
      </c>
      <c r="C403" s="63"/>
      <c r="D403" s="26"/>
      <c r="E403" s="28"/>
      <c r="F403" s="28"/>
      <c r="G403" s="28"/>
      <c r="H403" s="25"/>
      <c r="I403" s="38"/>
      <c r="J403" s="40"/>
      <c r="K403" s="41"/>
      <c r="L403" s="25"/>
    </row>
    <row r="404" spans="1:12" ht="15.75" hidden="1" customHeight="1" x14ac:dyDescent="0.2">
      <c r="A404" s="40"/>
      <c r="B404" s="61" t="str">
        <f>IF(A404="","",VLOOKUP(A404,dados!$A$1:$B$23,2,FALSE))</f>
        <v/>
      </c>
      <c r="C404" s="63"/>
      <c r="D404" s="26"/>
      <c r="E404" s="28"/>
      <c r="F404" s="28"/>
      <c r="G404" s="28"/>
      <c r="H404" s="25"/>
      <c r="I404" s="38"/>
      <c r="J404" s="40"/>
      <c r="K404" s="41"/>
      <c r="L404" s="25"/>
    </row>
    <row r="405" spans="1:12" ht="15.75" hidden="1" customHeight="1" x14ac:dyDescent="0.2">
      <c r="A405" s="40"/>
      <c r="B405" s="61" t="str">
        <f>IF(A405="","",VLOOKUP(A405,dados!$A$1:$B$23,2,FALSE))</f>
        <v/>
      </c>
      <c r="C405" s="63"/>
      <c r="D405" s="26"/>
      <c r="E405" s="28"/>
      <c r="F405" s="28"/>
      <c r="G405" s="28"/>
      <c r="H405" s="25"/>
      <c r="I405" s="38"/>
      <c r="J405" s="40"/>
      <c r="K405" s="41"/>
      <c r="L405" s="25"/>
    </row>
    <row r="406" spans="1:12" ht="15.75" hidden="1" customHeight="1" x14ac:dyDescent="0.2">
      <c r="A406" s="40"/>
      <c r="B406" s="61" t="str">
        <f>IF(A406="","",VLOOKUP(A406,dados!$A$1:$B$23,2,FALSE))</f>
        <v/>
      </c>
      <c r="C406" s="63"/>
      <c r="D406" s="26"/>
      <c r="E406" s="28"/>
      <c r="F406" s="28"/>
      <c r="G406" s="28"/>
      <c r="H406" s="25"/>
      <c r="I406" s="38"/>
      <c r="J406" s="40"/>
      <c r="K406" s="41"/>
      <c r="L406" s="25"/>
    </row>
    <row r="407" spans="1:12" ht="15.75" hidden="1" customHeight="1" x14ac:dyDescent="0.2">
      <c r="A407" s="40"/>
      <c r="B407" s="61" t="str">
        <f>IF(A407="","",VLOOKUP(A407,dados!$A$1:$B$23,2,FALSE))</f>
        <v/>
      </c>
      <c r="C407" s="63"/>
      <c r="D407" s="26"/>
      <c r="E407" s="28"/>
      <c r="F407" s="28"/>
      <c r="G407" s="28"/>
      <c r="H407" s="25"/>
      <c r="I407" s="38"/>
      <c r="J407" s="40"/>
      <c r="K407" s="41"/>
      <c r="L407" s="25"/>
    </row>
    <row r="408" spans="1:12" ht="15.75" hidden="1" customHeight="1" x14ac:dyDescent="0.2">
      <c r="A408" s="40"/>
      <c r="B408" s="61" t="str">
        <f>IF(A408="","",VLOOKUP(A408,dados!$A$1:$B$23,2,FALSE))</f>
        <v/>
      </c>
      <c r="C408" s="63"/>
      <c r="D408" s="26"/>
      <c r="E408" s="28"/>
      <c r="F408" s="28"/>
      <c r="G408" s="28"/>
      <c r="H408" s="25"/>
      <c r="I408" s="38"/>
      <c r="J408" s="40"/>
      <c r="K408" s="41"/>
      <c r="L408" s="25"/>
    </row>
    <row r="409" spans="1:12" ht="15.75" hidden="1" customHeight="1" x14ac:dyDescent="0.2">
      <c r="A409" s="40"/>
      <c r="B409" s="61" t="str">
        <f>IF(A409="","",VLOOKUP(A409,dados!$A$1:$B$23,2,FALSE))</f>
        <v/>
      </c>
      <c r="C409" s="63"/>
      <c r="D409" s="26"/>
      <c r="E409" s="28"/>
      <c r="F409" s="28"/>
      <c r="G409" s="28"/>
      <c r="H409" s="25"/>
      <c r="I409" s="38"/>
      <c r="J409" s="40"/>
      <c r="K409" s="41"/>
      <c r="L409" s="25"/>
    </row>
    <row r="410" spans="1:12" ht="15.75" hidden="1" customHeight="1" x14ac:dyDescent="0.2">
      <c r="A410" s="40"/>
      <c r="B410" s="61" t="str">
        <f>IF(A410="","",VLOOKUP(A410,dados!$A$1:$B$23,2,FALSE))</f>
        <v/>
      </c>
      <c r="C410" s="63"/>
      <c r="D410" s="26"/>
      <c r="E410" s="28"/>
      <c r="F410" s="28"/>
      <c r="G410" s="28"/>
      <c r="H410" s="25"/>
      <c r="I410" s="38"/>
      <c r="J410" s="40"/>
      <c r="K410" s="41"/>
      <c r="L410" s="25"/>
    </row>
    <row r="411" spans="1:12" ht="15.75" hidden="1" customHeight="1" x14ac:dyDescent="0.2">
      <c r="A411" s="40"/>
      <c r="B411" s="61" t="str">
        <f>IF(A411="","",VLOOKUP(A411,dados!$A$1:$B$23,2,FALSE))</f>
        <v/>
      </c>
      <c r="C411" s="63"/>
      <c r="D411" s="26"/>
      <c r="E411" s="28"/>
      <c r="F411" s="28"/>
      <c r="G411" s="28"/>
      <c r="H411" s="25"/>
      <c r="I411" s="38"/>
      <c r="J411" s="40"/>
      <c r="K411" s="41"/>
      <c r="L411" s="25"/>
    </row>
    <row r="412" spans="1:12" ht="15.75" hidden="1" customHeight="1" x14ac:dyDescent="0.2">
      <c r="A412" s="40"/>
      <c r="B412" s="61" t="str">
        <f>IF(A412="","",VLOOKUP(A412,dados!$A$1:$B$23,2,FALSE))</f>
        <v/>
      </c>
      <c r="C412" s="63"/>
      <c r="D412" s="26"/>
      <c r="E412" s="28"/>
      <c r="F412" s="28"/>
      <c r="G412" s="28"/>
      <c r="H412" s="25"/>
      <c r="I412" s="38"/>
      <c r="J412" s="40"/>
      <c r="K412" s="41"/>
      <c r="L412" s="25"/>
    </row>
    <row r="413" spans="1:12" ht="15.75" hidden="1" customHeight="1" x14ac:dyDescent="0.2">
      <c r="A413" s="40"/>
      <c r="B413" s="61" t="str">
        <f>IF(A413="","",VLOOKUP(A413,dados!$A$1:$B$23,2,FALSE))</f>
        <v/>
      </c>
      <c r="C413" s="63"/>
      <c r="D413" s="26"/>
      <c r="E413" s="28"/>
      <c r="F413" s="28"/>
      <c r="G413" s="28"/>
      <c r="H413" s="25"/>
      <c r="I413" s="38"/>
      <c r="J413" s="40"/>
      <c r="K413" s="41"/>
      <c r="L413" s="25"/>
    </row>
    <row r="414" spans="1:12" ht="15.75" hidden="1" customHeight="1" x14ac:dyDescent="0.2">
      <c r="A414" s="40"/>
      <c r="B414" s="61" t="str">
        <f>IF(A414="","",VLOOKUP(A414,dados!$A$1:$B$23,2,FALSE))</f>
        <v/>
      </c>
      <c r="C414" s="63"/>
      <c r="D414" s="26"/>
      <c r="E414" s="28"/>
      <c r="F414" s="28"/>
      <c r="G414" s="28"/>
      <c r="H414" s="25"/>
      <c r="I414" s="38"/>
      <c r="J414" s="40"/>
      <c r="K414" s="41"/>
      <c r="L414" s="25"/>
    </row>
    <row r="415" spans="1:12" ht="15.75" hidden="1" customHeight="1" x14ac:dyDescent="0.2">
      <c r="A415" s="40"/>
      <c r="B415" s="61" t="str">
        <f>IF(A415="","",VLOOKUP(A415,dados!$A$1:$B$23,2,FALSE))</f>
        <v/>
      </c>
      <c r="C415" s="63"/>
      <c r="D415" s="26"/>
      <c r="E415" s="28"/>
      <c r="F415" s="28"/>
      <c r="G415" s="28"/>
      <c r="H415" s="25"/>
      <c r="I415" s="38"/>
      <c r="J415" s="40"/>
      <c r="K415" s="41"/>
      <c r="L415" s="25"/>
    </row>
    <row r="416" spans="1:12" ht="15.75" hidden="1" customHeight="1" x14ac:dyDescent="0.2">
      <c r="A416" s="40"/>
      <c r="B416" s="61" t="str">
        <f>IF(A416="","",VLOOKUP(A416,dados!$A$1:$B$23,2,FALSE))</f>
        <v/>
      </c>
      <c r="C416" s="63"/>
      <c r="D416" s="26"/>
      <c r="E416" s="28"/>
      <c r="F416" s="28"/>
      <c r="G416" s="28"/>
      <c r="H416" s="25"/>
      <c r="I416" s="38"/>
      <c r="J416" s="40"/>
      <c r="K416" s="41"/>
      <c r="L416" s="25"/>
    </row>
    <row r="417" spans="1:12" ht="15.75" hidden="1" customHeight="1" x14ac:dyDescent="0.2">
      <c r="A417" s="40"/>
      <c r="B417" s="61" t="str">
        <f>IF(A417="","",VLOOKUP(A417,dados!$A$1:$B$23,2,FALSE))</f>
        <v/>
      </c>
      <c r="C417" s="63"/>
      <c r="D417" s="26"/>
      <c r="E417" s="28"/>
      <c r="F417" s="28"/>
      <c r="G417" s="28"/>
      <c r="H417" s="25"/>
      <c r="I417" s="38"/>
      <c r="J417" s="40"/>
      <c r="K417" s="41"/>
      <c r="L417" s="25"/>
    </row>
    <row r="418" spans="1:12" ht="15.75" hidden="1" customHeight="1" x14ac:dyDescent="0.2">
      <c r="A418" s="40"/>
      <c r="B418" s="61" t="str">
        <f>IF(A418="","",VLOOKUP(A418,dados!$A$1:$B$23,2,FALSE))</f>
        <v/>
      </c>
      <c r="C418" s="63"/>
      <c r="D418" s="26"/>
      <c r="E418" s="28"/>
      <c r="F418" s="28"/>
      <c r="G418" s="28"/>
      <c r="H418" s="25"/>
      <c r="I418" s="38"/>
      <c r="J418" s="40"/>
      <c r="K418" s="41"/>
      <c r="L418" s="25"/>
    </row>
    <row r="419" spans="1:12" ht="15.75" hidden="1" customHeight="1" x14ac:dyDescent="0.2">
      <c r="A419" s="40"/>
      <c r="B419" s="61" t="str">
        <f>IF(A419="","",VLOOKUP(A419,dados!$A$1:$B$23,2,FALSE))</f>
        <v/>
      </c>
      <c r="C419" s="63"/>
      <c r="D419" s="26"/>
      <c r="E419" s="28"/>
      <c r="F419" s="28"/>
      <c r="G419" s="28"/>
      <c r="H419" s="25"/>
      <c r="I419" s="38"/>
      <c r="J419" s="40"/>
      <c r="K419" s="41"/>
      <c r="L419" s="25"/>
    </row>
    <row r="420" spans="1:12" ht="15.75" hidden="1" customHeight="1" x14ac:dyDescent="0.2">
      <c r="A420" s="40"/>
      <c r="B420" s="61" t="str">
        <f>IF(A420="","",VLOOKUP(A420,dados!$A$1:$B$23,2,FALSE))</f>
        <v/>
      </c>
      <c r="C420" s="63"/>
      <c r="D420" s="26"/>
      <c r="E420" s="28"/>
      <c r="F420" s="28"/>
      <c r="G420" s="28"/>
      <c r="H420" s="25"/>
      <c r="I420" s="38"/>
      <c r="J420" s="40"/>
      <c r="K420" s="41"/>
      <c r="L420" s="25"/>
    </row>
    <row r="421" spans="1:12" ht="15.75" hidden="1" customHeight="1" x14ac:dyDescent="0.2">
      <c r="A421" s="40"/>
      <c r="B421" s="61" t="str">
        <f>IF(A421="","",VLOOKUP(A421,dados!$A$1:$B$23,2,FALSE))</f>
        <v/>
      </c>
      <c r="C421" s="63"/>
      <c r="D421" s="26"/>
      <c r="E421" s="28"/>
      <c r="F421" s="28"/>
      <c r="G421" s="28"/>
      <c r="H421" s="25"/>
      <c r="I421" s="38"/>
      <c r="J421" s="40"/>
      <c r="K421" s="41"/>
      <c r="L421" s="25"/>
    </row>
    <row r="422" spans="1:12" ht="15.75" hidden="1" customHeight="1" x14ac:dyDescent="0.2">
      <c r="A422" s="40"/>
      <c r="B422" s="61" t="str">
        <f>IF(A422="","",VLOOKUP(A422,dados!$A$1:$B$23,2,FALSE))</f>
        <v/>
      </c>
      <c r="C422" s="63"/>
      <c r="D422" s="26"/>
      <c r="E422" s="28"/>
      <c r="F422" s="28"/>
      <c r="G422" s="28"/>
      <c r="H422" s="25"/>
      <c r="I422" s="38"/>
      <c r="J422" s="40"/>
      <c r="K422" s="41"/>
      <c r="L422" s="25"/>
    </row>
    <row r="423" spans="1:12" ht="15.75" hidden="1" customHeight="1" x14ac:dyDescent="0.2">
      <c r="A423" s="40"/>
      <c r="B423" s="61" t="str">
        <f>IF(A423="","",VLOOKUP(A423,dados!$A$1:$B$23,2,FALSE))</f>
        <v/>
      </c>
      <c r="C423" s="63"/>
      <c r="D423" s="26"/>
      <c r="E423" s="28"/>
      <c r="F423" s="28"/>
      <c r="G423" s="28"/>
      <c r="H423" s="25"/>
      <c r="I423" s="38"/>
      <c r="J423" s="40"/>
      <c r="K423" s="41"/>
      <c r="L423" s="25"/>
    </row>
    <row r="424" spans="1:12" ht="15.75" hidden="1" customHeight="1" x14ac:dyDescent="0.2">
      <c r="A424" s="40"/>
      <c r="B424" s="61" t="str">
        <f>IF(A424="","",VLOOKUP(A424,dados!$A$1:$B$23,2,FALSE))</f>
        <v/>
      </c>
      <c r="C424" s="63"/>
      <c r="D424" s="26"/>
      <c r="E424" s="28"/>
      <c r="F424" s="28"/>
      <c r="G424" s="28"/>
      <c r="H424" s="25"/>
      <c r="I424" s="38"/>
      <c r="J424" s="40"/>
      <c r="K424" s="41"/>
      <c r="L424" s="25"/>
    </row>
    <row r="425" spans="1:12" ht="15.75" hidden="1" customHeight="1" x14ac:dyDescent="0.2">
      <c r="A425" s="40"/>
      <c r="B425" s="61" t="str">
        <f>IF(A425="","",VLOOKUP(A425,dados!$A$1:$B$23,2,FALSE))</f>
        <v/>
      </c>
      <c r="C425" s="63"/>
      <c r="D425" s="26"/>
      <c r="E425" s="28"/>
      <c r="F425" s="28"/>
      <c r="G425" s="28"/>
      <c r="H425" s="25"/>
      <c r="I425" s="38"/>
      <c r="J425" s="40"/>
      <c r="K425" s="41"/>
      <c r="L425" s="25"/>
    </row>
    <row r="426" spans="1:12" ht="15.75" hidden="1" customHeight="1" x14ac:dyDescent="0.2">
      <c r="A426" s="40"/>
      <c r="B426" s="61" t="str">
        <f>IF(A426="","",VLOOKUP(A426,dados!$A$1:$B$23,2,FALSE))</f>
        <v/>
      </c>
      <c r="C426" s="63"/>
      <c r="D426" s="26"/>
      <c r="E426" s="28"/>
      <c r="F426" s="28"/>
      <c r="G426" s="28"/>
      <c r="H426" s="25"/>
      <c r="I426" s="38"/>
      <c r="J426" s="40"/>
      <c r="K426" s="41"/>
      <c r="L426" s="25"/>
    </row>
    <row r="427" spans="1:12" ht="15.75" hidden="1" customHeight="1" x14ac:dyDescent="0.2">
      <c r="A427" s="40"/>
      <c r="B427" s="61" t="str">
        <f>IF(A427="","",VLOOKUP(A427,dados!$A$1:$B$23,2,FALSE))</f>
        <v/>
      </c>
      <c r="C427" s="63"/>
      <c r="D427" s="26"/>
      <c r="E427" s="28"/>
      <c r="F427" s="28"/>
      <c r="G427" s="28"/>
      <c r="H427" s="25"/>
      <c r="I427" s="38"/>
      <c r="J427" s="40"/>
      <c r="K427" s="41"/>
      <c r="L427" s="25"/>
    </row>
    <row r="428" spans="1:12" ht="15.75" hidden="1" customHeight="1" x14ac:dyDescent="0.2">
      <c r="A428" s="40"/>
      <c r="B428" s="61" t="str">
        <f>IF(A428="","",VLOOKUP(A428,dados!$A$1:$B$23,2,FALSE))</f>
        <v/>
      </c>
      <c r="C428" s="63"/>
      <c r="D428" s="26"/>
      <c r="E428" s="28"/>
      <c r="F428" s="28"/>
      <c r="G428" s="28"/>
      <c r="H428" s="25"/>
      <c r="I428" s="38"/>
      <c r="J428" s="40"/>
      <c r="K428" s="41"/>
      <c r="L428" s="25"/>
    </row>
    <row r="429" spans="1:12" ht="15.75" hidden="1" customHeight="1" x14ac:dyDescent="0.2">
      <c r="A429" s="40"/>
      <c r="B429" s="61" t="str">
        <f>IF(A429="","",VLOOKUP(A429,dados!$A$1:$B$23,2,FALSE))</f>
        <v/>
      </c>
      <c r="C429" s="63"/>
      <c r="D429" s="26"/>
      <c r="E429" s="28"/>
      <c r="F429" s="28"/>
      <c r="G429" s="28"/>
      <c r="H429" s="25"/>
      <c r="I429" s="38"/>
      <c r="J429" s="40"/>
      <c r="K429" s="41"/>
      <c r="L429" s="25"/>
    </row>
    <row r="430" spans="1:12" ht="15.75" hidden="1" customHeight="1" x14ac:dyDescent="0.2">
      <c r="A430" s="40"/>
      <c r="B430" s="61" t="str">
        <f>IF(A430="","",VLOOKUP(A430,dados!$A$1:$B$23,2,FALSE))</f>
        <v/>
      </c>
      <c r="C430" s="63"/>
      <c r="D430" s="26"/>
      <c r="E430" s="28"/>
      <c r="F430" s="28"/>
      <c r="G430" s="28"/>
      <c r="H430" s="25"/>
      <c r="I430" s="38"/>
      <c r="J430" s="40"/>
      <c r="K430" s="41"/>
      <c r="L430" s="25"/>
    </row>
    <row r="431" spans="1:12" ht="15.75" hidden="1" customHeight="1" x14ac:dyDescent="0.2">
      <c r="A431" s="40"/>
      <c r="B431" s="61" t="str">
        <f>IF(A431="","",VLOOKUP(A431,dados!$A$1:$B$23,2,FALSE))</f>
        <v/>
      </c>
      <c r="C431" s="63"/>
      <c r="D431" s="26"/>
      <c r="E431" s="28"/>
      <c r="F431" s="28"/>
      <c r="G431" s="28"/>
      <c r="H431" s="25"/>
      <c r="I431" s="38"/>
      <c r="J431" s="40"/>
      <c r="K431" s="41"/>
      <c r="L431" s="25"/>
    </row>
    <row r="432" spans="1:12" ht="15.75" hidden="1" customHeight="1" x14ac:dyDescent="0.2">
      <c r="A432" s="40"/>
      <c r="B432" s="61" t="str">
        <f>IF(A432="","",VLOOKUP(A432,dados!$A$1:$B$23,2,FALSE))</f>
        <v/>
      </c>
      <c r="C432" s="63"/>
      <c r="D432" s="26"/>
      <c r="E432" s="28"/>
      <c r="F432" s="28"/>
      <c r="G432" s="28"/>
      <c r="H432" s="25"/>
      <c r="I432" s="38"/>
      <c r="J432" s="40"/>
      <c r="K432" s="41"/>
      <c r="L432" s="25"/>
    </row>
    <row r="433" spans="1:12" ht="15.75" hidden="1" customHeight="1" x14ac:dyDescent="0.2">
      <c r="A433" s="40"/>
      <c r="B433" s="61" t="str">
        <f>IF(A433="","",VLOOKUP(A433,dados!$A$1:$B$23,2,FALSE))</f>
        <v/>
      </c>
      <c r="C433" s="63"/>
      <c r="D433" s="26"/>
      <c r="E433" s="28"/>
      <c r="F433" s="28"/>
      <c r="G433" s="28"/>
      <c r="H433" s="25"/>
      <c r="I433" s="38"/>
      <c r="J433" s="40"/>
      <c r="K433" s="41"/>
      <c r="L433" s="25"/>
    </row>
    <row r="434" spans="1:12" ht="15.75" hidden="1" customHeight="1" x14ac:dyDescent="0.2">
      <c r="A434" s="40"/>
      <c r="B434" s="61" t="str">
        <f>IF(A434="","",VLOOKUP(A434,dados!$A$1:$B$23,2,FALSE))</f>
        <v/>
      </c>
      <c r="C434" s="63"/>
      <c r="D434" s="26"/>
      <c r="E434" s="28"/>
      <c r="F434" s="28"/>
      <c r="G434" s="28"/>
      <c r="H434" s="25"/>
      <c r="I434" s="38"/>
      <c r="J434" s="40"/>
      <c r="K434" s="41"/>
      <c r="L434" s="25"/>
    </row>
    <row r="435" spans="1:12" ht="15.75" hidden="1" customHeight="1" x14ac:dyDescent="0.2">
      <c r="A435" s="40"/>
      <c r="B435" s="61" t="str">
        <f>IF(A435="","",VLOOKUP(A435,dados!$A$1:$B$23,2,FALSE))</f>
        <v/>
      </c>
      <c r="C435" s="63"/>
      <c r="D435" s="26"/>
      <c r="E435" s="28"/>
      <c r="F435" s="28"/>
      <c r="G435" s="28"/>
      <c r="H435" s="25"/>
      <c r="I435" s="38"/>
      <c r="J435" s="40"/>
      <c r="K435" s="41"/>
      <c r="L435" s="25"/>
    </row>
    <row r="436" spans="1:12" ht="15.75" hidden="1" customHeight="1" x14ac:dyDescent="0.2">
      <c r="A436" s="40"/>
      <c r="B436" s="61" t="str">
        <f>IF(A436="","",VLOOKUP(A436,dados!$A$1:$B$23,2,FALSE))</f>
        <v/>
      </c>
      <c r="C436" s="63"/>
      <c r="D436" s="26"/>
      <c r="E436" s="28"/>
      <c r="F436" s="28"/>
      <c r="G436" s="28"/>
      <c r="H436" s="25"/>
      <c r="I436" s="38"/>
      <c r="J436" s="40"/>
      <c r="K436" s="41"/>
      <c r="L436" s="25"/>
    </row>
    <row r="437" spans="1:12" ht="15.75" hidden="1" customHeight="1" x14ac:dyDescent="0.2">
      <c r="A437" s="40"/>
      <c r="B437" s="61" t="str">
        <f>IF(A437="","",VLOOKUP(A437,dados!$A$1:$B$23,2,FALSE))</f>
        <v/>
      </c>
      <c r="C437" s="63"/>
      <c r="D437" s="26"/>
      <c r="E437" s="28"/>
      <c r="F437" s="28"/>
      <c r="G437" s="28"/>
      <c r="H437" s="25"/>
      <c r="I437" s="38"/>
      <c r="J437" s="40"/>
      <c r="K437" s="41"/>
      <c r="L437" s="25"/>
    </row>
    <row r="438" spans="1:12" ht="15.75" hidden="1" customHeight="1" x14ac:dyDescent="0.2">
      <c r="A438" s="40"/>
      <c r="B438" s="61" t="str">
        <f>IF(A438="","",VLOOKUP(A438,dados!$A$1:$B$23,2,FALSE))</f>
        <v/>
      </c>
      <c r="C438" s="63"/>
      <c r="D438" s="26"/>
      <c r="E438" s="28"/>
      <c r="F438" s="28"/>
      <c r="G438" s="28"/>
      <c r="H438" s="25"/>
      <c r="I438" s="38"/>
      <c r="J438" s="40"/>
      <c r="K438" s="41"/>
      <c r="L438" s="25"/>
    </row>
    <row r="439" spans="1:12" ht="15.75" hidden="1" customHeight="1" x14ac:dyDescent="0.2">
      <c r="A439" s="40"/>
      <c r="B439" s="61" t="str">
        <f>IF(A439="","",VLOOKUP(A439,dados!$A$1:$B$23,2,FALSE))</f>
        <v/>
      </c>
      <c r="C439" s="63"/>
      <c r="D439" s="26"/>
      <c r="E439" s="28"/>
      <c r="F439" s="28"/>
      <c r="G439" s="28"/>
      <c r="H439" s="25"/>
      <c r="I439" s="38"/>
      <c r="J439" s="40"/>
      <c r="K439" s="41"/>
      <c r="L439" s="25"/>
    </row>
    <row r="440" spans="1:12" ht="15.75" hidden="1" customHeight="1" x14ac:dyDescent="0.2">
      <c r="A440" s="40"/>
      <c r="B440" s="61" t="str">
        <f>IF(A440="","",VLOOKUP(A440,dados!$A$1:$B$23,2,FALSE))</f>
        <v/>
      </c>
      <c r="C440" s="63"/>
      <c r="D440" s="26"/>
      <c r="E440" s="28"/>
      <c r="F440" s="28"/>
      <c r="G440" s="28"/>
      <c r="H440" s="25"/>
      <c r="I440" s="38"/>
      <c r="J440" s="40"/>
      <c r="K440" s="41"/>
      <c r="L440" s="25"/>
    </row>
    <row r="441" spans="1:12" ht="15.75" hidden="1" customHeight="1" x14ac:dyDescent="0.2">
      <c r="A441" s="40"/>
      <c r="B441" s="61" t="str">
        <f>IF(A441="","",VLOOKUP(A441,dados!$A$1:$B$23,2,FALSE))</f>
        <v/>
      </c>
      <c r="C441" s="63"/>
      <c r="D441" s="26"/>
      <c r="E441" s="28"/>
      <c r="F441" s="28"/>
      <c r="G441" s="28"/>
      <c r="H441" s="25"/>
      <c r="I441" s="38"/>
      <c r="J441" s="40"/>
      <c r="K441" s="41"/>
      <c r="L441" s="25"/>
    </row>
    <row r="442" spans="1:12" ht="15.75" hidden="1" customHeight="1" x14ac:dyDescent="0.2">
      <c r="A442" s="40"/>
      <c r="B442" s="61" t="str">
        <f>IF(A442="","",VLOOKUP(A442,dados!$A$1:$B$23,2,FALSE))</f>
        <v/>
      </c>
      <c r="C442" s="63"/>
      <c r="D442" s="26"/>
      <c r="E442" s="28"/>
      <c r="F442" s="28"/>
      <c r="G442" s="28"/>
      <c r="H442" s="25"/>
      <c r="I442" s="38"/>
      <c r="J442" s="40"/>
      <c r="K442" s="41"/>
      <c r="L442" s="25"/>
    </row>
    <row r="443" spans="1:12" ht="15.75" hidden="1" customHeight="1" x14ac:dyDescent="0.2">
      <c r="A443" s="40"/>
      <c r="B443" s="61" t="str">
        <f>IF(A443="","",VLOOKUP(A443,dados!$A$1:$B$23,2,FALSE))</f>
        <v/>
      </c>
      <c r="C443" s="63"/>
      <c r="D443" s="26"/>
      <c r="E443" s="28"/>
      <c r="F443" s="28"/>
      <c r="G443" s="28"/>
      <c r="H443" s="25"/>
      <c r="I443" s="38"/>
      <c r="J443" s="40"/>
      <c r="K443" s="41"/>
      <c r="L443" s="25"/>
    </row>
    <row r="444" spans="1:12" ht="15.75" hidden="1" customHeight="1" x14ac:dyDescent="0.2">
      <c r="A444" s="40"/>
      <c r="B444" s="61" t="str">
        <f>IF(A444="","",VLOOKUP(A444,dados!$A$1:$B$23,2,FALSE))</f>
        <v/>
      </c>
      <c r="C444" s="63"/>
      <c r="D444" s="26"/>
      <c r="E444" s="28"/>
      <c r="F444" s="28"/>
      <c r="G444" s="28"/>
      <c r="H444" s="25"/>
      <c r="I444" s="38"/>
      <c r="J444" s="40"/>
      <c r="K444" s="41"/>
      <c r="L444" s="25"/>
    </row>
    <row r="445" spans="1:12" ht="15.75" hidden="1" customHeight="1" x14ac:dyDescent="0.2">
      <c r="A445" s="40"/>
      <c r="B445" s="61" t="str">
        <f>IF(A445="","",VLOOKUP(A445,dados!$A$1:$B$23,2,FALSE))</f>
        <v/>
      </c>
      <c r="C445" s="63"/>
      <c r="D445" s="26"/>
      <c r="E445" s="28"/>
      <c r="F445" s="28"/>
      <c r="G445" s="28"/>
      <c r="H445" s="25"/>
      <c r="I445" s="38"/>
      <c r="J445" s="40"/>
      <c r="K445" s="41"/>
      <c r="L445" s="25"/>
    </row>
    <row r="446" spans="1:12" ht="15.75" hidden="1" customHeight="1" x14ac:dyDescent="0.2">
      <c r="A446" s="40"/>
      <c r="B446" s="61" t="str">
        <f>IF(A446="","",VLOOKUP(A446,dados!$A$1:$B$23,2,FALSE))</f>
        <v/>
      </c>
      <c r="C446" s="63"/>
      <c r="D446" s="26"/>
      <c r="E446" s="28"/>
      <c r="F446" s="28"/>
      <c r="G446" s="28"/>
      <c r="H446" s="25"/>
      <c r="I446" s="38"/>
      <c r="J446" s="40"/>
      <c r="K446" s="41"/>
      <c r="L446" s="25"/>
    </row>
    <row r="447" spans="1:12" ht="15.75" hidden="1" customHeight="1" x14ac:dyDescent="0.2">
      <c r="A447" s="40"/>
      <c r="B447" s="61" t="str">
        <f>IF(A447="","",VLOOKUP(A447,dados!$A$1:$B$23,2,FALSE))</f>
        <v/>
      </c>
      <c r="C447" s="63"/>
      <c r="D447" s="26"/>
      <c r="E447" s="28"/>
      <c r="F447" s="28"/>
      <c r="G447" s="28"/>
      <c r="H447" s="25"/>
      <c r="I447" s="38"/>
      <c r="J447" s="40"/>
      <c r="K447" s="41"/>
      <c r="L447" s="25"/>
    </row>
    <row r="448" spans="1:12" ht="15.75" hidden="1" customHeight="1" x14ac:dyDescent="0.2">
      <c r="A448" s="40"/>
      <c r="B448" s="61" t="str">
        <f>IF(A448="","",VLOOKUP(A448,dados!$A$1:$B$23,2,FALSE))</f>
        <v/>
      </c>
      <c r="C448" s="63"/>
      <c r="D448" s="26"/>
      <c r="E448" s="28"/>
      <c r="F448" s="28"/>
      <c r="G448" s="28"/>
      <c r="H448" s="25"/>
      <c r="I448" s="38"/>
      <c r="J448" s="40"/>
      <c r="K448" s="41"/>
      <c r="L448" s="25"/>
    </row>
    <row r="449" spans="1:12" ht="15.75" hidden="1" customHeight="1" x14ac:dyDescent="0.2">
      <c r="A449" s="40"/>
      <c r="B449" s="61" t="str">
        <f>IF(A449="","",VLOOKUP(A449,dados!$A$1:$B$23,2,FALSE))</f>
        <v/>
      </c>
      <c r="C449" s="63"/>
      <c r="D449" s="26"/>
      <c r="E449" s="28"/>
      <c r="F449" s="28"/>
      <c r="G449" s="28"/>
      <c r="H449" s="25"/>
      <c r="I449" s="38"/>
      <c r="J449" s="40"/>
      <c r="K449" s="41"/>
      <c r="L449" s="25"/>
    </row>
    <row r="450" spans="1:12" ht="15.75" hidden="1" customHeight="1" x14ac:dyDescent="0.2">
      <c r="A450" s="40"/>
      <c r="B450" s="61" t="str">
        <f>IF(A450="","",VLOOKUP(A450,dados!$A$1:$B$23,2,FALSE))</f>
        <v/>
      </c>
      <c r="C450" s="63"/>
      <c r="D450" s="26"/>
      <c r="E450" s="28"/>
      <c r="F450" s="28"/>
      <c r="G450" s="28"/>
      <c r="H450" s="25"/>
      <c r="I450" s="38"/>
      <c r="J450" s="40"/>
      <c r="K450" s="41"/>
      <c r="L450" s="25"/>
    </row>
    <row r="451" spans="1:12" ht="15.75" hidden="1" customHeight="1" x14ac:dyDescent="0.2">
      <c r="A451" s="40"/>
      <c r="B451" s="61" t="str">
        <f>IF(A451="","",VLOOKUP(A451,dados!$A$1:$B$23,2,FALSE))</f>
        <v/>
      </c>
      <c r="C451" s="63"/>
      <c r="D451" s="26"/>
      <c r="E451" s="28"/>
      <c r="F451" s="28"/>
      <c r="G451" s="28"/>
      <c r="H451" s="25"/>
      <c r="I451" s="38"/>
      <c r="J451" s="40"/>
      <c r="K451" s="41"/>
      <c r="L451" s="25"/>
    </row>
    <row r="452" spans="1:12" ht="15.75" hidden="1" customHeight="1" x14ac:dyDescent="0.2">
      <c r="A452" s="40"/>
      <c r="B452" s="61" t="str">
        <f>IF(A452="","",VLOOKUP(A452,dados!$A$1:$B$23,2,FALSE))</f>
        <v/>
      </c>
      <c r="C452" s="63"/>
      <c r="D452" s="26"/>
      <c r="E452" s="28"/>
      <c r="F452" s="28"/>
      <c r="G452" s="28"/>
      <c r="H452" s="25"/>
      <c r="I452" s="38"/>
      <c r="J452" s="40"/>
      <c r="K452" s="41"/>
      <c r="L452" s="25"/>
    </row>
    <row r="453" spans="1:12" ht="15.75" hidden="1" customHeight="1" x14ac:dyDescent="0.2">
      <c r="A453" s="40"/>
      <c r="B453" s="61" t="str">
        <f>IF(A453="","",VLOOKUP(A453,dados!$A$1:$B$23,2,FALSE))</f>
        <v/>
      </c>
      <c r="C453" s="63"/>
      <c r="D453" s="26"/>
      <c r="E453" s="28"/>
      <c r="F453" s="28"/>
      <c r="G453" s="28"/>
      <c r="H453" s="25"/>
      <c r="I453" s="38"/>
      <c r="J453" s="40"/>
      <c r="K453" s="41"/>
      <c r="L453" s="25"/>
    </row>
    <row r="454" spans="1:12" ht="15.75" hidden="1" customHeight="1" x14ac:dyDescent="0.2">
      <c r="A454" s="40"/>
      <c r="B454" s="61" t="str">
        <f>IF(A454="","",VLOOKUP(A454,dados!$A$1:$B$23,2,FALSE))</f>
        <v/>
      </c>
      <c r="C454" s="63"/>
      <c r="D454" s="26"/>
      <c r="E454" s="28"/>
      <c r="F454" s="28"/>
      <c r="G454" s="28"/>
      <c r="H454" s="25"/>
      <c r="I454" s="38"/>
      <c r="J454" s="40"/>
      <c r="K454" s="41"/>
      <c r="L454" s="25"/>
    </row>
    <row r="455" spans="1:12" ht="15.75" hidden="1" customHeight="1" x14ac:dyDescent="0.2">
      <c r="A455" s="40"/>
      <c r="B455" s="61" t="str">
        <f>IF(A455="","",VLOOKUP(A455,dados!$A$1:$B$23,2,FALSE))</f>
        <v/>
      </c>
      <c r="C455" s="63"/>
      <c r="D455" s="26"/>
      <c r="E455" s="28"/>
      <c r="F455" s="28"/>
      <c r="G455" s="28"/>
      <c r="H455" s="25"/>
      <c r="I455" s="38"/>
      <c r="J455" s="40"/>
      <c r="K455" s="41"/>
      <c r="L455" s="25"/>
    </row>
    <row r="456" spans="1:12" ht="15.75" hidden="1" customHeight="1" x14ac:dyDescent="0.2">
      <c r="A456" s="40"/>
      <c r="B456" s="61" t="str">
        <f>IF(A456="","",VLOOKUP(A456,dados!$A$1:$B$23,2,FALSE))</f>
        <v/>
      </c>
      <c r="C456" s="63"/>
      <c r="D456" s="26"/>
      <c r="E456" s="28"/>
      <c r="F456" s="28"/>
      <c r="G456" s="28"/>
      <c r="H456" s="25"/>
      <c r="I456" s="38"/>
      <c r="J456" s="40"/>
      <c r="K456" s="41"/>
      <c r="L456" s="25"/>
    </row>
    <row r="457" spans="1:12" ht="15.75" hidden="1" customHeight="1" x14ac:dyDescent="0.2">
      <c r="A457" s="40"/>
      <c r="B457" s="61" t="str">
        <f>IF(A457="","",VLOOKUP(A457,dados!$A$1:$B$23,2,FALSE))</f>
        <v/>
      </c>
      <c r="C457" s="63"/>
      <c r="D457" s="26"/>
      <c r="E457" s="28"/>
      <c r="F457" s="28"/>
      <c r="G457" s="28"/>
      <c r="H457" s="25"/>
      <c r="I457" s="38"/>
      <c r="J457" s="40"/>
      <c r="K457" s="41"/>
      <c r="L457" s="25"/>
    </row>
    <row r="458" spans="1:12" ht="15.75" hidden="1" customHeight="1" x14ac:dyDescent="0.2">
      <c r="A458" s="40"/>
      <c r="B458" s="61" t="str">
        <f>IF(A458="","",VLOOKUP(A458,dados!$A$1:$B$23,2,FALSE))</f>
        <v/>
      </c>
      <c r="C458" s="63"/>
      <c r="D458" s="26"/>
      <c r="E458" s="28"/>
      <c r="F458" s="28"/>
      <c r="G458" s="28"/>
      <c r="H458" s="25"/>
      <c r="I458" s="38"/>
      <c r="J458" s="40"/>
      <c r="K458" s="41"/>
      <c r="L458" s="25"/>
    </row>
    <row r="459" spans="1:12" ht="15.75" hidden="1" customHeight="1" x14ac:dyDescent="0.2">
      <c r="A459" s="40"/>
      <c r="B459" s="61" t="str">
        <f>IF(A459="","",VLOOKUP(A459,dados!$A$1:$B$23,2,FALSE))</f>
        <v/>
      </c>
      <c r="C459" s="63"/>
      <c r="D459" s="26"/>
      <c r="E459" s="28"/>
      <c r="F459" s="28"/>
      <c r="G459" s="28"/>
      <c r="H459" s="25"/>
      <c r="I459" s="38"/>
      <c r="J459" s="40"/>
      <c r="K459" s="41"/>
      <c r="L459" s="25"/>
    </row>
    <row r="460" spans="1:12" ht="15.75" hidden="1" customHeight="1" x14ac:dyDescent="0.2">
      <c r="A460" s="40"/>
      <c r="B460" s="61" t="str">
        <f>IF(A460="","",VLOOKUP(A460,dados!$A$1:$B$23,2,FALSE))</f>
        <v/>
      </c>
      <c r="C460" s="63"/>
      <c r="D460" s="26"/>
      <c r="E460" s="28"/>
      <c r="F460" s="28"/>
      <c r="G460" s="28"/>
      <c r="H460" s="25"/>
      <c r="I460" s="38"/>
      <c r="J460" s="40"/>
      <c r="K460" s="41"/>
      <c r="L460" s="25"/>
    </row>
    <row r="461" spans="1:12" ht="15.75" hidden="1" customHeight="1" x14ac:dyDescent="0.2">
      <c r="A461" s="40"/>
      <c r="B461" s="61" t="str">
        <f>IF(A461="","",VLOOKUP(A461,dados!$A$1:$B$23,2,FALSE))</f>
        <v/>
      </c>
      <c r="C461" s="63"/>
      <c r="D461" s="26"/>
      <c r="E461" s="28"/>
      <c r="F461" s="28"/>
      <c r="G461" s="28"/>
      <c r="H461" s="25"/>
      <c r="I461" s="38"/>
      <c r="J461" s="40"/>
      <c r="K461" s="41"/>
      <c r="L461" s="25"/>
    </row>
    <row r="462" spans="1:12" ht="15.75" hidden="1" customHeight="1" x14ac:dyDescent="0.2">
      <c r="A462" s="40"/>
      <c r="B462" s="61" t="str">
        <f>IF(A462="","",VLOOKUP(A462,dados!$A$1:$B$23,2,FALSE))</f>
        <v/>
      </c>
      <c r="C462" s="63"/>
      <c r="D462" s="26"/>
      <c r="E462" s="28"/>
      <c r="F462" s="28"/>
      <c r="G462" s="28"/>
      <c r="H462" s="25"/>
      <c r="I462" s="38"/>
      <c r="J462" s="40"/>
      <c r="K462" s="41"/>
      <c r="L462" s="25"/>
    </row>
    <row r="463" spans="1:12" ht="15.75" hidden="1" customHeight="1" x14ac:dyDescent="0.2">
      <c r="A463" s="40"/>
      <c r="B463" s="61" t="str">
        <f>IF(A463="","",VLOOKUP(A463,dados!$A$1:$B$23,2,FALSE))</f>
        <v/>
      </c>
      <c r="C463" s="63"/>
      <c r="D463" s="26"/>
      <c r="E463" s="28"/>
      <c r="F463" s="28"/>
      <c r="G463" s="28"/>
      <c r="H463" s="25"/>
      <c r="I463" s="38"/>
      <c r="J463" s="40"/>
      <c r="K463" s="41"/>
      <c r="L463" s="25"/>
    </row>
    <row r="464" spans="1:12" ht="15.75" hidden="1" customHeight="1" x14ac:dyDescent="0.2">
      <c r="A464" s="40"/>
      <c r="B464" s="61" t="str">
        <f>IF(A464="","",VLOOKUP(A464,dados!$A$1:$B$23,2,FALSE))</f>
        <v/>
      </c>
      <c r="C464" s="63"/>
      <c r="D464" s="26"/>
      <c r="E464" s="28"/>
      <c r="F464" s="28"/>
      <c r="G464" s="28"/>
      <c r="H464" s="25"/>
      <c r="I464" s="38"/>
      <c r="J464" s="40"/>
      <c r="K464" s="41"/>
      <c r="L464" s="25"/>
    </row>
    <row r="465" spans="1:12" ht="15.75" hidden="1" customHeight="1" x14ac:dyDescent="0.2">
      <c r="A465" s="40"/>
      <c r="B465" s="61" t="str">
        <f>IF(A465="","",VLOOKUP(A465,dados!$A$1:$B$23,2,FALSE))</f>
        <v/>
      </c>
      <c r="C465" s="63"/>
      <c r="D465" s="26"/>
      <c r="E465" s="28"/>
      <c r="F465" s="28"/>
      <c r="G465" s="28"/>
      <c r="H465" s="25"/>
      <c r="I465" s="38"/>
      <c r="J465" s="40"/>
      <c r="K465" s="41"/>
      <c r="L465" s="25"/>
    </row>
    <row r="466" spans="1:12" ht="15.75" hidden="1" customHeight="1" x14ac:dyDescent="0.2">
      <c r="A466" s="40"/>
      <c r="B466" s="61" t="str">
        <f>IF(A466="","",VLOOKUP(A466,dados!$A$1:$B$23,2,FALSE))</f>
        <v/>
      </c>
      <c r="C466" s="63"/>
      <c r="D466" s="26"/>
      <c r="E466" s="28"/>
      <c r="F466" s="28"/>
      <c r="G466" s="28"/>
      <c r="H466" s="25"/>
      <c r="I466" s="38"/>
      <c r="J466" s="40"/>
      <c r="K466" s="41"/>
      <c r="L466" s="25"/>
    </row>
    <row r="467" spans="1:12" ht="15.75" hidden="1" customHeight="1" x14ac:dyDescent="0.2">
      <c r="A467" s="40"/>
      <c r="B467" s="61" t="str">
        <f>IF(A467="","",VLOOKUP(A467,dados!$A$1:$B$23,2,FALSE))</f>
        <v/>
      </c>
      <c r="C467" s="63"/>
      <c r="D467" s="26"/>
      <c r="E467" s="28"/>
      <c r="F467" s="28"/>
      <c r="G467" s="28"/>
      <c r="H467" s="25"/>
      <c r="I467" s="38"/>
      <c r="J467" s="40"/>
      <c r="K467" s="41"/>
      <c r="L467" s="25"/>
    </row>
    <row r="468" spans="1:12" ht="15.75" hidden="1" customHeight="1" x14ac:dyDescent="0.2">
      <c r="A468" s="40"/>
      <c r="B468" s="61" t="str">
        <f>IF(A468="","",VLOOKUP(A468,dados!$A$1:$B$23,2,FALSE))</f>
        <v/>
      </c>
      <c r="C468" s="63"/>
      <c r="D468" s="26"/>
      <c r="E468" s="28"/>
      <c r="F468" s="28"/>
      <c r="G468" s="28"/>
      <c r="H468" s="25"/>
      <c r="I468" s="38"/>
      <c r="J468" s="40"/>
      <c r="K468" s="41"/>
      <c r="L468" s="25"/>
    </row>
    <row r="469" spans="1:12" ht="15.75" hidden="1" customHeight="1" x14ac:dyDescent="0.2">
      <c r="A469" s="40"/>
      <c r="B469" s="61" t="str">
        <f>IF(A469="","",VLOOKUP(A469,dados!$A$1:$B$23,2,FALSE))</f>
        <v/>
      </c>
      <c r="C469" s="63"/>
      <c r="D469" s="26"/>
      <c r="E469" s="28"/>
      <c r="F469" s="28"/>
      <c r="G469" s="28"/>
      <c r="H469" s="25"/>
      <c r="I469" s="38"/>
      <c r="J469" s="40"/>
      <c r="K469" s="41"/>
      <c r="L469" s="25"/>
    </row>
    <row r="470" spans="1:12" ht="15.75" hidden="1" customHeight="1" x14ac:dyDescent="0.2">
      <c r="A470" s="40"/>
      <c r="B470" s="61" t="str">
        <f>IF(A470="","",VLOOKUP(A470,dados!$A$1:$B$23,2,FALSE))</f>
        <v/>
      </c>
      <c r="C470" s="63"/>
      <c r="D470" s="26"/>
      <c r="E470" s="28"/>
      <c r="F470" s="28"/>
      <c r="G470" s="28"/>
      <c r="H470" s="25"/>
      <c r="I470" s="38"/>
      <c r="J470" s="40"/>
      <c r="K470" s="41"/>
      <c r="L470" s="25"/>
    </row>
    <row r="471" spans="1:12" ht="15.75" hidden="1" customHeight="1" x14ac:dyDescent="0.2">
      <c r="A471" s="40"/>
      <c r="B471" s="61" t="str">
        <f>IF(A471="","",VLOOKUP(A471,dados!$A$1:$B$23,2,FALSE))</f>
        <v/>
      </c>
      <c r="C471" s="63"/>
      <c r="D471" s="26"/>
      <c r="E471" s="28"/>
      <c r="F471" s="28"/>
      <c r="G471" s="28"/>
      <c r="H471" s="25"/>
      <c r="I471" s="38"/>
      <c r="J471" s="40"/>
      <c r="K471" s="41"/>
      <c r="L471" s="25"/>
    </row>
    <row r="472" spans="1:12" ht="15.75" hidden="1" customHeight="1" x14ac:dyDescent="0.2">
      <c r="A472" s="40"/>
      <c r="B472" s="61" t="str">
        <f>IF(A472="","",VLOOKUP(A472,dados!$A$1:$B$23,2,FALSE))</f>
        <v/>
      </c>
      <c r="C472" s="63"/>
      <c r="D472" s="26"/>
      <c r="E472" s="28"/>
      <c r="F472" s="28"/>
      <c r="G472" s="28"/>
      <c r="H472" s="25"/>
      <c r="I472" s="38"/>
      <c r="J472" s="40"/>
      <c r="K472" s="41"/>
      <c r="L472" s="25"/>
    </row>
    <row r="473" spans="1:12" ht="15.75" hidden="1" customHeight="1" x14ac:dyDescent="0.2">
      <c r="A473" s="40"/>
      <c r="B473" s="61" t="str">
        <f>IF(A473="","",VLOOKUP(A473,dados!$A$1:$B$23,2,FALSE))</f>
        <v/>
      </c>
      <c r="C473" s="63"/>
      <c r="D473" s="26"/>
      <c r="E473" s="28"/>
      <c r="F473" s="28"/>
      <c r="G473" s="28"/>
      <c r="H473" s="25"/>
      <c r="I473" s="38"/>
      <c r="J473" s="40"/>
      <c r="K473" s="41"/>
      <c r="L473" s="25"/>
    </row>
    <row r="474" spans="1:12" ht="15.75" hidden="1" customHeight="1" x14ac:dyDescent="0.2">
      <c r="A474" s="40"/>
      <c r="B474" s="61" t="str">
        <f>IF(A474="","",VLOOKUP(A474,dados!$A$1:$B$23,2,FALSE))</f>
        <v/>
      </c>
      <c r="C474" s="63"/>
      <c r="D474" s="26"/>
      <c r="E474" s="28"/>
      <c r="F474" s="28"/>
      <c r="G474" s="28"/>
      <c r="H474" s="25"/>
      <c r="I474" s="38"/>
      <c r="J474" s="40"/>
      <c r="K474" s="41"/>
      <c r="L474" s="25"/>
    </row>
    <row r="475" spans="1:12" ht="15.75" hidden="1" customHeight="1" x14ac:dyDescent="0.2">
      <c r="A475" s="40"/>
      <c r="B475" s="61" t="str">
        <f>IF(A475="","",VLOOKUP(A475,dados!$A$1:$B$23,2,FALSE))</f>
        <v/>
      </c>
      <c r="C475" s="63"/>
      <c r="D475" s="26"/>
      <c r="E475" s="28"/>
      <c r="F475" s="28"/>
      <c r="G475" s="28"/>
      <c r="H475" s="25"/>
      <c r="I475" s="38"/>
      <c r="J475" s="40"/>
      <c r="K475" s="41"/>
      <c r="L475" s="25"/>
    </row>
    <row r="476" spans="1:12" ht="15.75" hidden="1" customHeight="1" x14ac:dyDescent="0.2">
      <c r="A476" s="40"/>
      <c r="B476" s="61" t="str">
        <f>IF(A476="","",VLOOKUP(A476,dados!$A$1:$B$23,2,FALSE))</f>
        <v/>
      </c>
      <c r="C476" s="63"/>
      <c r="D476" s="26"/>
      <c r="E476" s="28"/>
      <c r="F476" s="28"/>
      <c r="G476" s="28"/>
      <c r="H476" s="25"/>
      <c r="I476" s="38"/>
      <c r="J476" s="40"/>
      <c r="K476" s="41"/>
      <c r="L476" s="25"/>
    </row>
    <row r="477" spans="1:12" ht="15.75" hidden="1" customHeight="1" x14ac:dyDescent="0.2">
      <c r="A477" s="40"/>
      <c r="B477" s="61" t="str">
        <f>IF(A477="","",VLOOKUP(A477,dados!$A$1:$B$23,2,FALSE))</f>
        <v/>
      </c>
      <c r="C477" s="63"/>
      <c r="D477" s="26"/>
      <c r="E477" s="28"/>
      <c r="F477" s="28"/>
      <c r="G477" s="28"/>
      <c r="H477" s="25"/>
      <c r="I477" s="38"/>
      <c r="J477" s="40"/>
      <c r="K477" s="41"/>
      <c r="L477" s="25"/>
    </row>
    <row r="478" spans="1:12" ht="15.75" hidden="1" customHeight="1" x14ac:dyDescent="0.2">
      <c r="A478" s="40"/>
      <c r="B478" s="61" t="str">
        <f>IF(A478="","",VLOOKUP(A478,dados!$A$1:$B$23,2,FALSE))</f>
        <v/>
      </c>
      <c r="C478" s="63"/>
      <c r="D478" s="26"/>
      <c r="E478" s="28"/>
      <c r="F478" s="28"/>
      <c r="G478" s="28"/>
      <c r="H478" s="25"/>
      <c r="I478" s="38"/>
      <c r="J478" s="40"/>
      <c r="K478" s="41"/>
      <c r="L478" s="25"/>
    </row>
    <row r="479" spans="1:12" ht="15.75" hidden="1" customHeight="1" x14ac:dyDescent="0.2">
      <c r="A479" s="40"/>
      <c r="B479" s="61" t="str">
        <f>IF(A479="","",VLOOKUP(A479,dados!$A$1:$B$23,2,FALSE))</f>
        <v/>
      </c>
      <c r="C479" s="63"/>
      <c r="D479" s="26"/>
      <c r="E479" s="28"/>
      <c r="F479" s="28"/>
      <c r="G479" s="28"/>
      <c r="H479" s="25"/>
      <c r="I479" s="38"/>
      <c r="J479" s="40"/>
      <c r="K479" s="41"/>
      <c r="L479" s="25"/>
    </row>
    <row r="480" spans="1:12" ht="15.75" hidden="1" customHeight="1" x14ac:dyDescent="0.2">
      <c r="A480" s="40"/>
      <c r="B480" s="61" t="str">
        <f>IF(A480="","",VLOOKUP(A480,dados!$A$1:$B$23,2,FALSE))</f>
        <v/>
      </c>
      <c r="C480" s="63"/>
      <c r="D480" s="26"/>
      <c r="E480" s="28"/>
      <c r="F480" s="28"/>
      <c r="G480" s="28"/>
      <c r="H480" s="25"/>
      <c r="I480" s="38"/>
      <c r="J480" s="40"/>
      <c r="K480" s="41"/>
      <c r="L480" s="25"/>
    </row>
    <row r="481" spans="1:12" ht="15.75" hidden="1" customHeight="1" x14ac:dyDescent="0.2">
      <c r="A481" s="40"/>
      <c r="B481" s="61" t="str">
        <f>IF(A481="","",VLOOKUP(A481,dados!$A$1:$B$23,2,FALSE))</f>
        <v/>
      </c>
      <c r="C481" s="63"/>
      <c r="D481" s="26"/>
      <c r="E481" s="28"/>
      <c r="F481" s="28"/>
      <c r="G481" s="28"/>
      <c r="H481" s="25"/>
      <c r="I481" s="38"/>
      <c r="J481" s="40"/>
      <c r="K481" s="41"/>
      <c r="L481" s="25"/>
    </row>
    <row r="482" spans="1:12" ht="15.75" hidden="1" customHeight="1" x14ac:dyDescent="0.2">
      <c r="A482" s="40"/>
      <c r="B482" s="61" t="str">
        <f>IF(A482="","",VLOOKUP(A482,dados!$A$1:$B$23,2,FALSE))</f>
        <v/>
      </c>
      <c r="C482" s="63"/>
      <c r="D482" s="26"/>
      <c r="E482" s="28"/>
      <c r="F482" s="28"/>
      <c r="G482" s="28"/>
      <c r="H482" s="25"/>
      <c r="I482" s="38"/>
      <c r="J482" s="40"/>
      <c r="K482" s="41"/>
      <c r="L482" s="25"/>
    </row>
    <row r="483" spans="1:12" ht="15.75" hidden="1" customHeight="1" x14ac:dyDescent="0.2">
      <c r="A483" s="40"/>
      <c r="B483" s="61" t="str">
        <f>IF(A483="","",VLOOKUP(A483,dados!$A$1:$B$23,2,FALSE))</f>
        <v/>
      </c>
      <c r="C483" s="63"/>
      <c r="D483" s="26"/>
      <c r="E483" s="28"/>
      <c r="F483" s="28"/>
      <c r="G483" s="28"/>
      <c r="H483" s="25"/>
      <c r="I483" s="38"/>
      <c r="J483" s="40"/>
      <c r="K483" s="41"/>
      <c r="L483" s="25"/>
    </row>
    <row r="484" spans="1:12" ht="15.75" hidden="1" customHeight="1" x14ac:dyDescent="0.2">
      <c r="A484" s="40"/>
      <c r="B484" s="61" t="str">
        <f>IF(A484="","",VLOOKUP(A484,dados!$A$1:$B$23,2,FALSE))</f>
        <v/>
      </c>
      <c r="C484" s="63"/>
      <c r="D484" s="26"/>
      <c r="E484" s="28"/>
      <c r="F484" s="28"/>
      <c r="G484" s="28"/>
      <c r="H484" s="25"/>
      <c r="I484" s="38"/>
      <c r="J484" s="40"/>
      <c r="K484" s="41"/>
      <c r="L484" s="25"/>
    </row>
    <row r="485" spans="1:12" ht="15.75" hidden="1" customHeight="1" x14ac:dyDescent="0.2">
      <c r="A485" s="40"/>
      <c r="B485" s="61" t="str">
        <f>IF(A485="","",VLOOKUP(A485,dados!$A$1:$B$23,2,FALSE))</f>
        <v/>
      </c>
      <c r="C485" s="63"/>
      <c r="D485" s="26"/>
      <c r="E485" s="28"/>
      <c r="F485" s="28"/>
      <c r="G485" s="28"/>
      <c r="H485" s="25"/>
      <c r="I485" s="38"/>
      <c r="J485" s="40"/>
      <c r="K485" s="41"/>
      <c r="L485" s="25"/>
    </row>
    <row r="486" spans="1:12" ht="15.75" hidden="1" customHeight="1" x14ac:dyDescent="0.2">
      <c r="A486" s="40"/>
      <c r="B486" s="61" t="str">
        <f>IF(A486="","",VLOOKUP(A486,dados!$A$1:$B$23,2,FALSE))</f>
        <v/>
      </c>
      <c r="C486" s="63"/>
      <c r="D486" s="26"/>
      <c r="E486" s="28"/>
      <c r="F486" s="28"/>
      <c r="G486" s="28"/>
      <c r="H486" s="25"/>
      <c r="I486" s="38"/>
      <c r="J486" s="40"/>
      <c r="K486" s="41"/>
      <c r="L486" s="25"/>
    </row>
    <row r="487" spans="1:12" ht="15.75" hidden="1" customHeight="1" x14ac:dyDescent="0.2">
      <c r="A487" s="40"/>
      <c r="B487" s="61" t="str">
        <f>IF(A487="","",VLOOKUP(A487,dados!$A$1:$B$23,2,FALSE))</f>
        <v/>
      </c>
      <c r="C487" s="63"/>
      <c r="D487" s="26"/>
      <c r="E487" s="28"/>
      <c r="F487" s="28"/>
      <c r="G487" s="28"/>
      <c r="H487" s="25"/>
      <c r="I487" s="38"/>
      <c r="J487" s="40"/>
      <c r="K487" s="41"/>
      <c r="L487" s="25"/>
    </row>
    <row r="488" spans="1:12" ht="15.75" hidden="1" customHeight="1" x14ac:dyDescent="0.2">
      <c r="A488" s="40"/>
      <c r="B488" s="61" t="str">
        <f>IF(A488="","",VLOOKUP(A488,dados!$A$1:$B$23,2,FALSE))</f>
        <v/>
      </c>
      <c r="C488" s="63"/>
      <c r="D488" s="26"/>
      <c r="E488" s="28"/>
      <c r="F488" s="28"/>
      <c r="G488" s="28"/>
      <c r="H488" s="25"/>
      <c r="I488" s="38"/>
      <c r="J488" s="40"/>
      <c r="K488" s="41"/>
      <c r="L488" s="25"/>
    </row>
    <row r="489" spans="1:12" ht="15.75" hidden="1" customHeight="1" x14ac:dyDescent="0.2">
      <c r="A489" s="40"/>
      <c r="B489" s="61" t="str">
        <f>IF(A489="","",VLOOKUP(A489,dados!$A$1:$B$23,2,FALSE))</f>
        <v/>
      </c>
      <c r="C489" s="63"/>
      <c r="D489" s="26"/>
      <c r="E489" s="28"/>
      <c r="F489" s="28"/>
      <c r="G489" s="28"/>
      <c r="H489" s="25"/>
      <c r="I489" s="38"/>
      <c r="J489" s="40"/>
      <c r="K489" s="41"/>
      <c r="L489" s="25"/>
    </row>
    <row r="490" spans="1:12" ht="15.75" hidden="1" customHeight="1" x14ac:dyDescent="0.2">
      <c r="A490" s="40"/>
      <c r="B490" s="61" t="str">
        <f>IF(A490="","",VLOOKUP(A490,dados!$A$1:$B$23,2,FALSE))</f>
        <v/>
      </c>
      <c r="C490" s="63"/>
      <c r="D490" s="26"/>
      <c r="E490" s="28"/>
      <c r="F490" s="28"/>
      <c r="G490" s="28"/>
      <c r="H490" s="25"/>
      <c r="I490" s="38"/>
      <c r="J490" s="40"/>
      <c r="K490" s="41"/>
      <c r="L490" s="25"/>
    </row>
    <row r="491" spans="1:12" ht="15.75" hidden="1" customHeight="1" x14ac:dyDescent="0.2">
      <c r="A491" s="40"/>
      <c r="B491" s="61" t="str">
        <f>IF(A491="","",VLOOKUP(A491,dados!$A$1:$B$23,2,FALSE))</f>
        <v/>
      </c>
      <c r="C491" s="63"/>
      <c r="D491" s="26"/>
      <c r="E491" s="28"/>
      <c r="F491" s="28"/>
      <c r="G491" s="28"/>
      <c r="H491" s="25"/>
      <c r="I491" s="38"/>
      <c r="J491" s="40"/>
      <c r="K491" s="41"/>
      <c r="L491" s="25"/>
    </row>
    <row r="492" spans="1:12" ht="15.75" hidden="1" customHeight="1" x14ac:dyDescent="0.2">
      <c r="A492" s="40"/>
      <c r="B492" s="61" t="str">
        <f>IF(A492="","",VLOOKUP(A492,dados!$A$1:$B$23,2,FALSE))</f>
        <v/>
      </c>
      <c r="C492" s="63"/>
      <c r="D492" s="26"/>
      <c r="E492" s="28"/>
      <c r="F492" s="28"/>
      <c r="G492" s="28"/>
      <c r="H492" s="25"/>
      <c r="I492" s="38"/>
      <c r="J492" s="40"/>
      <c r="K492" s="41"/>
      <c r="L492" s="25"/>
    </row>
    <row r="493" spans="1:12" ht="15.75" hidden="1" customHeight="1" x14ac:dyDescent="0.2">
      <c r="A493" s="40"/>
      <c r="B493" s="61" t="str">
        <f>IF(A493="","",VLOOKUP(A493,dados!$A$1:$B$23,2,FALSE))</f>
        <v/>
      </c>
      <c r="C493" s="63"/>
      <c r="D493" s="26"/>
      <c r="E493" s="28"/>
      <c r="F493" s="28"/>
      <c r="G493" s="28"/>
      <c r="H493" s="25"/>
      <c r="I493" s="38"/>
      <c r="J493" s="40"/>
      <c r="K493" s="41"/>
      <c r="L493" s="25"/>
    </row>
    <row r="494" spans="1:12" ht="15.75" hidden="1" customHeight="1" x14ac:dyDescent="0.2">
      <c r="A494" s="40"/>
      <c r="B494" s="61" t="str">
        <f>IF(A494="","",VLOOKUP(A494,dados!$A$1:$B$23,2,FALSE))</f>
        <v/>
      </c>
      <c r="C494" s="63"/>
      <c r="D494" s="26"/>
      <c r="E494" s="28"/>
      <c r="F494" s="28"/>
      <c r="G494" s="28"/>
      <c r="H494" s="25"/>
      <c r="I494" s="38"/>
      <c r="J494" s="40"/>
      <c r="K494" s="41"/>
      <c r="L494" s="25"/>
    </row>
    <row r="495" spans="1:12" ht="15.75" hidden="1" customHeight="1" x14ac:dyDescent="0.2">
      <c r="A495" s="40"/>
      <c r="B495" s="61" t="str">
        <f>IF(A495="","",VLOOKUP(A495,dados!$A$1:$B$23,2,FALSE))</f>
        <v/>
      </c>
      <c r="C495" s="63"/>
      <c r="D495" s="26"/>
      <c r="E495" s="28"/>
      <c r="F495" s="28"/>
      <c r="G495" s="28"/>
      <c r="H495" s="25"/>
      <c r="I495" s="38"/>
      <c r="J495" s="40"/>
      <c r="K495" s="41"/>
      <c r="L495" s="25"/>
    </row>
    <row r="496" spans="1:12" ht="15.75" hidden="1" customHeight="1" x14ac:dyDescent="0.2">
      <c r="A496" s="40"/>
      <c r="B496" s="61" t="str">
        <f>IF(A496="","",VLOOKUP(A496,dados!$A$1:$B$23,2,FALSE))</f>
        <v/>
      </c>
      <c r="C496" s="63"/>
      <c r="D496" s="26"/>
      <c r="E496" s="28"/>
      <c r="F496" s="28"/>
      <c r="G496" s="28"/>
      <c r="H496" s="25"/>
      <c r="I496" s="38"/>
      <c r="J496" s="40"/>
      <c r="K496" s="41"/>
      <c r="L496" s="25"/>
    </row>
    <row r="497" spans="1:12" ht="15.75" hidden="1" customHeight="1" x14ac:dyDescent="0.2">
      <c r="A497" s="40"/>
      <c r="B497" s="61" t="str">
        <f>IF(A497="","",VLOOKUP(A497,dados!$A$1:$B$23,2,FALSE))</f>
        <v/>
      </c>
      <c r="C497" s="63"/>
      <c r="D497" s="26"/>
      <c r="E497" s="28"/>
      <c r="F497" s="28"/>
      <c r="G497" s="28"/>
      <c r="H497" s="25"/>
      <c r="I497" s="38"/>
      <c r="J497" s="40"/>
      <c r="K497" s="41"/>
      <c r="L497" s="25"/>
    </row>
    <row r="498" spans="1:12" ht="15.75" hidden="1" customHeight="1" x14ac:dyDescent="0.2">
      <c r="A498" s="40"/>
      <c r="B498" s="61" t="str">
        <f>IF(A498="","",VLOOKUP(A498,dados!$A$1:$B$23,2,FALSE))</f>
        <v/>
      </c>
      <c r="C498" s="63"/>
      <c r="D498" s="26"/>
      <c r="E498" s="28"/>
      <c r="F498" s="28"/>
      <c r="G498" s="28"/>
      <c r="H498" s="25"/>
      <c r="I498" s="38"/>
      <c r="J498" s="40"/>
      <c r="K498" s="41"/>
      <c r="L498" s="25"/>
    </row>
    <row r="499" spans="1:12" ht="15.75" hidden="1" customHeight="1" x14ac:dyDescent="0.2">
      <c r="A499" s="40"/>
      <c r="B499" s="61" t="str">
        <f>IF(A499="","",VLOOKUP(A499,dados!$A$1:$B$23,2,FALSE))</f>
        <v/>
      </c>
      <c r="C499" s="63"/>
      <c r="D499" s="26"/>
      <c r="E499" s="28"/>
      <c r="F499" s="28"/>
      <c r="G499" s="28"/>
      <c r="H499" s="25"/>
      <c r="I499" s="38"/>
      <c r="J499" s="40"/>
      <c r="K499" s="41"/>
      <c r="L499" s="25"/>
    </row>
    <row r="500" spans="1:12" ht="15.75" hidden="1" customHeight="1" x14ac:dyDescent="0.2">
      <c r="A500" s="80"/>
      <c r="B500" s="81" t="str">
        <f>IF(A500="","",VLOOKUP(A500,dados!$A$1:$B$23,2,FALSE))</f>
        <v/>
      </c>
      <c r="C500" s="82"/>
      <c r="D500" s="83"/>
      <c r="E500" s="75"/>
      <c r="F500" s="75"/>
      <c r="G500" s="75"/>
      <c r="H500" s="73"/>
      <c r="I500" s="84"/>
      <c r="J500" s="80"/>
      <c r="K500" s="85"/>
      <c r="L500" s="73"/>
    </row>
    <row r="501" spans="1:12" ht="15.75" hidden="1" customHeight="1" x14ac:dyDescent="0.2">
      <c r="A501" s="76" t="s">
        <v>104</v>
      </c>
      <c r="B501" s="77" t="str">
        <f>IF(A501="","",VLOOKUP(A501,dados!$A$1:$B$23,2,FALSE))</f>
        <v>Diretoria de Material e Patrimônio</v>
      </c>
      <c r="C501" s="63" t="s">
        <v>4196</v>
      </c>
      <c r="D501" s="26" t="s">
        <v>4197</v>
      </c>
      <c r="E501" s="28">
        <v>44786</v>
      </c>
      <c r="F501" s="79"/>
      <c r="G501" s="28">
        <v>44593</v>
      </c>
      <c r="H501" s="25" t="s">
        <v>4198</v>
      </c>
      <c r="I501" s="38" t="s">
        <v>79</v>
      </c>
      <c r="J501" s="78"/>
      <c r="K501" s="41">
        <v>1000000</v>
      </c>
      <c r="L501" s="25" t="s">
        <v>4198</v>
      </c>
    </row>
    <row r="502" spans="1:12" ht="15.75" hidden="1" customHeight="1" x14ac:dyDescent="0.2">
      <c r="A502" s="20" t="s">
        <v>112</v>
      </c>
      <c r="B502" s="125" t="s">
        <v>113</v>
      </c>
      <c r="C502" s="64" t="s">
        <v>4199</v>
      </c>
      <c r="D502" s="20" t="s">
        <v>108</v>
      </c>
      <c r="E502" s="96">
        <v>44289</v>
      </c>
      <c r="F502" s="96">
        <v>44289</v>
      </c>
      <c r="G502" s="21"/>
      <c r="H502" s="98" t="s">
        <v>4200</v>
      </c>
      <c r="I502" s="17" t="s">
        <v>4201</v>
      </c>
      <c r="J502" s="22" t="s">
        <v>4202</v>
      </c>
      <c r="K502" s="97">
        <v>60916</v>
      </c>
      <c r="L502" s="21" t="s">
        <v>3991</v>
      </c>
    </row>
    <row r="503" spans="1:12" ht="15.75" hidden="1" customHeight="1" x14ac:dyDescent="0.2">
      <c r="A503" s="76" t="s">
        <v>99</v>
      </c>
      <c r="B503" s="77" t="str">
        <f>IF(A503="","",VLOOKUP(A503,dados!$A$1:$B$23,2,FALSE))</f>
        <v>Diretoria de Infraestrutura</v>
      </c>
      <c r="C503" s="13" t="s">
        <v>4203</v>
      </c>
      <c r="D503" s="100" t="s">
        <v>3795</v>
      </c>
      <c r="E503" s="39">
        <v>44837</v>
      </c>
      <c r="F503" s="39">
        <v>46298</v>
      </c>
      <c r="G503" s="103">
        <v>44684</v>
      </c>
      <c r="H503" s="84"/>
      <c r="I503" s="38" t="s">
        <v>79</v>
      </c>
      <c r="J503" s="76" t="s">
        <v>73</v>
      </c>
      <c r="K503" s="105">
        <v>136949.65</v>
      </c>
      <c r="L503" s="84" t="s">
        <v>4204</v>
      </c>
    </row>
    <row r="504" spans="1:12" ht="15.75" hidden="1" customHeight="1" x14ac:dyDescent="0.2">
      <c r="A504" s="76" t="s">
        <v>99</v>
      </c>
      <c r="B504" s="77" t="str">
        <f>IF(A504="","",VLOOKUP(A504,dados!$A$1:$B$23,2,FALSE))</f>
        <v>Diretoria de Infraestrutura</v>
      </c>
      <c r="C504" s="13" t="s">
        <v>4205</v>
      </c>
      <c r="D504" s="100" t="s">
        <v>3795</v>
      </c>
      <c r="E504" s="39">
        <v>44682</v>
      </c>
      <c r="F504" s="101">
        <v>45778</v>
      </c>
      <c r="G504" s="79"/>
      <c r="H504" s="25"/>
      <c r="I504" s="102" t="s">
        <v>79</v>
      </c>
      <c r="J504" s="104" t="s">
        <v>73</v>
      </c>
      <c r="K504" s="37">
        <v>495000</v>
      </c>
      <c r="L504" s="38" t="s">
        <v>4206</v>
      </c>
    </row>
    <row r="505" spans="1:12" ht="15.75" hidden="1" customHeight="1" x14ac:dyDescent="0.2">
      <c r="A505" s="20" t="s">
        <v>75</v>
      </c>
      <c r="B505" s="61" t="str">
        <f>IF(A505="","",VLOOKUP(A505,dados!$A$1:$B$23,2,FALSE))</f>
        <v>Diretoria de Documentação e Informações</v>
      </c>
      <c r="C505" s="64" t="s">
        <v>4207</v>
      </c>
      <c r="D505" s="20" t="s">
        <v>3795</v>
      </c>
      <c r="E505" s="96">
        <v>44825</v>
      </c>
      <c r="F505" s="96">
        <v>45921</v>
      </c>
      <c r="G505" s="21"/>
      <c r="H505" s="21"/>
      <c r="I505" s="17" t="s">
        <v>79</v>
      </c>
      <c r="J505" s="22" t="s">
        <v>4208</v>
      </c>
      <c r="K505" s="97">
        <v>550000</v>
      </c>
      <c r="L505" s="21" t="s">
        <v>4209</v>
      </c>
    </row>
    <row r="506" spans="1:12" ht="15.75" hidden="1" customHeight="1" x14ac:dyDescent="0.2">
      <c r="A506" s="20" t="s">
        <v>75</v>
      </c>
      <c r="B506" s="61" t="str">
        <f>IF(A506="","",VLOOKUP(A506,dados!$A$1:$B$23,2,FALSE))</f>
        <v>Diretoria de Documentação e Informações</v>
      </c>
      <c r="C506" s="64" t="s">
        <v>4210</v>
      </c>
      <c r="D506" s="20" t="s">
        <v>3795</v>
      </c>
      <c r="E506" s="96">
        <v>44705</v>
      </c>
      <c r="F506" s="96">
        <v>45801</v>
      </c>
      <c r="G506" s="21"/>
      <c r="H506" s="21" t="s">
        <v>4211</v>
      </c>
      <c r="I506" s="17" t="s">
        <v>79</v>
      </c>
      <c r="J506" s="22" t="s">
        <v>73</v>
      </c>
      <c r="K506" s="97">
        <v>39000</v>
      </c>
      <c r="L506" s="21" t="s">
        <v>4212</v>
      </c>
    </row>
    <row r="507" spans="1:12" ht="15.75" hidden="1" customHeight="1" x14ac:dyDescent="0.2">
      <c r="A507" s="20" t="s">
        <v>4213</v>
      </c>
      <c r="B507" s="125" t="s">
        <v>4214</v>
      </c>
      <c r="C507" s="64" t="s">
        <v>4215</v>
      </c>
      <c r="D507" s="20" t="s">
        <v>3795</v>
      </c>
      <c r="E507" s="96">
        <v>44773</v>
      </c>
      <c r="F507" s="96">
        <v>45869</v>
      </c>
      <c r="G507" s="21"/>
      <c r="H507" s="21"/>
      <c r="J507" s="22" t="s">
        <v>73</v>
      </c>
      <c r="K507" s="21"/>
      <c r="L507" s="21" t="s">
        <v>4115</v>
      </c>
    </row>
    <row r="508" spans="1:12" ht="15.75" hidden="1" customHeight="1" x14ac:dyDescent="0.2">
      <c r="A508" s="40" t="s">
        <v>108</v>
      </c>
      <c r="B508" s="61" t="str">
        <f>IF(A508="","",VLOOKUP(A508,dados!$A$1:$B$23,2,FALSE))</f>
        <v>Diretoria de Orçamento e Finanças</v>
      </c>
      <c r="C508" s="26" t="s">
        <v>4216</v>
      </c>
      <c r="D508" s="26" t="s">
        <v>3795</v>
      </c>
      <c r="E508" s="28">
        <v>44723</v>
      </c>
      <c r="F508" s="28">
        <v>45454</v>
      </c>
      <c r="G508" s="28"/>
      <c r="H508" s="25" t="s">
        <v>4025</v>
      </c>
      <c r="I508" s="38" t="s">
        <v>79</v>
      </c>
      <c r="J508" s="40" t="s">
        <v>44</v>
      </c>
      <c r="K508" s="41">
        <v>8435462.5</v>
      </c>
      <c r="L508" s="25" t="s">
        <v>4217</v>
      </c>
    </row>
    <row r="509" spans="1:12" ht="15.75" customHeight="1" x14ac:dyDescent="0.2">
      <c r="A509" s="20"/>
      <c r="C509" s="64"/>
      <c r="D509" s="20"/>
      <c r="E509" s="21"/>
      <c r="F509" s="21"/>
      <c r="G509" s="21"/>
      <c r="H509" s="21"/>
      <c r="J509" s="22"/>
      <c r="K509" s="21"/>
      <c r="L509" s="21"/>
    </row>
    <row r="510" spans="1:12" ht="15.75" customHeight="1" x14ac:dyDescent="0.2">
      <c r="A510" s="20"/>
      <c r="C510" s="64"/>
      <c r="D510" s="20"/>
      <c r="E510" s="21"/>
      <c r="F510" s="21"/>
      <c r="G510" s="21"/>
      <c r="H510" s="21"/>
      <c r="J510" s="22"/>
      <c r="K510" s="21"/>
      <c r="L510" s="21"/>
    </row>
    <row r="511" spans="1:12" ht="15.75" customHeight="1" x14ac:dyDescent="0.2">
      <c r="A511" s="20"/>
      <c r="C511" s="64"/>
      <c r="D511" s="20"/>
      <c r="E511" s="21"/>
      <c r="F511" s="21"/>
      <c r="G511" s="21"/>
      <c r="H511" s="21"/>
      <c r="J511" s="22"/>
      <c r="K511" s="21"/>
      <c r="L511" s="21"/>
    </row>
    <row r="512" spans="1:12" ht="15.75" customHeight="1" x14ac:dyDescent="0.2">
      <c r="A512" s="20"/>
      <c r="C512" s="64"/>
      <c r="D512" s="20"/>
      <c r="E512" s="21"/>
      <c r="F512" s="21"/>
      <c r="G512" s="21"/>
      <c r="H512" s="21"/>
      <c r="J512" s="22"/>
      <c r="K512" s="21"/>
      <c r="L512" s="21"/>
    </row>
    <row r="513" spans="1:12" ht="15.75" customHeight="1" x14ac:dyDescent="0.2">
      <c r="A513" s="20"/>
      <c r="C513" s="64"/>
      <c r="D513" s="20"/>
      <c r="E513" s="21"/>
      <c r="F513" s="21"/>
      <c r="G513" s="21"/>
      <c r="H513" s="21"/>
      <c r="J513" s="22"/>
      <c r="K513" s="21"/>
      <c r="L513" s="21"/>
    </row>
    <row r="514" spans="1:12" ht="15.75" customHeight="1" x14ac:dyDescent="0.2">
      <c r="A514" s="20"/>
      <c r="C514" s="64"/>
      <c r="D514" s="20"/>
      <c r="E514" s="21"/>
      <c r="F514" s="21"/>
      <c r="G514" s="21"/>
      <c r="H514" s="21"/>
      <c r="J514" s="22"/>
      <c r="K514" s="21"/>
      <c r="L514" s="21"/>
    </row>
    <row r="515" spans="1:12" ht="15.75" customHeight="1" x14ac:dyDescent="0.2">
      <c r="A515" s="20"/>
      <c r="C515" s="64"/>
      <c r="D515" s="20"/>
      <c r="E515" s="21"/>
      <c r="F515" s="21"/>
      <c r="G515" s="21"/>
      <c r="H515" s="21"/>
      <c r="J515" s="22"/>
      <c r="K515" s="21"/>
      <c r="L515" s="21"/>
    </row>
    <row r="516" spans="1:12" ht="15.75" customHeight="1" x14ac:dyDescent="0.2">
      <c r="A516" s="20"/>
      <c r="C516" s="64"/>
      <c r="D516" s="20"/>
      <c r="E516" s="21"/>
      <c r="F516" s="21"/>
      <c r="G516" s="21"/>
      <c r="H516" s="21"/>
      <c r="J516" s="22"/>
      <c r="K516" s="21"/>
      <c r="L516" s="21"/>
    </row>
    <row r="517" spans="1:12" ht="15.75" customHeight="1" x14ac:dyDescent="0.2">
      <c r="A517" s="20"/>
      <c r="C517" s="64"/>
      <c r="D517" s="20"/>
      <c r="E517" s="21"/>
      <c r="F517" s="21"/>
      <c r="G517" s="21"/>
      <c r="H517" s="21"/>
      <c r="J517" s="22"/>
      <c r="K517" s="21"/>
      <c r="L517" s="21"/>
    </row>
    <row r="518" spans="1:12" ht="15.75" customHeight="1" x14ac:dyDescent="0.2">
      <c r="A518" s="20"/>
      <c r="C518" s="64"/>
      <c r="D518" s="20"/>
      <c r="E518" s="21"/>
      <c r="F518" s="21"/>
      <c r="G518" s="21"/>
      <c r="H518" s="21"/>
      <c r="J518" s="22"/>
      <c r="K518" s="21"/>
      <c r="L518" s="21"/>
    </row>
    <row r="519" spans="1:12" ht="15.75" customHeight="1" x14ac:dyDescent="0.2">
      <c r="A519" s="20"/>
      <c r="C519" s="64"/>
      <c r="D519" s="20"/>
      <c r="E519" s="21"/>
      <c r="F519" s="21"/>
      <c r="G519" s="21"/>
      <c r="H519" s="21"/>
      <c r="J519" s="22"/>
      <c r="K519" s="21"/>
      <c r="L519" s="21"/>
    </row>
    <row r="520" spans="1:12" ht="15.75" customHeight="1" x14ac:dyDescent="0.2">
      <c r="A520" s="20"/>
      <c r="C520" s="64"/>
      <c r="D520" s="20"/>
      <c r="E520" s="21"/>
      <c r="F520" s="21"/>
      <c r="G520" s="21"/>
      <c r="H520" s="21"/>
      <c r="J520" s="22"/>
      <c r="K520" s="21"/>
      <c r="L520" s="21"/>
    </row>
    <row r="521" spans="1:12" ht="15.75" customHeight="1" x14ac:dyDescent="0.2">
      <c r="A521" s="20"/>
      <c r="C521" s="64"/>
      <c r="D521" s="20"/>
      <c r="E521" s="21"/>
      <c r="F521" s="21"/>
      <c r="G521" s="21"/>
      <c r="H521" s="21"/>
      <c r="J521" s="22"/>
      <c r="K521" s="21"/>
      <c r="L521" s="21"/>
    </row>
    <row r="522" spans="1:12" ht="15.75" customHeight="1" x14ac:dyDescent="0.2">
      <c r="A522" s="20"/>
      <c r="C522" s="64"/>
      <c r="D522" s="20"/>
      <c r="E522" s="21"/>
      <c r="F522" s="21"/>
      <c r="G522" s="21"/>
      <c r="H522" s="21"/>
      <c r="J522" s="22"/>
      <c r="K522" s="21"/>
      <c r="L522" s="21"/>
    </row>
    <row r="523" spans="1:12" ht="15.75" customHeight="1" x14ac:dyDescent="0.2">
      <c r="A523" s="20"/>
      <c r="C523" s="64"/>
      <c r="D523" s="20"/>
      <c r="E523" s="21"/>
      <c r="F523" s="21"/>
      <c r="G523" s="21"/>
      <c r="H523" s="21"/>
      <c r="J523" s="22"/>
      <c r="K523" s="21"/>
      <c r="L523" s="21"/>
    </row>
    <row r="524" spans="1:12" ht="15.75" customHeight="1" x14ac:dyDescent="0.2">
      <c r="A524" s="20"/>
      <c r="C524" s="64"/>
      <c r="D524" s="20"/>
      <c r="E524" s="21"/>
      <c r="F524" s="21"/>
      <c r="G524" s="21"/>
      <c r="H524" s="21"/>
      <c r="J524" s="22"/>
      <c r="K524" s="21"/>
      <c r="L524" s="21"/>
    </row>
    <row r="525" spans="1:12" ht="15.75" customHeight="1" x14ac:dyDescent="0.2">
      <c r="A525" s="20"/>
      <c r="C525" s="64"/>
      <c r="D525" s="20"/>
      <c r="E525" s="21"/>
      <c r="F525" s="21"/>
      <c r="G525" s="21"/>
      <c r="H525" s="21"/>
      <c r="J525" s="22"/>
      <c r="K525" s="21"/>
      <c r="L525" s="21"/>
    </row>
    <row r="526" spans="1:12" ht="15.75" customHeight="1" x14ac:dyDescent="0.2">
      <c r="A526" s="20"/>
      <c r="C526" s="64"/>
      <c r="D526" s="20"/>
      <c r="E526" s="21"/>
      <c r="F526" s="21"/>
      <c r="G526" s="21"/>
      <c r="H526" s="21"/>
      <c r="J526" s="22"/>
      <c r="K526" s="21"/>
      <c r="L526" s="21"/>
    </row>
    <row r="527" spans="1:12" ht="15.75" customHeight="1" x14ac:dyDescent="0.2">
      <c r="A527" s="20"/>
      <c r="C527" s="64"/>
      <c r="D527" s="20"/>
      <c r="E527" s="21"/>
      <c r="F527" s="21"/>
      <c r="G527" s="21"/>
      <c r="H527" s="21"/>
      <c r="J527" s="22"/>
      <c r="K527" s="21"/>
      <c r="L527" s="21"/>
    </row>
    <row r="528" spans="1:12" ht="15.75" customHeight="1" x14ac:dyDescent="0.2">
      <c r="A528" s="20"/>
      <c r="C528" s="64"/>
      <c r="D528" s="20"/>
      <c r="E528" s="21"/>
      <c r="F528" s="21"/>
      <c r="G528" s="21"/>
      <c r="H528" s="21"/>
      <c r="J528" s="22"/>
      <c r="K528" s="21"/>
      <c r="L528" s="21"/>
    </row>
    <row r="529" spans="1:12" ht="15.75" customHeight="1" x14ac:dyDescent="0.2">
      <c r="A529" s="20"/>
      <c r="C529" s="64"/>
      <c r="D529" s="20"/>
      <c r="E529" s="21"/>
      <c r="F529" s="21"/>
      <c r="G529" s="21"/>
      <c r="H529" s="21"/>
      <c r="J529" s="22"/>
      <c r="K529" s="21"/>
      <c r="L529" s="21"/>
    </row>
    <row r="530" spans="1:12" ht="15.75" customHeight="1" x14ac:dyDescent="0.2">
      <c r="A530" s="20"/>
      <c r="C530" s="64"/>
      <c r="D530" s="20"/>
      <c r="E530" s="21"/>
      <c r="F530" s="21"/>
      <c r="G530" s="21"/>
      <c r="H530" s="21"/>
      <c r="J530" s="22"/>
      <c r="K530" s="21"/>
      <c r="L530" s="21"/>
    </row>
    <row r="531" spans="1:12" ht="15.75" customHeight="1" x14ac:dyDescent="0.2">
      <c r="A531" s="20"/>
      <c r="C531" s="64"/>
      <c r="D531" s="20"/>
      <c r="E531" s="21"/>
      <c r="F531" s="21"/>
      <c r="G531" s="21"/>
      <c r="H531" s="21"/>
      <c r="J531" s="22"/>
      <c r="K531" s="21"/>
      <c r="L531" s="21"/>
    </row>
    <row r="532" spans="1:12" ht="15.75" customHeight="1" x14ac:dyDescent="0.2">
      <c r="A532" s="20"/>
      <c r="C532" s="64"/>
      <c r="D532" s="20"/>
      <c r="E532" s="21"/>
      <c r="F532" s="21"/>
      <c r="G532" s="21"/>
      <c r="H532" s="21"/>
      <c r="J532" s="22"/>
      <c r="K532" s="21"/>
      <c r="L532" s="21"/>
    </row>
    <row r="533" spans="1:12" ht="15.75" customHeight="1" x14ac:dyDescent="0.2">
      <c r="A533" s="20"/>
      <c r="C533" s="64"/>
      <c r="D533" s="20"/>
      <c r="E533" s="21"/>
      <c r="F533" s="21"/>
      <c r="G533" s="21"/>
      <c r="H533" s="21"/>
      <c r="J533" s="22"/>
      <c r="K533" s="21"/>
      <c r="L533" s="21"/>
    </row>
    <row r="534" spans="1:12" ht="15.75" customHeight="1" x14ac:dyDescent="0.2">
      <c r="A534" s="20"/>
      <c r="C534" s="64"/>
      <c r="D534" s="20"/>
      <c r="E534" s="21"/>
      <c r="F534" s="21"/>
      <c r="G534" s="21"/>
      <c r="H534" s="21"/>
      <c r="J534" s="22"/>
      <c r="K534" s="21"/>
      <c r="L534" s="21"/>
    </row>
    <row r="535" spans="1:12" ht="15.75" customHeight="1" x14ac:dyDescent="0.2">
      <c r="A535" s="20"/>
      <c r="C535" s="64"/>
      <c r="D535" s="20"/>
      <c r="E535" s="21"/>
      <c r="F535" s="21"/>
      <c r="G535" s="21"/>
      <c r="H535" s="21"/>
      <c r="J535" s="22"/>
      <c r="K535" s="21"/>
      <c r="L535" s="21"/>
    </row>
    <row r="536" spans="1:12" ht="15.75" customHeight="1" x14ac:dyDescent="0.2">
      <c r="A536" s="20"/>
      <c r="C536" s="64"/>
      <c r="D536" s="20"/>
      <c r="E536" s="21"/>
      <c r="F536" s="21"/>
      <c r="G536" s="21"/>
      <c r="H536" s="21"/>
      <c r="J536" s="22"/>
      <c r="K536" s="21"/>
      <c r="L536" s="21"/>
    </row>
    <row r="537" spans="1:12" ht="15.75" customHeight="1" x14ac:dyDescent="0.2">
      <c r="A537" s="20"/>
      <c r="C537" s="64"/>
      <c r="D537" s="20"/>
      <c r="E537" s="21"/>
      <c r="F537" s="21"/>
      <c r="G537" s="21"/>
      <c r="H537" s="21"/>
      <c r="J537" s="22"/>
      <c r="K537" s="21"/>
      <c r="L537" s="21"/>
    </row>
    <row r="538" spans="1:12" ht="15.75" customHeight="1" x14ac:dyDescent="0.2">
      <c r="A538" s="20"/>
      <c r="C538" s="64"/>
      <c r="D538" s="20"/>
      <c r="E538" s="21"/>
      <c r="F538" s="21"/>
      <c r="G538" s="21"/>
      <c r="H538" s="21"/>
      <c r="J538" s="22"/>
      <c r="K538" s="21"/>
      <c r="L538" s="21"/>
    </row>
    <row r="539" spans="1:12" ht="15.75" customHeight="1" x14ac:dyDescent="0.2">
      <c r="A539" s="20"/>
      <c r="C539" s="64"/>
      <c r="D539" s="20"/>
      <c r="E539" s="21"/>
      <c r="F539" s="21"/>
      <c r="G539" s="21"/>
      <c r="H539" s="21"/>
      <c r="J539" s="22"/>
      <c r="K539" s="21"/>
      <c r="L539" s="21"/>
    </row>
    <row r="540" spans="1:12" ht="15.75" customHeight="1" x14ac:dyDescent="0.2">
      <c r="A540" s="20"/>
      <c r="C540" s="64"/>
      <c r="D540" s="20"/>
      <c r="E540" s="21"/>
      <c r="F540" s="21"/>
      <c r="G540" s="21"/>
      <c r="H540" s="21"/>
      <c r="J540" s="22"/>
      <c r="K540" s="21"/>
      <c r="L540" s="21"/>
    </row>
    <row r="541" spans="1:12" ht="15.75" customHeight="1" x14ac:dyDescent="0.2">
      <c r="A541" s="20"/>
      <c r="C541" s="64"/>
      <c r="D541" s="20"/>
      <c r="E541" s="21"/>
      <c r="F541" s="21"/>
      <c r="G541" s="21"/>
      <c r="H541" s="21"/>
      <c r="J541" s="22"/>
      <c r="K541" s="21"/>
      <c r="L541" s="21"/>
    </row>
    <row r="542" spans="1:12" ht="15.75" customHeight="1" x14ac:dyDescent="0.2">
      <c r="A542" s="20"/>
      <c r="C542" s="64"/>
      <c r="D542" s="20"/>
      <c r="E542" s="21"/>
      <c r="F542" s="21"/>
      <c r="G542" s="21"/>
      <c r="H542" s="21"/>
      <c r="J542" s="22"/>
      <c r="K542" s="21"/>
      <c r="L542" s="21"/>
    </row>
    <row r="543" spans="1:12" ht="15.75" customHeight="1" x14ac:dyDescent="0.2">
      <c r="A543" s="20"/>
      <c r="C543" s="64"/>
      <c r="D543" s="20"/>
      <c r="E543" s="21"/>
      <c r="F543" s="21"/>
      <c r="G543" s="21"/>
      <c r="H543" s="21"/>
      <c r="J543" s="22"/>
      <c r="K543" s="21"/>
      <c r="L543" s="21"/>
    </row>
    <row r="544" spans="1:12" ht="15.75" customHeight="1" x14ac:dyDescent="0.2">
      <c r="A544" s="20"/>
      <c r="C544" s="64"/>
      <c r="D544" s="20"/>
      <c r="E544" s="21"/>
      <c r="F544" s="21"/>
      <c r="G544" s="21"/>
      <c r="H544" s="21"/>
      <c r="J544" s="22"/>
      <c r="K544" s="21"/>
      <c r="L544" s="21"/>
    </row>
    <row r="545" spans="1:12" ht="15.75" customHeight="1" x14ac:dyDescent="0.2">
      <c r="A545" s="20"/>
      <c r="C545" s="64"/>
      <c r="D545" s="20"/>
      <c r="E545" s="21"/>
      <c r="F545" s="21"/>
      <c r="G545" s="21"/>
      <c r="H545" s="21"/>
      <c r="J545" s="22"/>
      <c r="K545" s="21"/>
      <c r="L545" s="21"/>
    </row>
    <row r="546" spans="1:12" ht="15.75" customHeight="1" x14ac:dyDescent="0.2">
      <c r="A546" s="20"/>
      <c r="C546" s="64"/>
      <c r="D546" s="20"/>
      <c r="E546" s="21"/>
      <c r="F546" s="21"/>
      <c r="G546" s="21"/>
      <c r="H546" s="21"/>
      <c r="J546" s="22"/>
      <c r="K546" s="21"/>
      <c r="L546" s="21"/>
    </row>
    <row r="547" spans="1:12" ht="15.75" customHeight="1" x14ac:dyDescent="0.2">
      <c r="A547" s="20"/>
      <c r="C547" s="64"/>
      <c r="D547" s="20"/>
      <c r="E547" s="21"/>
      <c r="F547" s="21"/>
      <c r="G547" s="21"/>
      <c r="H547" s="21"/>
      <c r="J547" s="22"/>
      <c r="K547" s="21"/>
      <c r="L547" s="21"/>
    </row>
    <row r="548" spans="1:12" ht="15.75" customHeight="1" x14ac:dyDescent="0.2">
      <c r="A548" s="20"/>
      <c r="C548" s="64"/>
      <c r="D548" s="20"/>
      <c r="E548" s="21"/>
      <c r="F548" s="21"/>
      <c r="G548" s="21"/>
      <c r="H548" s="21"/>
      <c r="J548" s="22"/>
      <c r="K548" s="21"/>
      <c r="L548" s="21"/>
    </row>
    <row r="549" spans="1:12" ht="15.75" customHeight="1" x14ac:dyDescent="0.2">
      <c r="A549" s="20"/>
      <c r="C549" s="64"/>
      <c r="D549" s="20"/>
      <c r="E549" s="21"/>
      <c r="F549" s="21"/>
      <c r="G549" s="21"/>
      <c r="H549" s="21"/>
      <c r="J549" s="22"/>
      <c r="K549" s="21"/>
      <c r="L549" s="21"/>
    </row>
    <row r="550" spans="1:12" ht="15.75" customHeight="1" x14ac:dyDescent="0.2">
      <c r="A550" s="20"/>
      <c r="C550" s="64"/>
      <c r="D550" s="20"/>
      <c r="E550" s="21"/>
      <c r="F550" s="21"/>
      <c r="G550" s="21"/>
      <c r="H550" s="21"/>
      <c r="J550" s="22"/>
      <c r="K550" s="21"/>
      <c r="L550" s="21"/>
    </row>
    <row r="551" spans="1:12" ht="15.75" customHeight="1" x14ac:dyDescent="0.2">
      <c r="A551" s="20"/>
      <c r="C551" s="64"/>
      <c r="D551" s="20"/>
      <c r="E551" s="21"/>
      <c r="F551" s="21"/>
      <c r="G551" s="21"/>
      <c r="H551" s="21"/>
      <c r="J551" s="22"/>
      <c r="K551" s="21"/>
      <c r="L551" s="21"/>
    </row>
    <row r="552" spans="1:12" ht="15.75" customHeight="1" x14ac:dyDescent="0.2">
      <c r="A552" s="20"/>
      <c r="C552" s="64"/>
      <c r="D552" s="20"/>
      <c r="E552" s="21"/>
      <c r="F552" s="21"/>
      <c r="G552" s="21"/>
      <c r="H552" s="21"/>
      <c r="J552" s="22"/>
      <c r="K552" s="21"/>
      <c r="L552" s="21"/>
    </row>
    <row r="553" spans="1:12" ht="15.75" customHeight="1" x14ac:dyDescent="0.2">
      <c r="A553" s="20"/>
      <c r="C553" s="64"/>
      <c r="D553" s="20"/>
      <c r="E553" s="21"/>
      <c r="F553" s="21"/>
      <c r="G553" s="21"/>
      <c r="H553" s="21"/>
      <c r="J553" s="22"/>
      <c r="K553" s="21"/>
      <c r="L553" s="21"/>
    </row>
    <row r="554" spans="1:12" ht="15.75" customHeight="1" x14ac:dyDescent="0.2">
      <c r="A554" s="20"/>
      <c r="C554" s="64"/>
      <c r="D554" s="20"/>
      <c r="E554" s="21"/>
      <c r="F554" s="21"/>
      <c r="G554" s="21"/>
      <c r="H554" s="21"/>
      <c r="J554" s="22"/>
      <c r="K554" s="21"/>
      <c r="L554" s="21"/>
    </row>
    <row r="555" spans="1:12" ht="15.75" customHeight="1" x14ac:dyDescent="0.2">
      <c r="A555" s="20"/>
      <c r="C555" s="64"/>
      <c r="D555" s="20"/>
      <c r="E555" s="21"/>
      <c r="F555" s="21"/>
      <c r="G555" s="21"/>
      <c r="H555" s="21"/>
      <c r="J555" s="22"/>
      <c r="K555" s="21"/>
      <c r="L555" s="21"/>
    </row>
    <row r="556" spans="1:12" ht="15.75" customHeight="1" x14ac:dyDescent="0.2">
      <c r="A556" s="20"/>
      <c r="C556" s="64"/>
      <c r="D556" s="20"/>
      <c r="E556" s="21"/>
      <c r="F556" s="21"/>
      <c r="G556" s="21"/>
      <c r="H556" s="21"/>
      <c r="J556" s="22"/>
      <c r="K556" s="21"/>
      <c r="L556" s="21"/>
    </row>
    <row r="557" spans="1:12" ht="15.75" customHeight="1" x14ac:dyDescent="0.2">
      <c r="A557" s="20"/>
      <c r="C557" s="64"/>
      <c r="D557" s="20"/>
      <c r="E557" s="21"/>
      <c r="F557" s="21"/>
      <c r="G557" s="21"/>
      <c r="H557" s="21"/>
      <c r="J557" s="22"/>
      <c r="K557" s="21"/>
      <c r="L557" s="21"/>
    </row>
    <row r="558" spans="1:12" ht="15.75" customHeight="1" x14ac:dyDescent="0.2">
      <c r="A558" s="20"/>
      <c r="C558" s="64"/>
      <c r="D558" s="20"/>
      <c r="E558" s="21"/>
      <c r="F558" s="21"/>
      <c r="G558" s="21"/>
      <c r="H558" s="21"/>
      <c r="J558" s="22"/>
      <c r="K558" s="21"/>
      <c r="L558" s="21"/>
    </row>
    <row r="559" spans="1:12" ht="15.75" customHeight="1" x14ac:dyDescent="0.2">
      <c r="A559" s="20"/>
      <c r="C559" s="64"/>
      <c r="D559" s="20"/>
      <c r="E559" s="21"/>
      <c r="F559" s="21"/>
      <c r="G559" s="21"/>
      <c r="H559" s="21"/>
      <c r="J559" s="22"/>
      <c r="K559" s="21"/>
      <c r="L559" s="21"/>
    </row>
    <row r="560" spans="1:12" ht="15.75" customHeight="1" x14ac:dyDescent="0.2">
      <c r="A560" s="20"/>
      <c r="C560" s="64"/>
      <c r="D560" s="20"/>
      <c r="E560" s="21"/>
      <c r="F560" s="21"/>
      <c r="G560" s="21"/>
      <c r="H560" s="21"/>
      <c r="J560" s="22"/>
      <c r="K560" s="21"/>
      <c r="L560" s="21"/>
    </row>
    <row r="561" spans="1:12" ht="15.75" customHeight="1" x14ac:dyDescent="0.2">
      <c r="A561" s="20"/>
      <c r="C561" s="64"/>
      <c r="D561" s="20"/>
      <c r="E561" s="21"/>
      <c r="F561" s="21"/>
      <c r="G561" s="21"/>
      <c r="H561" s="21"/>
      <c r="J561" s="22"/>
      <c r="K561" s="21"/>
      <c r="L561" s="21"/>
    </row>
    <row r="562" spans="1:12" ht="15.75" customHeight="1" x14ac:dyDescent="0.2">
      <c r="A562" s="20"/>
      <c r="C562" s="64"/>
      <c r="D562" s="20"/>
      <c r="E562" s="21"/>
      <c r="F562" s="21"/>
      <c r="G562" s="21"/>
      <c r="H562" s="21"/>
      <c r="J562" s="22"/>
      <c r="K562" s="21"/>
      <c r="L562" s="21"/>
    </row>
    <row r="563" spans="1:12" ht="15.75" customHeight="1" x14ac:dyDescent="0.2">
      <c r="A563" s="20"/>
      <c r="C563" s="64"/>
      <c r="D563" s="20"/>
      <c r="E563" s="21"/>
      <c r="F563" s="21"/>
      <c r="G563" s="21"/>
      <c r="H563" s="21"/>
      <c r="J563" s="22"/>
      <c r="K563" s="21"/>
      <c r="L563" s="21"/>
    </row>
    <row r="564" spans="1:12" ht="15.75" customHeight="1" x14ac:dyDescent="0.2">
      <c r="A564" s="20"/>
      <c r="C564" s="64"/>
      <c r="D564" s="20"/>
      <c r="E564" s="21"/>
      <c r="F564" s="21"/>
      <c r="G564" s="21"/>
      <c r="H564" s="21"/>
      <c r="J564" s="22"/>
      <c r="K564" s="21"/>
      <c r="L564" s="21"/>
    </row>
    <row r="565" spans="1:12" ht="15.75" customHeight="1" x14ac:dyDescent="0.2">
      <c r="A565" s="20"/>
      <c r="C565" s="64"/>
      <c r="D565" s="20"/>
      <c r="E565" s="21"/>
      <c r="F565" s="21"/>
      <c r="G565" s="21"/>
      <c r="H565" s="21"/>
      <c r="J565" s="22"/>
      <c r="K565" s="21"/>
      <c r="L565" s="21"/>
    </row>
    <row r="566" spans="1:12" ht="15.75" customHeight="1" x14ac:dyDescent="0.2">
      <c r="A566" s="20"/>
      <c r="C566" s="64"/>
      <c r="D566" s="20"/>
      <c r="E566" s="21"/>
      <c r="F566" s="21"/>
      <c r="G566" s="21"/>
      <c r="H566" s="21"/>
      <c r="J566" s="22"/>
      <c r="K566" s="21"/>
      <c r="L566" s="21"/>
    </row>
    <row r="567" spans="1:12" ht="15.75" customHeight="1" x14ac:dyDescent="0.2">
      <c r="A567" s="20"/>
      <c r="C567" s="64"/>
      <c r="D567" s="20"/>
      <c r="E567" s="21"/>
      <c r="F567" s="21"/>
      <c r="G567" s="21"/>
      <c r="H567" s="21"/>
      <c r="J567" s="22"/>
      <c r="K567" s="21"/>
      <c r="L567" s="21"/>
    </row>
    <row r="568" spans="1:12" ht="15.75" customHeight="1" x14ac:dyDescent="0.2">
      <c r="A568" s="20"/>
      <c r="C568" s="64"/>
      <c r="D568" s="20"/>
      <c r="E568" s="21"/>
      <c r="F568" s="21"/>
      <c r="G568" s="21"/>
      <c r="H568" s="21"/>
      <c r="J568" s="22"/>
      <c r="K568" s="21"/>
      <c r="L568" s="21"/>
    </row>
    <row r="569" spans="1:12" ht="15.75" customHeight="1" x14ac:dyDescent="0.2">
      <c r="A569" s="20"/>
      <c r="C569" s="64"/>
      <c r="D569" s="20"/>
      <c r="E569" s="21"/>
      <c r="F569" s="21"/>
      <c r="G569" s="21"/>
      <c r="H569" s="21"/>
      <c r="J569" s="22"/>
      <c r="K569" s="21"/>
      <c r="L569" s="21"/>
    </row>
    <row r="570" spans="1:12" ht="15.75" customHeight="1" x14ac:dyDescent="0.2">
      <c r="A570" s="20"/>
      <c r="C570" s="64"/>
      <c r="D570" s="20"/>
      <c r="E570" s="21"/>
      <c r="F570" s="21"/>
      <c r="G570" s="21"/>
      <c r="H570" s="21"/>
      <c r="J570" s="22"/>
      <c r="K570" s="21"/>
      <c r="L570" s="21"/>
    </row>
    <row r="571" spans="1:12" ht="15.75" customHeight="1" x14ac:dyDescent="0.2">
      <c r="A571" s="20"/>
      <c r="C571" s="64"/>
      <c r="D571" s="20"/>
      <c r="E571" s="21"/>
      <c r="F571" s="21"/>
      <c r="G571" s="21"/>
      <c r="H571" s="21"/>
      <c r="J571" s="22"/>
      <c r="K571" s="21"/>
      <c r="L571" s="21"/>
    </row>
    <row r="572" spans="1:12" ht="15.75" customHeight="1" x14ac:dyDescent="0.2">
      <c r="A572" s="20"/>
      <c r="C572" s="64"/>
      <c r="D572" s="20"/>
      <c r="E572" s="21"/>
      <c r="F572" s="21"/>
      <c r="G572" s="21"/>
      <c r="H572" s="21"/>
      <c r="J572" s="22"/>
      <c r="K572" s="21"/>
      <c r="L572" s="21"/>
    </row>
    <row r="573" spans="1:12" ht="15.75" customHeight="1" x14ac:dyDescent="0.2">
      <c r="A573" s="20"/>
      <c r="C573" s="64"/>
      <c r="D573" s="20"/>
      <c r="E573" s="21"/>
      <c r="F573" s="21"/>
      <c r="G573" s="21"/>
      <c r="H573" s="21"/>
      <c r="J573" s="22"/>
      <c r="K573" s="21"/>
      <c r="L573" s="21"/>
    </row>
    <row r="574" spans="1:12" ht="15.75" customHeight="1" x14ac:dyDescent="0.2">
      <c r="A574" s="20"/>
      <c r="C574" s="64"/>
      <c r="D574" s="20"/>
      <c r="E574" s="21"/>
      <c r="F574" s="21"/>
      <c r="G574" s="21"/>
      <c r="H574" s="21"/>
      <c r="J574" s="22"/>
      <c r="K574" s="21"/>
      <c r="L574" s="21"/>
    </row>
    <row r="575" spans="1:12" ht="15.75" customHeight="1" x14ac:dyDescent="0.2">
      <c r="A575" s="20"/>
      <c r="C575" s="64"/>
      <c r="D575" s="20"/>
      <c r="E575" s="21"/>
      <c r="F575" s="21"/>
      <c r="G575" s="21"/>
      <c r="H575" s="21"/>
      <c r="J575" s="22"/>
      <c r="K575" s="21"/>
      <c r="L575" s="21"/>
    </row>
    <row r="576" spans="1:12" ht="15.75" customHeight="1" x14ac:dyDescent="0.2">
      <c r="A576" s="20"/>
      <c r="C576" s="64"/>
      <c r="D576" s="20"/>
      <c r="E576" s="21"/>
      <c r="F576" s="21"/>
      <c r="G576" s="21"/>
      <c r="H576" s="21"/>
      <c r="J576" s="22"/>
      <c r="K576" s="21"/>
      <c r="L576" s="21"/>
    </row>
    <row r="577" spans="1:12" ht="15.75" customHeight="1" x14ac:dyDescent="0.2">
      <c r="A577" s="20"/>
      <c r="C577" s="64"/>
      <c r="D577" s="20"/>
      <c r="E577" s="21"/>
      <c r="F577" s="21"/>
      <c r="G577" s="21"/>
      <c r="H577" s="21"/>
      <c r="J577" s="22"/>
      <c r="K577" s="21"/>
      <c r="L577" s="21"/>
    </row>
    <row r="578" spans="1:12" ht="15.75" customHeight="1" x14ac:dyDescent="0.2">
      <c r="A578" s="20"/>
      <c r="C578" s="64"/>
      <c r="D578" s="20"/>
      <c r="E578" s="21"/>
      <c r="F578" s="21"/>
      <c r="G578" s="21"/>
      <c r="H578" s="21"/>
      <c r="J578" s="22"/>
      <c r="K578" s="21"/>
      <c r="L578" s="21"/>
    </row>
    <row r="579" spans="1:12" ht="15.75" customHeight="1" x14ac:dyDescent="0.2">
      <c r="A579" s="20"/>
      <c r="C579" s="64"/>
      <c r="D579" s="20"/>
      <c r="E579" s="21"/>
      <c r="F579" s="21"/>
      <c r="G579" s="21"/>
      <c r="H579" s="21"/>
      <c r="J579" s="22"/>
      <c r="K579" s="21"/>
      <c r="L579" s="21"/>
    </row>
    <row r="580" spans="1:12" ht="15.75" customHeight="1" x14ac:dyDescent="0.2">
      <c r="A580" s="20"/>
      <c r="C580" s="64"/>
      <c r="D580" s="20"/>
      <c r="E580" s="21"/>
      <c r="F580" s="21"/>
      <c r="G580" s="21"/>
      <c r="H580" s="21"/>
      <c r="J580" s="22"/>
      <c r="K580" s="21"/>
      <c r="L580" s="21"/>
    </row>
    <row r="581" spans="1:12" ht="15.75" customHeight="1" x14ac:dyDescent="0.2">
      <c r="A581" s="20"/>
      <c r="C581" s="64"/>
      <c r="D581" s="20"/>
      <c r="E581" s="21"/>
      <c r="F581" s="21"/>
      <c r="G581" s="21"/>
      <c r="H581" s="21"/>
      <c r="J581" s="22"/>
      <c r="K581" s="21"/>
      <c r="L581" s="21"/>
    </row>
    <row r="582" spans="1:12" ht="15.75" customHeight="1" x14ac:dyDescent="0.2">
      <c r="A582" s="20"/>
      <c r="C582" s="64"/>
      <c r="D582" s="20"/>
      <c r="E582" s="21"/>
      <c r="F582" s="21"/>
      <c r="G582" s="21"/>
      <c r="H582" s="21"/>
      <c r="J582" s="22"/>
      <c r="K582" s="21"/>
      <c r="L582" s="21"/>
    </row>
    <row r="583" spans="1:12" ht="15.75" customHeight="1" x14ac:dyDescent="0.2">
      <c r="A583" s="20"/>
      <c r="C583" s="64"/>
      <c r="D583" s="20"/>
      <c r="E583" s="21"/>
      <c r="F583" s="21"/>
      <c r="G583" s="21"/>
      <c r="H583" s="21"/>
      <c r="J583" s="22"/>
      <c r="K583" s="21"/>
      <c r="L583" s="21"/>
    </row>
    <row r="584" spans="1:12" ht="15.75" customHeight="1" x14ac:dyDescent="0.2">
      <c r="A584" s="20"/>
      <c r="C584" s="64"/>
      <c r="D584" s="20"/>
      <c r="E584" s="21"/>
      <c r="F584" s="21"/>
      <c r="G584" s="21"/>
      <c r="H584" s="21"/>
      <c r="J584" s="22"/>
      <c r="K584" s="21"/>
      <c r="L584" s="21"/>
    </row>
    <row r="585" spans="1:12" ht="15.75" customHeight="1" x14ac:dyDescent="0.2">
      <c r="A585" s="20"/>
      <c r="C585" s="64"/>
      <c r="D585" s="20"/>
      <c r="E585" s="21"/>
      <c r="F585" s="21"/>
      <c r="G585" s="21"/>
      <c r="H585" s="21"/>
      <c r="J585" s="22"/>
      <c r="K585" s="21"/>
      <c r="L585" s="21"/>
    </row>
    <row r="586" spans="1:12" ht="15.75" customHeight="1" x14ac:dyDescent="0.2">
      <c r="A586" s="20"/>
      <c r="C586" s="64"/>
      <c r="D586" s="20"/>
      <c r="E586" s="21"/>
      <c r="F586" s="21"/>
      <c r="G586" s="21"/>
      <c r="H586" s="21"/>
      <c r="J586" s="22"/>
      <c r="K586" s="21"/>
      <c r="L586" s="21"/>
    </row>
    <row r="587" spans="1:12" ht="15.75" customHeight="1" x14ac:dyDescent="0.2">
      <c r="A587" s="20"/>
      <c r="C587" s="64"/>
      <c r="D587" s="20"/>
      <c r="E587" s="21"/>
      <c r="F587" s="21"/>
      <c r="G587" s="21"/>
      <c r="H587" s="21"/>
      <c r="J587" s="22"/>
      <c r="K587" s="21"/>
      <c r="L587" s="21"/>
    </row>
    <row r="588" spans="1:12" ht="15.75" customHeight="1" x14ac:dyDescent="0.2">
      <c r="A588" s="20"/>
      <c r="C588" s="64"/>
      <c r="D588" s="20"/>
      <c r="E588" s="21"/>
      <c r="F588" s="21"/>
      <c r="G588" s="21"/>
      <c r="H588" s="21"/>
      <c r="J588" s="22"/>
      <c r="K588" s="21"/>
      <c r="L588" s="21"/>
    </row>
    <row r="589" spans="1:12" ht="15.75" customHeight="1" x14ac:dyDescent="0.2">
      <c r="A589" s="20"/>
      <c r="C589" s="64"/>
      <c r="D589" s="20"/>
      <c r="E589" s="21"/>
      <c r="F589" s="21"/>
      <c r="G589" s="21"/>
      <c r="H589" s="21"/>
      <c r="J589" s="22"/>
      <c r="K589" s="21"/>
      <c r="L589" s="21"/>
    </row>
    <row r="590" spans="1:12" ht="15.75" customHeight="1" x14ac:dyDescent="0.2">
      <c r="A590" s="20"/>
      <c r="C590" s="64"/>
      <c r="D590" s="20"/>
      <c r="E590" s="21"/>
      <c r="F590" s="21"/>
      <c r="G590" s="21"/>
      <c r="H590" s="21"/>
      <c r="J590" s="22"/>
      <c r="K590" s="21"/>
      <c r="L590" s="21"/>
    </row>
    <row r="591" spans="1:12" ht="15.75" customHeight="1" x14ac:dyDescent="0.2">
      <c r="A591" s="20"/>
      <c r="C591" s="64"/>
      <c r="D591" s="20"/>
      <c r="E591" s="21"/>
      <c r="F591" s="21"/>
      <c r="G591" s="21"/>
      <c r="H591" s="21"/>
      <c r="J591" s="22"/>
      <c r="K591" s="21"/>
      <c r="L591" s="21"/>
    </row>
    <row r="592" spans="1:12" ht="15.75" customHeight="1" x14ac:dyDescent="0.2">
      <c r="A592" s="20"/>
      <c r="C592" s="64"/>
      <c r="D592" s="20"/>
      <c r="E592" s="21"/>
      <c r="F592" s="21"/>
      <c r="G592" s="21"/>
      <c r="H592" s="21"/>
      <c r="J592" s="22"/>
      <c r="K592" s="21"/>
      <c r="L592" s="21"/>
    </row>
    <row r="593" spans="1:12" ht="15.75" customHeight="1" x14ac:dyDescent="0.2">
      <c r="A593" s="20"/>
      <c r="C593" s="64"/>
      <c r="D593" s="20"/>
      <c r="E593" s="21"/>
      <c r="F593" s="21"/>
      <c r="G593" s="21"/>
      <c r="H593" s="21"/>
      <c r="J593" s="22"/>
      <c r="K593" s="21"/>
      <c r="L593" s="21"/>
    </row>
    <row r="594" spans="1:12" ht="15.75" customHeight="1" x14ac:dyDescent="0.2">
      <c r="A594" s="20"/>
      <c r="C594" s="64"/>
      <c r="D594" s="20"/>
      <c r="E594" s="21"/>
      <c r="F594" s="21"/>
      <c r="G594" s="21"/>
      <c r="H594" s="21"/>
      <c r="J594" s="22"/>
      <c r="K594" s="21"/>
      <c r="L594" s="21"/>
    </row>
    <row r="595" spans="1:12" ht="15.75" customHeight="1" x14ac:dyDescent="0.2">
      <c r="A595" s="20"/>
      <c r="C595" s="64"/>
      <c r="D595" s="20"/>
      <c r="E595" s="21"/>
      <c r="F595" s="21"/>
      <c r="G595" s="21"/>
      <c r="H595" s="21"/>
      <c r="J595" s="22"/>
      <c r="K595" s="21"/>
      <c r="L595" s="21"/>
    </row>
    <row r="596" spans="1:12" ht="15.75" customHeight="1" x14ac:dyDescent="0.2">
      <c r="A596" s="20"/>
      <c r="C596" s="64"/>
      <c r="D596" s="20"/>
      <c r="E596" s="21"/>
      <c r="F596" s="21"/>
      <c r="G596" s="21"/>
      <c r="H596" s="21"/>
      <c r="J596" s="22"/>
      <c r="K596" s="21"/>
      <c r="L596" s="21"/>
    </row>
    <row r="597" spans="1:12" ht="15.75" customHeight="1" x14ac:dyDescent="0.2">
      <c r="A597" s="20"/>
      <c r="C597" s="64"/>
      <c r="D597" s="20"/>
      <c r="E597" s="21"/>
      <c r="F597" s="21"/>
      <c r="G597" s="21"/>
      <c r="H597" s="21"/>
      <c r="J597" s="22"/>
      <c r="K597" s="21"/>
      <c r="L597" s="21"/>
    </row>
    <row r="598" spans="1:12" ht="15.75" customHeight="1" x14ac:dyDescent="0.2">
      <c r="A598" s="20"/>
      <c r="C598" s="64"/>
      <c r="D598" s="20"/>
      <c r="E598" s="21"/>
      <c r="F598" s="21"/>
      <c r="G598" s="21"/>
      <c r="H598" s="21"/>
      <c r="J598" s="22"/>
      <c r="K598" s="21"/>
      <c r="L598" s="21"/>
    </row>
    <row r="599" spans="1:12" ht="15.75" customHeight="1" x14ac:dyDescent="0.2">
      <c r="A599" s="20"/>
      <c r="C599" s="64"/>
      <c r="D599" s="20"/>
      <c r="E599" s="21"/>
      <c r="F599" s="21"/>
      <c r="G599" s="21"/>
      <c r="H599" s="21"/>
      <c r="J599" s="22"/>
      <c r="K599" s="21"/>
      <c r="L599" s="21"/>
    </row>
    <row r="600" spans="1:12" ht="15.75" customHeight="1" x14ac:dyDescent="0.2">
      <c r="A600" s="20"/>
      <c r="C600" s="64"/>
      <c r="D600" s="20"/>
      <c r="E600" s="21"/>
      <c r="F600" s="21"/>
      <c r="G600" s="21"/>
      <c r="H600" s="21"/>
      <c r="J600" s="22"/>
      <c r="K600" s="21"/>
      <c r="L600" s="21"/>
    </row>
    <row r="601" spans="1:12" ht="15.75" customHeight="1" x14ac:dyDescent="0.2">
      <c r="A601" s="20"/>
      <c r="C601" s="64"/>
      <c r="D601" s="20"/>
      <c r="E601" s="21"/>
      <c r="F601" s="21"/>
      <c r="G601" s="21"/>
      <c r="H601" s="21"/>
      <c r="J601" s="22"/>
      <c r="K601" s="21"/>
      <c r="L601" s="21"/>
    </row>
    <row r="602" spans="1:12" ht="15.75" customHeight="1" x14ac:dyDescent="0.2">
      <c r="A602" s="20"/>
      <c r="C602" s="64"/>
      <c r="D602" s="20"/>
      <c r="E602" s="21"/>
      <c r="F602" s="21"/>
      <c r="G602" s="21"/>
      <c r="H602" s="21"/>
      <c r="J602" s="22"/>
      <c r="K602" s="21"/>
      <c r="L602" s="21"/>
    </row>
    <row r="603" spans="1:12" ht="15.75" customHeight="1" x14ac:dyDescent="0.2">
      <c r="A603" s="20"/>
      <c r="C603" s="64"/>
      <c r="D603" s="20"/>
      <c r="E603" s="21"/>
      <c r="F603" s="21"/>
      <c r="G603" s="21"/>
      <c r="H603" s="21"/>
      <c r="J603" s="22"/>
      <c r="K603" s="21"/>
      <c r="L603" s="21"/>
    </row>
    <row r="604" spans="1:12" ht="15.75" customHeight="1" x14ac:dyDescent="0.2">
      <c r="A604" s="20"/>
      <c r="C604" s="64"/>
      <c r="D604" s="20"/>
      <c r="E604" s="21"/>
      <c r="F604" s="21"/>
      <c r="G604" s="21"/>
      <c r="H604" s="21"/>
      <c r="J604" s="22"/>
      <c r="K604" s="21"/>
      <c r="L604" s="21"/>
    </row>
    <row r="605" spans="1:12" ht="15.75" customHeight="1" x14ac:dyDescent="0.2">
      <c r="A605" s="20"/>
      <c r="C605" s="64"/>
      <c r="D605" s="20"/>
      <c r="E605" s="21"/>
      <c r="F605" s="21"/>
      <c r="G605" s="21"/>
      <c r="H605" s="21"/>
      <c r="J605" s="22"/>
      <c r="K605" s="21"/>
      <c r="L605" s="21"/>
    </row>
    <row r="606" spans="1:12" ht="15.75" customHeight="1" x14ac:dyDescent="0.2">
      <c r="A606" s="20"/>
      <c r="C606" s="64"/>
      <c r="D606" s="20"/>
      <c r="E606" s="21"/>
      <c r="F606" s="21"/>
      <c r="G606" s="21"/>
      <c r="H606" s="21"/>
      <c r="J606" s="22"/>
      <c r="K606" s="21"/>
      <c r="L606" s="21"/>
    </row>
    <row r="607" spans="1:12" ht="15.75" customHeight="1" x14ac:dyDescent="0.2">
      <c r="A607" s="20"/>
      <c r="C607" s="64"/>
      <c r="D607" s="20"/>
      <c r="E607" s="21"/>
      <c r="F607" s="21"/>
      <c r="G607" s="21"/>
      <c r="H607" s="21"/>
      <c r="J607" s="22"/>
      <c r="K607" s="21"/>
      <c r="L607" s="21"/>
    </row>
    <row r="608" spans="1:12" ht="15.75" customHeight="1" x14ac:dyDescent="0.2">
      <c r="A608" s="20"/>
      <c r="C608" s="64"/>
      <c r="D608" s="20"/>
      <c r="E608" s="21"/>
      <c r="F608" s="21"/>
      <c r="G608" s="21"/>
      <c r="H608" s="21"/>
      <c r="J608" s="22"/>
      <c r="K608" s="21"/>
      <c r="L608" s="21"/>
    </row>
    <row r="609" spans="1:12" ht="15.75" customHeight="1" x14ac:dyDescent="0.2">
      <c r="A609" s="20"/>
      <c r="C609" s="64"/>
      <c r="D609" s="20"/>
      <c r="E609" s="21"/>
      <c r="F609" s="21"/>
      <c r="G609" s="21"/>
      <c r="H609" s="21"/>
      <c r="J609" s="22"/>
      <c r="K609" s="21"/>
      <c r="L609" s="21"/>
    </row>
    <row r="610" spans="1:12" ht="15.75" customHeight="1" x14ac:dyDescent="0.2">
      <c r="A610" s="20"/>
      <c r="C610" s="64"/>
      <c r="D610" s="20"/>
      <c r="E610" s="21"/>
      <c r="F610" s="21"/>
      <c r="G610" s="21"/>
      <c r="H610" s="21"/>
      <c r="J610" s="22"/>
      <c r="K610" s="21"/>
      <c r="L610" s="21"/>
    </row>
    <row r="611" spans="1:12" ht="15.75" customHeight="1" x14ac:dyDescent="0.2">
      <c r="A611" s="20"/>
      <c r="C611" s="64"/>
      <c r="D611" s="20"/>
      <c r="E611" s="21"/>
      <c r="F611" s="21"/>
      <c r="G611" s="21"/>
      <c r="H611" s="21"/>
      <c r="J611" s="22"/>
      <c r="K611" s="21"/>
      <c r="L611" s="21"/>
    </row>
    <row r="612" spans="1:12" ht="15.75" customHeight="1" x14ac:dyDescent="0.2">
      <c r="A612" s="20"/>
      <c r="C612" s="64"/>
      <c r="D612" s="20"/>
      <c r="E612" s="21"/>
      <c r="F612" s="21"/>
      <c r="G612" s="21"/>
      <c r="H612" s="21"/>
      <c r="J612" s="22"/>
      <c r="K612" s="21"/>
      <c r="L612" s="21"/>
    </row>
    <row r="613" spans="1:12" ht="15.75" customHeight="1" x14ac:dyDescent="0.2">
      <c r="A613" s="20"/>
      <c r="C613" s="64"/>
      <c r="D613" s="20"/>
      <c r="E613" s="21"/>
      <c r="F613" s="21"/>
      <c r="G613" s="21"/>
      <c r="H613" s="21"/>
      <c r="J613" s="22"/>
      <c r="K613" s="21"/>
      <c r="L613" s="21"/>
    </row>
    <row r="614" spans="1:12" ht="15.75" customHeight="1" x14ac:dyDescent="0.2">
      <c r="A614" s="20"/>
      <c r="C614" s="64"/>
      <c r="D614" s="20"/>
      <c r="E614" s="21"/>
      <c r="F614" s="21"/>
      <c r="G614" s="21"/>
      <c r="H614" s="21"/>
      <c r="J614" s="22"/>
      <c r="K614" s="21"/>
      <c r="L614" s="21"/>
    </row>
    <row r="615" spans="1:12" ht="15.75" customHeight="1" x14ac:dyDescent="0.2">
      <c r="A615" s="20"/>
      <c r="C615" s="64"/>
      <c r="D615" s="20"/>
      <c r="E615" s="21"/>
      <c r="F615" s="21"/>
      <c r="G615" s="21"/>
      <c r="H615" s="21"/>
      <c r="J615" s="22"/>
      <c r="K615" s="21"/>
      <c r="L615" s="21"/>
    </row>
    <row r="616" spans="1:12" ht="15.75" customHeight="1" x14ac:dyDescent="0.2">
      <c r="A616" s="20"/>
      <c r="C616" s="64"/>
      <c r="D616" s="20"/>
      <c r="E616" s="21"/>
      <c r="F616" s="21"/>
      <c r="G616" s="21"/>
      <c r="H616" s="21"/>
      <c r="J616" s="22"/>
      <c r="K616" s="21"/>
      <c r="L616" s="21"/>
    </row>
    <row r="617" spans="1:12" ht="15.75" customHeight="1" x14ac:dyDescent="0.2">
      <c r="A617" s="20"/>
      <c r="C617" s="64"/>
      <c r="D617" s="20"/>
      <c r="E617" s="21"/>
      <c r="F617" s="21"/>
      <c r="G617" s="21"/>
      <c r="H617" s="21"/>
      <c r="J617" s="22"/>
      <c r="K617" s="21"/>
      <c r="L617" s="21"/>
    </row>
    <row r="618" spans="1:12" ht="15.75" customHeight="1" x14ac:dyDescent="0.2">
      <c r="A618" s="20"/>
      <c r="C618" s="64"/>
      <c r="D618" s="20"/>
      <c r="E618" s="21"/>
      <c r="F618" s="21"/>
      <c r="G618" s="21"/>
      <c r="H618" s="21"/>
      <c r="J618" s="22"/>
      <c r="K618" s="21"/>
      <c r="L618" s="21"/>
    </row>
    <row r="619" spans="1:12" ht="15.75" customHeight="1" x14ac:dyDescent="0.2">
      <c r="A619" s="20"/>
      <c r="C619" s="64"/>
      <c r="D619" s="20"/>
      <c r="E619" s="21"/>
      <c r="F619" s="21"/>
      <c r="G619" s="21"/>
      <c r="H619" s="21"/>
      <c r="J619" s="22"/>
      <c r="K619" s="21"/>
      <c r="L619" s="21"/>
    </row>
    <row r="620" spans="1:12" ht="15.75" customHeight="1" x14ac:dyDescent="0.2">
      <c r="A620" s="20"/>
      <c r="C620" s="64"/>
      <c r="D620" s="20"/>
      <c r="E620" s="21"/>
      <c r="F620" s="21"/>
      <c r="G620" s="21"/>
      <c r="H620" s="21"/>
      <c r="J620" s="22"/>
      <c r="K620" s="21"/>
      <c r="L620" s="21"/>
    </row>
    <row r="621" spans="1:12" ht="15.75" customHeight="1" x14ac:dyDescent="0.2">
      <c r="A621" s="20"/>
      <c r="C621" s="64"/>
      <c r="D621" s="20"/>
      <c r="E621" s="21"/>
      <c r="F621" s="21"/>
      <c r="G621" s="21"/>
      <c r="H621" s="21"/>
      <c r="J621" s="22"/>
      <c r="K621" s="21"/>
      <c r="L621" s="21"/>
    </row>
    <row r="622" spans="1:12" ht="15.75" customHeight="1" x14ac:dyDescent="0.2">
      <c r="A622" s="20"/>
      <c r="C622" s="64"/>
      <c r="D622" s="20"/>
      <c r="E622" s="21"/>
      <c r="F622" s="21"/>
      <c r="G622" s="21"/>
      <c r="H622" s="21"/>
      <c r="J622" s="22"/>
      <c r="K622" s="21"/>
      <c r="L622" s="21"/>
    </row>
    <row r="623" spans="1:12" ht="15.75" customHeight="1" x14ac:dyDescent="0.2">
      <c r="A623" s="20"/>
      <c r="C623" s="64"/>
      <c r="D623" s="20"/>
      <c r="E623" s="21"/>
      <c r="F623" s="21"/>
      <c r="G623" s="21"/>
      <c r="H623" s="21"/>
      <c r="J623" s="22"/>
      <c r="K623" s="21"/>
      <c r="L623" s="21"/>
    </row>
    <row r="624" spans="1:12" ht="15.75" customHeight="1" x14ac:dyDescent="0.2">
      <c r="A624" s="20"/>
      <c r="C624" s="64"/>
      <c r="D624" s="20"/>
      <c r="E624" s="21"/>
      <c r="F624" s="21"/>
      <c r="G624" s="21"/>
      <c r="H624" s="21"/>
      <c r="J624" s="22"/>
      <c r="K624" s="21"/>
      <c r="L624" s="21"/>
    </row>
    <row r="625" spans="1:12" ht="15.75" customHeight="1" x14ac:dyDescent="0.2">
      <c r="A625" s="20"/>
      <c r="C625" s="64"/>
      <c r="D625" s="20"/>
      <c r="E625" s="21"/>
      <c r="F625" s="21"/>
      <c r="G625" s="21"/>
      <c r="H625" s="21"/>
      <c r="J625" s="22"/>
      <c r="K625" s="21"/>
      <c r="L625" s="21"/>
    </row>
    <row r="626" spans="1:12" ht="15.75" customHeight="1" x14ac:dyDescent="0.2">
      <c r="A626" s="20"/>
      <c r="C626" s="64"/>
      <c r="D626" s="20"/>
      <c r="E626" s="21"/>
      <c r="F626" s="21"/>
      <c r="G626" s="21"/>
      <c r="H626" s="21"/>
      <c r="J626" s="22"/>
      <c r="K626" s="21"/>
      <c r="L626" s="21"/>
    </row>
    <row r="627" spans="1:12" ht="15.75" customHeight="1" x14ac:dyDescent="0.2">
      <c r="A627" s="20"/>
      <c r="C627" s="64"/>
      <c r="D627" s="20"/>
      <c r="E627" s="21"/>
      <c r="F627" s="21"/>
      <c r="G627" s="21"/>
      <c r="H627" s="21"/>
      <c r="J627" s="22"/>
      <c r="K627" s="21"/>
      <c r="L627" s="21"/>
    </row>
    <row r="628" spans="1:12" ht="15.75" customHeight="1" x14ac:dyDescent="0.2">
      <c r="A628" s="20"/>
      <c r="C628" s="64"/>
      <c r="D628" s="20"/>
      <c r="E628" s="21"/>
      <c r="F628" s="21"/>
      <c r="G628" s="21"/>
      <c r="H628" s="21"/>
      <c r="J628" s="22"/>
      <c r="K628" s="21"/>
      <c r="L628" s="21"/>
    </row>
    <row r="629" spans="1:12" ht="15.75" customHeight="1" x14ac:dyDescent="0.2">
      <c r="A629" s="20"/>
      <c r="C629" s="64"/>
      <c r="D629" s="20"/>
      <c r="E629" s="21"/>
      <c r="F629" s="21"/>
      <c r="G629" s="21"/>
      <c r="H629" s="21"/>
      <c r="J629" s="22"/>
      <c r="K629" s="21"/>
      <c r="L629" s="21"/>
    </row>
    <row r="630" spans="1:12" ht="15.75" customHeight="1" x14ac:dyDescent="0.2">
      <c r="A630" s="20"/>
      <c r="C630" s="64"/>
      <c r="D630" s="20"/>
      <c r="E630" s="21"/>
      <c r="F630" s="21"/>
      <c r="G630" s="21"/>
      <c r="H630" s="21"/>
      <c r="J630" s="22"/>
      <c r="K630" s="21"/>
      <c r="L630" s="21"/>
    </row>
    <row r="631" spans="1:12" ht="15.75" customHeight="1" x14ac:dyDescent="0.2">
      <c r="A631" s="20"/>
      <c r="C631" s="64"/>
      <c r="D631" s="20"/>
      <c r="E631" s="21"/>
      <c r="F631" s="21"/>
      <c r="G631" s="21"/>
      <c r="H631" s="21"/>
      <c r="J631" s="22"/>
      <c r="K631" s="21"/>
      <c r="L631" s="21"/>
    </row>
    <row r="632" spans="1:12" ht="15.75" customHeight="1" x14ac:dyDescent="0.2">
      <c r="A632" s="20"/>
      <c r="C632" s="64"/>
      <c r="D632" s="20"/>
      <c r="E632" s="21"/>
      <c r="F632" s="21"/>
      <c r="G632" s="21"/>
      <c r="H632" s="21"/>
      <c r="J632" s="22"/>
      <c r="K632" s="21"/>
      <c r="L632" s="21"/>
    </row>
    <row r="633" spans="1:12" ht="15.75" customHeight="1" x14ac:dyDescent="0.2">
      <c r="A633" s="20"/>
      <c r="C633" s="64"/>
      <c r="D633" s="20"/>
      <c r="E633" s="21"/>
      <c r="F633" s="21"/>
      <c r="G633" s="21"/>
      <c r="H633" s="21"/>
      <c r="J633" s="22"/>
      <c r="K633" s="21"/>
      <c r="L633" s="21"/>
    </row>
    <row r="634" spans="1:12" ht="15.75" customHeight="1" x14ac:dyDescent="0.2">
      <c r="A634" s="20"/>
      <c r="C634" s="64"/>
      <c r="D634" s="20"/>
      <c r="E634" s="21"/>
      <c r="F634" s="21"/>
      <c r="G634" s="21"/>
      <c r="H634" s="21"/>
      <c r="J634" s="22"/>
      <c r="K634" s="21"/>
      <c r="L634" s="21"/>
    </row>
    <row r="635" spans="1:12" ht="15.75" customHeight="1" x14ac:dyDescent="0.2">
      <c r="A635" s="20"/>
      <c r="C635" s="64"/>
      <c r="D635" s="20"/>
      <c r="E635" s="21"/>
      <c r="F635" s="21"/>
      <c r="G635" s="21"/>
      <c r="H635" s="21"/>
      <c r="J635" s="22"/>
      <c r="K635" s="21"/>
      <c r="L635" s="21"/>
    </row>
    <row r="636" spans="1:12" ht="15.75" customHeight="1" x14ac:dyDescent="0.2">
      <c r="A636" s="20"/>
      <c r="C636" s="64"/>
      <c r="D636" s="20"/>
      <c r="E636" s="21"/>
      <c r="F636" s="21"/>
      <c r="G636" s="21"/>
      <c r="H636" s="21"/>
      <c r="J636" s="22"/>
      <c r="K636" s="21"/>
      <c r="L636" s="21"/>
    </row>
    <row r="637" spans="1:12" ht="15.75" customHeight="1" x14ac:dyDescent="0.2">
      <c r="A637" s="20"/>
      <c r="C637" s="64"/>
      <c r="D637" s="20"/>
      <c r="E637" s="21"/>
      <c r="F637" s="21"/>
      <c r="G637" s="21"/>
      <c r="H637" s="21"/>
      <c r="J637" s="22"/>
      <c r="K637" s="21"/>
      <c r="L637" s="21"/>
    </row>
    <row r="638" spans="1:12" ht="15.75" customHeight="1" x14ac:dyDescent="0.2">
      <c r="A638" s="20"/>
      <c r="C638" s="64"/>
      <c r="D638" s="20"/>
      <c r="E638" s="21"/>
      <c r="F638" s="21"/>
      <c r="G638" s="21"/>
      <c r="H638" s="21"/>
      <c r="J638" s="22"/>
      <c r="K638" s="21"/>
      <c r="L638" s="21"/>
    </row>
    <row r="639" spans="1:12" ht="15.75" customHeight="1" x14ac:dyDescent="0.2">
      <c r="A639" s="20"/>
      <c r="C639" s="64"/>
      <c r="D639" s="20"/>
      <c r="E639" s="21"/>
      <c r="F639" s="21"/>
      <c r="G639" s="21"/>
      <c r="H639" s="21"/>
      <c r="J639" s="22"/>
      <c r="K639" s="21"/>
      <c r="L639" s="21"/>
    </row>
    <row r="640" spans="1:12" ht="15.75" customHeight="1" x14ac:dyDescent="0.2">
      <c r="A640" s="20"/>
      <c r="C640" s="64"/>
      <c r="D640" s="20"/>
      <c r="E640" s="21"/>
      <c r="F640" s="21"/>
      <c r="G640" s="21"/>
      <c r="H640" s="21"/>
      <c r="J640" s="22"/>
      <c r="K640" s="21"/>
      <c r="L640" s="21"/>
    </row>
    <row r="641" spans="1:12" ht="15.75" customHeight="1" x14ac:dyDescent="0.2">
      <c r="A641" s="20"/>
      <c r="C641" s="64"/>
      <c r="D641" s="20"/>
      <c r="E641" s="21"/>
      <c r="F641" s="21"/>
      <c r="G641" s="21"/>
      <c r="H641" s="21"/>
      <c r="J641" s="22"/>
      <c r="K641" s="21"/>
      <c r="L641" s="21"/>
    </row>
    <row r="642" spans="1:12" ht="15.75" customHeight="1" x14ac:dyDescent="0.2">
      <c r="A642" s="20"/>
      <c r="C642" s="64"/>
      <c r="D642" s="20"/>
      <c r="E642" s="21"/>
      <c r="F642" s="21"/>
      <c r="G642" s="21"/>
      <c r="H642" s="21"/>
      <c r="J642" s="22"/>
      <c r="K642" s="21"/>
      <c r="L642" s="21"/>
    </row>
    <row r="643" spans="1:12" ht="15.75" customHeight="1" x14ac:dyDescent="0.2">
      <c r="A643" s="20"/>
      <c r="C643" s="64"/>
      <c r="D643" s="20"/>
      <c r="E643" s="21"/>
      <c r="F643" s="21"/>
      <c r="G643" s="21"/>
      <c r="H643" s="21"/>
      <c r="J643" s="22"/>
      <c r="K643" s="21"/>
      <c r="L643" s="21"/>
    </row>
    <row r="644" spans="1:12" ht="15.75" customHeight="1" x14ac:dyDescent="0.2">
      <c r="A644" s="20"/>
      <c r="C644" s="64"/>
      <c r="D644" s="20"/>
      <c r="E644" s="21"/>
      <c r="F644" s="21"/>
      <c r="G644" s="21"/>
      <c r="H644" s="21"/>
      <c r="J644" s="22"/>
      <c r="K644" s="21"/>
      <c r="L644" s="21"/>
    </row>
    <row r="645" spans="1:12" ht="15.75" customHeight="1" x14ac:dyDescent="0.2">
      <c r="A645" s="20"/>
      <c r="C645" s="64"/>
      <c r="D645" s="20"/>
      <c r="E645" s="21"/>
      <c r="F645" s="21"/>
      <c r="G645" s="21"/>
      <c r="H645" s="21"/>
      <c r="J645" s="22"/>
      <c r="K645" s="21"/>
      <c r="L645" s="21"/>
    </row>
    <row r="646" spans="1:12" ht="15.75" customHeight="1" x14ac:dyDescent="0.2">
      <c r="A646" s="20"/>
      <c r="C646" s="64"/>
      <c r="D646" s="20"/>
      <c r="E646" s="21"/>
      <c r="F646" s="21"/>
      <c r="G646" s="21"/>
      <c r="H646" s="21"/>
      <c r="J646" s="22"/>
      <c r="K646" s="21"/>
      <c r="L646" s="21"/>
    </row>
    <row r="647" spans="1:12" ht="15.75" customHeight="1" x14ac:dyDescent="0.2">
      <c r="A647" s="20"/>
      <c r="C647" s="64"/>
      <c r="D647" s="20"/>
      <c r="E647" s="21"/>
      <c r="F647" s="21"/>
      <c r="G647" s="21"/>
      <c r="H647" s="21"/>
      <c r="J647" s="22"/>
      <c r="K647" s="21"/>
      <c r="L647" s="21"/>
    </row>
    <row r="648" spans="1:12" ht="15.75" customHeight="1" x14ac:dyDescent="0.2">
      <c r="A648" s="20"/>
      <c r="C648" s="64"/>
      <c r="D648" s="20"/>
      <c r="E648" s="21"/>
      <c r="F648" s="21"/>
      <c r="G648" s="21"/>
      <c r="H648" s="21"/>
      <c r="J648" s="22"/>
      <c r="K648" s="21"/>
      <c r="L648" s="21"/>
    </row>
    <row r="649" spans="1:12" ht="15.75" customHeight="1" x14ac:dyDescent="0.2">
      <c r="A649" s="20"/>
      <c r="C649" s="64"/>
      <c r="D649" s="20"/>
      <c r="E649" s="21"/>
      <c r="F649" s="21"/>
      <c r="G649" s="21"/>
      <c r="H649" s="21"/>
      <c r="J649" s="22"/>
      <c r="K649" s="21"/>
      <c r="L649" s="21"/>
    </row>
    <row r="650" spans="1:12" ht="15.75" customHeight="1" x14ac:dyDescent="0.2">
      <c r="A650" s="20"/>
      <c r="C650" s="64"/>
      <c r="D650" s="20"/>
      <c r="E650" s="21"/>
      <c r="F650" s="21"/>
      <c r="G650" s="21"/>
      <c r="H650" s="21"/>
      <c r="J650" s="22"/>
      <c r="K650" s="21"/>
      <c r="L650" s="21"/>
    </row>
    <row r="651" spans="1:12" ht="15.75" customHeight="1" x14ac:dyDescent="0.2">
      <c r="A651" s="20"/>
      <c r="C651" s="64"/>
      <c r="D651" s="20"/>
      <c r="E651" s="21"/>
      <c r="F651" s="21"/>
      <c r="G651" s="21"/>
      <c r="H651" s="21"/>
      <c r="J651" s="22"/>
      <c r="K651" s="21"/>
      <c r="L651" s="21"/>
    </row>
    <row r="652" spans="1:12" ht="15.75" customHeight="1" x14ac:dyDescent="0.2">
      <c r="A652" s="20"/>
      <c r="C652" s="64"/>
      <c r="D652" s="20"/>
      <c r="E652" s="21"/>
      <c r="F652" s="21"/>
      <c r="G652" s="21"/>
      <c r="H652" s="21"/>
      <c r="J652" s="22"/>
      <c r="K652" s="21"/>
      <c r="L652" s="21"/>
    </row>
    <row r="653" spans="1:12" ht="15.75" customHeight="1" x14ac:dyDescent="0.2">
      <c r="A653" s="20"/>
      <c r="C653" s="64"/>
      <c r="D653" s="20"/>
      <c r="E653" s="21"/>
      <c r="F653" s="21"/>
      <c r="G653" s="21"/>
      <c r="H653" s="21"/>
      <c r="J653" s="22"/>
      <c r="K653" s="21"/>
      <c r="L653" s="21"/>
    </row>
    <row r="654" spans="1:12" ht="15.75" customHeight="1" x14ac:dyDescent="0.2">
      <c r="A654" s="20"/>
      <c r="C654" s="64"/>
      <c r="D654" s="20"/>
      <c r="E654" s="21"/>
      <c r="F654" s="21"/>
      <c r="G654" s="21"/>
      <c r="H654" s="21"/>
      <c r="J654" s="22"/>
      <c r="K654" s="21"/>
      <c r="L654" s="21"/>
    </row>
    <row r="655" spans="1:12" ht="15.75" customHeight="1" x14ac:dyDescent="0.2">
      <c r="A655" s="20"/>
      <c r="C655" s="64"/>
      <c r="D655" s="20"/>
      <c r="E655" s="21"/>
      <c r="F655" s="21"/>
      <c r="G655" s="21"/>
      <c r="H655" s="21"/>
      <c r="J655" s="22"/>
      <c r="K655" s="21"/>
      <c r="L655" s="21"/>
    </row>
    <row r="656" spans="1:12" ht="15.75" customHeight="1" x14ac:dyDescent="0.2">
      <c r="A656" s="20"/>
      <c r="C656" s="64"/>
      <c r="D656" s="20"/>
      <c r="E656" s="21"/>
      <c r="F656" s="21"/>
      <c r="G656" s="21"/>
      <c r="H656" s="21"/>
      <c r="J656" s="22"/>
      <c r="K656" s="21"/>
      <c r="L656" s="21"/>
    </row>
    <row r="657" spans="1:12" ht="15.75" customHeight="1" x14ac:dyDescent="0.2">
      <c r="A657" s="20"/>
      <c r="C657" s="64"/>
      <c r="D657" s="20"/>
      <c r="E657" s="21"/>
      <c r="F657" s="21"/>
      <c r="G657" s="21"/>
      <c r="H657" s="21"/>
      <c r="J657" s="22"/>
      <c r="K657" s="21"/>
      <c r="L657" s="21"/>
    </row>
    <row r="658" spans="1:12" ht="15.75" customHeight="1" x14ac:dyDescent="0.2">
      <c r="A658" s="20"/>
      <c r="C658" s="64"/>
      <c r="D658" s="20"/>
      <c r="E658" s="21"/>
      <c r="F658" s="21"/>
      <c r="G658" s="21"/>
      <c r="H658" s="21"/>
      <c r="J658" s="22"/>
      <c r="K658" s="21"/>
      <c r="L658" s="21"/>
    </row>
    <row r="659" spans="1:12" ht="15.75" customHeight="1" x14ac:dyDescent="0.2">
      <c r="A659" s="20"/>
      <c r="C659" s="64"/>
      <c r="D659" s="20"/>
      <c r="E659" s="21"/>
      <c r="F659" s="21"/>
      <c r="G659" s="21"/>
      <c r="H659" s="21"/>
      <c r="J659" s="22"/>
      <c r="K659" s="21"/>
      <c r="L659" s="21"/>
    </row>
    <row r="660" spans="1:12" ht="15.75" customHeight="1" x14ac:dyDescent="0.2">
      <c r="A660" s="20"/>
      <c r="C660" s="64"/>
      <c r="D660" s="20"/>
      <c r="E660" s="21"/>
      <c r="F660" s="21"/>
      <c r="G660" s="21"/>
      <c r="H660" s="21"/>
      <c r="J660" s="22"/>
      <c r="K660" s="21"/>
      <c r="L660" s="21"/>
    </row>
    <row r="661" spans="1:12" ht="15.75" customHeight="1" x14ac:dyDescent="0.2">
      <c r="A661" s="20"/>
      <c r="C661" s="64"/>
      <c r="D661" s="20"/>
      <c r="E661" s="21"/>
      <c r="F661" s="21"/>
      <c r="G661" s="21"/>
      <c r="H661" s="21"/>
      <c r="J661" s="22"/>
      <c r="K661" s="21"/>
      <c r="L661" s="21"/>
    </row>
    <row r="662" spans="1:12" ht="15.75" customHeight="1" x14ac:dyDescent="0.2">
      <c r="A662" s="20"/>
      <c r="C662" s="64"/>
      <c r="D662" s="20"/>
      <c r="E662" s="21"/>
      <c r="F662" s="21"/>
      <c r="G662" s="21"/>
      <c r="H662" s="21"/>
      <c r="J662" s="22"/>
      <c r="K662" s="21"/>
      <c r="L662" s="21"/>
    </row>
    <row r="663" spans="1:12" ht="15.75" customHeight="1" x14ac:dyDescent="0.2">
      <c r="A663" s="20"/>
      <c r="C663" s="64"/>
      <c r="D663" s="20"/>
      <c r="E663" s="21"/>
      <c r="F663" s="21"/>
      <c r="G663" s="21"/>
      <c r="H663" s="21"/>
      <c r="J663" s="22"/>
      <c r="K663" s="21"/>
      <c r="L663" s="21"/>
    </row>
    <row r="664" spans="1:12" ht="15.75" customHeight="1" x14ac:dyDescent="0.2">
      <c r="A664" s="20"/>
      <c r="C664" s="64"/>
      <c r="D664" s="20"/>
      <c r="E664" s="21"/>
      <c r="F664" s="21"/>
      <c r="G664" s="21"/>
      <c r="H664" s="21"/>
      <c r="J664" s="22"/>
      <c r="K664" s="21"/>
      <c r="L664" s="21"/>
    </row>
    <row r="665" spans="1:12" ht="15.75" customHeight="1" x14ac:dyDescent="0.2">
      <c r="A665" s="20"/>
      <c r="C665" s="64"/>
      <c r="D665" s="20"/>
      <c r="E665" s="21"/>
      <c r="F665" s="21"/>
      <c r="G665" s="21"/>
      <c r="H665" s="21"/>
      <c r="J665" s="22"/>
      <c r="K665" s="21"/>
      <c r="L665" s="21"/>
    </row>
    <row r="666" spans="1:12" ht="15.75" customHeight="1" x14ac:dyDescent="0.2">
      <c r="A666" s="20"/>
      <c r="C666" s="64"/>
      <c r="D666" s="20"/>
      <c r="E666" s="21"/>
      <c r="F666" s="21"/>
      <c r="G666" s="21"/>
      <c r="H666" s="21"/>
      <c r="J666" s="22"/>
      <c r="K666" s="21"/>
      <c r="L666" s="21"/>
    </row>
    <row r="667" spans="1:12" ht="15.75" customHeight="1" x14ac:dyDescent="0.2">
      <c r="A667" s="20"/>
      <c r="C667" s="64"/>
      <c r="D667" s="20"/>
      <c r="E667" s="21"/>
      <c r="F667" s="21"/>
      <c r="G667" s="21"/>
      <c r="H667" s="21"/>
      <c r="J667" s="22"/>
      <c r="K667" s="21"/>
      <c r="L667" s="21"/>
    </row>
    <row r="668" spans="1:12" ht="15.75" customHeight="1" x14ac:dyDescent="0.2">
      <c r="A668" s="20"/>
      <c r="C668" s="64"/>
      <c r="D668" s="20"/>
      <c r="E668" s="21"/>
      <c r="F668" s="21"/>
      <c r="G668" s="21"/>
      <c r="H668" s="21"/>
      <c r="J668" s="22"/>
      <c r="K668" s="21"/>
      <c r="L668" s="21"/>
    </row>
    <row r="669" spans="1:12" ht="15.75" customHeight="1" x14ac:dyDescent="0.2">
      <c r="A669" s="20"/>
      <c r="C669" s="64"/>
      <c r="D669" s="20"/>
      <c r="E669" s="21"/>
      <c r="F669" s="21"/>
      <c r="G669" s="21"/>
      <c r="H669" s="21"/>
      <c r="J669" s="22"/>
      <c r="K669" s="21"/>
      <c r="L669" s="21"/>
    </row>
    <row r="670" spans="1:12" ht="15.75" customHeight="1" x14ac:dyDescent="0.2">
      <c r="A670" s="20"/>
      <c r="C670" s="64"/>
      <c r="D670" s="20"/>
      <c r="E670" s="21"/>
      <c r="F670" s="21"/>
      <c r="G670" s="21"/>
      <c r="H670" s="21"/>
      <c r="J670" s="22"/>
      <c r="K670" s="21"/>
      <c r="L670" s="21"/>
    </row>
    <row r="671" spans="1:12" ht="15.75" customHeight="1" x14ac:dyDescent="0.2">
      <c r="A671" s="20"/>
      <c r="C671" s="64"/>
      <c r="D671" s="20"/>
      <c r="E671" s="21"/>
      <c r="F671" s="21"/>
      <c r="G671" s="21"/>
      <c r="H671" s="21"/>
      <c r="J671" s="22"/>
      <c r="K671" s="21"/>
      <c r="L671" s="21"/>
    </row>
    <row r="672" spans="1:12" ht="15.75" customHeight="1" x14ac:dyDescent="0.2">
      <c r="A672" s="20"/>
      <c r="C672" s="64"/>
      <c r="D672" s="20"/>
      <c r="E672" s="21"/>
      <c r="F672" s="21"/>
      <c r="G672" s="21"/>
      <c r="H672" s="21"/>
      <c r="J672" s="22"/>
      <c r="K672" s="21"/>
      <c r="L672" s="21"/>
    </row>
    <row r="673" spans="1:12" ht="15.75" customHeight="1" x14ac:dyDescent="0.2">
      <c r="A673" s="20"/>
      <c r="C673" s="64"/>
      <c r="D673" s="20"/>
      <c r="E673" s="21"/>
      <c r="F673" s="21"/>
      <c r="G673" s="21"/>
      <c r="H673" s="21"/>
      <c r="J673" s="22"/>
      <c r="K673" s="21"/>
      <c r="L673" s="21"/>
    </row>
    <row r="674" spans="1:12" ht="15.75" customHeight="1" x14ac:dyDescent="0.2">
      <c r="A674" s="20"/>
      <c r="C674" s="64"/>
      <c r="D674" s="20"/>
      <c r="E674" s="21"/>
      <c r="F674" s="21"/>
      <c r="G674" s="21"/>
      <c r="H674" s="21"/>
      <c r="J674" s="22"/>
      <c r="K674" s="21"/>
      <c r="L674" s="21"/>
    </row>
    <row r="675" spans="1:12" ht="15.75" customHeight="1" x14ac:dyDescent="0.2">
      <c r="A675" s="20"/>
      <c r="C675" s="64"/>
      <c r="D675" s="20"/>
      <c r="E675" s="21"/>
      <c r="F675" s="21"/>
      <c r="G675" s="21"/>
      <c r="H675" s="21"/>
      <c r="J675" s="22"/>
      <c r="K675" s="21"/>
      <c r="L675" s="21"/>
    </row>
    <row r="676" spans="1:12" ht="15.75" customHeight="1" x14ac:dyDescent="0.2">
      <c r="A676" s="20"/>
      <c r="C676" s="64"/>
      <c r="D676" s="20"/>
      <c r="E676" s="21"/>
      <c r="F676" s="21"/>
      <c r="G676" s="21"/>
      <c r="H676" s="21"/>
      <c r="J676" s="22"/>
      <c r="K676" s="21"/>
      <c r="L676" s="21"/>
    </row>
    <row r="677" spans="1:12" ht="15.75" customHeight="1" x14ac:dyDescent="0.2">
      <c r="A677" s="20"/>
      <c r="C677" s="64"/>
      <c r="D677" s="20"/>
      <c r="E677" s="21"/>
      <c r="F677" s="21"/>
      <c r="G677" s="21"/>
      <c r="H677" s="21"/>
      <c r="J677" s="22"/>
      <c r="K677" s="21"/>
      <c r="L677" s="21"/>
    </row>
    <row r="678" spans="1:12" ht="15.75" customHeight="1" x14ac:dyDescent="0.2">
      <c r="A678" s="20"/>
      <c r="C678" s="64"/>
      <c r="D678" s="20"/>
      <c r="E678" s="21"/>
      <c r="F678" s="21"/>
      <c r="G678" s="21"/>
      <c r="H678" s="21"/>
      <c r="J678" s="22"/>
      <c r="K678" s="21"/>
      <c r="L678" s="21"/>
    </row>
    <row r="679" spans="1:12" ht="15.75" customHeight="1" x14ac:dyDescent="0.2">
      <c r="A679" s="20"/>
      <c r="C679" s="64"/>
      <c r="D679" s="20"/>
      <c r="E679" s="21"/>
      <c r="F679" s="21"/>
      <c r="G679" s="21"/>
      <c r="H679" s="21"/>
      <c r="J679" s="22"/>
      <c r="K679" s="21"/>
      <c r="L679" s="21"/>
    </row>
    <row r="680" spans="1:12" ht="15.75" customHeight="1" x14ac:dyDescent="0.2">
      <c r="A680" s="20"/>
      <c r="C680" s="64"/>
      <c r="D680" s="20"/>
      <c r="E680" s="21"/>
      <c r="F680" s="21"/>
      <c r="G680" s="21"/>
      <c r="H680" s="21"/>
      <c r="J680" s="22"/>
      <c r="K680" s="21"/>
      <c r="L680" s="21"/>
    </row>
    <row r="681" spans="1:12" ht="15.75" customHeight="1" x14ac:dyDescent="0.2">
      <c r="A681" s="20"/>
      <c r="C681" s="64"/>
      <c r="D681" s="20"/>
      <c r="E681" s="21"/>
      <c r="F681" s="21"/>
      <c r="G681" s="21"/>
      <c r="H681" s="21"/>
      <c r="J681" s="22"/>
      <c r="K681" s="21"/>
      <c r="L681" s="21"/>
    </row>
    <row r="682" spans="1:12" ht="15.75" customHeight="1" x14ac:dyDescent="0.2">
      <c r="A682" s="20"/>
      <c r="C682" s="64"/>
      <c r="D682" s="20"/>
      <c r="E682" s="21"/>
      <c r="F682" s="21"/>
      <c r="G682" s="21"/>
      <c r="H682" s="21"/>
      <c r="J682" s="22"/>
      <c r="K682" s="21"/>
      <c r="L682" s="21"/>
    </row>
    <row r="683" spans="1:12" ht="15.75" customHeight="1" x14ac:dyDescent="0.2">
      <c r="A683" s="20"/>
      <c r="C683" s="64"/>
      <c r="D683" s="20"/>
      <c r="E683" s="21"/>
      <c r="F683" s="21"/>
      <c r="G683" s="21"/>
      <c r="H683" s="21"/>
      <c r="J683" s="22"/>
      <c r="K683" s="21"/>
      <c r="L683" s="21"/>
    </row>
    <row r="684" spans="1:12" ht="15.75" customHeight="1" x14ac:dyDescent="0.2">
      <c r="A684" s="20"/>
      <c r="C684" s="64"/>
      <c r="D684" s="20"/>
      <c r="E684" s="21"/>
      <c r="F684" s="21"/>
      <c r="G684" s="21"/>
      <c r="H684" s="21"/>
      <c r="J684" s="22"/>
      <c r="K684" s="21"/>
      <c r="L684" s="21"/>
    </row>
    <row r="685" spans="1:12" ht="15.75" customHeight="1" x14ac:dyDescent="0.2">
      <c r="A685" s="20"/>
      <c r="C685" s="64"/>
      <c r="D685" s="20"/>
      <c r="E685" s="21"/>
      <c r="F685" s="21"/>
      <c r="G685" s="21"/>
      <c r="H685" s="21"/>
      <c r="J685" s="22"/>
      <c r="K685" s="21"/>
      <c r="L685" s="21"/>
    </row>
    <row r="686" spans="1:12" ht="15.75" customHeight="1" x14ac:dyDescent="0.2">
      <c r="A686" s="20"/>
      <c r="C686" s="64"/>
      <c r="D686" s="20"/>
      <c r="E686" s="21"/>
      <c r="F686" s="21"/>
      <c r="G686" s="21"/>
      <c r="H686" s="21"/>
      <c r="J686" s="22"/>
      <c r="K686" s="21"/>
      <c r="L686" s="21"/>
    </row>
    <row r="687" spans="1:12" ht="15.75" customHeight="1" x14ac:dyDescent="0.2">
      <c r="A687" s="20"/>
      <c r="C687" s="64"/>
      <c r="D687" s="20"/>
      <c r="E687" s="21"/>
      <c r="F687" s="21"/>
      <c r="G687" s="21"/>
      <c r="H687" s="21"/>
      <c r="J687" s="22"/>
      <c r="K687" s="21"/>
      <c r="L687" s="21"/>
    </row>
    <row r="688" spans="1:12" ht="15.75" customHeight="1" x14ac:dyDescent="0.2">
      <c r="A688" s="20"/>
      <c r="C688" s="64"/>
      <c r="D688" s="20"/>
      <c r="E688" s="21"/>
      <c r="F688" s="21"/>
      <c r="G688" s="21"/>
      <c r="H688" s="21"/>
      <c r="J688" s="22"/>
      <c r="K688" s="21"/>
      <c r="L688" s="21"/>
    </row>
    <row r="689" spans="1:12" ht="15.75" customHeight="1" x14ac:dyDescent="0.2">
      <c r="A689" s="20"/>
      <c r="C689" s="64"/>
      <c r="D689" s="20"/>
      <c r="E689" s="21"/>
      <c r="F689" s="21"/>
      <c r="G689" s="21"/>
      <c r="H689" s="21"/>
      <c r="J689" s="22"/>
      <c r="K689" s="21"/>
      <c r="L689" s="21"/>
    </row>
    <row r="690" spans="1:12" ht="15.75" customHeight="1" x14ac:dyDescent="0.2">
      <c r="A690" s="20"/>
      <c r="C690" s="64"/>
      <c r="D690" s="20"/>
      <c r="E690" s="21"/>
      <c r="F690" s="21"/>
      <c r="G690" s="21"/>
      <c r="H690" s="21"/>
      <c r="J690" s="22"/>
      <c r="K690" s="21"/>
      <c r="L690" s="21"/>
    </row>
    <row r="691" spans="1:12" ht="15.75" customHeight="1" x14ac:dyDescent="0.2">
      <c r="A691" s="20"/>
      <c r="C691" s="64"/>
      <c r="D691" s="20"/>
      <c r="E691" s="21"/>
      <c r="F691" s="21"/>
      <c r="G691" s="21"/>
      <c r="H691" s="21"/>
      <c r="J691" s="22"/>
      <c r="K691" s="21"/>
      <c r="L691" s="21"/>
    </row>
    <row r="692" spans="1:12" ht="15.75" customHeight="1" x14ac:dyDescent="0.2">
      <c r="A692" s="20"/>
      <c r="C692" s="64"/>
      <c r="D692" s="20"/>
      <c r="E692" s="21"/>
      <c r="F692" s="21"/>
      <c r="G692" s="21"/>
      <c r="H692" s="21"/>
      <c r="J692" s="22"/>
      <c r="K692" s="21"/>
      <c r="L692" s="21"/>
    </row>
    <row r="693" spans="1:12" ht="15.75" customHeight="1" x14ac:dyDescent="0.2">
      <c r="A693" s="20"/>
      <c r="C693" s="64"/>
      <c r="D693" s="20"/>
      <c r="E693" s="21"/>
      <c r="F693" s="21"/>
      <c r="G693" s="21"/>
      <c r="H693" s="21"/>
      <c r="J693" s="22"/>
      <c r="K693" s="21"/>
      <c r="L693" s="21"/>
    </row>
    <row r="694" spans="1:12" ht="15.75" customHeight="1" x14ac:dyDescent="0.2">
      <c r="A694" s="20"/>
      <c r="C694" s="64"/>
      <c r="D694" s="20"/>
      <c r="E694" s="21"/>
      <c r="F694" s="21"/>
      <c r="G694" s="21"/>
      <c r="H694" s="21"/>
      <c r="J694" s="22"/>
      <c r="K694" s="21"/>
      <c r="L694" s="21"/>
    </row>
    <row r="695" spans="1:12" ht="15.75" customHeight="1" x14ac:dyDescent="0.2">
      <c r="A695" s="20"/>
      <c r="C695" s="64"/>
      <c r="D695" s="20"/>
      <c r="E695" s="21"/>
      <c r="F695" s="21"/>
      <c r="G695" s="21"/>
      <c r="H695" s="21"/>
      <c r="J695" s="22"/>
      <c r="K695" s="21"/>
      <c r="L695" s="21"/>
    </row>
    <row r="696" spans="1:12" ht="15.75" customHeight="1" x14ac:dyDescent="0.2">
      <c r="A696" s="20"/>
      <c r="C696" s="64"/>
      <c r="D696" s="20"/>
      <c r="E696" s="21"/>
      <c r="F696" s="21"/>
      <c r="G696" s="21"/>
      <c r="H696" s="21"/>
      <c r="J696" s="22"/>
      <c r="K696" s="21"/>
      <c r="L696" s="21"/>
    </row>
    <row r="697" spans="1:12" ht="15.75" customHeight="1" x14ac:dyDescent="0.2">
      <c r="A697" s="20"/>
      <c r="C697" s="64"/>
      <c r="D697" s="20"/>
      <c r="E697" s="21"/>
      <c r="F697" s="21"/>
      <c r="G697" s="21"/>
      <c r="H697" s="21"/>
      <c r="J697" s="22"/>
      <c r="K697" s="21"/>
      <c r="L697" s="21"/>
    </row>
    <row r="698" spans="1:12" ht="15.75" customHeight="1" x14ac:dyDescent="0.2">
      <c r="A698" s="20"/>
      <c r="C698" s="64"/>
      <c r="D698" s="20"/>
      <c r="E698" s="21"/>
      <c r="F698" s="21"/>
      <c r="G698" s="21"/>
      <c r="H698" s="21"/>
      <c r="J698" s="22"/>
      <c r="K698" s="21"/>
      <c r="L698" s="21"/>
    </row>
    <row r="699" spans="1:12" ht="15.75" customHeight="1" x14ac:dyDescent="0.2">
      <c r="A699" s="20"/>
      <c r="C699" s="64"/>
      <c r="D699" s="20"/>
      <c r="E699" s="21"/>
      <c r="F699" s="21"/>
      <c r="G699" s="21"/>
      <c r="H699" s="21"/>
      <c r="J699" s="22"/>
      <c r="K699" s="21"/>
      <c r="L699" s="21"/>
    </row>
    <row r="700" spans="1:12" ht="15.75" customHeight="1" x14ac:dyDescent="0.2">
      <c r="A700" s="20"/>
      <c r="C700" s="64"/>
      <c r="D700" s="20"/>
      <c r="E700" s="21"/>
      <c r="F700" s="21"/>
      <c r="G700" s="21"/>
      <c r="H700" s="21"/>
      <c r="J700" s="22"/>
      <c r="K700" s="21"/>
      <c r="L700" s="21"/>
    </row>
    <row r="701" spans="1:12" ht="15.75" customHeight="1" x14ac:dyDescent="0.2">
      <c r="A701" s="20"/>
      <c r="C701" s="64"/>
      <c r="D701" s="20"/>
      <c r="E701" s="21"/>
      <c r="F701" s="21"/>
      <c r="G701" s="21"/>
      <c r="H701" s="21"/>
      <c r="J701" s="22"/>
      <c r="K701" s="21"/>
      <c r="L701" s="21"/>
    </row>
    <row r="702" spans="1:12" ht="15.75" customHeight="1" x14ac:dyDescent="0.2">
      <c r="A702" s="20"/>
      <c r="C702" s="64"/>
      <c r="D702" s="20"/>
      <c r="E702" s="21"/>
      <c r="F702" s="21"/>
      <c r="G702" s="21"/>
      <c r="H702" s="21"/>
      <c r="J702" s="22"/>
      <c r="K702" s="21"/>
      <c r="L702" s="21"/>
    </row>
    <row r="703" spans="1:12" ht="15.75" customHeight="1" x14ac:dyDescent="0.2">
      <c r="A703" s="20"/>
      <c r="C703" s="64"/>
      <c r="D703" s="20"/>
      <c r="E703" s="21"/>
      <c r="F703" s="21"/>
      <c r="G703" s="21"/>
      <c r="H703" s="21"/>
      <c r="J703" s="22"/>
      <c r="K703" s="21"/>
      <c r="L703" s="21"/>
    </row>
    <row r="704" spans="1:12" ht="15.75" customHeight="1" x14ac:dyDescent="0.2">
      <c r="A704" s="20"/>
      <c r="C704" s="64"/>
      <c r="D704" s="20"/>
      <c r="E704" s="21"/>
      <c r="F704" s="21"/>
      <c r="G704" s="21"/>
      <c r="H704" s="21"/>
      <c r="J704" s="22"/>
      <c r="K704" s="21"/>
      <c r="L704" s="21"/>
    </row>
    <row r="705" spans="1:12" ht="15.75" customHeight="1" x14ac:dyDescent="0.2">
      <c r="A705" s="20"/>
      <c r="C705" s="64"/>
      <c r="D705" s="20"/>
      <c r="E705" s="21"/>
      <c r="F705" s="21"/>
      <c r="G705" s="21"/>
      <c r="H705" s="21"/>
      <c r="J705" s="22"/>
      <c r="K705" s="21"/>
      <c r="L705" s="21"/>
    </row>
    <row r="706" spans="1:12" ht="15.75" customHeight="1" x14ac:dyDescent="0.2">
      <c r="A706" s="20"/>
      <c r="C706" s="64"/>
      <c r="D706" s="20"/>
      <c r="E706" s="21"/>
      <c r="F706" s="21"/>
      <c r="G706" s="21"/>
      <c r="H706" s="21"/>
      <c r="J706" s="22"/>
      <c r="K706" s="21"/>
      <c r="L706" s="21"/>
    </row>
    <row r="707" spans="1:12" ht="15.75" customHeight="1" x14ac:dyDescent="0.2">
      <c r="A707" s="20"/>
      <c r="C707" s="64"/>
      <c r="D707" s="20"/>
      <c r="E707" s="21"/>
      <c r="F707" s="21"/>
      <c r="G707" s="21"/>
      <c r="H707" s="21"/>
      <c r="J707" s="22"/>
      <c r="K707" s="21"/>
      <c r="L707" s="21"/>
    </row>
    <row r="708" spans="1:12" ht="15.75" customHeight="1" x14ac:dyDescent="0.2">
      <c r="A708" s="20"/>
      <c r="C708" s="64"/>
      <c r="D708" s="20"/>
      <c r="E708" s="21"/>
      <c r="F708" s="21"/>
      <c r="G708" s="21"/>
      <c r="H708" s="21"/>
      <c r="J708" s="22"/>
      <c r="K708" s="21"/>
      <c r="L708" s="21"/>
    </row>
    <row r="709" spans="1:12" ht="15.75" customHeight="1" x14ac:dyDescent="0.2">
      <c r="A709" s="20"/>
      <c r="C709" s="64"/>
      <c r="D709" s="20"/>
      <c r="E709" s="21"/>
      <c r="F709" s="21"/>
      <c r="G709" s="21"/>
      <c r="H709" s="21"/>
      <c r="J709" s="22"/>
      <c r="K709" s="21"/>
      <c r="L709" s="21"/>
    </row>
    <row r="710" spans="1:12" ht="15.75" customHeight="1" x14ac:dyDescent="0.2">
      <c r="A710" s="20"/>
      <c r="C710" s="64"/>
      <c r="D710" s="20"/>
      <c r="E710" s="21"/>
      <c r="F710" s="21"/>
      <c r="G710" s="21"/>
      <c r="H710" s="21"/>
      <c r="J710" s="22"/>
      <c r="K710" s="21"/>
      <c r="L710" s="21"/>
    </row>
    <row r="711" spans="1:12" ht="15.75" customHeight="1" x14ac:dyDescent="0.2">
      <c r="A711" s="20"/>
      <c r="C711" s="64"/>
      <c r="D711" s="20"/>
      <c r="E711" s="21"/>
      <c r="F711" s="21"/>
      <c r="G711" s="21"/>
      <c r="H711" s="21"/>
      <c r="J711" s="22"/>
      <c r="K711" s="21"/>
      <c r="L711" s="21"/>
    </row>
    <row r="712" spans="1:12" ht="15.75" customHeight="1" x14ac:dyDescent="0.2">
      <c r="A712" s="20"/>
      <c r="C712" s="64"/>
      <c r="D712" s="20"/>
      <c r="E712" s="21"/>
      <c r="F712" s="21"/>
      <c r="G712" s="21"/>
      <c r="H712" s="21"/>
      <c r="J712" s="22"/>
      <c r="K712" s="21"/>
      <c r="L712" s="21"/>
    </row>
    <row r="713" spans="1:12" ht="15.75" customHeight="1" x14ac:dyDescent="0.2">
      <c r="A713" s="20"/>
      <c r="C713" s="64"/>
      <c r="D713" s="20"/>
      <c r="E713" s="21"/>
      <c r="F713" s="21"/>
      <c r="G713" s="21"/>
      <c r="H713" s="21"/>
      <c r="J713" s="22"/>
      <c r="K713" s="21"/>
      <c r="L713" s="21"/>
    </row>
    <row r="714" spans="1:12" ht="15.75" customHeight="1" x14ac:dyDescent="0.2">
      <c r="A714" s="20"/>
      <c r="C714" s="64"/>
      <c r="D714" s="20"/>
      <c r="E714" s="21"/>
      <c r="F714" s="21"/>
      <c r="G714" s="21"/>
      <c r="H714" s="21"/>
      <c r="J714" s="22"/>
      <c r="K714" s="21"/>
      <c r="L714" s="21"/>
    </row>
    <row r="715" spans="1:12" ht="15.75" customHeight="1" x14ac:dyDescent="0.2">
      <c r="A715" s="20"/>
      <c r="C715" s="64"/>
      <c r="D715" s="20"/>
      <c r="E715" s="21"/>
      <c r="F715" s="21"/>
      <c r="G715" s="21"/>
      <c r="H715" s="21"/>
      <c r="J715" s="22"/>
      <c r="K715" s="21"/>
      <c r="L715" s="21"/>
    </row>
    <row r="716" spans="1:12" ht="15.75" customHeight="1" x14ac:dyDescent="0.2">
      <c r="A716" s="20"/>
      <c r="C716" s="64"/>
      <c r="D716" s="20"/>
      <c r="E716" s="21"/>
      <c r="F716" s="21"/>
      <c r="G716" s="21"/>
      <c r="H716" s="21"/>
      <c r="J716" s="22"/>
      <c r="K716" s="21"/>
      <c r="L716" s="21"/>
    </row>
    <row r="717" spans="1:12" ht="15.75" customHeight="1" x14ac:dyDescent="0.2">
      <c r="A717" s="20"/>
      <c r="C717" s="64"/>
      <c r="D717" s="20"/>
      <c r="E717" s="21"/>
      <c r="F717" s="21"/>
      <c r="G717" s="21"/>
      <c r="H717" s="21"/>
      <c r="J717" s="22"/>
      <c r="K717" s="21"/>
      <c r="L717" s="21"/>
    </row>
    <row r="718" spans="1:12" ht="15.75" customHeight="1" x14ac:dyDescent="0.2">
      <c r="A718" s="20"/>
      <c r="C718" s="64"/>
      <c r="D718" s="20"/>
      <c r="E718" s="21"/>
      <c r="F718" s="21"/>
      <c r="G718" s="21"/>
      <c r="H718" s="21"/>
      <c r="J718" s="22"/>
      <c r="K718" s="21"/>
      <c r="L718" s="21"/>
    </row>
    <row r="719" spans="1:12" ht="15.75" customHeight="1" x14ac:dyDescent="0.2">
      <c r="A719" s="20"/>
      <c r="C719" s="64"/>
      <c r="D719" s="20"/>
      <c r="E719" s="21"/>
      <c r="F719" s="21"/>
      <c r="G719" s="21"/>
      <c r="H719" s="21"/>
      <c r="J719" s="22"/>
      <c r="K719" s="21"/>
      <c r="L719" s="21"/>
    </row>
    <row r="720" spans="1:12" ht="15.75" customHeight="1" x14ac:dyDescent="0.2">
      <c r="A720" s="20"/>
      <c r="C720" s="64"/>
      <c r="D720" s="20"/>
      <c r="E720" s="21"/>
      <c r="F720" s="21"/>
      <c r="G720" s="21"/>
      <c r="H720" s="21"/>
      <c r="J720" s="22"/>
      <c r="K720" s="21"/>
      <c r="L720" s="21"/>
    </row>
    <row r="721" spans="1:12" ht="15.75" customHeight="1" x14ac:dyDescent="0.2">
      <c r="A721" s="20"/>
      <c r="C721" s="64"/>
      <c r="D721" s="20"/>
      <c r="E721" s="21"/>
      <c r="F721" s="21"/>
      <c r="G721" s="21"/>
      <c r="H721" s="21"/>
      <c r="J721" s="22"/>
      <c r="K721" s="21"/>
      <c r="L721" s="21"/>
    </row>
    <row r="722" spans="1:12" ht="15.75" customHeight="1" x14ac:dyDescent="0.2">
      <c r="A722" s="20"/>
      <c r="C722" s="64"/>
      <c r="D722" s="20"/>
      <c r="E722" s="21"/>
      <c r="F722" s="21"/>
      <c r="G722" s="21"/>
      <c r="H722" s="21"/>
      <c r="J722" s="22"/>
      <c r="K722" s="21"/>
      <c r="L722" s="21"/>
    </row>
    <row r="723" spans="1:12" ht="15.75" customHeight="1" x14ac:dyDescent="0.2">
      <c r="A723" s="20"/>
      <c r="C723" s="64"/>
      <c r="D723" s="20"/>
      <c r="E723" s="21"/>
      <c r="F723" s="21"/>
      <c r="G723" s="21"/>
      <c r="H723" s="21"/>
      <c r="J723" s="22"/>
      <c r="K723" s="21"/>
      <c r="L723" s="21"/>
    </row>
    <row r="724" spans="1:12" ht="15.75" customHeight="1" x14ac:dyDescent="0.2">
      <c r="A724" s="20"/>
      <c r="C724" s="64"/>
      <c r="D724" s="20"/>
      <c r="E724" s="21"/>
      <c r="F724" s="21"/>
      <c r="G724" s="21"/>
      <c r="H724" s="21"/>
      <c r="J724" s="22"/>
      <c r="K724" s="21"/>
      <c r="L724" s="21"/>
    </row>
    <row r="725" spans="1:12" ht="15.75" customHeight="1" x14ac:dyDescent="0.2">
      <c r="A725" s="20"/>
      <c r="C725" s="64"/>
      <c r="D725" s="20"/>
      <c r="E725" s="21"/>
      <c r="F725" s="21"/>
      <c r="G725" s="21"/>
      <c r="H725" s="21"/>
      <c r="J725" s="22"/>
      <c r="K725" s="21"/>
      <c r="L725" s="21"/>
    </row>
    <row r="726" spans="1:12" ht="15.75" customHeight="1" x14ac:dyDescent="0.2">
      <c r="A726" s="20"/>
      <c r="C726" s="64"/>
      <c r="D726" s="20"/>
      <c r="E726" s="21"/>
      <c r="F726" s="21"/>
      <c r="G726" s="21"/>
      <c r="H726" s="21"/>
      <c r="J726" s="22"/>
      <c r="K726" s="21"/>
      <c r="L726" s="21"/>
    </row>
    <row r="727" spans="1:12" ht="15.75" customHeight="1" x14ac:dyDescent="0.2">
      <c r="A727" s="20"/>
      <c r="C727" s="64"/>
      <c r="D727" s="20"/>
      <c r="E727" s="21"/>
      <c r="F727" s="21"/>
      <c r="G727" s="21"/>
      <c r="H727" s="21"/>
      <c r="J727" s="22"/>
      <c r="K727" s="21"/>
      <c r="L727" s="21"/>
    </row>
    <row r="728" spans="1:12" ht="15.75" customHeight="1" x14ac:dyDescent="0.2">
      <c r="A728" s="20"/>
      <c r="C728" s="64"/>
      <c r="D728" s="20"/>
      <c r="E728" s="21"/>
      <c r="F728" s="21"/>
      <c r="G728" s="21"/>
      <c r="H728" s="21"/>
      <c r="J728" s="22"/>
      <c r="K728" s="21"/>
      <c r="L728" s="21"/>
    </row>
    <row r="729" spans="1:12" ht="15.75" customHeight="1" x14ac:dyDescent="0.2">
      <c r="A729" s="20"/>
      <c r="C729" s="64"/>
      <c r="D729" s="20"/>
      <c r="E729" s="21"/>
      <c r="F729" s="21"/>
      <c r="G729" s="21"/>
      <c r="H729" s="21"/>
      <c r="J729" s="22"/>
      <c r="K729" s="21"/>
      <c r="L729" s="21"/>
    </row>
    <row r="730" spans="1:12" ht="15.75" customHeight="1" x14ac:dyDescent="0.2">
      <c r="A730" s="20"/>
      <c r="C730" s="64"/>
      <c r="D730" s="20"/>
      <c r="E730" s="21"/>
      <c r="F730" s="21"/>
      <c r="G730" s="21"/>
      <c r="H730" s="21"/>
      <c r="J730" s="22"/>
      <c r="K730" s="21"/>
      <c r="L730" s="21"/>
    </row>
    <row r="731" spans="1:12" ht="15.75" customHeight="1" x14ac:dyDescent="0.2">
      <c r="A731" s="20"/>
      <c r="C731" s="64"/>
      <c r="D731" s="20"/>
      <c r="E731" s="21"/>
      <c r="F731" s="21"/>
      <c r="G731" s="21"/>
      <c r="H731" s="21"/>
      <c r="J731" s="22"/>
      <c r="K731" s="21"/>
      <c r="L731" s="21"/>
    </row>
    <row r="732" spans="1:12" ht="15.75" customHeight="1" x14ac:dyDescent="0.2">
      <c r="A732" s="20"/>
      <c r="C732" s="64"/>
      <c r="D732" s="20"/>
      <c r="E732" s="21"/>
      <c r="F732" s="21"/>
      <c r="G732" s="21"/>
      <c r="H732" s="21"/>
      <c r="J732" s="22"/>
      <c r="K732" s="21"/>
      <c r="L732" s="21"/>
    </row>
    <row r="733" spans="1:12" ht="15.75" customHeight="1" x14ac:dyDescent="0.2">
      <c r="A733" s="20"/>
      <c r="C733" s="64"/>
      <c r="D733" s="20"/>
      <c r="E733" s="21"/>
      <c r="F733" s="21"/>
      <c r="G733" s="21"/>
      <c r="H733" s="21"/>
      <c r="J733" s="22"/>
      <c r="K733" s="21"/>
      <c r="L733" s="21"/>
    </row>
    <row r="734" spans="1:12" ht="15.75" customHeight="1" x14ac:dyDescent="0.2">
      <c r="A734" s="20"/>
      <c r="C734" s="64"/>
      <c r="D734" s="20"/>
      <c r="E734" s="21"/>
      <c r="F734" s="21"/>
      <c r="G734" s="21"/>
      <c r="H734" s="21"/>
      <c r="J734" s="22"/>
      <c r="K734" s="21"/>
      <c r="L734" s="21"/>
    </row>
    <row r="735" spans="1:12" ht="15.75" customHeight="1" x14ac:dyDescent="0.2">
      <c r="A735" s="20"/>
      <c r="C735" s="64"/>
      <c r="D735" s="20"/>
      <c r="E735" s="21"/>
      <c r="F735" s="21"/>
      <c r="G735" s="21"/>
      <c r="H735" s="21"/>
      <c r="J735" s="22"/>
      <c r="K735" s="21"/>
      <c r="L735" s="21"/>
    </row>
    <row r="736" spans="1:12" ht="15.75" customHeight="1" x14ac:dyDescent="0.2">
      <c r="A736" s="20"/>
      <c r="C736" s="64"/>
      <c r="D736" s="20"/>
      <c r="E736" s="21"/>
      <c r="F736" s="21"/>
      <c r="G736" s="21"/>
      <c r="H736" s="21"/>
      <c r="J736" s="22"/>
      <c r="K736" s="21"/>
      <c r="L736" s="21"/>
    </row>
    <row r="737" spans="1:12" ht="15.75" customHeight="1" x14ac:dyDescent="0.2">
      <c r="A737" s="20"/>
      <c r="C737" s="64"/>
      <c r="D737" s="20"/>
      <c r="E737" s="21"/>
      <c r="F737" s="21"/>
      <c r="G737" s="21"/>
      <c r="H737" s="21"/>
      <c r="J737" s="22"/>
      <c r="K737" s="21"/>
      <c r="L737" s="21"/>
    </row>
    <row r="738" spans="1:12" ht="15.75" customHeight="1" x14ac:dyDescent="0.2">
      <c r="A738" s="20"/>
      <c r="C738" s="64"/>
      <c r="D738" s="20"/>
      <c r="E738" s="21"/>
      <c r="F738" s="21"/>
      <c r="G738" s="21"/>
      <c r="H738" s="21"/>
      <c r="J738" s="22"/>
      <c r="K738" s="21"/>
      <c r="L738" s="21"/>
    </row>
    <row r="739" spans="1:12" ht="15.75" customHeight="1" x14ac:dyDescent="0.2">
      <c r="A739" s="20"/>
      <c r="C739" s="64"/>
      <c r="D739" s="20"/>
      <c r="E739" s="21"/>
      <c r="F739" s="21"/>
      <c r="G739" s="21"/>
      <c r="H739" s="21"/>
      <c r="J739" s="22"/>
      <c r="K739" s="21"/>
      <c r="L739" s="21"/>
    </row>
    <row r="740" spans="1:12" ht="15.75" customHeight="1" x14ac:dyDescent="0.2">
      <c r="A740" s="20"/>
      <c r="C740" s="64"/>
      <c r="D740" s="20"/>
      <c r="E740" s="21"/>
      <c r="F740" s="21"/>
      <c r="G740" s="21"/>
      <c r="H740" s="21"/>
      <c r="J740" s="22"/>
      <c r="K740" s="21"/>
      <c r="L740" s="21"/>
    </row>
    <row r="741" spans="1:12" ht="15.75" customHeight="1" x14ac:dyDescent="0.2">
      <c r="A741" s="20"/>
      <c r="C741" s="64"/>
      <c r="D741" s="20"/>
      <c r="E741" s="21"/>
      <c r="F741" s="21"/>
      <c r="G741" s="21"/>
      <c r="H741" s="21"/>
      <c r="J741" s="22"/>
      <c r="K741" s="21"/>
      <c r="L741" s="21"/>
    </row>
    <row r="742" spans="1:12" ht="15.75" customHeight="1" x14ac:dyDescent="0.2">
      <c r="A742" s="20"/>
      <c r="C742" s="64"/>
      <c r="D742" s="20"/>
      <c r="E742" s="21"/>
      <c r="F742" s="21"/>
      <c r="G742" s="21"/>
      <c r="H742" s="21"/>
      <c r="J742" s="22"/>
      <c r="K742" s="21"/>
      <c r="L742" s="21"/>
    </row>
    <row r="743" spans="1:12" ht="15.75" customHeight="1" x14ac:dyDescent="0.2">
      <c r="A743" s="20"/>
      <c r="C743" s="64"/>
      <c r="D743" s="20"/>
      <c r="E743" s="21"/>
      <c r="F743" s="21"/>
      <c r="G743" s="21"/>
      <c r="H743" s="21"/>
      <c r="J743" s="22"/>
      <c r="K743" s="21"/>
      <c r="L743" s="21"/>
    </row>
    <row r="744" spans="1:12" ht="15.75" customHeight="1" x14ac:dyDescent="0.2">
      <c r="A744" s="20"/>
      <c r="C744" s="64"/>
      <c r="D744" s="20"/>
      <c r="E744" s="21"/>
      <c r="F744" s="21"/>
      <c r="G744" s="21"/>
      <c r="H744" s="21"/>
      <c r="J744" s="22"/>
      <c r="K744" s="21"/>
      <c r="L744" s="21"/>
    </row>
    <row r="745" spans="1:12" ht="15.75" customHeight="1" x14ac:dyDescent="0.2">
      <c r="A745" s="20"/>
      <c r="C745" s="64"/>
      <c r="D745" s="20"/>
      <c r="E745" s="21"/>
      <c r="F745" s="21"/>
      <c r="G745" s="21"/>
      <c r="H745" s="21"/>
      <c r="J745" s="22"/>
      <c r="K745" s="21"/>
      <c r="L745" s="21"/>
    </row>
    <row r="746" spans="1:12" ht="15.75" customHeight="1" x14ac:dyDescent="0.2">
      <c r="A746" s="20"/>
      <c r="C746" s="64"/>
      <c r="D746" s="20"/>
      <c r="E746" s="21"/>
      <c r="F746" s="21"/>
      <c r="G746" s="21"/>
      <c r="H746" s="21"/>
      <c r="J746" s="22"/>
      <c r="K746" s="21"/>
      <c r="L746" s="21"/>
    </row>
    <row r="747" spans="1:12" ht="15.75" customHeight="1" x14ac:dyDescent="0.2">
      <c r="A747" s="20"/>
      <c r="C747" s="64"/>
      <c r="D747" s="20"/>
      <c r="E747" s="21"/>
      <c r="F747" s="21"/>
      <c r="G747" s="21"/>
      <c r="H747" s="21"/>
      <c r="J747" s="22"/>
      <c r="K747" s="21"/>
      <c r="L747" s="21"/>
    </row>
    <row r="748" spans="1:12" ht="15.75" customHeight="1" x14ac:dyDescent="0.2">
      <c r="A748" s="20"/>
      <c r="C748" s="64"/>
      <c r="D748" s="20"/>
      <c r="E748" s="21"/>
      <c r="F748" s="21"/>
      <c r="G748" s="21"/>
      <c r="H748" s="21"/>
      <c r="J748" s="22"/>
      <c r="K748" s="21"/>
      <c r="L748" s="21"/>
    </row>
    <row r="749" spans="1:12" ht="15.75" customHeight="1" x14ac:dyDescent="0.2">
      <c r="A749" s="20"/>
      <c r="C749" s="64"/>
      <c r="D749" s="20"/>
      <c r="E749" s="21"/>
      <c r="F749" s="21"/>
      <c r="G749" s="21"/>
      <c r="H749" s="21"/>
      <c r="J749" s="22"/>
      <c r="K749" s="21"/>
      <c r="L749" s="21"/>
    </row>
    <row r="750" spans="1:12" ht="15.75" customHeight="1" x14ac:dyDescent="0.2">
      <c r="A750" s="20"/>
      <c r="C750" s="64"/>
      <c r="D750" s="20"/>
      <c r="E750" s="21"/>
      <c r="F750" s="21"/>
      <c r="G750" s="21"/>
      <c r="H750" s="21"/>
      <c r="J750" s="22"/>
      <c r="K750" s="21"/>
      <c r="L750" s="21"/>
    </row>
    <row r="751" spans="1:12" ht="15.75" customHeight="1" x14ac:dyDescent="0.2">
      <c r="A751" s="20"/>
      <c r="C751" s="64"/>
      <c r="D751" s="20"/>
      <c r="E751" s="21"/>
      <c r="F751" s="21"/>
      <c r="G751" s="21"/>
      <c r="H751" s="21"/>
      <c r="J751" s="22"/>
      <c r="K751" s="21"/>
      <c r="L751" s="21"/>
    </row>
    <row r="752" spans="1:12" ht="15.75" customHeight="1" x14ac:dyDescent="0.2">
      <c r="A752" s="20"/>
      <c r="C752" s="64"/>
      <c r="D752" s="20"/>
      <c r="E752" s="21"/>
      <c r="F752" s="21"/>
      <c r="G752" s="21"/>
      <c r="H752" s="21"/>
      <c r="J752" s="22"/>
      <c r="K752" s="21"/>
      <c r="L752" s="21"/>
    </row>
    <row r="753" spans="1:12" ht="15.75" customHeight="1" x14ac:dyDescent="0.2">
      <c r="A753" s="20"/>
      <c r="C753" s="64"/>
      <c r="D753" s="20"/>
      <c r="E753" s="21"/>
      <c r="F753" s="21"/>
      <c r="G753" s="21"/>
      <c r="H753" s="21"/>
      <c r="J753" s="22"/>
      <c r="K753" s="21"/>
      <c r="L753" s="21"/>
    </row>
    <row r="754" spans="1:12" ht="15.75" customHeight="1" x14ac:dyDescent="0.2">
      <c r="A754" s="20"/>
      <c r="C754" s="64"/>
      <c r="D754" s="20"/>
      <c r="E754" s="21"/>
      <c r="F754" s="21"/>
      <c r="G754" s="21"/>
      <c r="H754" s="21"/>
      <c r="J754" s="22"/>
      <c r="K754" s="21"/>
      <c r="L754" s="21"/>
    </row>
    <row r="755" spans="1:12" ht="15.75" customHeight="1" x14ac:dyDescent="0.2">
      <c r="A755" s="20"/>
      <c r="C755" s="64"/>
      <c r="D755" s="20"/>
      <c r="E755" s="21"/>
      <c r="F755" s="21"/>
      <c r="G755" s="21"/>
      <c r="H755" s="21"/>
      <c r="J755" s="22"/>
      <c r="K755" s="21"/>
      <c r="L755" s="21"/>
    </row>
    <row r="756" spans="1:12" ht="15.75" customHeight="1" x14ac:dyDescent="0.2">
      <c r="A756" s="20"/>
      <c r="C756" s="64"/>
      <c r="D756" s="20"/>
      <c r="E756" s="21"/>
      <c r="F756" s="21"/>
      <c r="G756" s="21"/>
      <c r="H756" s="21"/>
      <c r="J756" s="22"/>
      <c r="K756" s="21"/>
      <c r="L756" s="21"/>
    </row>
    <row r="757" spans="1:12" ht="15.75" customHeight="1" x14ac:dyDescent="0.2">
      <c r="A757" s="20"/>
      <c r="C757" s="64"/>
      <c r="D757" s="20"/>
      <c r="E757" s="21"/>
      <c r="F757" s="21"/>
      <c r="G757" s="21"/>
      <c r="H757" s="21"/>
      <c r="J757" s="22"/>
      <c r="K757" s="21"/>
      <c r="L757" s="21"/>
    </row>
    <row r="758" spans="1:12" ht="15.75" customHeight="1" x14ac:dyDescent="0.2">
      <c r="A758" s="20"/>
      <c r="C758" s="64"/>
      <c r="D758" s="20"/>
      <c r="E758" s="21"/>
      <c r="F758" s="21"/>
      <c r="G758" s="21"/>
      <c r="H758" s="21"/>
      <c r="J758" s="22"/>
      <c r="K758" s="21"/>
      <c r="L758" s="21"/>
    </row>
    <row r="759" spans="1:12" ht="15.75" customHeight="1" x14ac:dyDescent="0.2">
      <c r="A759" s="20"/>
      <c r="C759" s="64"/>
      <c r="D759" s="20"/>
      <c r="E759" s="21"/>
      <c r="F759" s="21"/>
      <c r="G759" s="21"/>
      <c r="H759" s="21"/>
      <c r="J759" s="22"/>
      <c r="K759" s="21"/>
      <c r="L759" s="21"/>
    </row>
    <row r="760" spans="1:12" ht="15.75" customHeight="1" x14ac:dyDescent="0.2">
      <c r="A760" s="20"/>
      <c r="C760" s="64"/>
      <c r="D760" s="20"/>
      <c r="E760" s="21"/>
      <c r="F760" s="21"/>
      <c r="G760" s="21"/>
      <c r="H760" s="21"/>
      <c r="J760" s="22"/>
      <c r="K760" s="21"/>
      <c r="L760" s="21"/>
    </row>
    <row r="761" spans="1:12" ht="15.75" customHeight="1" x14ac:dyDescent="0.2">
      <c r="A761" s="20"/>
      <c r="C761" s="64"/>
      <c r="D761" s="20"/>
      <c r="E761" s="21"/>
      <c r="F761" s="21"/>
      <c r="G761" s="21"/>
      <c r="H761" s="21"/>
      <c r="J761" s="22"/>
      <c r="K761" s="21"/>
      <c r="L761" s="21"/>
    </row>
    <row r="762" spans="1:12" ht="15.75" customHeight="1" x14ac:dyDescent="0.2">
      <c r="A762" s="20"/>
      <c r="C762" s="64"/>
      <c r="D762" s="20"/>
      <c r="E762" s="21"/>
      <c r="F762" s="21"/>
      <c r="G762" s="21"/>
      <c r="H762" s="21"/>
      <c r="J762" s="22"/>
      <c r="K762" s="21"/>
      <c r="L762" s="21"/>
    </row>
    <row r="763" spans="1:12" ht="15.75" customHeight="1" x14ac:dyDescent="0.2">
      <c r="A763" s="20"/>
      <c r="C763" s="64"/>
      <c r="D763" s="20"/>
      <c r="E763" s="21"/>
      <c r="F763" s="21"/>
      <c r="G763" s="21"/>
      <c r="H763" s="21"/>
      <c r="J763" s="22"/>
      <c r="K763" s="21"/>
      <c r="L763" s="21"/>
    </row>
    <row r="764" spans="1:12" ht="15.75" customHeight="1" x14ac:dyDescent="0.2">
      <c r="A764" s="20"/>
      <c r="C764" s="64"/>
      <c r="D764" s="20"/>
      <c r="E764" s="21"/>
      <c r="F764" s="21"/>
      <c r="G764" s="21"/>
      <c r="H764" s="21"/>
      <c r="J764" s="22"/>
      <c r="K764" s="21"/>
      <c r="L764" s="21"/>
    </row>
    <row r="765" spans="1:12" ht="15.75" customHeight="1" x14ac:dyDescent="0.2">
      <c r="A765" s="20"/>
      <c r="C765" s="64"/>
      <c r="D765" s="20"/>
      <c r="E765" s="21"/>
      <c r="F765" s="21"/>
      <c r="G765" s="21"/>
      <c r="H765" s="21"/>
      <c r="J765" s="22"/>
      <c r="K765" s="21"/>
      <c r="L765" s="21"/>
    </row>
    <row r="766" spans="1:12" ht="15.75" customHeight="1" x14ac:dyDescent="0.2">
      <c r="A766" s="20"/>
      <c r="C766" s="64"/>
      <c r="D766" s="20"/>
      <c r="E766" s="21"/>
      <c r="F766" s="21"/>
      <c r="G766" s="21"/>
      <c r="H766" s="21"/>
      <c r="J766" s="22"/>
      <c r="K766" s="21"/>
      <c r="L766" s="21"/>
    </row>
    <row r="767" spans="1:12" ht="15.75" customHeight="1" x14ac:dyDescent="0.2">
      <c r="A767" s="20"/>
      <c r="C767" s="64"/>
      <c r="D767" s="20"/>
      <c r="E767" s="21"/>
      <c r="F767" s="21"/>
      <c r="G767" s="21"/>
      <c r="H767" s="21"/>
      <c r="J767" s="22"/>
      <c r="K767" s="21"/>
      <c r="L767" s="21"/>
    </row>
    <row r="768" spans="1:12" ht="15.75" customHeight="1" x14ac:dyDescent="0.2">
      <c r="A768" s="20"/>
      <c r="C768" s="64"/>
      <c r="D768" s="20"/>
      <c r="E768" s="21"/>
      <c r="F768" s="21"/>
      <c r="G768" s="21"/>
      <c r="H768" s="21"/>
      <c r="J768" s="22"/>
      <c r="K768" s="21"/>
      <c r="L768" s="21"/>
    </row>
    <row r="769" spans="1:12" ht="15.75" customHeight="1" x14ac:dyDescent="0.2">
      <c r="A769" s="20"/>
      <c r="C769" s="64"/>
      <c r="D769" s="20"/>
      <c r="E769" s="21"/>
      <c r="F769" s="21"/>
      <c r="G769" s="21"/>
      <c r="H769" s="21"/>
      <c r="J769" s="22"/>
      <c r="K769" s="21"/>
      <c r="L769" s="21"/>
    </row>
    <row r="770" spans="1:12" ht="15.75" customHeight="1" x14ac:dyDescent="0.2">
      <c r="A770" s="20"/>
      <c r="C770" s="64"/>
      <c r="D770" s="20"/>
      <c r="E770" s="21"/>
      <c r="F770" s="21"/>
      <c r="G770" s="21"/>
      <c r="H770" s="21"/>
      <c r="J770" s="22"/>
      <c r="K770" s="21"/>
      <c r="L770" s="21"/>
    </row>
    <row r="771" spans="1:12" ht="15.75" customHeight="1" x14ac:dyDescent="0.2">
      <c r="A771" s="20"/>
      <c r="C771" s="64"/>
      <c r="D771" s="20"/>
      <c r="E771" s="21"/>
      <c r="F771" s="21"/>
      <c r="G771" s="21"/>
      <c r="H771" s="21"/>
      <c r="J771" s="22"/>
      <c r="K771" s="21"/>
      <c r="L771" s="21"/>
    </row>
    <row r="772" spans="1:12" ht="15.75" customHeight="1" x14ac:dyDescent="0.2">
      <c r="A772" s="20"/>
      <c r="C772" s="64"/>
      <c r="D772" s="20"/>
      <c r="E772" s="21"/>
      <c r="F772" s="21"/>
      <c r="G772" s="21"/>
      <c r="H772" s="21"/>
      <c r="J772" s="22"/>
      <c r="K772" s="21"/>
      <c r="L772" s="21"/>
    </row>
    <row r="773" spans="1:12" ht="15.75" customHeight="1" x14ac:dyDescent="0.2">
      <c r="A773" s="20"/>
      <c r="C773" s="64"/>
      <c r="D773" s="20"/>
      <c r="E773" s="21"/>
      <c r="F773" s="21"/>
      <c r="G773" s="21"/>
      <c r="H773" s="21"/>
      <c r="J773" s="22"/>
      <c r="K773" s="21"/>
      <c r="L773" s="21"/>
    </row>
    <row r="774" spans="1:12" ht="15.75" customHeight="1" x14ac:dyDescent="0.2">
      <c r="A774" s="20"/>
      <c r="C774" s="64"/>
      <c r="D774" s="20"/>
      <c r="E774" s="21"/>
      <c r="F774" s="21"/>
      <c r="G774" s="21"/>
      <c r="H774" s="21"/>
      <c r="J774" s="22"/>
      <c r="K774" s="21"/>
      <c r="L774" s="21"/>
    </row>
    <row r="775" spans="1:12" ht="15.75" customHeight="1" x14ac:dyDescent="0.2">
      <c r="A775" s="20"/>
      <c r="C775" s="64"/>
      <c r="D775" s="20"/>
      <c r="E775" s="21"/>
      <c r="F775" s="21"/>
      <c r="G775" s="21"/>
      <c r="H775" s="21"/>
      <c r="J775" s="22"/>
      <c r="K775" s="21"/>
      <c r="L775" s="21"/>
    </row>
    <row r="776" spans="1:12" ht="15.75" customHeight="1" x14ac:dyDescent="0.2">
      <c r="A776" s="20"/>
      <c r="C776" s="64"/>
      <c r="D776" s="20"/>
      <c r="E776" s="21"/>
      <c r="F776" s="21"/>
      <c r="G776" s="21"/>
      <c r="H776" s="21"/>
      <c r="J776" s="22"/>
      <c r="K776" s="21"/>
      <c r="L776" s="21"/>
    </row>
    <row r="777" spans="1:12" ht="15.75" customHeight="1" x14ac:dyDescent="0.2">
      <c r="A777" s="20"/>
      <c r="C777" s="64"/>
      <c r="D777" s="20"/>
      <c r="E777" s="21"/>
      <c r="F777" s="21"/>
      <c r="G777" s="21"/>
      <c r="H777" s="21"/>
      <c r="J777" s="22"/>
      <c r="K777" s="21"/>
      <c r="L777" s="21"/>
    </row>
    <row r="778" spans="1:12" ht="15.75" customHeight="1" x14ac:dyDescent="0.2">
      <c r="A778" s="20"/>
      <c r="C778" s="64"/>
      <c r="D778" s="20"/>
      <c r="E778" s="21"/>
      <c r="F778" s="21"/>
      <c r="G778" s="21"/>
      <c r="H778" s="21"/>
      <c r="J778" s="22"/>
      <c r="K778" s="21"/>
      <c r="L778" s="21"/>
    </row>
    <row r="779" spans="1:12" ht="15.75" customHeight="1" x14ac:dyDescent="0.2">
      <c r="A779" s="20"/>
      <c r="C779" s="64"/>
      <c r="D779" s="20"/>
      <c r="E779" s="21"/>
      <c r="F779" s="21"/>
      <c r="G779" s="21"/>
      <c r="H779" s="21"/>
      <c r="J779" s="22"/>
      <c r="K779" s="21"/>
      <c r="L779" s="21"/>
    </row>
    <row r="780" spans="1:12" ht="15.75" customHeight="1" x14ac:dyDescent="0.2">
      <c r="A780" s="20"/>
      <c r="C780" s="64"/>
      <c r="D780" s="20"/>
      <c r="E780" s="21"/>
      <c r="F780" s="21"/>
      <c r="G780" s="21"/>
      <c r="H780" s="21"/>
      <c r="J780" s="22"/>
      <c r="K780" s="21"/>
      <c r="L780" s="21"/>
    </row>
    <row r="781" spans="1:12" ht="15.75" customHeight="1" x14ac:dyDescent="0.2">
      <c r="A781" s="20"/>
      <c r="C781" s="64"/>
      <c r="D781" s="20"/>
      <c r="E781" s="21"/>
      <c r="F781" s="21"/>
      <c r="G781" s="21"/>
      <c r="H781" s="21"/>
      <c r="J781" s="22"/>
      <c r="K781" s="21"/>
      <c r="L781" s="21"/>
    </row>
    <row r="782" spans="1:12" ht="15.75" customHeight="1" x14ac:dyDescent="0.2">
      <c r="A782" s="20"/>
      <c r="C782" s="64"/>
      <c r="D782" s="20"/>
      <c r="E782" s="21"/>
      <c r="F782" s="21"/>
      <c r="G782" s="21"/>
      <c r="H782" s="21"/>
      <c r="J782" s="22"/>
      <c r="K782" s="21"/>
      <c r="L782" s="21"/>
    </row>
    <row r="783" spans="1:12" ht="15.75" customHeight="1" x14ac:dyDescent="0.2">
      <c r="A783" s="20"/>
      <c r="C783" s="64"/>
      <c r="D783" s="20"/>
      <c r="E783" s="21"/>
      <c r="F783" s="21"/>
      <c r="G783" s="21"/>
      <c r="H783" s="21"/>
      <c r="J783" s="22"/>
      <c r="K783" s="21"/>
      <c r="L783" s="21"/>
    </row>
    <row r="784" spans="1:12" ht="15.75" customHeight="1" x14ac:dyDescent="0.2">
      <c r="A784" s="20"/>
      <c r="C784" s="64"/>
      <c r="D784" s="20"/>
      <c r="E784" s="21"/>
      <c r="F784" s="21"/>
      <c r="G784" s="21"/>
      <c r="H784" s="21"/>
      <c r="J784" s="22"/>
      <c r="K784" s="21"/>
      <c r="L784" s="21"/>
    </row>
    <row r="785" spans="1:12" ht="15.75" customHeight="1" x14ac:dyDescent="0.2">
      <c r="A785" s="20"/>
      <c r="C785" s="64"/>
      <c r="D785" s="20"/>
      <c r="E785" s="21"/>
      <c r="F785" s="21"/>
      <c r="G785" s="21"/>
      <c r="H785" s="21"/>
      <c r="J785" s="22"/>
      <c r="K785" s="21"/>
      <c r="L785" s="21"/>
    </row>
    <row r="786" spans="1:12" ht="15.75" customHeight="1" x14ac:dyDescent="0.2">
      <c r="A786" s="20"/>
      <c r="C786" s="64"/>
      <c r="D786" s="20"/>
      <c r="E786" s="21"/>
      <c r="F786" s="21"/>
      <c r="G786" s="21"/>
      <c r="H786" s="21"/>
      <c r="J786" s="22"/>
      <c r="K786" s="21"/>
      <c r="L786" s="21"/>
    </row>
    <row r="787" spans="1:12" ht="15.75" customHeight="1" x14ac:dyDescent="0.2">
      <c r="A787" s="20"/>
      <c r="C787" s="64"/>
      <c r="D787" s="20"/>
      <c r="E787" s="21"/>
      <c r="F787" s="21"/>
      <c r="G787" s="21"/>
      <c r="H787" s="21"/>
      <c r="J787" s="22"/>
      <c r="K787" s="21"/>
      <c r="L787" s="21"/>
    </row>
    <row r="788" spans="1:12" ht="15.75" customHeight="1" x14ac:dyDescent="0.2">
      <c r="A788" s="20"/>
      <c r="C788" s="64"/>
      <c r="D788" s="20"/>
      <c r="E788" s="21"/>
      <c r="F788" s="21"/>
      <c r="G788" s="21"/>
      <c r="H788" s="21"/>
      <c r="J788" s="22"/>
      <c r="K788" s="21"/>
      <c r="L788" s="21"/>
    </row>
    <row r="789" spans="1:12" ht="15.75" customHeight="1" x14ac:dyDescent="0.2">
      <c r="A789" s="20"/>
      <c r="C789" s="64"/>
      <c r="D789" s="20"/>
      <c r="E789" s="21"/>
      <c r="F789" s="21"/>
      <c r="G789" s="21"/>
      <c r="H789" s="21"/>
      <c r="J789" s="22"/>
      <c r="K789" s="21"/>
      <c r="L789" s="21"/>
    </row>
    <row r="790" spans="1:12" ht="15.75" customHeight="1" x14ac:dyDescent="0.2">
      <c r="A790" s="20"/>
      <c r="C790" s="64"/>
      <c r="D790" s="20"/>
      <c r="E790" s="21"/>
      <c r="F790" s="21"/>
      <c r="G790" s="21"/>
      <c r="H790" s="21"/>
      <c r="J790" s="22"/>
      <c r="K790" s="21"/>
      <c r="L790" s="21"/>
    </row>
    <row r="791" spans="1:12" ht="15.75" customHeight="1" x14ac:dyDescent="0.2">
      <c r="A791" s="20"/>
      <c r="C791" s="64"/>
      <c r="D791" s="20"/>
      <c r="E791" s="21"/>
      <c r="F791" s="21"/>
      <c r="G791" s="21"/>
      <c r="H791" s="21"/>
      <c r="J791" s="22"/>
      <c r="K791" s="21"/>
      <c r="L791" s="21"/>
    </row>
    <row r="792" spans="1:12" ht="15.75" customHeight="1" x14ac:dyDescent="0.2">
      <c r="A792" s="20"/>
      <c r="C792" s="64"/>
      <c r="D792" s="20"/>
      <c r="E792" s="21"/>
      <c r="F792" s="21"/>
      <c r="G792" s="21"/>
      <c r="H792" s="21"/>
      <c r="J792" s="22"/>
      <c r="K792" s="21"/>
      <c r="L792" s="21"/>
    </row>
    <row r="793" spans="1:12" ht="15.75" customHeight="1" x14ac:dyDescent="0.2">
      <c r="A793" s="20"/>
      <c r="C793" s="64"/>
      <c r="D793" s="20"/>
      <c r="E793" s="21"/>
      <c r="F793" s="21"/>
      <c r="G793" s="21"/>
      <c r="H793" s="21"/>
      <c r="J793" s="22"/>
      <c r="K793" s="21"/>
      <c r="L793" s="21"/>
    </row>
    <row r="794" spans="1:12" ht="15.75" customHeight="1" x14ac:dyDescent="0.2">
      <c r="A794" s="20"/>
      <c r="C794" s="64"/>
      <c r="D794" s="20"/>
      <c r="E794" s="21"/>
      <c r="F794" s="21"/>
      <c r="G794" s="21"/>
      <c r="H794" s="21"/>
      <c r="J794" s="22"/>
      <c r="K794" s="21"/>
      <c r="L794" s="21"/>
    </row>
    <row r="795" spans="1:12" ht="15.75" customHeight="1" x14ac:dyDescent="0.2">
      <c r="A795" s="20"/>
      <c r="C795" s="64"/>
      <c r="D795" s="20"/>
      <c r="E795" s="21"/>
      <c r="F795" s="21"/>
      <c r="G795" s="21"/>
      <c r="H795" s="21"/>
      <c r="J795" s="22"/>
      <c r="K795" s="21"/>
      <c r="L795" s="21"/>
    </row>
    <row r="796" spans="1:12" ht="15.75" customHeight="1" x14ac:dyDescent="0.2">
      <c r="A796" s="20"/>
      <c r="C796" s="64"/>
      <c r="D796" s="20"/>
      <c r="E796" s="21"/>
      <c r="F796" s="21"/>
      <c r="G796" s="21"/>
      <c r="H796" s="21"/>
      <c r="J796" s="22"/>
      <c r="K796" s="21"/>
      <c r="L796" s="21"/>
    </row>
    <row r="797" spans="1:12" ht="15.75" customHeight="1" x14ac:dyDescent="0.2">
      <c r="A797" s="20"/>
      <c r="C797" s="64"/>
      <c r="D797" s="20"/>
      <c r="E797" s="21"/>
      <c r="F797" s="21"/>
      <c r="G797" s="21"/>
      <c r="H797" s="21"/>
      <c r="J797" s="22"/>
      <c r="K797" s="21"/>
      <c r="L797" s="21"/>
    </row>
    <row r="798" spans="1:12" ht="15.75" customHeight="1" x14ac:dyDescent="0.2">
      <c r="A798" s="20"/>
      <c r="C798" s="64"/>
      <c r="D798" s="20"/>
      <c r="E798" s="21"/>
      <c r="F798" s="21"/>
      <c r="G798" s="21"/>
      <c r="H798" s="21"/>
      <c r="J798" s="22"/>
      <c r="K798" s="21"/>
      <c r="L798" s="21"/>
    </row>
    <row r="799" spans="1:12" ht="15.75" customHeight="1" x14ac:dyDescent="0.2">
      <c r="A799" s="20"/>
      <c r="C799" s="64"/>
      <c r="D799" s="20"/>
      <c r="E799" s="21"/>
      <c r="F799" s="21"/>
      <c r="G799" s="21"/>
      <c r="H799" s="21"/>
      <c r="J799" s="22"/>
      <c r="K799" s="21"/>
      <c r="L799" s="21"/>
    </row>
    <row r="800" spans="1:12" ht="15.75" customHeight="1" x14ac:dyDescent="0.2">
      <c r="A800" s="20"/>
      <c r="C800" s="64"/>
      <c r="D800" s="20"/>
      <c r="E800" s="21"/>
      <c r="F800" s="21"/>
      <c r="G800" s="21"/>
      <c r="H800" s="21"/>
      <c r="J800" s="22"/>
      <c r="K800" s="21"/>
      <c r="L800" s="21"/>
    </row>
    <row r="801" spans="1:12" ht="15.75" customHeight="1" x14ac:dyDescent="0.2">
      <c r="A801" s="20"/>
      <c r="C801" s="64"/>
      <c r="D801" s="20"/>
      <c r="E801" s="21"/>
      <c r="F801" s="21"/>
      <c r="G801" s="21"/>
      <c r="H801" s="21"/>
      <c r="J801" s="22"/>
      <c r="K801" s="21"/>
      <c r="L801" s="21"/>
    </row>
    <row r="802" spans="1:12" ht="15.75" customHeight="1" x14ac:dyDescent="0.2">
      <c r="A802" s="20"/>
      <c r="C802" s="64"/>
      <c r="D802" s="20"/>
      <c r="E802" s="21"/>
      <c r="F802" s="21"/>
      <c r="G802" s="21"/>
      <c r="H802" s="21"/>
      <c r="J802" s="22"/>
      <c r="K802" s="21"/>
      <c r="L802" s="21"/>
    </row>
    <row r="803" spans="1:12" ht="15.75" customHeight="1" x14ac:dyDescent="0.2">
      <c r="A803" s="20"/>
      <c r="C803" s="64"/>
      <c r="D803" s="20"/>
      <c r="E803" s="21"/>
      <c r="F803" s="21"/>
      <c r="G803" s="21"/>
      <c r="H803" s="21"/>
      <c r="J803" s="22"/>
      <c r="K803" s="21"/>
      <c r="L803" s="21"/>
    </row>
    <row r="804" spans="1:12" ht="15.75" customHeight="1" x14ac:dyDescent="0.2">
      <c r="A804" s="20"/>
      <c r="C804" s="64"/>
      <c r="D804" s="20"/>
      <c r="E804" s="21"/>
      <c r="F804" s="21"/>
      <c r="G804" s="21"/>
      <c r="H804" s="21"/>
      <c r="J804" s="22"/>
      <c r="K804" s="21"/>
      <c r="L804" s="21"/>
    </row>
    <row r="805" spans="1:12" ht="15.75" customHeight="1" x14ac:dyDescent="0.2">
      <c r="A805" s="20"/>
      <c r="C805" s="64"/>
      <c r="D805" s="20"/>
      <c r="E805" s="21"/>
      <c r="F805" s="21"/>
      <c r="G805" s="21"/>
      <c r="H805" s="21"/>
      <c r="J805" s="22"/>
      <c r="K805" s="21"/>
      <c r="L805" s="21"/>
    </row>
    <row r="806" spans="1:12" ht="15.75" customHeight="1" x14ac:dyDescent="0.2">
      <c r="A806" s="20"/>
      <c r="C806" s="64"/>
      <c r="D806" s="20"/>
      <c r="E806" s="21"/>
      <c r="F806" s="21"/>
      <c r="G806" s="21"/>
      <c r="H806" s="21"/>
      <c r="J806" s="22"/>
      <c r="K806" s="21"/>
      <c r="L806" s="21"/>
    </row>
    <row r="807" spans="1:12" ht="15.75" customHeight="1" x14ac:dyDescent="0.2">
      <c r="A807" s="20"/>
      <c r="C807" s="64"/>
      <c r="D807" s="20"/>
      <c r="E807" s="21"/>
      <c r="F807" s="21"/>
      <c r="G807" s="21"/>
      <c r="H807" s="21"/>
      <c r="J807" s="22"/>
      <c r="K807" s="21"/>
      <c r="L807" s="21"/>
    </row>
    <row r="808" spans="1:12" ht="15.75" customHeight="1" x14ac:dyDescent="0.2">
      <c r="A808" s="20"/>
      <c r="C808" s="64"/>
      <c r="D808" s="20"/>
      <c r="E808" s="21"/>
      <c r="F808" s="21"/>
      <c r="G808" s="21"/>
      <c r="H808" s="21"/>
      <c r="J808" s="22"/>
      <c r="K808" s="21"/>
      <c r="L808" s="21"/>
    </row>
    <row r="809" spans="1:12" ht="15.75" customHeight="1" x14ac:dyDescent="0.2">
      <c r="A809" s="20"/>
      <c r="C809" s="64"/>
      <c r="D809" s="20"/>
      <c r="E809" s="21"/>
      <c r="F809" s="21"/>
      <c r="G809" s="21"/>
      <c r="H809" s="21"/>
      <c r="J809" s="22"/>
      <c r="K809" s="21"/>
      <c r="L809" s="21"/>
    </row>
    <row r="810" spans="1:12" ht="15.75" customHeight="1" x14ac:dyDescent="0.2">
      <c r="A810" s="20"/>
      <c r="C810" s="64"/>
      <c r="D810" s="20"/>
      <c r="E810" s="21"/>
      <c r="F810" s="21"/>
      <c r="G810" s="21"/>
      <c r="H810" s="21"/>
      <c r="J810" s="22"/>
      <c r="K810" s="21"/>
      <c r="L810" s="21"/>
    </row>
    <row r="811" spans="1:12" ht="15.75" customHeight="1" x14ac:dyDescent="0.2">
      <c r="A811" s="20"/>
      <c r="C811" s="64"/>
      <c r="D811" s="20"/>
      <c r="E811" s="21"/>
      <c r="F811" s="21"/>
      <c r="G811" s="21"/>
      <c r="H811" s="21"/>
      <c r="J811" s="22"/>
      <c r="K811" s="21"/>
      <c r="L811" s="21"/>
    </row>
    <row r="812" spans="1:12" ht="15.75" customHeight="1" x14ac:dyDescent="0.2">
      <c r="A812" s="20"/>
      <c r="C812" s="64"/>
      <c r="D812" s="20"/>
      <c r="E812" s="21"/>
      <c r="F812" s="21"/>
      <c r="G812" s="21"/>
      <c r="H812" s="21"/>
      <c r="J812" s="22"/>
      <c r="K812" s="21"/>
      <c r="L812" s="21"/>
    </row>
    <row r="813" spans="1:12" ht="15.75" customHeight="1" x14ac:dyDescent="0.2">
      <c r="A813" s="20"/>
      <c r="C813" s="64"/>
      <c r="D813" s="20"/>
      <c r="E813" s="21"/>
      <c r="F813" s="21"/>
      <c r="G813" s="21"/>
      <c r="H813" s="21"/>
      <c r="J813" s="22"/>
      <c r="K813" s="21"/>
      <c r="L813" s="21"/>
    </row>
    <row r="814" spans="1:12" ht="15.75" customHeight="1" x14ac:dyDescent="0.2">
      <c r="A814" s="20"/>
      <c r="C814" s="64"/>
      <c r="D814" s="20"/>
      <c r="E814" s="21"/>
      <c r="F814" s="21"/>
      <c r="G814" s="21"/>
      <c r="H814" s="21"/>
      <c r="J814" s="22"/>
      <c r="K814" s="21"/>
      <c r="L814" s="21"/>
    </row>
    <row r="815" spans="1:12" ht="15.75" customHeight="1" x14ac:dyDescent="0.2">
      <c r="A815" s="20"/>
      <c r="C815" s="64"/>
      <c r="D815" s="20"/>
      <c r="E815" s="21"/>
      <c r="F815" s="21"/>
      <c r="G815" s="21"/>
      <c r="H815" s="21"/>
      <c r="J815" s="22"/>
      <c r="K815" s="21"/>
      <c r="L815" s="21"/>
    </row>
    <row r="816" spans="1:12" ht="15.75" customHeight="1" x14ac:dyDescent="0.2">
      <c r="A816" s="20"/>
      <c r="C816" s="64"/>
      <c r="D816" s="20"/>
      <c r="E816" s="21"/>
      <c r="F816" s="21"/>
      <c r="G816" s="21"/>
      <c r="H816" s="21"/>
      <c r="J816" s="22"/>
      <c r="K816" s="21"/>
      <c r="L816" s="21"/>
    </row>
    <row r="817" spans="1:12" ht="15.75" customHeight="1" x14ac:dyDescent="0.2">
      <c r="A817" s="20"/>
      <c r="C817" s="64"/>
      <c r="D817" s="20"/>
      <c r="E817" s="21"/>
      <c r="F817" s="21"/>
      <c r="G817" s="21"/>
      <c r="H817" s="21"/>
      <c r="J817" s="22"/>
      <c r="K817" s="21"/>
      <c r="L817" s="21"/>
    </row>
    <row r="818" spans="1:12" ht="15.75" customHeight="1" x14ac:dyDescent="0.2">
      <c r="A818" s="20"/>
      <c r="C818" s="64"/>
      <c r="D818" s="20"/>
      <c r="E818" s="21"/>
      <c r="F818" s="21"/>
      <c r="G818" s="21"/>
      <c r="H818" s="21"/>
      <c r="J818" s="22"/>
      <c r="K818" s="21"/>
      <c r="L818" s="21"/>
    </row>
    <row r="819" spans="1:12" ht="15.75" customHeight="1" x14ac:dyDescent="0.2">
      <c r="A819" s="20"/>
      <c r="C819" s="64"/>
      <c r="D819" s="20"/>
      <c r="E819" s="21"/>
      <c r="F819" s="21"/>
      <c r="G819" s="21"/>
      <c r="H819" s="21"/>
      <c r="J819" s="22"/>
      <c r="K819" s="21"/>
      <c r="L819" s="21"/>
    </row>
    <row r="820" spans="1:12" ht="15.75" customHeight="1" x14ac:dyDescent="0.2">
      <c r="A820" s="20"/>
      <c r="C820" s="64"/>
      <c r="D820" s="20"/>
      <c r="E820" s="21"/>
      <c r="F820" s="21"/>
      <c r="G820" s="21"/>
      <c r="H820" s="21"/>
      <c r="J820" s="22"/>
      <c r="K820" s="21"/>
      <c r="L820" s="21"/>
    </row>
    <row r="821" spans="1:12" ht="15.75" customHeight="1" x14ac:dyDescent="0.2">
      <c r="A821" s="20"/>
      <c r="C821" s="64"/>
      <c r="D821" s="20"/>
      <c r="E821" s="21"/>
      <c r="F821" s="21"/>
      <c r="G821" s="21"/>
      <c r="H821" s="21"/>
      <c r="J821" s="22"/>
      <c r="K821" s="21"/>
      <c r="L821" s="21"/>
    </row>
    <row r="822" spans="1:12" ht="15.75" customHeight="1" x14ac:dyDescent="0.2">
      <c r="A822" s="20"/>
      <c r="C822" s="64"/>
      <c r="D822" s="20"/>
      <c r="E822" s="21"/>
      <c r="F822" s="21"/>
      <c r="G822" s="21"/>
      <c r="H822" s="21"/>
      <c r="J822" s="22"/>
      <c r="K822" s="21"/>
      <c r="L822" s="21"/>
    </row>
    <row r="823" spans="1:12" ht="15.75" customHeight="1" x14ac:dyDescent="0.2">
      <c r="A823" s="20"/>
      <c r="C823" s="64"/>
      <c r="D823" s="20"/>
      <c r="E823" s="21"/>
      <c r="F823" s="21"/>
      <c r="G823" s="21"/>
      <c r="H823" s="21"/>
      <c r="J823" s="22"/>
      <c r="K823" s="21"/>
      <c r="L823" s="21"/>
    </row>
    <row r="824" spans="1:12" ht="15.75" customHeight="1" x14ac:dyDescent="0.2">
      <c r="A824" s="20"/>
      <c r="C824" s="64"/>
      <c r="D824" s="20"/>
      <c r="E824" s="21"/>
      <c r="F824" s="21"/>
      <c r="G824" s="21"/>
      <c r="H824" s="21"/>
      <c r="J824" s="22"/>
      <c r="K824" s="21"/>
      <c r="L824" s="21"/>
    </row>
    <row r="825" spans="1:12" ht="15.75" customHeight="1" x14ac:dyDescent="0.2">
      <c r="A825" s="20"/>
      <c r="C825" s="64"/>
      <c r="D825" s="20"/>
      <c r="E825" s="21"/>
      <c r="F825" s="21"/>
      <c r="G825" s="21"/>
      <c r="H825" s="21"/>
      <c r="J825" s="22"/>
      <c r="K825" s="21"/>
      <c r="L825" s="21"/>
    </row>
    <row r="826" spans="1:12" ht="15.75" customHeight="1" x14ac:dyDescent="0.2">
      <c r="A826" s="20"/>
      <c r="C826" s="64"/>
      <c r="D826" s="20"/>
      <c r="E826" s="21"/>
      <c r="F826" s="21"/>
      <c r="G826" s="21"/>
      <c r="H826" s="21"/>
      <c r="J826" s="22"/>
      <c r="K826" s="21"/>
      <c r="L826" s="21"/>
    </row>
    <row r="827" spans="1:12" ht="15.75" customHeight="1" x14ac:dyDescent="0.2">
      <c r="A827" s="20"/>
      <c r="C827" s="64"/>
      <c r="D827" s="20"/>
      <c r="E827" s="21"/>
      <c r="F827" s="21"/>
      <c r="G827" s="21"/>
      <c r="H827" s="21"/>
      <c r="J827" s="22"/>
      <c r="K827" s="21"/>
      <c r="L827" s="21"/>
    </row>
    <row r="828" spans="1:12" ht="15.75" customHeight="1" x14ac:dyDescent="0.2">
      <c r="A828" s="20"/>
      <c r="C828" s="64"/>
      <c r="D828" s="20"/>
      <c r="E828" s="21"/>
      <c r="F828" s="21"/>
      <c r="G828" s="21"/>
      <c r="H828" s="21"/>
      <c r="J828" s="22"/>
      <c r="K828" s="21"/>
      <c r="L828" s="21"/>
    </row>
    <row r="829" spans="1:12" ht="15.75" customHeight="1" x14ac:dyDescent="0.2">
      <c r="A829" s="20"/>
      <c r="C829" s="64"/>
      <c r="D829" s="20"/>
      <c r="E829" s="21"/>
      <c r="F829" s="21"/>
      <c r="G829" s="21"/>
      <c r="H829" s="21"/>
      <c r="J829" s="22"/>
      <c r="K829" s="21"/>
      <c r="L829" s="21"/>
    </row>
    <row r="830" spans="1:12" ht="15.75" customHeight="1" x14ac:dyDescent="0.2">
      <c r="A830" s="20"/>
      <c r="C830" s="64"/>
      <c r="D830" s="20"/>
      <c r="E830" s="21"/>
      <c r="F830" s="21"/>
      <c r="G830" s="21"/>
      <c r="H830" s="21"/>
      <c r="J830" s="22"/>
      <c r="K830" s="21"/>
      <c r="L830" s="21"/>
    </row>
    <row r="831" spans="1:12" ht="15.75" customHeight="1" x14ac:dyDescent="0.2">
      <c r="A831" s="20"/>
      <c r="C831" s="64"/>
      <c r="D831" s="20"/>
      <c r="E831" s="21"/>
      <c r="F831" s="21"/>
      <c r="G831" s="21"/>
      <c r="H831" s="21"/>
      <c r="J831" s="22"/>
      <c r="K831" s="21"/>
      <c r="L831" s="21"/>
    </row>
    <row r="832" spans="1:12" ht="15.75" customHeight="1" x14ac:dyDescent="0.2">
      <c r="A832" s="20"/>
      <c r="C832" s="64"/>
      <c r="D832" s="20"/>
      <c r="E832" s="21"/>
      <c r="F832" s="21"/>
      <c r="G832" s="21"/>
      <c r="H832" s="21"/>
      <c r="J832" s="22"/>
      <c r="K832" s="21"/>
      <c r="L832" s="21"/>
    </row>
    <row r="833" spans="1:12" ht="15.75" customHeight="1" x14ac:dyDescent="0.2">
      <c r="A833" s="20"/>
      <c r="C833" s="64"/>
      <c r="D833" s="20"/>
      <c r="E833" s="21"/>
      <c r="F833" s="21"/>
      <c r="G833" s="21"/>
      <c r="H833" s="21"/>
      <c r="J833" s="22"/>
      <c r="K833" s="21"/>
      <c r="L833" s="21"/>
    </row>
    <row r="834" spans="1:12" ht="15.75" customHeight="1" x14ac:dyDescent="0.2">
      <c r="A834" s="20"/>
      <c r="C834" s="64"/>
      <c r="D834" s="20"/>
      <c r="E834" s="21"/>
      <c r="F834" s="21"/>
      <c r="G834" s="21"/>
      <c r="H834" s="21"/>
      <c r="J834" s="22"/>
      <c r="K834" s="21"/>
      <c r="L834" s="21"/>
    </row>
    <row r="835" spans="1:12" ht="15.75" customHeight="1" x14ac:dyDescent="0.2">
      <c r="A835" s="20"/>
      <c r="C835" s="64"/>
      <c r="D835" s="20"/>
      <c r="E835" s="21"/>
      <c r="F835" s="21"/>
      <c r="G835" s="21"/>
      <c r="H835" s="21"/>
      <c r="J835" s="22"/>
      <c r="K835" s="21"/>
      <c r="L835" s="21"/>
    </row>
    <row r="836" spans="1:12" ht="15.75" customHeight="1" x14ac:dyDescent="0.2">
      <c r="A836" s="20"/>
      <c r="C836" s="64"/>
      <c r="D836" s="20"/>
      <c r="E836" s="21"/>
      <c r="F836" s="21"/>
      <c r="G836" s="21"/>
      <c r="H836" s="21"/>
      <c r="J836" s="22"/>
      <c r="K836" s="21"/>
      <c r="L836" s="21"/>
    </row>
    <row r="837" spans="1:12" ht="15.75" customHeight="1" x14ac:dyDescent="0.2">
      <c r="A837" s="20"/>
      <c r="C837" s="64"/>
      <c r="D837" s="20"/>
      <c r="E837" s="21"/>
      <c r="F837" s="21"/>
      <c r="G837" s="21"/>
      <c r="H837" s="21"/>
      <c r="J837" s="22"/>
      <c r="K837" s="21"/>
      <c r="L837" s="21"/>
    </row>
    <row r="838" spans="1:12" ht="15.75" customHeight="1" x14ac:dyDescent="0.2">
      <c r="A838" s="20"/>
      <c r="C838" s="64"/>
      <c r="D838" s="20"/>
      <c r="E838" s="21"/>
      <c r="F838" s="21"/>
      <c r="G838" s="21"/>
      <c r="H838" s="21"/>
      <c r="J838" s="22"/>
      <c r="K838" s="21"/>
      <c r="L838" s="21"/>
    </row>
    <row r="839" spans="1:12" ht="15.75" customHeight="1" x14ac:dyDescent="0.2">
      <c r="A839" s="20"/>
      <c r="C839" s="64"/>
      <c r="D839" s="20"/>
      <c r="E839" s="21"/>
      <c r="F839" s="21"/>
      <c r="G839" s="21"/>
      <c r="H839" s="21"/>
      <c r="J839" s="22"/>
      <c r="K839" s="21"/>
      <c r="L839" s="21"/>
    </row>
    <row r="840" spans="1:12" ht="15.75" customHeight="1" x14ac:dyDescent="0.2">
      <c r="A840" s="20"/>
      <c r="C840" s="64"/>
      <c r="D840" s="20"/>
      <c r="E840" s="21"/>
      <c r="F840" s="21"/>
      <c r="G840" s="21"/>
      <c r="H840" s="21"/>
      <c r="J840" s="22"/>
      <c r="K840" s="21"/>
      <c r="L840" s="21"/>
    </row>
    <row r="841" spans="1:12" ht="15.75" customHeight="1" x14ac:dyDescent="0.2">
      <c r="A841" s="20"/>
      <c r="C841" s="64"/>
      <c r="D841" s="20"/>
      <c r="E841" s="21"/>
      <c r="F841" s="21"/>
      <c r="G841" s="21"/>
      <c r="H841" s="21"/>
      <c r="J841" s="22"/>
      <c r="K841" s="21"/>
      <c r="L841" s="21"/>
    </row>
    <row r="842" spans="1:12" ht="15.75" customHeight="1" x14ac:dyDescent="0.2">
      <c r="A842" s="20"/>
      <c r="C842" s="64"/>
      <c r="D842" s="20"/>
      <c r="E842" s="21"/>
      <c r="F842" s="21"/>
      <c r="G842" s="21"/>
      <c r="H842" s="21"/>
      <c r="J842" s="22"/>
      <c r="K842" s="21"/>
      <c r="L842" s="21"/>
    </row>
    <row r="843" spans="1:12" ht="15.75" customHeight="1" x14ac:dyDescent="0.2">
      <c r="A843" s="20"/>
      <c r="C843" s="64"/>
      <c r="D843" s="20"/>
      <c r="E843" s="21"/>
      <c r="F843" s="21"/>
      <c r="G843" s="21"/>
      <c r="H843" s="21"/>
      <c r="J843" s="22"/>
      <c r="K843" s="21"/>
      <c r="L843" s="21"/>
    </row>
    <row r="844" spans="1:12" ht="15.75" customHeight="1" x14ac:dyDescent="0.2">
      <c r="A844" s="20"/>
      <c r="C844" s="64"/>
      <c r="D844" s="20"/>
      <c r="E844" s="21"/>
      <c r="F844" s="21"/>
      <c r="G844" s="21"/>
      <c r="H844" s="21"/>
      <c r="J844" s="22"/>
      <c r="K844" s="21"/>
      <c r="L844" s="21"/>
    </row>
    <row r="845" spans="1:12" ht="15.75" customHeight="1" x14ac:dyDescent="0.2">
      <c r="A845" s="20"/>
      <c r="C845" s="64"/>
      <c r="D845" s="20"/>
      <c r="E845" s="21"/>
      <c r="F845" s="21"/>
      <c r="G845" s="21"/>
      <c r="H845" s="21"/>
      <c r="J845" s="22"/>
      <c r="K845" s="21"/>
      <c r="L845" s="21"/>
    </row>
    <row r="846" spans="1:12" ht="15.75" customHeight="1" x14ac:dyDescent="0.2">
      <c r="A846" s="20"/>
      <c r="C846" s="64"/>
      <c r="D846" s="20"/>
      <c r="E846" s="21"/>
      <c r="F846" s="21"/>
      <c r="G846" s="21"/>
      <c r="H846" s="21"/>
      <c r="J846" s="22"/>
      <c r="K846" s="21"/>
      <c r="L846" s="21"/>
    </row>
    <row r="847" spans="1:12" ht="15.75" customHeight="1" x14ac:dyDescent="0.2">
      <c r="A847" s="20"/>
      <c r="C847" s="64"/>
      <c r="D847" s="20"/>
      <c r="E847" s="21"/>
      <c r="F847" s="21"/>
      <c r="G847" s="21"/>
      <c r="H847" s="21"/>
      <c r="J847" s="22"/>
      <c r="K847" s="21"/>
      <c r="L847" s="21"/>
    </row>
    <row r="848" spans="1:12" ht="15.75" customHeight="1" x14ac:dyDescent="0.2">
      <c r="A848" s="20"/>
      <c r="C848" s="64"/>
      <c r="D848" s="20"/>
      <c r="E848" s="21"/>
      <c r="F848" s="21"/>
      <c r="G848" s="21"/>
      <c r="H848" s="21"/>
      <c r="J848" s="22"/>
      <c r="K848" s="21"/>
      <c r="L848" s="21"/>
    </row>
    <row r="849" spans="1:12" ht="15.75" customHeight="1" x14ac:dyDescent="0.2">
      <c r="A849" s="20"/>
      <c r="C849" s="64"/>
      <c r="D849" s="20"/>
      <c r="E849" s="21"/>
      <c r="F849" s="21"/>
      <c r="G849" s="21"/>
      <c r="H849" s="21"/>
      <c r="J849" s="22"/>
      <c r="K849" s="21"/>
      <c r="L849" s="21"/>
    </row>
    <row r="850" spans="1:12" ht="15.75" customHeight="1" x14ac:dyDescent="0.2">
      <c r="A850" s="20"/>
      <c r="C850" s="64"/>
      <c r="D850" s="20"/>
      <c r="E850" s="21"/>
      <c r="F850" s="21"/>
      <c r="G850" s="21"/>
      <c r="H850" s="21"/>
      <c r="J850" s="22"/>
      <c r="K850" s="21"/>
      <c r="L850" s="21"/>
    </row>
    <row r="851" spans="1:12" ht="15.75" customHeight="1" x14ac:dyDescent="0.2">
      <c r="A851" s="20"/>
      <c r="C851" s="64"/>
      <c r="D851" s="20"/>
      <c r="E851" s="21"/>
      <c r="F851" s="21"/>
      <c r="G851" s="21"/>
      <c r="H851" s="21"/>
      <c r="J851" s="22"/>
      <c r="K851" s="21"/>
      <c r="L851" s="21"/>
    </row>
    <row r="852" spans="1:12" ht="15.75" customHeight="1" x14ac:dyDescent="0.2">
      <c r="A852" s="20"/>
      <c r="C852" s="64"/>
      <c r="D852" s="20"/>
      <c r="E852" s="21"/>
      <c r="F852" s="21"/>
      <c r="G852" s="21"/>
      <c r="H852" s="21"/>
      <c r="J852" s="22"/>
      <c r="K852" s="21"/>
      <c r="L852" s="21"/>
    </row>
    <row r="853" spans="1:12" ht="15.75" customHeight="1" x14ac:dyDescent="0.2">
      <c r="A853" s="20"/>
      <c r="C853" s="64"/>
      <c r="D853" s="20"/>
      <c r="E853" s="21"/>
      <c r="F853" s="21"/>
      <c r="G853" s="21"/>
      <c r="H853" s="21"/>
      <c r="J853" s="22"/>
      <c r="K853" s="21"/>
      <c r="L853" s="21"/>
    </row>
    <row r="854" spans="1:12" ht="15.75" customHeight="1" x14ac:dyDescent="0.2">
      <c r="A854" s="20"/>
      <c r="C854" s="64"/>
      <c r="D854" s="20"/>
      <c r="E854" s="21"/>
      <c r="F854" s="21"/>
      <c r="G854" s="21"/>
      <c r="H854" s="21"/>
      <c r="J854" s="22"/>
      <c r="K854" s="21"/>
      <c r="L854" s="21"/>
    </row>
    <row r="855" spans="1:12" ht="15.75" customHeight="1" x14ac:dyDescent="0.2">
      <c r="A855" s="20"/>
      <c r="C855" s="64"/>
      <c r="D855" s="20"/>
      <c r="E855" s="21"/>
      <c r="F855" s="21"/>
      <c r="G855" s="21"/>
      <c r="H855" s="21"/>
      <c r="J855" s="22"/>
      <c r="K855" s="21"/>
      <c r="L855" s="21"/>
    </row>
    <row r="856" spans="1:12" ht="15.75" customHeight="1" x14ac:dyDescent="0.2">
      <c r="A856" s="20"/>
      <c r="C856" s="64"/>
      <c r="D856" s="20"/>
      <c r="E856" s="21"/>
      <c r="F856" s="21"/>
      <c r="G856" s="21"/>
      <c r="H856" s="21"/>
      <c r="J856" s="22"/>
      <c r="K856" s="21"/>
      <c r="L856" s="21"/>
    </row>
    <row r="857" spans="1:12" ht="15.75" customHeight="1" x14ac:dyDescent="0.2">
      <c r="A857" s="20"/>
      <c r="C857" s="64"/>
      <c r="D857" s="20"/>
      <c r="E857" s="21"/>
      <c r="F857" s="21"/>
      <c r="G857" s="21"/>
      <c r="H857" s="21"/>
      <c r="J857" s="22"/>
      <c r="K857" s="21"/>
      <c r="L857" s="21"/>
    </row>
    <row r="858" spans="1:12" ht="15.75" customHeight="1" x14ac:dyDescent="0.2">
      <c r="A858" s="20"/>
      <c r="C858" s="64"/>
      <c r="D858" s="20"/>
      <c r="E858" s="21"/>
      <c r="F858" s="21"/>
      <c r="G858" s="21"/>
      <c r="H858" s="21"/>
      <c r="J858" s="22"/>
      <c r="K858" s="21"/>
      <c r="L858" s="21"/>
    </row>
    <row r="859" spans="1:12" ht="15.75" customHeight="1" x14ac:dyDescent="0.2">
      <c r="A859" s="20"/>
      <c r="C859" s="64"/>
      <c r="D859" s="20"/>
      <c r="E859" s="21"/>
      <c r="F859" s="21"/>
      <c r="G859" s="21"/>
      <c r="H859" s="21"/>
      <c r="J859" s="22"/>
      <c r="K859" s="21"/>
      <c r="L859" s="21"/>
    </row>
    <row r="860" spans="1:12" ht="15.75" customHeight="1" x14ac:dyDescent="0.2">
      <c r="A860" s="20"/>
      <c r="C860" s="64"/>
      <c r="D860" s="20"/>
      <c r="E860" s="21"/>
      <c r="F860" s="21"/>
      <c r="G860" s="21"/>
      <c r="H860" s="21"/>
      <c r="J860" s="22"/>
      <c r="K860" s="21"/>
      <c r="L860" s="21"/>
    </row>
    <row r="861" spans="1:12" ht="15.75" customHeight="1" x14ac:dyDescent="0.2">
      <c r="A861" s="20"/>
      <c r="C861" s="64"/>
      <c r="D861" s="20"/>
      <c r="E861" s="21"/>
      <c r="F861" s="21"/>
      <c r="G861" s="21"/>
      <c r="H861" s="21"/>
      <c r="J861" s="22"/>
      <c r="K861" s="21"/>
      <c r="L861" s="21"/>
    </row>
    <row r="862" spans="1:12" ht="15.75" customHeight="1" x14ac:dyDescent="0.2">
      <c r="A862" s="20"/>
      <c r="C862" s="64"/>
      <c r="D862" s="20"/>
      <c r="E862" s="21"/>
      <c r="F862" s="21"/>
      <c r="G862" s="21"/>
      <c r="H862" s="21"/>
      <c r="J862" s="22"/>
      <c r="K862" s="21"/>
      <c r="L862" s="21"/>
    </row>
    <row r="863" spans="1:12" ht="15.75" customHeight="1" x14ac:dyDescent="0.2">
      <c r="A863" s="20"/>
      <c r="C863" s="64"/>
      <c r="D863" s="20"/>
      <c r="E863" s="21"/>
      <c r="F863" s="21"/>
      <c r="G863" s="21"/>
      <c r="H863" s="21"/>
      <c r="J863" s="22"/>
      <c r="K863" s="21"/>
      <c r="L863" s="21"/>
    </row>
    <row r="864" spans="1:12" ht="15.75" customHeight="1" x14ac:dyDescent="0.2">
      <c r="A864" s="20"/>
      <c r="C864" s="64"/>
      <c r="D864" s="20"/>
      <c r="E864" s="21"/>
      <c r="F864" s="21"/>
      <c r="G864" s="21"/>
      <c r="H864" s="21"/>
      <c r="J864" s="22"/>
      <c r="K864" s="21"/>
      <c r="L864" s="21"/>
    </row>
    <row r="865" spans="1:12" ht="15.75" customHeight="1" x14ac:dyDescent="0.2">
      <c r="A865" s="20"/>
      <c r="C865" s="64"/>
      <c r="D865" s="20"/>
      <c r="E865" s="21"/>
      <c r="F865" s="21"/>
      <c r="G865" s="21"/>
      <c r="H865" s="21"/>
      <c r="J865" s="22"/>
      <c r="K865" s="21"/>
      <c r="L865" s="21"/>
    </row>
    <row r="866" spans="1:12" ht="15.75" customHeight="1" x14ac:dyDescent="0.2">
      <c r="A866" s="20"/>
      <c r="C866" s="64"/>
      <c r="D866" s="20"/>
      <c r="E866" s="21"/>
      <c r="F866" s="21"/>
      <c r="G866" s="21"/>
      <c r="H866" s="21"/>
      <c r="J866" s="22"/>
      <c r="K866" s="21"/>
      <c r="L866" s="21"/>
    </row>
    <row r="867" spans="1:12" ht="15.75" customHeight="1" x14ac:dyDescent="0.2">
      <c r="A867" s="20"/>
      <c r="C867" s="64"/>
      <c r="D867" s="20"/>
      <c r="E867" s="21"/>
      <c r="F867" s="21"/>
      <c r="G867" s="21"/>
      <c r="H867" s="21"/>
      <c r="J867" s="22"/>
      <c r="K867" s="21"/>
      <c r="L867" s="21"/>
    </row>
    <row r="868" spans="1:12" ht="15.75" customHeight="1" x14ac:dyDescent="0.2">
      <c r="A868" s="20"/>
      <c r="C868" s="64"/>
      <c r="D868" s="20"/>
      <c r="E868" s="21"/>
      <c r="F868" s="21"/>
      <c r="G868" s="21"/>
      <c r="H868" s="21"/>
      <c r="J868" s="22"/>
      <c r="K868" s="21"/>
      <c r="L868" s="21"/>
    </row>
    <row r="869" spans="1:12" ht="15.75" customHeight="1" x14ac:dyDescent="0.2">
      <c r="A869" s="20"/>
      <c r="C869" s="64"/>
      <c r="D869" s="20"/>
      <c r="E869" s="21"/>
      <c r="F869" s="21"/>
      <c r="G869" s="21"/>
      <c r="H869" s="21"/>
      <c r="J869" s="22"/>
      <c r="K869" s="21"/>
      <c r="L869" s="21"/>
    </row>
    <row r="870" spans="1:12" ht="15.75" customHeight="1" x14ac:dyDescent="0.2">
      <c r="A870" s="20"/>
      <c r="C870" s="64"/>
      <c r="D870" s="20"/>
      <c r="E870" s="21"/>
      <c r="F870" s="21"/>
      <c r="G870" s="21"/>
      <c r="H870" s="21"/>
      <c r="J870" s="22"/>
      <c r="K870" s="21"/>
      <c r="L870" s="21"/>
    </row>
    <row r="871" spans="1:12" ht="15.75" customHeight="1" x14ac:dyDescent="0.2">
      <c r="A871" s="20"/>
      <c r="C871" s="64"/>
      <c r="D871" s="20"/>
      <c r="E871" s="21"/>
      <c r="F871" s="21"/>
      <c r="G871" s="21"/>
      <c r="H871" s="21"/>
      <c r="J871" s="22"/>
      <c r="K871" s="21"/>
      <c r="L871" s="21"/>
    </row>
    <row r="872" spans="1:12" ht="15.75" customHeight="1" x14ac:dyDescent="0.2">
      <c r="A872" s="20"/>
      <c r="C872" s="64"/>
      <c r="D872" s="20"/>
      <c r="E872" s="21"/>
      <c r="F872" s="21"/>
      <c r="G872" s="21"/>
      <c r="H872" s="21"/>
      <c r="J872" s="22"/>
      <c r="K872" s="21"/>
      <c r="L872" s="21"/>
    </row>
    <row r="873" spans="1:12" ht="15.75" customHeight="1" x14ac:dyDescent="0.2">
      <c r="A873" s="20"/>
      <c r="C873" s="64"/>
      <c r="D873" s="20"/>
      <c r="E873" s="21"/>
      <c r="F873" s="21"/>
      <c r="G873" s="21"/>
      <c r="H873" s="21"/>
      <c r="J873" s="22"/>
      <c r="K873" s="21"/>
      <c r="L873" s="21"/>
    </row>
    <row r="874" spans="1:12" ht="15.75" customHeight="1" x14ac:dyDescent="0.2">
      <c r="A874" s="20"/>
      <c r="C874" s="64"/>
      <c r="D874" s="20"/>
      <c r="E874" s="21"/>
      <c r="F874" s="21"/>
      <c r="G874" s="21"/>
      <c r="H874" s="21"/>
      <c r="J874" s="22"/>
      <c r="K874" s="21"/>
      <c r="L874" s="21"/>
    </row>
    <row r="875" spans="1:12" ht="15.75" customHeight="1" x14ac:dyDescent="0.2">
      <c r="A875" s="20"/>
      <c r="C875" s="64"/>
      <c r="D875" s="20"/>
      <c r="E875" s="21"/>
      <c r="F875" s="21"/>
      <c r="G875" s="21"/>
      <c r="H875" s="21"/>
      <c r="J875" s="22"/>
      <c r="K875" s="21"/>
      <c r="L875" s="21"/>
    </row>
    <row r="876" spans="1:12" ht="15.75" customHeight="1" x14ac:dyDescent="0.2">
      <c r="A876" s="20"/>
      <c r="C876" s="64"/>
      <c r="D876" s="20"/>
      <c r="E876" s="21"/>
      <c r="F876" s="21"/>
      <c r="G876" s="21"/>
      <c r="H876" s="21"/>
      <c r="J876" s="22"/>
      <c r="K876" s="21"/>
      <c r="L876" s="21"/>
    </row>
    <row r="877" spans="1:12" ht="15.75" customHeight="1" x14ac:dyDescent="0.2">
      <c r="A877" s="20"/>
      <c r="C877" s="64"/>
      <c r="D877" s="20"/>
      <c r="E877" s="21"/>
      <c r="F877" s="21"/>
      <c r="G877" s="21"/>
      <c r="H877" s="21"/>
      <c r="J877" s="22"/>
      <c r="K877" s="21"/>
      <c r="L877" s="21"/>
    </row>
    <row r="878" spans="1:12" ht="15.75" customHeight="1" x14ac:dyDescent="0.2">
      <c r="A878" s="20"/>
      <c r="C878" s="64"/>
      <c r="D878" s="20"/>
      <c r="E878" s="21"/>
      <c r="F878" s="21"/>
      <c r="G878" s="21"/>
      <c r="H878" s="21"/>
      <c r="J878" s="22"/>
      <c r="K878" s="21"/>
      <c r="L878" s="21"/>
    </row>
    <row r="879" spans="1:12" ht="15.75" customHeight="1" x14ac:dyDescent="0.2">
      <c r="A879" s="20"/>
      <c r="C879" s="64"/>
      <c r="D879" s="20"/>
      <c r="E879" s="21"/>
      <c r="F879" s="21"/>
      <c r="G879" s="21"/>
      <c r="H879" s="21"/>
      <c r="J879" s="22"/>
      <c r="K879" s="21"/>
      <c r="L879" s="21"/>
    </row>
    <row r="880" spans="1:12" ht="15.75" customHeight="1" x14ac:dyDescent="0.2">
      <c r="A880" s="20"/>
      <c r="C880" s="64"/>
      <c r="D880" s="20"/>
      <c r="E880" s="21"/>
      <c r="F880" s="21"/>
      <c r="G880" s="21"/>
      <c r="H880" s="21"/>
      <c r="J880" s="22"/>
      <c r="K880" s="21"/>
      <c r="L880" s="21"/>
    </row>
    <row r="881" spans="1:12" ht="15.75" customHeight="1" x14ac:dyDescent="0.2">
      <c r="A881" s="20"/>
      <c r="C881" s="64"/>
      <c r="D881" s="20"/>
      <c r="E881" s="21"/>
      <c r="F881" s="21"/>
      <c r="G881" s="21"/>
      <c r="H881" s="21"/>
      <c r="J881" s="22"/>
      <c r="K881" s="21"/>
      <c r="L881" s="21"/>
    </row>
    <row r="882" spans="1:12" ht="15.75" customHeight="1" x14ac:dyDescent="0.2">
      <c r="A882" s="20"/>
      <c r="C882" s="64"/>
      <c r="D882" s="20"/>
      <c r="E882" s="21"/>
      <c r="F882" s="21"/>
      <c r="G882" s="21"/>
      <c r="H882" s="21"/>
      <c r="J882" s="22"/>
      <c r="K882" s="21"/>
      <c r="L882" s="21"/>
    </row>
    <row r="883" spans="1:12" ht="15.75" customHeight="1" x14ac:dyDescent="0.2">
      <c r="A883" s="20"/>
      <c r="C883" s="64"/>
      <c r="D883" s="20"/>
      <c r="E883" s="21"/>
      <c r="F883" s="21"/>
      <c r="G883" s="21"/>
      <c r="H883" s="21"/>
      <c r="J883" s="22"/>
      <c r="K883" s="21"/>
      <c r="L883" s="21"/>
    </row>
    <row r="884" spans="1:12" ht="15.75" customHeight="1" x14ac:dyDescent="0.2">
      <c r="A884" s="20"/>
      <c r="C884" s="64"/>
      <c r="D884" s="20"/>
      <c r="E884" s="21"/>
      <c r="F884" s="21"/>
      <c r="G884" s="21"/>
      <c r="H884" s="21"/>
      <c r="J884" s="22"/>
      <c r="K884" s="21"/>
      <c r="L884" s="21"/>
    </row>
    <row r="885" spans="1:12" ht="15.75" customHeight="1" x14ac:dyDescent="0.2">
      <c r="A885" s="20"/>
      <c r="C885" s="64"/>
      <c r="D885" s="20"/>
      <c r="E885" s="21"/>
      <c r="F885" s="21"/>
      <c r="G885" s="21"/>
      <c r="H885" s="21"/>
      <c r="J885" s="22"/>
      <c r="K885" s="21"/>
      <c r="L885" s="21"/>
    </row>
    <row r="886" spans="1:12" ht="15.75" customHeight="1" x14ac:dyDescent="0.2">
      <c r="A886" s="20"/>
      <c r="C886" s="64"/>
      <c r="D886" s="20"/>
      <c r="E886" s="21"/>
      <c r="F886" s="21"/>
      <c r="G886" s="21"/>
      <c r="H886" s="21"/>
      <c r="J886" s="22"/>
      <c r="K886" s="21"/>
      <c r="L886" s="21"/>
    </row>
    <row r="887" spans="1:12" ht="15.75" customHeight="1" x14ac:dyDescent="0.2">
      <c r="A887" s="20"/>
      <c r="C887" s="64"/>
      <c r="D887" s="20"/>
      <c r="E887" s="21"/>
      <c r="F887" s="21"/>
      <c r="G887" s="21"/>
      <c r="H887" s="21"/>
      <c r="J887" s="22"/>
      <c r="K887" s="21"/>
      <c r="L887" s="21"/>
    </row>
    <row r="888" spans="1:12" ht="15.75" customHeight="1" x14ac:dyDescent="0.2">
      <c r="A888" s="20"/>
      <c r="C888" s="64"/>
      <c r="D888" s="20"/>
      <c r="E888" s="21"/>
      <c r="F888" s="21"/>
      <c r="G888" s="21"/>
      <c r="H888" s="21"/>
      <c r="J888" s="22"/>
      <c r="K888" s="21"/>
      <c r="L888" s="21"/>
    </row>
    <row r="889" spans="1:12" ht="15.75" customHeight="1" x14ac:dyDescent="0.2">
      <c r="A889" s="20"/>
      <c r="C889" s="64"/>
      <c r="D889" s="20"/>
      <c r="E889" s="21"/>
      <c r="F889" s="21"/>
      <c r="G889" s="21"/>
      <c r="H889" s="21"/>
      <c r="J889" s="22"/>
      <c r="K889" s="21"/>
      <c r="L889" s="21"/>
    </row>
    <row r="890" spans="1:12" ht="15.75" customHeight="1" x14ac:dyDescent="0.2">
      <c r="A890" s="20"/>
      <c r="C890" s="64"/>
      <c r="D890" s="20"/>
      <c r="E890" s="21"/>
      <c r="F890" s="21"/>
      <c r="G890" s="21"/>
      <c r="H890" s="21"/>
      <c r="J890" s="22"/>
      <c r="K890" s="21"/>
      <c r="L890" s="21"/>
    </row>
    <row r="891" spans="1:12" ht="15.75" customHeight="1" x14ac:dyDescent="0.2">
      <c r="A891" s="20"/>
      <c r="C891" s="64"/>
      <c r="D891" s="20"/>
      <c r="E891" s="21"/>
      <c r="F891" s="21"/>
      <c r="G891" s="21"/>
      <c r="H891" s="21"/>
      <c r="J891" s="22"/>
      <c r="K891" s="21"/>
      <c r="L891" s="21"/>
    </row>
    <row r="892" spans="1:12" ht="15.75" customHeight="1" x14ac:dyDescent="0.2">
      <c r="A892" s="20"/>
      <c r="C892" s="64"/>
      <c r="D892" s="20"/>
      <c r="E892" s="21"/>
      <c r="F892" s="21"/>
      <c r="G892" s="21"/>
      <c r="H892" s="21"/>
      <c r="J892" s="22"/>
      <c r="K892" s="21"/>
      <c r="L892" s="21"/>
    </row>
    <row r="893" spans="1:12" ht="15.75" customHeight="1" x14ac:dyDescent="0.2">
      <c r="A893" s="20"/>
      <c r="C893" s="64"/>
      <c r="D893" s="20"/>
      <c r="E893" s="21"/>
      <c r="F893" s="21"/>
      <c r="G893" s="21"/>
      <c r="H893" s="21"/>
      <c r="J893" s="22"/>
      <c r="K893" s="21"/>
      <c r="L893" s="21"/>
    </row>
    <row r="894" spans="1:12" ht="15.75" customHeight="1" x14ac:dyDescent="0.2">
      <c r="A894" s="20"/>
      <c r="C894" s="64"/>
      <c r="D894" s="20"/>
      <c r="E894" s="21"/>
      <c r="F894" s="21"/>
      <c r="G894" s="21"/>
      <c r="H894" s="21"/>
      <c r="J894" s="22"/>
      <c r="K894" s="21"/>
      <c r="L894" s="21"/>
    </row>
    <row r="895" spans="1:12" ht="15.75" customHeight="1" x14ac:dyDescent="0.2">
      <c r="A895" s="20"/>
      <c r="C895" s="64"/>
      <c r="D895" s="20"/>
      <c r="E895" s="21"/>
      <c r="F895" s="21"/>
      <c r="G895" s="21"/>
      <c r="H895" s="21"/>
      <c r="J895" s="22"/>
      <c r="K895" s="21"/>
      <c r="L895" s="21"/>
    </row>
    <row r="896" spans="1:12" ht="15.75" customHeight="1" x14ac:dyDescent="0.2">
      <c r="A896" s="20"/>
      <c r="C896" s="64"/>
      <c r="D896" s="20"/>
      <c r="E896" s="21"/>
      <c r="F896" s="21"/>
      <c r="G896" s="21"/>
      <c r="H896" s="21"/>
      <c r="J896" s="22"/>
      <c r="K896" s="21"/>
      <c r="L896" s="21"/>
    </row>
    <row r="897" spans="1:12" ht="15.75" customHeight="1" x14ac:dyDescent="0.2">
      <c r="A897" s="20"/>
      <c r="C897" s="64"/>
      <c r="D897" s="20"/>
      <c r="E897" s="21"/>
      <c r="F897" s="21"/>
      <c r="G897" s="21"/>
      <c r="H897" s="21"/>
      <c r="J897" s="22"/>
      <c r="K897" s="21"/>
      <c r="L897" s="21"/>
    </row>
    <row r="898" spans="1:12" ht="15.75" customHeight="1" x14ac:dyDescent="0.2">
      <c r="A898" s="20"/>
      <c r="C898" s="64"/>
      <c r="D898" s="20"/>
      <c r="E898" s="21"/>
      <c r="F898" s="21"/>
      <c r="G898" s="21"/>
      <c r="H898" s="21"/>
      <c r="J898" s="22"/>
      <c r="K898" s="21"/>
      <c r="L898" s="21"/>
    </row>
    <row r="899" spans="1:12" ht="15.75" customHeight="1" x14ac:dyDescent="0.2">
      <c r="A899" s="20"/>
      <c r="C899" s="64"/>
      <c r="D899" s="20"/>
      <c r="E899" s="21"/>
      <c r="F899" s="21"/>
      <c r="G899" s="21"/>
      <c r="H899" s="21"/>
      <c r="J899" s="22"/>
      <c r="K899" s="21"/>
      <c r="L899" s="21"/>
    </row>
    <row r="900" spans="1:12" ht="15.75" customHeight="1" x14ac:dyDescent="0.2">
      <c r="A900" s="20"/>
      <c r="C900" s="64"/>
      <c r="D900" s="20"/>
      <c r="E900" s="21"/>
      <c r="F900" s="21"/>
      <c r="G900" s="21"/>
      <c r="H900" s="21"/>
      <c r="J900" s="22"/>
      <c r="K900" s="21"/>
      <c r="L900" s="21"/>
    </row>
    <row r="901" spans="1:12" ht="15.75" customHeight="1" x14ac:dyDescent="0.2">
      <c r="A901" s="20"/>
      <c r="C901" s="64"/>
      <c r="D901" s="20"/>
      <c r="E901" s="21"/>
      <c r="F901" s="21"/>
      <c r="G901" s="21"/>
      <c r="H901" s="21"/>
      <c r="J901" s="22"/>
      <c r="K901" s="21"/>
      <c r="L901" s="21"/>
    </row>
    <row r="902" spans="1:12" ht="15.75" customHeight="1" x14ac:dyDescent="0.2">
      <c r="A902" s="20"/>
      <c r="C902" s="64"/>
      <c r="D902" s="20"/>
      <c r="E902" s="21"/>
      <c r="F902" s="21"/>
      <c r="G902" s="21"/>
      <c r="H902" s="21"/>
      <c r="J902" s="22"/>
      <c r="K902" s="21"/>
      <c r="L902" s="21"/>
    </row>
    <row r="903" spans="1:12" ht="15.75" customHeight="1" x14ac:dyDescent="0.2">
      <c r="A903" s="20"/>
      <c r="C903" s="64"/>
      <c r="D903" s="20"/>
      <c r="E903" s="21"/>
      <c r="F903" s="21"/>
      <c r="G903" s="21"/>
      <c r="H903" s="21"/>
      <c r="J903" s="22"/>
      <c r="K903" s="21"/>
      <c r="L903" s="21"/>
    </row>
    <row r="904" spans="1:12" ht="15.75" customHeight="1" x14ac:dyDescent="0.2">
      <c r="A904" s="20"/>
      <c r="C904" s="64"/>
      <c r="D904" s="20"/>
      <c r="E904" s="21"/>
      <c r="F904" s="21"/>
      <c r="G904" s="21"/>
      <c r="H904" s="21"/>
      <c r="J904" s="22"/>
      <c r="K904" s="21"/>
      <c r="L904" s="21"/>
    </row>
    <row r="905" spans="1:12" ht="15.75" customHeight="1" x14ac:dyDescent="0.2">
      <c r="A905" s="20"/>
      <c r="C905" s="64"/>
      <c r="D905" s="20"/>
      <c r="E905" s="21"/>
      <c r="F905" s="21"/>
      <c r="G905" s="21"/>
      <c r="H905" s="21"/>
      <c r="J905" s="22"/>
      <c r="K905" s="21"/>
      <c r="L905" s="21"/>
    </row>
    <row r="906" spans="1:12" ht="15.75" customHeight="1" x14ac:dyDescent="0.2">
      <c r="A906" s="20"/>
      <c r="C906" s="64"/>
      <c r="D906" s="20"/>
      <c r="E906" s="21"/>
      <c r="F906" s="21"/>
      <c r="G906" s="21"/>
      <c r="H906" s="21"/>
      <c r="J906" s="22"/>
      <c r="K906" s="21"/>
      <c r="L906" s="21"/>
    </row>
    <row r="907" spans="1:12" ht="15.75" customHeight="1" x14ac:dyDescent="0.2">
      <c r="A907" s="20"/>
      <c r="C907" s="64"/>
      <c r="D907" s="20"/>
      <c r="E907" s="21"/>
      <c r="F907" s="21"/>
      <c r="G907" s="21"/>
      <c r="H907" s="21"/>
      <c r="J907" s="22"/>
      <c r="K907" s="21"/>
      <c r="L907" s="21"/>
    </row>
    <row r="908" spans="1:12" ht="15.75" customHeight="1" x14ac:dyDescent="0.2">
      <c r="A908" s="20"/>
      <c r="C908" s="64"/>
      <c r="D908" s="20"/>
      <c r="E908" s="21"/>
      <c r="F908" s="21"/>
      <c r="G908" s="21"/>
      <c r="H908" s="21"/>
      <c r="J908" s="22"/>
      <c r="K908" s="21"/>
      <c r="L908" s="21"/>
    </row>
    <row r="909" spans="1:12" ht="15.75" customHeight="1" x14ac:dyDescent="0.2">
      <c r="A909" s="20"/>
      <c r="C909" s="64"/>
      <c r="D909" s="20"/>
      <c r="E909" s="21"/>
      <c r="F909" s="21"/>
      <c r="G909" s="21"/>
      <c r="H909" s="21"/>
      <c r="J909" s="22"/>
      <c r="K909" s="21"/>
      <c r="L909" s="21"/>
    </row>
    <row r="910" spans="1:12" ht="15.75" customHeight="1" x14ac:dyDescent="0.2">
      <c r="A910" s="20"/>
      <c r="C910" s="64"/>
      <c r="D910" s="20"/>
      <c r="E910" s="21"/>
      <c r="F910" s="21"/>
      <c r="G910" s="21"/>
      <c r="H910" s="21"/>
      <c r="J910" s="22"/>
      <c r="K910" s="21"/>
      <c r="L910" s="21"/>
    </row>
    <row r="911" spans="1:12" ht="15.75" customHeight="1" x14ac:dyDescent="0.2">
      <c r="A911" s="20"/>
      <c r="C911" s="64"/>
      <c r="D911" s="20"/>
      <c r="E911" s="21"/>
      <c r="F911" s="21"/>
      <c r="G911" s="21"/>
      <c r="H911" s="21"/>
      <c r="J911" s="22"/>
      <c r="K911" s="21"/>
      <c r="L911" s="21"/>
    </row>
    <row r="912" spans="1:12" ht="15.75" customHeight="1" x14ac:dyDescent="0.2">
      <c r="A912" s="20"/>
      <c r="C912" s="64"/>
      <c r="D912" s="20"/>
      <c r="E912" s="21"/>
      <c r="F912" s="21"/>
      <c r="G912" s="21"/>
      <c r="H912" s="21"/>
      <c r="J912" s="22"/>
      <c r="K912" s="21"/>
      <c r="L912" s="21"/>
    </row>
    <row r="913" spans="1:12" ht="15.75" customHeight="1" x14ac:dyDescent="0.2">
      <c r="A913" s="20"/>
      <c r="C913" s="64"/>
      <c r="D913" s="20"/>
      <c r="E913" s="21"/>
      <c r="F913" s="21"/>
      <c r="G913" s="21"/>
      <c r="H913" s="21"/>
      <c r="J913" s="22"/>
      <c r="K913" s="21"/>
      <c r="L913" s="21"/>
    </row>
    <row r="914" spans="1:12" ht="15.75" customHeight="1" x14ac:dyDescent="0.2">
      <c r="A914" s="20"/>
      <c r="C914" s="64"/>
      <c r="D914" s="20"/>
      <c r="E914" s="21"/>
      <c r="F914" s="21"/>
      <c r="G914" s="21"/>
      <c r="H914" s="21"/>
      <c r="J914" s="22"/>
      <c r="K914" s="21"/>
      <c r="L914" s="21"/>
    </row>
    <row r="915" spans="1:12" ht="15.75" customHeight="1" x14ac:dyDescent="0.2">
      <c r="A915" s="20"/>
      <c r="C915" s="64"/>
      <c r="D915" s="20"/>
      <c r="E915" s="21"/>
      <c r="F915" s="21"/>
      <c r="G915" s="21"/>
      <c r="H915" s="21"/>
      <c r="J915" s="22"/>
      <c r="K915" s="21"/>
      <c r="L915" s="21"/>
    </row>
    <row r="916" spans="1:12" ht="15.75" customHeight="1" x14ac:dyDescent="0.2">
      <c r="A916" s="20"/>
      <c r="C916" s="64"/>
      <c r="D916" s="20"/>
      <c r="E916" s="21"/>
      <c r="F916" s="21"/>
      <c r="G916" s="21"/>
      <c r="H916" s="21"/>
      <c r="J916" s="22"/>
      <c r="K916" s="21"/>
      <c r="L916" s="21"/>
    </row>
    <row r="917" spans="1:12" ht="15.75" customHeight="1" x14ac:dyDescent="0.2">
      <c r="A917" s="20"/>
      <c r="C917" s="64"/>
      <c r="D917" s="20"/>
      <c r="E917" s="21"/>
      <c r="F917" s="21"/>
      <c r="G917" s="21"/>
      <c r="H917" s="21"/>
      <c r="J917" s="22"/>
      <c r="K917" s="21"/>
      <c r="L917" s="21"/>
    </row>
    <row r="918" spans="1:12" ht="15.75" customHeight="1" x14ac:dyDescent="0.2">
      <c r="A918" s="20"/>
      <c r="C918" s="64"/>
      <c r="D918" s="20"/>
      <c r="E918" s="21"/>
      <c r="F918" s="21"/>
      <c r="G918" s="21"/>
      <c r="H918" s="21"/>
      <c r="J918" s="22"/>
      <c r="K918" s="21"/>
      <c r="L918" s="21"/>
    </row>
    <row r="919" spans="1:12" ht="15.75" customHeight="1" x14ac:dyDescent="0.2">
      <c r="A919" s="20"/>
      <c r="C919" s="64"/>
      <c r="D919" s="20"/>
      <c r="E919" s="21"/>
      <c r="F919" s="21"/>
      <c r="G919" s="21"/>
      <c r="H919" s="21"/>
      <c r="J919" s="22"/>
      <c r="K919" s="21"/>
      <c r="L919" s="21"/>
    </row>
    <row r="920" spans="1:12" ht="15.75" customHeight="1" x14ac:dyDescent="0.2">
      <c r="A920" s="20"/>
      <c r="C920" s="64"/>
      <c r="D920" s="20"/>
      <c r="E920" s="21"/>
      <c r="F920" s="21"/>
      <c r="G920" s="21"/>
      <c r="H920" s="21"/>
      <c r="J920" s="22"/>
      <c r="K920" s="21"/>
      <c r="L920" s="21"/>
    </row>
    <row r="921" spans="1:12" ht="15.75" customHeight="1" x14ac:dyDescent="0.2">
      <c r="A921" s="20"/>
      <c r="C921" s="64"/>
      <c r="D921" s="20"/>
      <c r="E921" s="21"/>
      <c r="F921" s="21"/>
      <c r="G921" s="21"/>
      <c r="H921" s="21"/>
      <c r="J921" s="22"/>
      <c r="K921" s="21"/>
      <c r="L921" s="21"/>
    </row>
  </sheetData>
  <autoFilter ref="A1:L508">
    <filterColumn colId="0">
      <filters>
        <filter val="DTI"/>
      </filters>
    </filterColumn>
  </autoFilter>
  <customSheetViews>
    <customSheetView guid="{EFB6D5DC-B5CD-4D35-B56B-1850FBDDD077}" filter="1" showAutoFilter="1">
      <pageMargins left="0" right="0" top="0" bottom="0" header="0" footer="0"/>
      <autoFilter ref="A1:A1000"/>
    </customSheetView>
  </customSheetView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14:formula1>
            <xm:f>dados!$A$2:$A$23</xm:f>
          </x14:formula1>
          <xm:sqref>A2:A501 A508</xm:sqref>
        </x14:dataValidation>
        <x14:dataValidation type="list" allowBlank="1" showErrorMessage="1">
          <x14:formula1>
            <xm:f>dados!$G$2:$G$13</xm:f>
          </x14:formula1>
          <xm:sqref>I2:I500 I503 I508</xm:sqref>
        </x14:dataValidation>
        <x14:dataValidation type="list" allowBlank="1" showErrorMessage="1">
          <x14:formula1>
            <xm:f>dados!$I$2:$I$10</xm:f>
          </x14:formula1>
          <xm:sqref>J2:J500 J508 J503:J504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9" ma:contentTypeDescription="Crie um novo documento." ma:contentTypeScope="" ma:versionID="61c7ef9101aaa2db5d78af4655f8c459">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e4689aba58109d600e1894b7c1932679"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Sabrina Bunn Schwalb</DisplayName>
        <AccountId>58</AccountId>
        <AccountType/>
      </UserInfo>
    </SharedWithUsers>
    <lcf76f155ced4ddcb4097134ff3c332f xmlns="13de46c0-310e-4984-aade-57b737bc1e8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633C77-683A-4ACE-A8CE-7E762D5C9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de46c0-310e-4984-aade-57b737bc1e84"/>
    <ds:schemaRef ds:uri="321e3519-dada-4009-9814-61dd947c0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CE2F4F-C0FB-4F24-A51B-EA008E5CD684}">
  <ds:schemaRefs>
    <ds:schemaRef ds:uri="http://purl.org/dc/elements/1.1/"/>
    <ds:schemaRef ds:uri="http://schemas.microsoft.com/office/2006/documentManagement/types"/>
    <ds:schemaRef ds:uri="321e3519-dada-4009-9814-61dd947c0962"/>
    <ds:schemaRef ds:uri="http://purl.org/dc/dcmitype/"/>
    <ds:schemaRef ds:uri="13de46c0-310e-4984-aade-57b737bc1e84"/>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799BCAA-40F8-4F72-8D15-DF42D1FE4A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Respostas ao formulário 1</vt:lpstr>
      <vt:lpstr>dados</vt:lpstr>
      <vt:lpstr>PCA 2022 consolidado</vt:lpstr>
      <vt:lpstr>PCA 2022 Licit, Dispensa, Inexi</vt:lpstr>
      <vt:lpstr>PCA 2022 RC</vt:lpstr>
      <vt:lpstr>PCA 2022 Prorrogações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Rogerio Pereira da Silva</cp:lastModifiedBy>
  <cp:revision/>
  <dcterms:created xsi:type="dcterms:W3CDTF">2021-07-05T19:53:40Z</dcterms:created>
  <dcterms:modified xsi:type="dcterms:W3CDTF">2022-10-14T20:40:45Z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ies>
</file>