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03"/>
  <workbookPr/>
  <mc:AlternateContent xmlns:mc="http://schemas.openxmlformats.org/markup-compatibility/2006">
    <mc:Choice Requires="x15">
      <x15ac:absPath xmlns:x15ac="http://schemas.microsoft.com/office/spreadsheetml/2010/11/ac" url="https://tjscjusbr0.sharepoint.com/sites/DMP-DiretoriadeMaterialePatrimnio-4.DIVISODELICITAESECOMPRASDIRETAS/Documentos Compartilhados/4.  DIVISÃO DE LICITAÇÕES E COMPRAS DIRETAS/"/>
    </mc:Choice>
  </mc:AlternateContent>
  <xr:revisionPtr revIDLastSave="8673" documentId="8_{679D50C7-C0E8-43BB-A44A-1B56858D63B9}" xr6:coauthVersionLast="47" xr6:coauthVersionMax="47" xr10:uidLastSave="{22870367-0BEA-46FD-8DAD-21D5DAF1E6BA}"/>
  <bookViews>
    <workbookView xWindow="-120" yWindow="-120" windowWidth="29040" windowHeight="15720" tabRatio="662" firstSheet="2" activeTab="2" xr2:uid="{00000000-000D-0000-FFFF-FFFF00000000}"/>
  </bookViews>
  <sheets>
    <sheet name="Respostas ao formulário 1" sheetId="1" state="hidden" r:id="rId1"/>
    <sheet name="PCA 2022 consolidado" sheetId="7" state="hidden" r:id="rId2"/>
    <sheet name="PCA Licit, Dispensa, Inexi" sheetId="2" r:id="rId3"/>
    <sheet name="PCA RC" sheetId="4" r:id="rId4"/>
    <sheet name="dados" sheetId="3" r:id="rId5"/>
    <sheet name="PCA Prorrogações" sheetId="5" r:id="rId6"/>
  </sheets>
  <definedNames>
    <definedName name="_xlnm._FilterDatabase" localSheetId="4" hidden="1">dados!$K$1:$K$10</definedName>
    <definedName name="_xlnm._FilterDatabase" localSheetId="1" hidden="1">'PCA 2022 consolidado'!$B$1:$AJ$175</definedName>
    <definedName name="_xlnm._FilterDatabase" localSheetId="2" hidden="1">'PCA Licit, Dispensa, Inexi'!$A$1:$AG$668</definedName>
    <definedName name="_xlnm._FilterDatabase" localSheetId="5" hidden="1">'PCA Prorrogações'!$A$1:$K$516</definedName>
    <definedName name="_xlnm._FilterDatabase" localSheetId="3" hidden="1">'PCA RC'!$A$1:$P$1174</definedName>
    <definedName name="Z_EFB6D5DC_B5CD_4D35_B56B_1850FBDDD077_.wvu.FilterData" localSheetId="1" hidden="1">'PCA 2022 consolidado'!$B$1:$B$1000</definedName>
    <definedName name="Z_EFB6D5DC_B5CD_4D35_B56B_1850FBDDD077_.wvu.FilterData" localSheetId="2" hidden="1">'PCA Licit, Dispensa, Inexi'!$A$1:$A$136</definedName>
    <definedName name="Z_EFB6D5DC_B5CD_4D35_B56B_1850FBDDD077_.wvu.FilterData" localSheetId="5" hidden="1">'PCA Prorrogações'!$A$1:$A$918</definedName>
    <definedName name="Z_EFB6D5DC_B5CD_4D35_B56B_1850FBDDD077_.wvu.FilterData" localSheetId="3" hidden="1">'PCA RC'!$A$1:$A$340</definedName>
  </definedNames>
  <calcPr calcId="191028"/>
  <customWorkbookViews>
    <customWorkbookView name="Filtro 2" guid="{EFB6D5DC-B5CD-4D35-B56B-1850FBDDD077}"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8" i="2" l="1"/>
  <c r="B3" i="2"/>
  <c r="B195" i="2"/>
  <c r="AE109" i="2"/>
  <c r="B185" i="2"/>
  <c r="B184" i="2"/>
  <c r="B5" i="2"/>
  <c r="B106" i="2"/>
  <c r="AE88" i="2"/>
  <c r="B67" i="2"/>
  <c r="B87" i="2"/>
  <c r="B69" i="2"/>
  <c r="B31" i="2"/>
  <c r="B15" i="2"/>
  <c r="B13" i="2"/>
  <c r="B14" i="2"/>
  <c r="AE105" i="2"/>
  <c r="AE89" i="2"/>
  <c r="AE68" i="2"/>
  <c r="AE69" i="2"/>
  <c r="B95" i="2" l="1"/>
  <c r="B162" i="2"/>
  <c r="B94" i="2"/>
  <c r="B136" i="2"/>
  <c r="B137" i="2"/>
  <c r="B138" i="2"/>
  <c r="B139" i="2"/>
  <c r="B88" i="2"/>
  <c r="B63" i="2"/>
  <c r="B64" i="2"/>
  <c r="B140" i="2"/>
  <c r="B157" i="2"/>
  <c r="B179" i="2"/>
  <c r="B2" i="2"/>
  <c r="B65" i="2"/>
  <c r="B66" i="2"/>
  <c r="B141" i="2"/>
  <c r="B158" i="2"/>
  <c r="B180" i="2"/>
  <c r="B181" i="2"/>
  <c r="B182" i="2"/>
  <c r="B183" i="2"/>
  <c r="B186" i="2"/>
  <c r="B187" i="2"/>
  <c r="B159" i="2"/>
  <c r="B188" i="2"/>
  <c r="B189" i="2"/>
  <c r="B190" i="2"/>
  <c r="B191" i="2"/>
  <c r="B192" i="2"/>
  <c r="B193" i="2"/>
  <c r="B194"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176" i="2"/>
  <c r="B7" i="2"/>
  <c r="B146" i="2"/>
  <c r="B156" i="2"/>
  <c r="B175" i="2"/>
  <c r="B62" i="2"/>
  <c r="B6" i="2"/>
  <c r="B104" i="2"/>
  <c r="B86" i="2"/>
  <c r="B61" i="2"/>
  <c r="B108" i="2"/>
  <c r="B126" i="2"/>
  <c r="AE126" i="2"/>
  <c r="B90" i="2"/>
  <c r="AE90" i="2"/>
  <c r="B160" i="2"/>
  <c r="AE160" i="2"/>
  <c r="B70" i="2"/>
  <c r="AE70" i="2"/>
  <c r="B127" i="2"/>
  <c r="AE127" i="2"/>
  <c r="B109" i="2"/>
  <c r="B128" i="2"/>
  <c r="AE128" i="2"/>
  <c r="B144" i="2"/>
  <c r="AE144" i="2"/>
  <c r="B8" i="2"/>
  <c r="B9" i="2"/>
  <c r="B10" i="2"/>
  <c r="B11" i="2"/>
  <c r="AE154" i="2"/>
  <c r="AE102" i="2"/>
  <c r="AE123" i="2"/>
  <c r="AE173" i="2"/>
  <c r="AE155" i="2"/>
  <c r="AE57" i="2"/>
  <c r="AE58" i="2"/>
  <c r="AE85" i="2"/>
  <c r="AE124" i="2"/>
  <c r="AE103" i="2"/>
  <c r="AE59" i="2"/>
  <c r="AE174" i="2"/>
  <c r="AE60" i="2"/>
  <c r="AE61" i="2"/>
  <c r="AE86" i="2"/>
  <c r="AE156" i="2"/>
  <c r="AE175" i="2"/>
  <c r="AE62" i="2"/>
  <c r="AE6" i="2"/>
  <c r="AE104" i="2"/>
  <c r="AE87" i="2"/>
  <c r="AE176" i="2"/>
  <c r="AE136" i="2"/>
  <c r="AE137" i="2"/>
  <c r="AE138" i="2"/>
  <c r="AE139" i="2"/>
  <c r="AE63" i="2"/>
  <c r="AE64" i="2"/>
  <c r="AE140" i="2"/>
  <c r="AE157" i="2"/>
  <c r="AE178" i="2"/>
  <c r="AE179" i="2"/>
  <c r="AE2" i="2"/>
  <c r="AE65" i="2"/>
  <c r="AE66" i="2"/>
  <c r="AE3" i="2"/>
  <c r="AE141" i="2"/>
  <c r="AE158" i="2"/>
  <c r="AE180" i="2"/>
  <c r="AE181" i="2"/>
  <c r="AE182" i="2"/>
  <c r="AE183" i="2"/>
  <c r="AE184" i="2"/>
  <c r="AE177" i="2"/>
  <c r="AE185" i="2"/>
  <c r="AE186" i="2"/>
  <c r="AE4" i="2"/>
  <c r="AE67" i="2"/>
  <c r="AE187" i="2"/>
  <c r="AE159"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B122" i="2"/>
  <c r="B171" i="2"/>
  <c r="B60" i="2"/>
  <c r="B174" i="2"/>
  <c r="B59" i="2"/>
  <c r="B103" i="2"/>
  <c r="B124" i="2"/>
  <c r="B155" i="2"/>
  <c r="B173" i="2"/>
  <c r="B123" i="2"/>
  <c r="B85" i="2"/>
  <c r="B58" i="2"/>
  <c r="B57" i="2"/>
  <c r="AE170" i="2"/>
  <c r="B170" i="2"/>
  <c r="AE119" i="2"/>
  <c r="B119" i="2"/>
  <c r="AE118" i="2"/>
  <c r="B118" i="2"/>
  <c r="AE169" i="2"/>
  <c r="B169" i="2"/>
  <c r="AE78" i="2"/>
  <c r="B78" i="2"/>
  <c r="B99" i="2"/>
  <c r="B117" i="2"/>
  <c r="B77" i="2"/>
  <c r="AE146" i="2"/>
  <c r="AE76" i="2"/>
  <c r="B76" i="2"/>
  <c r="AE75" i="2"/>
  <c r="B75" i="2"/>
  <c r="AE98" i="2"/>
  <c r="B98" i="2"/>
  <c r="B167" i="2"/>
  <c r="B149" i="2"/>
  <c r="B148" i="2"/>
  <c r="B147" i="2"/>
  <c r="B166" i="2"/>
  <c r="B97" i="2"/>
  <c r="B74" i="2"/>
  <c r="B96" i="2"/>
  <c r="B113" i="2"/>
  <c r="B133" i="2"/>
  <c r="B73" i="2"/>
  <c r="B112" i="2"/>
  <c r="B111" i="2"/>
  <c r="B165" i="2"/>
  <c r="AE132" i="2"/>
  <c r="B132" i="2"/>
  <c r="AE131" i="2"/>
  <c r="B131" i="2"/>
  <c r="AE164" i="2"/>
  <c r="B164" i="2"/>
  <c r="AE95" i="2"/>
  <c r="AE94" i="2"/>
  <c r="AE163" i="2"/>
  <c r="B163" i="2"/>
  <c r="AE93" i="2"/>
  <c r="B93" i="2"/>
  <c r="AE162" i="2"/>
  <c r="AE72" i="2"/>
  <c r="B72" i="2"/>
  <c r="AE106" i="2"/>
  <c r="AE110" i="2"/>
  <c r="B110" i="2"/>
  <c r="AE145" i="2"/>
  <c r="B145" i="2"/>
  <c r="AE130" i="2"/>
  <c r="B130" i="2"/>
  <c r="AE92" i="2"/>
  <c r="B92" i="2"/>
  <c r="AE91" i="2"/>
  <c r="B91" i="2"/>
  <c r="AE71" i="2"/>
  <c r="B71" i="2"/>
  <c r="L30" i="2"/>
  <c r="AE31" i="2"/>
  <c r="L50" i="2"/>
  <c r="L16" i="2"/>
  <c r="L20" i="2"/>
  <c r="L22" i="2"/>
  <c r="L14" i="2"/>
  <c r="B129" i="2"/>
  <c r="B161" i="2"/>
  <c r="B102" i="2"/>
  <c r="B154" i="2"/>
  <c r="AE125" i="2"/>
  <c r="B507" i="5"/>
  <c r="B505" i="5"/>
  <c r="B504" i="5"/>
  <c r="AE142" i="2"/>
  <c r="B142" i="2"/>
  <c r="B125" i="2"/>
  <c r="B503" i="5"/>
  <c r="B502" i="5"/>
  <c r="B500"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AE107" i="2"/>
  <c r="AE7" i="2"/>
  <c r="AE8" i="2"/>
  <c r="AE9" i="2"/>
  <c r="AE10" i="2"/>
  <c r="AE11" i="2"/>
  <c r="AE12" i="2"/>
  <c r="AE13" i="2"/>
  <c r="AE14" i="2"/>
  <c r="AE15" i="2"/>
  <c r="AE16" i="2"/>
  <c r="AE17" i="2"/>
  <c r="AE18" i="2"/>
  <c r="AE19" i="2"/>
  <c r="AE20" i="2"/>
  <c r="AE21" i="2"/>
  <c r="AE22" i="2"/>
  <c r="AE23" i="2"/>
  <c r="AE24" i="2"/>
  <c r="AE25" i="2"/>
  <c r="AE26" i="2"/>
  <c r="AE27" i="2"/>
  <c r="AE28" i="2"/>
  <c r="AE29" i="2"/>
  <c r="AE30" i="2"/>
  <c r="AE32" i="2"/>
  <c r="AE33" i="2"/>
  <c r="AE34" i="2"/>
  <c r="AE35" i="2"/>
  <c r="AE36" i="2"/>
  <c r="AE37" i="2"/>
  <c r="AE38" i="2"/>
  <c r="AE39" i="2"/>
  <c r="AE40" i="2"/>
  <c r="AE41" i="2"/>
  <c r="AE42" i="2"/>
  <c r="AE43" i="2"/>
  <c r="AE44" i="2"/>
  <c r="AE45" i="2"/>
  <c r="AE46" i="2"/>
  <c r="AE47" i="2"/>
  <c r="AE48" i="2"/>
  <c r="AE49" i="2"/>
  <c r="AE50" i="2"/>
  <c r="AE51" i="2"/>
  <c r="AE52" i="2"/>
  <c r="AE53" i="2"/>
  <c r="AE54" i="2"/>
  <c r="AE55" i="2"/>
  <c r="AE161" i="2"/>
  <c r="AE129" i="2"/>
  <c r="AE143" i="2"/>
  <c r="AE111" i="2"/>
  <c r="AE5" i="2"/>
  <c r="AE112" i="2"/>
  <c r="AE73" i="2"/>
  <c r="AE133" i="2"/>
  <c r="AE113" i="2"/>
  <c r="AE96" i="2"/>
  <c r="AE74" i="2"/>
  <c r="AE97" i="2"/>
  <c r="AE166" i="2"/>
  <c r="AE147" i="2"/>
  <c r="AE148" i="2"/>
  <c r="AE149" i="2"/>
  <c r="AE167" i="2"/>
  <c r="AE134" i="2"/>
  <c r="AE150" i="2"/>
  <c r="AE151" i="2"/>
  <c r="AE152" i="2"/>
  <c r="AE168" i="2"/>
  <c r="AE114" i="2"/>
  <c r="AE115" i="2"/>
  <c r="AE116" i="2"/>
  <c r="AE56" i="2"/>
  <c r="AE77" i="2"/>
  <c r="AE117" i="2"/>
  <c r="AE99" i="2"/>
  <c r="AE120" i="2"/>
  <c r="AE100" i="2"/>
  <c r="AE135" i="2"/>
  <c r="AE79" i="2"/>
  <c r="AE80" i="2"/>
  <c r="AE81" i="2"/>
  <c r="AE101" i="2"/>
  <c r="AE82" i="2"/>
  <c r="AE83" i="2"/>
  <c r="AE171" i="2"/>
  <c r="AE153" i="2"/>
  <c r="AE121" i="2"/>
  <c r="AE122" i="2"/>
  <c r="AE172" i="2"/>
  <c r="AE84"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B84" i="2"/>
  <c r="B172" i="2"/>
  <c r="B121" i="2"/>
  <c r="B153" i="2"/>
  <c r="B83" i="2"/>
  <c r="B82" i="2"/>
  <c r="B101" i="2"/>
  <c r="B81" i="2"/>
  <c r="B80" i="2"/>
  <c r="B79" i="2"/>
  <c r="B135" i="2"/>
  <c r="B100" i="2"/>
  <c r="B120" i="2"/>
  <c r="B56" i="2"/>
  <c r="B143" i="2"/>
  <c r="B55" i="2"/>
  <c r="B54" i="2"/>
  <c r="B53" i="2"/>
  <c r="B52" i="2"/>
  <c r="B51" i="2"/>
  <c r="B50" i="2"/>
  <c r="B49" i="2"/>
  <c r="B48" i="2"/>
  <c r="B47" i="2"/>
  <c r="B46" i="2"/>
  <c r="B45" i="2"/>
  <c r="B44" i="2"/>
  <c r="B43" i="2"/>
  <c r="B42" i="2"/>
  <c r="B41" i="2"/>
  <c r="B40" i="2"/>
  <c r="B39" i="2"/>
  <c r="B38" i="2"/>
  <c r="B37" i="2"/>
  <c r="B36" i="2"/>
  <c r="B35" i="2"/>
  <c r="B34" i="2"/>
  <c r="B33" i="2"/>
  <c r="B32" i="2"/>
  <c r="B30" i="2"/>
  <c r="B29" i="2"/>
  <c r="B28" i="2"/>
  <c r="B27" i="2"/>
  <c r="B26" i="2"/>
  <c r="B25" i="2"/>
  <c r="B24" i="2"/>
  <c r="B23" i="2"/>
  <c r="B22" i="2"/>
  <c r="B21" i="2"/>
  <c r="B20" i="2"/>
  <c r="B19" i="2"/>
  <c r="B18" i="2"/>
  <c r="B17" i="2"/>
  <c r="B16" i="2"/>
  <c r="B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<sst xmlns="http://schemas.openxmlformats.org/spreadsheetml/2006/main" count="19072" uniqueCount="4686">
  <si>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</si>
  <si>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</si>
  <si>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</si>
  <si>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</si>
  <si>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</si>
  <si>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</si>
  <si>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</si>
  <si>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</si>
  <si>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</si>
  <si>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</si>
  <si>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</si>
  <si>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</si>
  <si>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</si>
  <si>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</si>
  <si>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</si>
  <si>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</si>
  <si>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</si>
  <si>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</si>
  <si>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</si>
  <si>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</si>
  <si>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</si>
  <si>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</si>
  <si>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</si>
  <si>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</si>
  <si>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</si>
  <si>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</si>
  <si>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</si>
  <si>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</si>
  <si>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</si>
  <si>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</si>
  <si>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</si>
  <si>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</si>
  <si>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</si>
  <si>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</si>
  <si>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</si>
  <si>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</si>
  <si>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</si>
  <si>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</si>
  <si>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</si>
  <si>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Tipo</t>
  </si>
  <si>
    <t>Setor responsável da UR</t>
  </si>
  <si>
    <t>Justificativa para a necessidade da contratação</t>
  </si>
  <si>
    <t>Estimativa preliminar do valor</t>
  </si>
  <si>
    <t>Contratação Inédita?</t>
  </si>
  <si>
    <t xml:space="preserve"> Grande Risco?</t>
  </si>
  <si>
    <t>Data de início
da elaboração
do PB</t>
  </si>
  <si>
    <t>Data de envio
do PB ao DGA</t>
  </si>
  <si>
    <t>Data limite para contratação</t>
  </si>
  <si>
    <t>Agente de contratação
DMP</t>
  </si>
  <si>
    <t>Data de autorização DGA para licitar ou contratar direto</t>
  </si>
  <si>
    <t>Nº da Licitação/Dispensa/Inexigibilidade</t>
  </si>
  <si>
    <t>A contratação compartilhada foi efetivada</t>
  </si>
  <si>
    <t>Prazo Total
(dias)</t>
  </si>
  <si>
    <t>Justificativa para alteração PCA</t>
  </si>
  <si>
    <t>DEA</t>
  </si>
  <si>
    <t xml:space="preserve"> Serviços continuados de manutenção preventiva e corretiva ilimitada, para execução em regime de empreitada por preço global, bem como fornecimento de peças e serviços, para execução em regime de empreitada por preço unitário, do Grupo Motor-Gerador instalado no Fórum Des. Rid Silva, da Comarca da Capital.</t>
  </si>
  <si>
    <t>Serviço de Engenharia</t>
  </si>
  <si>
    <t>Não</t>
  </si>
  <si>
    <t>200.3.63.3</t>
  </si>
  <si>
    <t>Divisão de Manutenção Predial de 1º Grau</t>
  </si>
  <si>
    <t xml:space="preserve"> Pregão Eletrônico n. 192/2022 restou fracassado, nos termos do doc. 6915084 do SEI n. 0035535-82.2022.8.24.0710.</t>
  </si>
  <si>
    <t>Adequar a infraestrutura à nova dinâmica processual e operacional</t>
  </si>
  <si>
    <t>Sim</t>
  </si>
  <si>
    <t>Alto</t>
  </si>
  <si>
    <t>Adriana</t>
  </si>
  <si>
    <t>não se aplica</t>
  </si>
  <si>
    <t xml:space="preserve"> 0007042-61.2023.8.24.0710</t>
  </si>
  <si>
    <t>CONTRATADA</t>
  </si>
  <si>
    <t>Dispensa</t>
  </si>
  <si>
    <t>36/2023</t>
  </si>
  <si>
    <t>Não se aplica</t>
  </si>
  <si>
    <t>Senhor Diretor:
Trata-se da contratação dos serviços continuados de manutenção preventiva e corretiva ilimitada, para execução em regime de empreitada por preço global, bem como fornecimento de peças e serviços, para execução em regime de empreitada por preço unitário, do Grupo Motor-Gerador instalado no Fórum Des. Rid Silva, da Comarca da Capital.
Conforme doc. 6962903, pretende-se realizar a contratação por dispensa de licitação, com fulcro no artigo 75, inciso III, da Lei n. 14.133/2021.
Justifica-se o atraso no envio do PB ao DGA, cuja previsão no PCA era de 03/03/2023, pela dificuldade em localizar fornecedores que cumprissem ou anuíssem com todos os requisitos do pregão 192/2011, conforme informado previamente no documento n. 7004261. Portanto, considerando o envio do PB nesta data, sugere-se 28/04/2023 como nova data limite para a contratação.
Nesse sentido, opina-se pelo envio à Diretoria-Geral Administrativa, para análise e autorização do Projeto Básico (6955918).
Sérgio Galliza Filho
Chefe da Divisão de Manutenção Predial de 1º Grau
De acordo. À consideração do Sr. Diretor-Geral Administrativo.
Santicler Silvy Kogure
Diretor de Engenharia e Arquitetura e. e.</t>
  </si>
  <si>
    <t>ASPLAN</t>
  </si>
  <si>
    <t>Serviço especializado em elaboração, gestão e avaliação do Programa de Inovação Aberta para o TJSC, baseado em metodologia específica desenvolvida no LinkLab da Associação Catarinense de Tecnologia – ACATE.</t>
  </si>
  <si>
    <t>Serviço</t>
  </si>
  <si>
    <t>ASPLAN002</t>
  </si>
  <si>
    <t>Assessoria de Planejamento</t>
  </si>
  <si>
    <t>A contratação é adequada para atendimento da necessidade pública quando contempla a excelência e as boas práticas na prestação jurisdicional à sociedade catarinense. Entregar o melhor por menos e mitigar riscos com maior precisão e efetividade.
Apesar dos inúmeros avanços tecnológicos vivenciados pela sociedade a cada segundo, a interação entre as organizações tem se apresentado como ponto crucial ao processo de construção de resultados melhores e mais perenes.
Nesse sentido a inovação vem sendo entendida como um processo apto a resolver os novos desafios impostos à sociedade e, logo, aos órgãos públicos, em formato diverso do que habitualmente era realizado, tendo como pilares o foco no usuário, a colaboração e entrega de valor (resolução de problemas reais).
A inovação no Ecossistema da Justiça só tende a se intensificar, sendo que, para que seja efetivo, o processo de inovação precisa acontecer em todos os níveis da organização, e não apenas em alguns ambientes ou setores específicos. Assim, evita-se que haja núcleos isolados que acabem gerando uma lacuna entre a necessidade e a capacidade de inovar. Somente quando se envolve a instituição de forma integral, é que a responsabilidade passa a ser de todos.</t>
  </si>
  <si>
    <t>Fomentar a governança e a gestão estratégica</t>
  </si>
  <si>
    <t>Médio</t>
  </si>
  <si>
    <t>Monica</t>
  </si>
  <si>
    <t>0011901-23.2023.8.24.0710</t>
  </si>
  <si>
    <t>51/2023</t>
  </si>
  <si>
    <t>Senhor Diretor-Geral Administrativo,
Trata-se do procedimento de contratação de consultoria, por dispensa de licitação com fulcro no artigo 75, inciso XV, da Lei n. 14.133/2021, contemplando serviço especializado em elaboração, gestão e avaliação do Programa de Inovação Aberta para o TJSC, baseado em metodologia específica desenvolvida no LinkLab da Associação Catarinense de Tecnologia – ACATE, conforme especificações constantes deste projeto básico e anexos (7036237).
Justifica-se o atraso no envio do PB ao DGA, cuja data prevista no PCA era de 20/03/2023 (7025705), em razão da especificidade das justificativas do objeto e preço de uma contratação em inovação. Portanto, considerando o envio do PB nesta data, sugere-se 12/05/2023 como nova data limite para a contratação.
Nesse passo, remeto os autos à Diretoria-Geral Administrativa, para análise e autorização do Projeto Básico - ASPLAN/002 (7036237)</t>
  </si>
  <si>
    <t>NIS</t>
  </si>
  <si>
    <t>Núcleo de Inteligência e Segurança Institucional</t>
  </si>
  <si>
    <t>Curso 5 (cinco) inscrições no Programa de Visita a Israel, a realizar-se no período de 16 a 23 de junho de 2023.</t>
  </si>
  <si>
    <t>NIS012</t>
  </si>
  <si>
    <t>Diante dos desafios aos quais o Judiciário está submetido, qualificar o quadro de colaboradores e desenvolver as competências para o exercício das atividades de gestão na Administração Pública é cada vez mais necessário. Nesse cenário, com vistas ao melhor interesse da Administração, a presente demanda visa ao atendimento dessa necessidade pública de desenvolvimento e aprimoramento, bem como para responder à crescente exigência de qualificação.
A justificativa para participação no Programa de Visita à Israel leva em conta que Núcleo de Inteligência e Segurança do Tribunal de Justiça (NIS/TJSC) possui, atualmente, agentes especializados na área de segurança cibernética que têm desenvolvido intenso trabalho em benefício dos integrantes do Judiciário vítimas de crimes praticados no âmbito virtual, atuando diretamente na recuperação de contas de redes sociais e aplicativos de mensagens que foram indevidamente capturados. Outrossim, atuam no monitoramento de plataformas eletrônicas para identificação e neutralização de riscos relacionados ao exercício da atividade judicante. Não obstante a capacidade de trabalho desses profissionais em torno das operações necessárias na rede mundial de computadores para garantir a segurança dos magistrados e servidores do Poder Judiciário catarinense, o dinamismo presente nessa área do conhecimento exige um aperfeiçoamento permanente. O evento em tela, elaborado pelo Consulado Geral de Israel em São Paulo, irá compreender encontros, palestras, workshops e visitas técnicas, todas relacionadas com a inteligência e segurança cibernética. Trata-se, portanto, de relevante oportunidade para aperfeiçoamento funcional junto ao Estado de Israel, país mais avançado na área de inteligência e segurança cibernética, propiciando contato com novos e modernos métodos de proteção do cyber espaço, o que permitirá a prestação de um serviço de maior excelência ao Poder Judiciário de Santa Catarina.
Observa-se, oportunamente, que o pedido de participação no evento foi tratado no SEI 0018887-90.2023.8.24.0710, já contando a anuência da Presidência.</t>
  </si>
  <si>
    <t>0023930-08.2023.8.24.0710</t>
  </si>
  <si>
    <t>Inexigibilidade</t>
  </si>
  <si>
    <t>60/2023</t>
  </si>
  <si>
    <t>DTI</t>
  </si>
  <si>
    <t>Credenciamento de Pessoas Jurídicas para a execução de serviços continuados de instalação, configuração, manutenção e monitoramento, com fornecimento de até 6 (seis) canais distintos de comunicação com o backbone da rede de internet</t>
  </si>
  <si>
    <t>Solução de TIC</t>
  </si>
  <si>
    <t>DTI203</t>
  </si>
  <si>
    <t>DTI/Divisão de Redes de Comunicação</t>
  </si>
  <si>
    <t>Aquisição necessária para a continuidade do serviço de internet do PJSC</t>
  </si>
  <si>
    <t>Comissão de Habilitação Cadastral</t>
  </si>
  <si>
    <t>0002482-76.2023.8.24.0710</t>
  </si>
  <si>
    <t>Credenciamento</t>
  </si>
  <si>
    <t>112/2023</t>
  </si>
  <si>
    <t>PRES</t>
  </si>
  <si>
    <t>Credenciamento para Intérprete de Libras</t>
  </si>
  <si>
    <t>SAI001</t>
  </si>
  <si>
    <t>Secretaria de Inclusão e Acessibilidade</t>
  </si>
  <si>
    <t xml:space="preserve"> Necessidade de implementar a inserção de tradutores e intérpretes de libras nos eventos, cursos, audiências e quaisquer outros serviços prestados pelo Poder Judiciário de modo a reduzir as barreiras na comunicação que impedem as interações sociais das pessoas com deficiência auditiva e as privam de exercer direitos perante órgãos públicos. </t>
  </si>
  <si>
    <t>Promover a saúde, a qualidade de vida, o desenvolvimento humano e a formação profissional para a melhoria contínua</t>
  </si>
  <si>
    <t>60 meses</t>
  </si>
  <si>
    <t>Mariana Abreu</t>
  </si>
  <si>
    <t>0009431-19.2023.8.24.0710</t>
  </si>
  <si>
    <t xml:space="preserve">Reforma Parcial - PCI - Balneário Camboriú
</t>
  </si>
  <si>
    <t>Obra</t>
  </si>
  <si>
    <t>008.1.6.0</t>
  </si>
  <si>
    <t>Divisão de Fiscalização</t>
  </si>
  <si>
    <t>Regularização da edificação (Habite-se do CBMSC)</t>
  </si>
  <si>
    <t>Comissão Permanente de Licitação</t>
  </si>
  <si>
    <t>0048683-63.2022</t>
  </si>
  <si>
    <t>Tomada de Preços</t>
  </si>
  <si>
    <t>1/2023</t>
  </si>
  <si>
    <t>Serviços de implantação de sistema de ventilação e exaustão para o galpão do Almoxarifado Central do TJSC.</t>
  </si>
  <si>
    <t>112.3.4.0</t>
  </si>
  <si>
    <t>Atendimento de demanda solicitada pela unidade; altas temperaturas, principalmente no verão</t>
  </si>
  <si>
    <t>0045822-70.2023.8.24.0710 e 0058704-64.2023.8.24.0710</t>
  </si>
  <si>
    <t>DESERTA</t>
  </si>
  <si>
    <t xml:space="preserve">151/2023 e 185/2023 </t>
  </si>
  <si>
    <t>Inicialmente a Licitação foi lançada como Tomada de Preços n. 151/2023, mas restou deserta, sendo relançada sob o n. 185/2023, que foi alterada para 3/2024 em razão da troca de exercício.</t>
  </si>
  <si>
    <t xml:space="preserve">Serviços de estabilização do talude do terreno adjacente ao Fórum - Santo Amaro da Imperatriz
</t>
  </si>
  <si>
    <t>087.1.3.0</t>
  </si>
  <si>
    <t>Segurança - risco de queda de talude</t>
  </si>
  <si>
    <t>0002364-03.2023</t>
  </si>
  <si>
    <t>Concorrência</t>
  </si>
  <si>
    <t>6/2023</t>
  </si>
  <si>
    <t xml:space="preserve"> Projetos para Reforma global e ampliação - São João Batista
</t>
  </si>
  <si>
    <t>092.1.1.1</t>
  </si>
  <si>
    <t>Divisão de Projetos</t>
  </si>
  <si>
    <t>Projetos necessários à execução das obras</t>
  </si>
  <si>
    <t>0023191-06.2021</t>
  </si>
  <si>
    <t>31/2023</t>
  </si>
  <si>
    <t xml:space="preserve">Serviços de passagem de tubulação e cabo de fibra ótica entre a sede do Tribunal de Justiça e o Fórum Desembargador Eduardo Luz, atravessando a praça Tancredo Neves, no centro de Florianópolis </t>
  </si>
  <si>
    <t>112.0.8.0</t>
  </si>
  <si>
    <t>Melhoria sistema de telecomunicações</t>
  </si>
  <si>
    <t>21078/2016 e 0057877-53.2023.8.24.0710</t>
  </si>
  <si>
    <t>139/2023 e 184/2023</t>
  </si>
  <si>
    <t>Conforme decisão do DGA no doc. 7364579 (processo 21078/2016). Inicialmente a Licitação foi lançada como Tomada de Preços n. 139/2023, mas restou deserta, sendo relançada sob o n. 184/2023</t>
  </si>
  <si>
    <t xml:space="preserve">Construção - novo Fórum de Campos Novos 
</t>
  </si>
  <si>
    <t>020.2.1.0</t>
  </si>
  <si>
    <t>Atendimento ao programa de necessidades da Comarca (solucionar problemas de acessibilidade, PCI, espaço físico, segurança, entre outros)</t>
  </si>
  <si>
    <t>0014293-33.2023.8.24.0710</t>
  </si>
  <si>
    <t>118/2023</t>
  </si>
  <si>
    <t xml:space="preserve"> Projetos para Reforma Global e Ampliação - Lauro Muller
</t>
  </si>
  <si>
    <t>061.1.2.1</t>
  </si>
  <si>
    <t>Ainda não informado</t>
  </si>
  <si>
    <t>CANCELADA</t>
  </si>
  <si>
    <t>Conforme email datado de 3/11/2023 em que a DEA pede a exclusão das demandas do PCA de 2023.</t>
  </si>
  <si>
    <t xml:space="preserve"> Projetos para construção do novo Fórum de Modelo 
</t>
  </si>
  <si>
    <t>066.2.1.1</t>
  </si>
  <si>
    <t xml:space="preserve">Reforma Parcial - PCI - Concórdia
</t>
  </si>
  <si>
    <t>027.1.1.0</t>
  </si>
  <si>
    <t xml:space="preserve"> Projetos para a Reforma Global e Ampliação - Caçador
</t>
  </si>
  <si>
    <t>016.1.5.1</t>
  </si>
  <si>
    <t xml:space="preserve">Reforma Parcial - PCI -Tijucas
</t>
  </si>
  <si>
    <t>102.1.2.0</t>
  </si>
  <si>
    <t xml:space="preserve"> Projetos para a Reforma Global e Ampliação - Orleans
</t>
  </si>
  <si>
    <t>069.1.1.1</t>
  </si>
  <si>
    <t xml:space="preserve">Reforma Parcial - PCI - Lauro Muller
</t>
  </si>
  <si>
    <t>061.1.3.0</t>
  </si>
  <si>
    <t xml:space="preserve"> Projetos para a Reforma Global e Ampliação - Lages
</t>
  </si>
  <si>
    <t>059.1.2.1</t>
  </si>
  <si>
    <t xml:space="preserve">Serviços de ampliação da rede sprinkler - Arquivo Central - Aririú Palhoça
</t>
  </si>
  <si>
    <t>112.4.2.0</t>
  </si>
  <si>
    <t>Divisão de Manutenção Predial de 2º Grau</t>
  </si>
  <si>
    <t>Segurança - sistema de prevenção e combate a incêndios</t>
  </si>
  <si>
    <t xml:space="preserve"> Projetos para a Construção do Fórum de Ponte Serrada - Novo
</t>
  </si>
  <si>
    <t>076.2.2.1</t>
  </si>
  <si>
    <t xml:space="preserve">Reforma parcial - Instalação de novas cisternas e impermeabilização área acesso ao Fórum - Capital Norte da Ilha (UFSC)
</t>
  </si>
  <si>
    <t>023.4.2.0</t>
  </si>
  <si>
    <t>Resolver problema de infiltração</t>
  </si>
  <si>
    <t>46375/2017</t>
  </si>
  <si>
    <t>57/2023</t>
  </si>
  <si>
    <t xml:space="preserve">Reforma Parcial - PCI - Torres I e II
</t>
  </si>
  <si>
    <t>112.0.4.0</t>
  </si>
  <si>
    <t>0025153-93.2023.8.24.0710</t>
  </si>
  <si>
    <t>148/2023</t>
  </si>
  <si>
    <t xml:space="preserve">Serviços de correção das patologias na base dos pilares do Hall de Entrada do TJSC - Torre I
</t>
  </si>
  <si>
    <t>112.1.5.0</t>
  </si>
  <si>
    <t>Resolver patologias</t>
  </si>
  <si>
    <t xml:space="preserve">Reforma Global e Ampliação - Taió
</t>
  </si>
  <si>
    <t>100.1.1.0</t>
  </si>
  <si>
    <t>Reforma - instalação de novo sistema de climatização na Torre I do prédio do TJSC</t>
  </si>
  <si>
    <t>112.1.6.0</t>
  </si>
  <si>
    <t>Melhoria no sistema de climatização, com instalação de equipamentos mais silenciosos, com menor consumo de energia. Equipamentos estão em final de vida útil.</t>
  </si>
  <si>
    <t>0047490-81.2020</t>
  </si>
  <si>
    <t>44/2023</t>
  </si>
  <si>
    <t xml:space="preserve"> Projetos para a Reforma Global e Ampliação - Santo Amaro da Imperatriz
</t>
  </si>
  <si>
    <t>087.1.2.1</t>
  </si>
  <si>
    <t xml:space="preserve">Reforma Global e Ampliação - Santa Rosa do Sul
</t>
  </si>
  <si>
    <t>086.1.1.0</t>
  </si>
  <si>
    <t xml:space="preserve"> Projetos para a Reforma global - São José - novo anexo
</t>
  </si>
  <si>
    <t>094.3.1.1</t>
  </si>
  <si>
    <t>0042215-83.2022.8.24.0710</t>
  </si>
  <si>
    <t>155/2023</t>
  </si>
  <si>
    <t xml:space="preserve">Reforma parcial (reforço estrutural) - São José - novo anexo
</t>
  </si>
  <si>
    <t>094.3.1.2</t>
  </si>
  <si>
    <t>Énecessário que as obras de reforço estrutural antecedam às de reforma global do prédio</t>
  </si>
  <si>
    <t>0033500-52.2022.8.24.0710</t>
  </si>
  <si>
    <t>122/2023</t>
  </si>
  <si>
    <t xml:space="preserve">Reforma Parcial - Acessibilidade, cercamento - Itapoá
</t>
  </si>
  <si>
    <t>053.1.1.0</t>
  </si>
  <si>
    <t>Segurança (cercamento) e acessibilidade (norma NBR 9050)</t>
  </si>
  <si>
    <t>0031526-77.2022.8.24.0710</t>
  </si>
  <si>
    <t>61/2023</t>
  </si>
  <si>
    <t xml:space="preserve">Reforma Parcial - PCI - São José
</t>
  </si>
  <si>
    <t>094.1.5.0</t>
  </si>
  <si>
    <t>37668/2018</t>
  </si>
  <si>
    <t>128/2023</t>
  </si>
  <si>
    <t xml:space="preserve">Construção - Rio Negrinho - Novo
</t>
  </si>
  <si>
    <t>084.2.1.0</t>
  </si>
  <si>
    <t>Conforme e-mail datado de 03/11/2023 em que a DEA solicita exclusão das demandas do PCA de 2023.</t>
  </si>
  <si>
    <t xml:space="preserve"> Projetos para a Construção do Fórum de Santa Cecília
</t>
  </si>
  <si>
    <t>085.2.1.1</t>
  </si>
  <si>
    <t xml:space="preserve"> Projetos para a Reforma Global - Joinville - Fazendário
</t>
  </si>
  <si>
    <t>058.2.2.1</t>
  </si>
  <si>
    <t xml:space="preserve">Construção - Presidente Getúlio - Novo
</t>
  </si>
  <si>
    <t>079.2.2.0</t>
  </si>
  <si>
    <t xml:space="preserve">Reforma Global e Ampliação - Palmitos
</t>
  </si>
  <si>
    <t>072.1.2.0</t>
  </si>
  <si>
    <t xml:space="preserve">Reforma Global e Ampliação - Brusque
</t>
  </si>
  <si>
    <t>015.1.1.0</t>
  </si>
  <si>
    <t xml:space="preserve">Reforma Parcial - PCI - Ibirama
</t>
  </si>
  <si>
    <t>042.1.4.0</t>
  </si>
  <si>
    <t xml:space="preserve">Reforma parcial - PCI - Biguaçu
</t>
  </si>
  <si>
    <t>011.1.1.0</t>
  </si>
  <si>
    <t xml:space="preserve">Construção - Sombrio - Novo
</t>
  </si>
  <si>
    <t>099.2.1.0</t>
  </si>
  <si>
    <t xml:space="preserve">Construção - São José do Cedro - Novo
</t>
  </si>
  <si>
    <t>095.2.1.0</t>
  </si>
  <si>
    <t xml:space="preserve"> Projetos para a Reforma Global e Ampliação - Indaial
</t>
  </si>
  <si>
    <t>046.1.3.1</t>
  </si>
  <si>
    <t xml:space="preserve">Construção - Curitibanos - Novo
</t>
  </si>
  <si>
    <t>032.2.1.0</t>
  </si>
  <si>
    <t xml:space="preserve"> Projetos para a Ampliação do prédio do Arquivo Central</t>
  </si>
  <si>
    <t>112.4.5.1</t>
  </si>
  <si>
    <t xml:space="preserve">Construção - Garopaba - Novo
</t>
  </si>
  <si>
    <t>037.2.1.0</t>
  </si>
  <si>
    <t xml:space="preserve">Construção - Urussanga - Novo
</t>
  </si>
  <si>
    <t>108.2.1.0</t>
  </si>
  <si>
    <t xml:space="preserve"> Projetos para a Substituição da pele de vidro (esquadrias) - Capital - Sede
</t>
  </si>
  <si>
    <t>023.1.9.1</t>
  </si>
  <si>
    <t xml:space="preserve"> Projetos para a Construção do novo Fórum da Capital - Norte da Ilha (Canasvieiras)
</t>
  </si>
  <si>
    <t>023.6.1.1</t>
  </si>
  <si>
    <t xml:space="preserve">Reforma Global e Ampliação - Porto União
</t>
  </si>
  <si>
    <t>078.1.1.0</t>
  </si>
  <si>
    <t xml:space="preserve"> Projetos para a Reforma Global e Ampliação - Urubici
</t>
  </si>
  <si>
    <t>107.1.3.1</t>
  </si>
  <si>
    <t xml:space="preserve">Reforma Parcial - Capital - Des. Eduardo Luz
</t>
  </si>
  <si>
    <t>023.2.3.0</t>
  </si>
  <si>
    <t xml:space="preserve">Reforma Parcial - PCI - Itajaí
</t>
  </si>
  <si>
    <t>050.1.3.0</t>
  </si>
  <si>
    <t>Reforma parcial para obtençao de habite-se do Fórum da Comarca de Curitibanos</t>
  </si>
  <si>
    <t>032.1.1.0</t>
  </si>
  <si>
    <t>Serviços para requalificação dos canteiros frontais do TJSC - paisagismo</t>
  </si>
  <si>
    <t>112.0.10.0</t>
  </si>
  <si>
    <t>Demanda solicitada pela Presidência do TJSC, com vistas à revitalização da área frontal do prédio</t>
  </si>
  <si>
    <t>0009259-14.2022.8.24.0710</t>
  </si>
  <si>
    <t>FRACASSADA</t>
  </si>
  <si>
    <t>77/2023</t>
  </si>
  <si>
    <t>Serviço de instalação de um novo sistema de climatização para a biblioteca do TJSC</t>
  </si>
  <si>
    <t>310507, 424175, 307880, 137057, 151014, 398561, 253727, 150224, 229357, 253730</t>
  </si>
  <si>
    <t>200.3.64.10</t>
  </si>
  <si>
    <t>Substituição de equipamentos, em razão da vida útil e/ou alterações na ocupação dos espaços de trabalho</t>
  </si>
  <si>
    <t>Serviço de retrofit dos quadros de distribuição da torre I do TJSC</t>
  </si>
  <si>
    <t>200.3.36.4</t>
  </si>
  <si>
    <t>Melhoria nas instalações elétricas com fins de aumentar a segurança e confiabilidade no fornecimento de energia</t>
  </si>
  <si>
    <t>Construção  - Pórtico para entrada da sede do TJSC</t>
  </si>
  <si>
    <t>200.3.64.7</t>
  </si>
  <si>
    <t>Atendimento ao processo 0019885-92.2022.8.24.0710</t>
  </si>
  <si>
    <t>Serviço de retrofit quadro de comando do sistema de pressurização das escadas enclausuradas das Torres 1 e 2 do TJSC</t>
  </si>
  <si>
    <t>200.3.15.1</t>
  </si>
  <si>
    <t>Melhoria do sistema preventivo contra incêndio</t>
  </si>
  <si>
    <t>Serviço de retrofit quadro de comando do sistema de pressurização dos hidrantes da Torres 1 do TJSC</t>
  </si>
  <si>
    <t>200.3.15.2</t>
  </si>
  <si>
    <t>Reforma global do fórum da comarca de Blumenau - retomada da obra paralisada</t>
  </si>
  <si>
    <t>012.1.4.0</t>
  </si>
  <si>
    <t>Necessidade de retomada da obra que estava em andamento e foi paralisada, devido à rescisão contratual</t>
  </si>
  <si>
    <t>0071270-84.2019.8.24.0710</t>
  </si>
  <si>
    <t>124/2023</t>
  </si>
  <si>
    <t>Reforma Parcial do Fórum de Santo Amaro da Imperatriz - estabilização de talude</t>
  </si>
  <si>
    <t>Solucionar problema de deslizamento de talude</t>
  </si>
  <si>
    <t>06/2023</t>
  </si>
  <si>
    <t>Reforma Parcial do Fórum de São José - Substituição do Forro Externo</t>
  </si>
  <si>
    <t>094.1.4.0</t>
  </si>
  <si>
    <t>Manutenção local</t>
  </si>
  <si>
    <t>2393/2014</t>
  </si>
  <si>
    <t>09/2023</t>
  </si>
  <si>
    <t>Projetos para reforma global do Fórum Des. Eduardo Luz, da Comarca da Capital.</t>
  </si>
  <si>
    <t>023.2.3.1</t>
  </si>
  <si>
    <t>Os projetos são necessários para execução das obras de reforma global do Fórum. Trata-se de demanda posterior ao envio de informações sobre o PCA 2023, em razão de contrato rescindido.</t>
  </si>
  <si>
    <t xml:space="preserve"> 0037509-57.2022</t>
  </si>
  <si>
    <t>26/2023</t>
  </si>
  <si>
    <t>Serviço de substituição de esquadria glazing do Fórum da Comarca de Joinville (sede)</t>
  </si>
  <si>
    <t>058.1.6.0</t>
  </si>
  <si>
    <t>Não foi possível a execução dos serviços, na forma de aditivo contratual, durante as obras de reforma parcial do fórum (contrato n. 6/2020), em razão do valor informado pela empresa detentora do referido contrato, superior aos preços de mercado.</t>
  </si>
  <si>
    <t>0025439-08.2022</t>
  </si>
  <si>
    <t>28/2023</t>
  </si>
  <si>
    <t>AJU</t>
  </si>
  <si>
    <t>Curso de Direção Defensiva e Evasiva – nível Básico ou nível Avançado, na modalidade presencial, 4 (quatro) turmas</t>
  </si>
  <si>
    <t>AJU04</t>
  </si>
  <si>
    <t>Academia Judicial</t>
  </si>
  <si>
    <t>Diante dos desafios aos quais o Judiciário está submetido, qualificar o quadro de colaboradores e desenvolver as competências para o exercício das atividades de gestão na Administração Pública é cada vez mais necessário. Nesse cenário, com vistas ao melhor interesse da Administração, o presente Projeto Básico visa ao atendimento dessa necessidade pública de desenvolvimento e aprimoramento, bem como para responder à crescente exigência de qualificação.
As atividades de capacitação desenvolvidas pela Academia Judicial propiciam, por meio desse curso, o alinhamento de sua missão de “Desenvolver permanentemente conhecimentos, habilidades e atitudes de magistrados, servidores e colaboradores do Poder Judiciário de Santa Catarina” com o objetivo estratégico institucional do Poder Judiciário de Santa Catarina.
A justificativa para realização dos Cursos de Direção Defensiva e Evasiva – nível Básico ou nível Avançado encontra-se no entendimento de que o cumprimento da missão constitucional reservada ao Poder Judiciário atinge agentes e organizações que, para preservação dos seus interesses ilícitos, através da prática de atentados e ameaças contra membros da magistratura, buscam desencorajá-los do exercício de suas funções constitucionais.
Nesse contexto, na última década, o avanço do crime organizado e o fortalecimento das facções criminosas estabelecidas no âmbito do sistema prisional contribuíram decisivamente para o crescimento dos atentados contra agentes políticos do Estado. Ações desta natureza naturalmente atentam contra a ordem jurídica, desafiam o Estado Democrático de Direito e ameaçam a independência dos magistrados.
Para enfrentamento desse cenário de risco a que também se encontra exposta a magistratura catarinense, foi instituído em 21 março de 2018, pela Resolução GP n. 10/2018, o Núcleo de Inteligência e Segurança Institucional (NIS), o qual, por meio do emprego de metodologia específica em gestão de Segurança Institucional, desenvolve ações estratégicas na área de segurança institucional de caráter preventivo ou reativo para proteção dos magistrados, familiares, servidores, patrimônio e dados do Poder Judiciário do Estado de Santa Catarina. Essa atribuição desdobra-se em inúmeras incumbências, entre as quais a de “implementar e realizar cursos de autoproteção para magistrados e servidores de Poder Judiciário do Estado de Santa Catarina” (art. 3º, V). Nesse sentido, o NIS vem desenvolvendo uma série de atividades para garantir a proteção dos ativos mais importantes da instituição, sendo a segurança das pessoas o segmento prioritário e em favor do qual estão sendo projetados os maiores esforços e investimentos.
O presente curso de autoproteção, módulo Direção Defensiva e Evasiva, tem o objetivo de auxiliar magistrados e servidores, oferecendo conhecimentos e técnicas que possam ser de utilidade imediata para a melhoria da sua segurança pessoal.</t>
  </si>
  <si>
    <t>Promover a cultura da desjudicialização pela divulgação dos benefícios da prevenção de litígios e pela articulação com os atores do sistema da Justiça</t>
  </si>
  <si>
    <t>4 turmas</t>
  </si>
  <si>
    <t>Daniele Maes</t>
  </si>
  <si>
    <t>0022466-46.2023.8.24.0710</t>
  </si>
  <si>
    <t>66/2023</t>
  </si>
  <si>
    <t>DDI</t>
  </si>
  <si>
    <t>Diretoria de Documentação e Informações</t>
  </si>
  <si>
    <t>Registro de Preços de materiais destinados à confecção de crachás de identificação para o PJSC</t>
  </si>
  <si>
    <t>Material</t>
  </si>
  <si>
    <t>369678 e 362117</t>
  </si>
  <si>
    <t>DDI143</t>
  </si>
  <si>
    <t>Divisão de Atendimento ao Usuário</t>
  </si>
  <si>
    <t>Garantir de forma eficiente, a segurança e o controle de acesso de pessoas às edificações do PJSC</t>
  </si>
  <si>
    <t>Aprimorar a prestação jurisdicional pela otimização da organização judiciária e da força de trabalho, sobretudo por meio dos avanços proporcionados pelos serviços digitais</t>
  </si>
  <si>
    <t xml:space="preserve">
1.000 cartão em PVC pré-impresso
1.000 cartão em PVC pré-impresso Mifare</t>
  </si>
  <si>
    <t> </t>
  </si>
  <si>
    <t>Fabiana</t>
  </si>
  <si>
    <t>Pregão Eletrônico</t>
  </si>
  <si>
    <t>email da chefe de Divisão de Atendimento ao usuário em 16/8/2023: 
Diante da suspensão dos procedimentos de aquisição de novas catracas para unidades judiciárias e da existência de estoque de materiais no setor, somada a vigência de Ata de Registro de Preços para emissão de crachás em gráfica, solicito o cancelamento da demanda DDI143 do PCA de 2023</t>
  </si>
  <si>
    <t xml:space="preserve"> Serviços em nuvem na modalidade IaaS</t>
  </si>
  <si>
    <t>DTI140</t>
  </si>
  <si>
    <t>DTI/Divisão de Infraestrutura de TI</t>
  </si>
  <si>
    <t>Prover infraestrutura de servidores de rede e de armazenamento para atendimento de demandas não planejadas ou que necessitam ser atendidas de maneira imediata, e para armazenar cópias de segurança (backup)</t>
  </si>
  <si>
    <t>Promover a transformação digital por meio do uso estratégico da tecnologia da informação e do fortalecimento da segurança da informação</t>
  </si>
  <si>
    <t>0037533-51.2023.8.24.0710</t>
  </si>
  <si>
    <t>email enviado em 18/8/2023: a equipe está reduzida e as datas foram ajustadas conforme as prioridades das contratações da Unidade demandante (Taciana)</t>
  </si>
  <si>
    <t>Serviços continuados de manutenção do sistema de climatização do Fórum de Mondaí</t>
  </si>
  <si>
    <t>200.3.62.34</t>
  </si>
  <si>
    <t>Garantir o funcionamento adequado dos equipamentos de climatização</t>
  </si>
  <si>
    <t>email enviado em 27/9: Informo que a contratação referente ao ID 200.3.62.34, que trata dos serviços continuados de manutenção do sistema de climatização do Fórum de Mondaí, pode ser removida do PCA, visto que será possível incluir os serviços no contrato n. 163/2019. (Galliza)                                                                                                                                                                                                                                              email enviado em 5/4/2023: Justificativa: a contratação desse serviço depende da instalação do sistema, prevista para ocorrer durante as obras de reforma do fórum. Ocorre, contudo, que as obras estão paralisadas. Não é possível, neste momento, definir a nova data de contratação e, inclusive, se ocorrerá neste exercício. (Santicler)                                                                                                                                          email enviado em 19/01/2023: contratação está vinculada ao andamento da obra de reforma do predio (19/1 por email)</t>
  </si>
  <si>
    <t>Serviço de Centro de Operações de Segurança (SOC), serviços de testes da robustez da rede do TJSC e detectar vulnerabilidades</t>
  </si>
  <si>
    <t>DTI135</t>
  </si>
  <si>
    <t>Fornecer maior  segurança de dados e ativos do parque tecnológico, provendo pessoal especializado e ferramental para análise, prevenção, detecção e reposta de ameaças cibernéticas, bem como detectação e resposta às vulnerabilidades.</t>
  </si>
  <si>
    <t>Vanessa</t>
  </si>
  <si>
    <t>0039320-86.2021.8.24.0710</t>
  </si>
  <si>
    <t>PREVISTA</t>
  </si>
  <si>
    <t>email enviado em 25/9/2023: a equipe está reduzida e as datas foram ajustadas conforme as prioridades das contratações da Unidade demandante (Taciana)</t>
  </si>
  <si>
    <t xml:space="preserve">Registro de Preços para aquisição de Equipamentos de audiovisual </t>
  </si>
  <si>
    <t>291791, 283611</t>
  </si>
  <si>
    <t>DTI179</t>
  </si>
  <si>
    <t>Atendimento aos Salões do Júri das comarcas.</t>
  </si>
  <si>
    <t>0006265-13.2022.8.24.0710</t>
  </si>
  <si>
    <t>CONTRATADA PARCIALMENTE</t>
  </si>
  <si>
    <t>005/2023</t>
  </si>
  <si>
    <t>Aquisição de novos equipamentos e licenças de software na solução de NPMD</t>
  </si>
  <si>
    <t>DTI205</t>
  </si>
  <si>
    <t>Melhoria nas análises do desempenho e eventos da rede do PJSC, bem como melhoria na capacidade de filtros, podendo descartar partes do pacote que não são necessárias nas análise.</t>
  </si>
  <si>
    <r>
      <t>1)</t>
    </r>
    <r>
      <rPr>
        <sz val="11"/>
        <color rgb="FF000000"/>
        <rFont val="Calibri"/>
        <family val="2"/>
      </rPr>
      <t xml:space="preserve"> 2 licenças Gigamon</t>
    </r>
    <r>
      <rPr>
        <b/>
        <sz val="11"/>
        <color rgb="FF000000"/>
        <rFont val="Calibri"/>
        <family val="2"/>
      </rPr>
      <t xml:space="preserve">
2)</t>
    </r>
    <r>
      <rPr>
        <sz val="11"/>
        <color rgb="FF000000"/>
        <rFont val="Calibri"/>
        <family val="2"/>
      </rPr>
      <t xml:space="preserve"> Conjunto de 7 hardwares + 1 software - interfaces 40G</t>
    </r>
    <r>
      <rPr>
        <b/>
        <sz val="11"/>
        <color rgb="FF000000"/>
        <rFont val="Calibri"/>
        <family val="2"/>
      </rPr>
      <t xml:space="preserve">
3)</t>
    </r>
    <r>
      <rPr>
        <sz val="11"/>
        <color rgb="FF000000"/>
        <rFont val="Calibri"/>
        <family val="2"/>
      </rPr>
      <t xml:space="preserve"> licença de software VIRTUAL TAP para 50TB dia
 </t>
    </r>
    <r>
      <rPr>
        <b/>
        <sz val="11"/>
        <color rgb="FF000000"/>
        <rFont val="Calibri"/>
        <family val="2"/>
      </rPr>
      <t xml:space="preserve">
4)</t>
    </r>
    <r>
      <rPr>
        <sz val="11"/>
        <color rgb="FF000000"/>
        <rFont val="Calibri"/>
        <family val="2"/>
      </rPr>
      <t xml:space="preserve"> 500 licenças de fontes de fluxo de dados tipo netflow, sflow</t>
    </r>
  </si>
  <si>
    <t>0009020-73.2023.8.24.0710</t>
  </si>
  <si>
    <t>138/2023</t>
  </si>
  <si>
    <t>email encaminhado em 25/9/2023: manter as datas (Taciana)</t>
  </si>
  <si>
    <t xml:space="preserve">Serviços de subscrição de licenças e Suporte técnico, manutenção corretiva e consultoria para melhoria dos processos de gestão de serviços de TI - IBM Control Desk on Cloud </t>
  </si>
  <si>
    <t>26077, 26000</t>
  </si>
  <si>
    <t>DTI209</t>
  </si>
  <si>
    <t>DTI/Divisão de Apoio a Gestão e Governança de TI</t>
  </si>
  <si>
    <t>Manutenção do Portal de Serviços e Central de Atendimento de chamados do PJSC. E sustentação do Portal de Serviços e Central de Atendimento de chamados do PJSC, com possibilidade de consultoria técnica para aprimorar os processos pelos quais os serviços são prestados.</t>
  </si>
  <si>
    <t>200 licenças nomeadas
200 licenças concorrentes
Suporte: 40 horas / mês
1.800 horas / ano</t>
  </si>
  <si>
    <t>Luciano</t>
  </si>
  <si>
    <t>E-mail enviado em 25/4/2023: Não nos demos conta da possibilidade de renovação dos contratos 009/2021 e 10/2021 até a data limite de janeiro de 2026 e por isso acabamos incluindo a demanda no PCTI de 2023. A respectiva contratação será transferida para o PCTI 2025, visto que temos interesse na renovação (Taciana Martendal)</t>
  </si>
  <si>
    <t>DS</t>
  </si>
  <si>
    <t>Serviços de Ginástica Laboral</t>
  </si>
  <si>
    <t>DS031</t>
  </si>
  <si>
    <t>Seção de Ergonomia</t>
  </si>
  <si>
    <t>A adoção da ginástica laboral é um agente de prevenção contra prováveis doenças psicossomáticas e musculoesqueléticas, para  magistrados, servidores e demais colaboradores do PJSC.</t>
  </si>
  <si>
    <t>20.000 aulas/ano</t>
  </si>
  <si>
    <t>0008904-38.2021.8.24.0710</t>
  </si>
  <si>
    <t>email encaminhado em 18/08/2023: Pode cancelar a demanda relativa à contratação dos serviços de ginástica laboral no PCA. (Helen)</t>
  </si>
  <si>
    <t>Registro de Preços para aquisição de acessórios ergonômicos</t>
  </si>
  <si>
    <t>359651, 422220, 246335</t>
  </si>
  <si>
    <t>DS032</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</si>
  <si>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</si>
  <si>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apoio de mouse: 3000; apoio de teclado: 3000; apoio de pés: 500</t>
  </si>
  <si>
    <t>0045653-83.2023.8.24.0710 (apoio de pés adquirido por RC)</t>
  </si>
  <si>
    <t>email encaminhado em 24/3/2023: Considerando que o valores para a aquisição do quantitativo estimado de acessórios ergonômicos para o ano de 2023 não ultrapassarão os limites de valores atualizados pelo Decreto Federal N. 11.317/2022, a referida aquisição será realizada por requisição de compra.  
Aproveito para solicitar a alteração da forma de contratação da demanda DS032 no Plano de Contratação Anual – PCA 2023. (hellen)</t>
  </si>
  <si>
    <t>Serviços continuados de levantamento topográfico e sondagem</t>
  </si>
  <si>
    <t>200.3.64.1</t>
  </si>
  <si>
    <t>Serviços necessários à elaboração dos projetos da futura obra</t>
  </si>
  <si>
    <t>Email encaminhado em 17/8/2023: Em razão do atendimento de outras demandas mais prioritárias, provavelmente não será possível o envio do material neste exercício. Todavia, solicito q seja mantido no PCA 2023,  com nova data de envio ao DGA em 24/11/23 e contratação em 23/02/2024 (Santicler)  Email encaminhado em 13/4/2023:A previsão é de que a demanda abaixo seja encaminhada à DGA somente em 15/09/2023, em razão de outras demandas consideradas mais prioritárias. (Santicler). Conforme e-mail datado de 03/11/2023, foi solicitada a exclusão do PCA 2023.</t>
  </si>
  <si>
    <t>Serviços continuados de manutenção em sistemas de calefação instalados em prédios do Poder Judiciário</t>
  </si>
  <si>
    <t>200.3.62.43</t>
  </si>
  <si>
    <t>Fim da vigência do contrato n. 30/2018</t>
  </si>
  <si>
    <t>0044106-42.2022.8.24.0710</t>
  </si>
  <si>
    <t>55/2023</t>
  </si>
  <si>
    <t xml:space="preserve">- email enviado em 5/4/2023: afastamentos na Seção responsável pela elaboração do material, resultando em força de trabalho insuficiente para atender ao prazo previsto. Contrato foi prorrogado excepcionalmente até 11/09/2023. (Santicler)
- email enviado em 19/1: afastamentos inesperados na Seção responsável pela elaboração do material, resultando em força de trabalho insuficiente para atender ao prazo previsto                                                                  </t>
  </si>
  <si>
    <t>DGA</t>
  </si>
  <si>
    <t>Serviços continuados de coleta bens apreendidos em processos judiciais, bens permanentes e materiais de consumo inservíveis e de documentos sigilosos, para execução regime empreitada por preço unitário, nas unidades do PJSC, divididas por lotes regionais</t>
  </si>
  <si>
    <t>DGA029 a DGA034</t>
  </si>
  <si>
    <t>Secretaria de Gestão Socioambiental</t>
  </si>
  <si>
    <t>Manutenção da gestão de resíduos sólidos. Fim de vigência de contrato.</t>
  </si>
  <si>
    <t>Aprimorar ações sustentáveis na gestão de recursos naturais, materiais, bens e documentos</t>
  </si>
  <si>
    <t>40 eventos 105.000 Kg</t>
  </si>
  <si>
    <t>0023404-41.2023.8.24.0710</t>
  </si>
  <si>
    <t xml:space="preserve">email da Helen encaminhado em 04/09: Informo que as contratações referentes aos ID do Projeto Básico DGA 029 a 034 não serão realizadas em 2023 e serão incluídas no PCA 2024, pelos motivos expostos nos processos de prorrogação dos contratos                                                                                       email encaminhado em 9/6/2023:informo que as contratações previstas no PCA 2023 sob as IDs DGA 029 a 034 serão reunidas numa mesma licitação e as áreas regionais serão divididas por lotes de contratação, eis que tratam do mesmo serviço a ser prestado em todas as unidades do PJSC (processo 0023404-41.2023.8.24.0710).  Helen Petry                  E-mail enviado em 05/05/2023. Resposta email DGA em 30.05.2023. </t>
  </si>
  <si>
    <t>Serviços continuados de coleta bens apreendidos em processos judiciais, bens permanentes e materiais de consumo inservíveis e de documentos sigilosos, para execução regime empreitada por preço unitário, Região Oeste do Poder Judiciário de Santa Catarina</t>
  </si>
  <si>
    <t>DGA030</t>
  </si>
  <si>
    <t>54 eventos 142500 Kg</t>
  </si>
  <si>
    <t>email encaminhado em 9/6/2023:informo que as contratações previstas no PCA 2023 sob as IDs DGA 029 a 034 serão reunidas numa mesma licitação e as áreas regionais serão divididas por lotes de contratação, eis que tratam do mesmo serviço a ser prestado em todas as unidades do PJSC (processo 0023404-41.2023.8.24.0710).  Helen Petry</t>
  </si>
  <si>
    <t>38 eventos 128000 Kg</t>
  </si>
  <si>
    <t>E-mail enviado em 19/01/2023. Reiterado em 05/05/2023. Licitação prevista na linha 79</t>
  </si>
  <si>
    <t>Serviços continuados de coleta bens apreendidos em processos judiciais, bens permanentes e materiais de consumo inservíveis e de documentos sigilosos, para execução regime empreitada por preço unitário, Região Vale Itajaí do Poder Judiciário de Santa Catarina</t>
  </si>
  <si>
    <t>DGA033</t>
  </si>
  <si>
    <t xml:space="preserve">Manutenção da gestão de resíduos sólidos </t>
  </si>
  <si>
    <t>46 eventos 181000 Kg</t>
  </si>
  <si>
    <t>DGA029</t>
  </si>
  <si>
    <t>30 eventos 112000 Kg</t>
  </si>
  <si>
    <t>email encaminhado em 9/6/2023:informo que as contratações previstas no PCA 2023 sob as IDs DGA 029 a 034 serão reunidas numa mesma licitação e as áreas regionais serão divididas por lotes de contratação, eis que tratam do mesmo serviço a ser prestado em todas as unidades do PJSC (processo 0023404-41.2023.8.24.0710).  Helen Petry. Licitação prevista na linha 79</t>
  </si>
  <si>
    <t>CSI</t>
  </si>
  <si>
    <t>Aquisição de rádios-comunicadores digitais</t>
  </si>
  <si>
    <t>CM001</t>
  </si>
  <si>
    <t>Casa Militar</t>
  </si>
  <si>
    <t xml:space="preserve">Continuidade no projeto de incremento das condições de segurança nas unidades judiciárias, pretendendo aquisição de equipamentos para atender as comarcas no controle de acesso e comunicação da equipe de segurança orgânica  </t>
  </si>
  <si>
    <t>email enviado em 27/9/2023: Pretendemos realizar a referida aquisição no primeiro semestre do ano que vem. (Sargento Murilo)                                                                                                                                                                                                                                  email 12/6 Chefe da Casa Militar em 12/6: estamos avaliando a necessidade, visando minimizar custos.</t>
  </si>
  <si>
    <t>Serviços continuados de manutenção no sistema de ar condicionado central do setor de patrimônio do TJSC</t>
  </si>
  <si>
    <t>200.3.62.48</t>
  </si>
  <si>
    <t>email enviado em 17/8/2023: Confirmado cancelamento (Santicler)                                  mensagem teams em 12/6 do Chefe de Divisão: a demanda atualmente está suprida por uma aquisição atraves de RC.AF731</t>
  </si>
  <si>
    <t>DIE</t>
  </si>
  <si>
    <t>Serviços continuados de transporte terrestre de bens do Poder Judiciário Catarinense dentro do território catarinense, composto por mobiliários, equipamentos (mecânicos, eletrônicos, eletrodomésticos e de informática),processos, documentos, materiais de escritório e demais objetos de propriedade do PJSC</t>
  </si>
  <si>
    <t>DIE208</t>
  </si>
  <si>
    <t>Divisão de Transporte</t>
  </si>
  <si>
    <t>Necessidade de transporte terrestre de bens de propriedade do PJSC dentro do território catarinense em razão da ocupação de forma temporária ou permanente de espaços para o exercício da atividade jurisdicional e administrativa</t>
  </si>
  <si>
    <t>0049454-41.2022.8.24.0710</t>
  </si>
  <si>
    <t>7/2023</t>
  </si>
  <si>
    <t xml:space="preserve"> Serviços continuados de manutenção e suporte para o Sistema ProDent </t>
  </si>
  <si>
    <t>DTI216</t>
  </si>
  <si>
    <t>Divisão de Sistemas Administrativos</t>
  </si>
  <si>
    <t>A  serviço de manutenção e suporte do sistema gera segurança e garantia de um sistema sempre estável. A DS possui licença do sistema para 7 máquinas e como as licenças foram adquiridas sem suporte e atualizações, há necessidade de contratar o suporte/manutenção/atualizações em uma nova contratação.</t>
  </si>
  <si>
    <t>email enviado em 22/3: Por decisão da Diretoria de Saúde e por se tratar de uma contratação que se enquadra nos critérios da Resolução GP n. 29/2021, que define as regras para contratações de pequeno valor no PJSC, informo que a mesma aconteceu por meio de RC no SEI n. 0046075-92.2022.8.24.0710. (Márcio Conte)</t>
  </si>
  <si>
    <t>Aquisição de veículo misto utilitário SUV e veículos mistos utilitários SUV, blindados para utilização da Casa Militar e do NIS</t>
  </si>
  <si>
    <t>DIE199</t>
  </si>
  <si>
    <t>Divisão de Transportes</t>
  </si>
  <si>
    <t xml:space="preserve"> A presente contratação tem como finalidade o atendimento aos deslocamentos terrestres em território nacional, com uso restrito às atividades inerentes à missão executada pela Assessoria de Polícia Militar do Poder Judiciário de Santa Catarina (PJSC), desenvolvidas de acordo com os dispositivos legais citados na Resolução Conjunta GP/CGJ N. 9 de 25 de março de 2021, que regulamenta a cadeia de custódia de armas de fogo, munição e produtos afins, apreendidos no âmbito do PJSC. Possui ainda a finalidade de atendimento aos deslocamentos terrestres, em território nacional, realizados pelo Núcleo de Inteligência e Segurança Institucional, tanto no que concerne à sua atividade precípua, que é a garantia da segurança dos magistrados do Poder Judiciário catarinense, quanto às demais atividades desenvolvidas, a exemplo de apoio nas escoltas a autoridades de outras Instituições e transporte de equipamentos e materiais para os treinamentos e capacitações realizados pelo NIS, tudo respaldado pela Resolução GP n. 11, de 14 de fevereiro de 2022.
Ainda, rotineiramente, a Casa Militar recolhe quantidade considerável de material nas diversas comarcas do Estado e destina para destruição nas unidades do Exército Brasileiro localizadas nas cidades de Florianópolis, Tubarão, Criciúma, Lages, Blumenau, Joinville, São Miguel do Oeste, Porto União, no estado de Santa Catarina e Rio Negro no estado do Paraná.
A Casa Militar também realiza diversas apresentações de armas de fogo em sessões do júri e/ou audiências criminais em aproximadamente 25 (vinte e cinco) comarcas do Poder Judiciário catarinense.
Por fim, a Casa Militar atua no atendimento de autoridades do PJSC ou sob responsabilidade deste, como por exemplo nas atividades de escolta de magistrados e/ou autoridades constituídas em visita ao Tribunal de Justiça de Santa Catarina.</t>
  </si>
  <si>
    <t xml:space="preserve">0045760-64.2022.8.24.0710 </t>
  </si>
  <si>
    <t>17/2023</t>
  </si>
  <si>
    <t>Enviado e-mail em 19/01/2023. Respondido em 20/01/2023: Permanecem as datas do PCA</t>
  </si>
  <si>
    <t>Registro de Preços de carteiras de identidade funcional para magistrados e servidores do PJSC</t>
  </si>
  <si>
    <t>DDI144</t>
  </si>
  <si>
    <t>Proporcionar a identificação de servidores e magistrados</t>
  </si>
  <si>
    <t>700 para magistrados
300 para servidores</t>
  </si>
  <si>
    <t> 0010883-64.2023.8.24.0710</t>
  </si>
  <si>
    <t>39/2023</t>
  </si>
  <si>
    <t>Serviços continuados de manutenção do sistema de climatização do Fórum de Campo Erê</t>
  </si>
  <si>
    <t>200.3.62.9</t>
  </si>
  <si>
    <t>a contratação desse serviço depende da instalação do sistema, prevista para ocorrer durante as obras de reforma global do fórum. Ocorre, contudo, que as obras estão atrasadas. Não é possível, neste momento, definir a nova data de contratação e, inclusive, se ocorrerá neste exercício. </t>
  </si>
  <si>
    <t xml:space="preserve"> Serviços de atualização tecnológica da solução de backup (NOVA SOLUÇÃO DE BACKUP - LICENÇAS DE SOFTWARE e EQUIPAMENTOS)</t>
  </si>
  <si>
    <t>DTI141</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</si>
  <si>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</si>
  <si>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</si>
  <si>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0029655-80.2020.8.24.0710 e 9924/2016 e 3886/2017</t>
  </si>
  <si>
    <t>A equipe está reduzida e com muitas atividades operacionais, bem como o objeto da contratação é complexo.</t>
  </si>
  <si>
    <t>19/10/23 - alteração de datas - Equipe reduzida com muitas demandas operacionais e pela complexidade do objeto.</t>
  </si>
  <si>
    <t xml:space="preserve"> Solução de Serviços de Impressão</t>
  </si>
  <si>
    <t>26743, 466089, 
469167</t>
  </si>
  <si>
    <t>DTI161</t>
  </si>
  <si>
    <t>DTI/Divisão de Suporte e Gestão de Ativos de TI</t>
  </si>
  <si>
    <t>Evolução do projeto de sustentabilidade dos serviços de impressão com adequação no quantitativo de impressoras permitirá investimentos pontuais para a renovação do parque de dispositivos de impressão ou  serviços de outsourcing.</t>
  </si>
  <si>
    <t>0011895-16.2023.8.24.0710</t>
  </si>
  <si>
    <t>90001/2024</t>
  </si>
  <si>
    <t>Foi necessária a alteração de datas pois a Administratação está ainda analisando as soluções possíveis levantadas para concretizar contratação</t>
  </si>
  <si>
    <t xml:space="preserve">16/8/2023 - SUSPENSA: Prezados,
Acerca da contratação de Solução de Serviços de Impressão, cumpre informar que a partir do Projeto de Sustentabilidade dos Serviços de Impressão que objetiva sanear a estrutura desses serviços no PJSC, o Comitê de Governança de TI - CGovTI, em reunião realizada no dia 02/06/2022, orientou pela suspensão de aquisições/contratações de dispositivos até a conclusão do projeto.
Desse modo, procedimentos de aquisição ou contratação de equipamentos ou serviços relacionados a impressão, ficarão sobrestados até a implantação completa do Projeto de Sustentabilidade dos Serviços de Impressão.;
Sem mais para o momento, subscrevo
Atenciosamente,
Ragnar Jacob </t>
  </si>
  <si>
    <t>Serviços continuados de mensuração de software por meio da técnica de análise de ponto de função - PF</t>
  </si>
  <si>
    <t>DTI191</t>
  </si>
  <si>
    <t>DTI/Divisão de Sistemas Administrativos</t>
  </si>
  <si>
    <t>O TJSC já contrata uma Fábrica de Métricas para validar contagens de Ponto de Função. Os serviços da fábrica de métrica já foram utilizada validar as entregas de novas funcionalidades feitos pela Softplan, e hoje é aplicado para validação de funcionalidade de outros sistemas informatizados, como é o caso do ERP. A técnica de Ponto de Função permite uma segurança na fiscalização dos contratos realizados com terceiros, já que a fábrica de métrica procederá a contagem dos serviços prestados de forma isenta e com base na documentação. Sendo assim, o fiscal técnico consegue elaborar o aceite para pagamento com base na conferência da contagem dos pontos de função realizada pela fábrica de software no momento da especificação. O contrato com a atual fábrica de métricas vence início de 2023, necessitando iniciar o processo de nova contratação ainda em 2022</t>
  </si>
  <si>
    <t>3.350 PF / 10 meses</t>
  </si>
  <si>
    <t>Baixo</t>
  </si>
  <si>
    <t>0027264-84.2022.8.24.0710</t>
  </si>
  <si>
    <t>002/2023</t>
  </si>
  <si>
    <t>Serviços continuados de desenvolvimento, suporte, sustentação, treinamento e consultoria em Business Analytics com a ferramenta Microsoft Power BI</t>
  </si>
  <si>
    <t>25917, 26000</t>
  </si>
  <si>
    <t>DTI196</t>
  </si>
  <si>
    <t>Manutenção dos serviços de BI e atendimento de novas demandas</t>
  </si>
  <si>
    <t>14.000 horas ou 2 postos de trabalho</t>
  </si>
  <si>
    <t>0002110-30.2023.8.24.0710</t>
  </si>
  <si>
    <t>83/2023</t>
  </si>
  <si>
    <t xml:space="preserve">Alteração de datas em virtude da necessidade de mais prazo para tratativas com alguns fornecedores e também para o  refinamento do Projeto Básico.
</t>
  </si>
  <si>
    <t>10/03/2023, 4/5/2023, 9/6/2023</t>
  </si>
  <si>
    <t xml:space="preserve"> Serviços de fábrica de Software para desenvolvimento de um aplicativo institucional  </t>
  </si>
  <si>
    <t>DTI197</t>
  </si>
  <si>
    <t>Visando sempre primar pela transparência e promover o acesso a justiça aos cidadãos, o desenvolvimento de um aplicativo institucional vai ao encontro da demanda crescente da utilização de dispositivos móveis e a prestação de serviços de qualidade pelo PJSC. Com a definição de uma arquitetura e padrões visuais que permitam a institucionalização de um único aplicativo para o PJSC, busca-se agregar serviços de maneira escalável e integrada aos demais portais e serviços do PJSC. Dentre os serviços prestados contempla-se a apresentação de apenados em juízo, LPDJUS e a expansão do ConciliAPP para todo o estado.  
Entretanto, com a falta de mão de obra para desenvolvimento interno, bem com necessidade de conhecimento específico na tecnologia necessária para tal aplicação, faz-se necessário a  uma fábrica de software especializada. </t>
  </si>
  <si>
    <t>Wanderley</t>
  </si>
  <si>
    <t>0028234-84.2022.8.24.0710</t>
  </si>
  <si>
    <t>SOBRESTADA</t>
  </si>
  <si>
    <t>SUSPENSA no PCTI/PCA 2023, pois estão sendo aguardadas as definições referentes a nova Fábrica de Software para verificar a possibilidade de incluir a respectiva demanda nessa solicitação (email em 15.08.2023)</t>
  </si>
  <si>
    <t xml:space="preserve">  Serviço de segurança de DNS-SEC.</t>
  </si>
  <si>
    <t>DTI208</t>
  </si>
  <si>
    <t>Aumentar a segurança de Redes do PJSC</t>
  </si>
  <si>
    <t>2 Licenças</t>
  </si>
  <si>
    <r>
      <t>Contratação cancelada em 2023 e transferida para 2024</t>
    </r>
    <r>
      <rPr>
        <sz val="12"/>
        <color rgb="FF000000"/>
        <rFont val="Calibri"/>
        <family val="2"/>
        <charset val="1"/>
      </rPr>
      <t>. Equipe reduzida e há duas contratações grandes e prioritárias em andamento que demandam consideravelmente a equipe (firewall de borda e firewall de web).</t>
    </r>
  </si>
  <si>
    <t>Serviços continuados de operação assistida - Liferay DXP -  e subscrição de licenças</t>
  </si>
  <si>
    <t>DTI210</t>
  </si>
  <si>
    <t>Manutenção da ferramenta que provê o Portal Institucional do PJSC. E atualmente a DTI não possui equipe com conhecimentos necessários para prestar suporte técnico na ferramenta.</t>
  </si>
  <si>
    <t>2 licenças para produção
2 licenças para homologação
Suporte: 500 horas /ano</t>
  </si>
  <si>
    <t xml:space="preserve">Não nos demos conta da possibilidade de renovação dos contratos 006/2021 e 007/2021 até a data limite de janeiro de 2025 e por isso acabamos incluindo a demanda no PCTI de 2023. A respectiva contratação será transferida para o PCTI 2024, visto que temos interesse na renovação. </t>
  </si>
  <si>
    <t>Serviços de aplicação do gesto vacinal com fornecimento da vacina</t>
  </si>
  <si>
    <t>DS030</t>
  </si>
  <si>
    <t>SESMT</t>
  </si>
  <si>
    <t xml:space="preserve">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 </t>
  </si>
  <si>
    <t>0005919-28.2023.8.24.0710</t>
  </si>
  <si>
    <t>18/2023</t>
  </si>
  <si>
    <t>Serviços continuados de manutenção em subestações de energia</t>
  </si>
  <si>
    <t>200.3.36.2</t>
  </si>
  <si>
    <t>Fim da vigência do contrato n. 76/2018</t>
  </si>
  <si>
    <t>material encontra-se em fase de orçamentação, todavia o profissional que estava elaborando o orçamento solicitou afastamento temporário. Estamos tentando finalizar o material com outros profissionais da SOC. Foi solicitado, nesta data, pedido de prorrogação excepcional do contrato vigente.</t>
  </si>
  <si>
    <t>26/01/2023; 10/3/2023</t>
  </si>
  <si>
    <t>DGP</t>
  </si>
  <si>
    <t xml:space="preserve"> Serviços continuados de vigilância patrimonial armada, diurna e noturna, e eletrônica a serem executados nas dependências internas e externas dos prédios do Poder Judiciário do Estado de Santa Catarina.</t>
  </si>
  <si>
    <t>DGP046</t>
  </si>
  <si>
    <t>Assessoria Técnica</t>
  </si>
  <si>
    <t>Fim da vigência dos contratos n. 98/2018 e 99/2018</t>
  </si>
  <si>
    <t>0010210-71.2023.8.24.0710</t>
  </si>
  <si>
    <t>10/03/2023, 4/5/2023, 9/6/2023, 12/7/2023</t>
  </si>
  <si>
    <t>Serviços continuados de coleta bens apreendidos em processos judiciais, bens permanentes e materiais de consumo inservíveis e de documentos sigilosos, para execução regime empreitada por preço unitário, Região Leste do Poder Judiciário de Santa Catarina</t>
  </si>
  <si>
    <t>DGA032</t>
  </si>
  <si>
    <t>42 eventos 143000 Kg</t>
  </si>
  <si>
    <t>sera licitada no SEI 0023404-41.2023.8.24.0710</t>
  </si>
  <si>
    <t>DMP</t>
  </si>
  <si>
    <t xml:space="preserve"> Solução para Automatização do Controle Patrimonial - RFID</t>
  </si>
  <si>
    <t>30001, 228703</t>
  </si>
  <si>
    <t>DMP054</t>
  </si>
  <si>
    <t>Divisão de Patrimônio</t>
  </si>
  <si>
    <t>Adequação da infraestrutura</t>
  </si>
  <si>
    <t xml:space="preserve">130 coletoras
250 mil etiquetas
</t>
  </si>
  <si>
    <t>0037989-35.2022.8.24.0710</t>
  </si>
  <si>
    <t>78/2023</t>
  </si>
  <si>
    <t>Registro de Preços para aquisição de suprimentos de Informática</t>
  </si>
  <si>
    <t>350797, 379124, 275795, 311744, 312022, 236158, 368517, 427219, 427221, 427220, 427218, 426542, 433927, 355718, 390895, 392039, 380365, 320113, 315804, 310845, 344501, 135143, 360093, 95036, 257136, 399166, 417279, 399147, 415478, 431169, 384043, 334998, 391904</t>
  </si>
  <si>
    <t>DMP059</t>
  </si>
  <si>
    <t>Divisão de Almoxarifado</t>
  </si>
  <si>
    <t>Permitir a impressão de documentos</t>
  </si>
  <si>
    <t>4.000 peças</t>
  </si>
  <si>
    <t>0056906-68.2023.8.24.0710</t>
  </si>
  <si>
    <t>183/2023</t>
  </si>
  <si>
    <t>O PB inicialmente era previsto para aquisição de todos os tipos de suprimentos, contudo houve redução no consumo de grande parte dos tipos, entretanto houve um acréscimo considerável e representativo nas impressoras de grande porte, devido ao aumento do uso por parte dos Oficiais de Justiça, assim como a criação de diversos gabinetes, os quais fazem utilização das impressoras de grande porte, o que antecipou o esgotamento de alguns modelos, os quais estão abarcados no processo, o qual passa a adquirir caráter emergencial</t>
  </si>
  <si>
    <t>Aquisição de peças e insumos para manutenção preventiva, corretiva e atualização tecnológica em equipamentos fora do prazo de garantia do parque tecnológico do Poder Judiciário de Santa Catarina.</t>
  </si>
  <si>
    <t>397354,  449693, 235356</t>
  </si>
  <si>
    <t>DTI183</t>
  </si>
  <si>
    <t>Divisão de Suporte e Gestão de Ativos de TI</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</si>
  <si>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</si>
  <si>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0023767-62.2022.8.24.0710</t>
  </si>
  <si>
    <t>93/2023</t>
  </si>
  <si>
    <t>Registro de Preços para aquisição e instalação de catracas para o PJSC, leitora de cartão, licenças de software de controle de acesso e treinamento de software</t>
  </si>
  <si>
    <t>301814, 458339, 416543 e 3840</t>
  </si>
  <si>
    <t>DDI146</t>
  </si>
  <si>
    <t>Oportunizar o incremento da segurança e o monitoramento mais efetivo de pessoal no acesso às edificações do PJSC</t>
  </si>
  <si>
    <t>25 catracas
10 leitoras de mesa smart card
30 licença de software de controle de acesso
10 treinamento</t>
  </si>
  <si>
    <t>Marcelo</t>
  </si>
  <si>
    <t>Na data de 16/10/2023, após cobrança do agente da contratação, foi informada a suspensão.</t>
  </si>
  <si>
    <t xml:space="preserve">Serviços continuados de suporte técnico e de operação assistida ininterrupta da infraestrutura de carimbo do tempo instalada no Tribunal de Justiça de Santa Catarina e renovação de garantia </t>
  </si>
  <si>
    <t>DTI178</t>
  </si>
  <si>
    <t>A Solução de Carimbo de Tempo (SGACT) atualmente utilizada no PJSC é componentes essencial de sistemas como Selo Digital.
Por essa razão, a sua interrupção pode ocasionar a parada das atividades realizadas pelos Magistrados, Servidores e demais consumidores do Poder Judiciário de Santa Catarina - PJSC no seu dia a dia, o que demonstra a necessidade de continuidade</t>
  </si>
  <si>
    <t>0007465-21.2023.8.24.0710</t>
  </si>
  <si>
    <t>Conforme informação no SEI (doc. 7652437), a UR informa que a demanda será instruída no ano de 2024</t>
  </si>
  <si>
    <t>VP</t>
  </si>
  <si>
    <t>Vice Presidência</t>
  </si>
  <si>
    <t>Serviços de organização, planejamento e execução da primeira etapa do concurso público para provimento de cargos vagos de Juiz Substituto, bem como realização de apoio logístico e operacional da segunda etapa, supervisionada pela Comissão de Concurso instituída pelo Tribunal.</t>
  </si>
  <si>
    <t>10014</t>
  </si>
  <si>
    <t>1VICE</t>
  </si>
  <si>
    <t>Secretaria das Comissões de Concursos</t>
  </si>
  <si>
    <t>O elevado número de candidatos inscritos nos últimos concursos públicos promovidos pelo Poder Judiciário catarinense exige uma logística de larga escala para realizá-los, bem como um alto grau de especialização, situação esta que é incompatível com o quadro de servidores lotados na Secretaria das Comissões de Concursos. Em decorrência disso, mostra-se necessária a  instituições com capacidade técnica para realizar as atividades inerentes a promoção de certames públicos.</t>
  </si>
  <si>
    <t>10.000 candidatos</t>
  </si>
  <si>
    <t>0023057-08.2023.8.24.0710</t>
  </si>
  <si>
    <t>97/2023</t>
  </si>
  <si>
    <t>Em razão do atraso no término das obras de construção do novo fórum, informo que o material para contratação dos serviços de manutenção do sistema de climatização para o fórum de Timbó está previsto para ser encaminhado à DGA em 10/11/2023.</t>
  </si>
  <si>
    <t>07/06/2023 pelo teams  - email 12/6/2023 - 12/07/2023</t>
  </si>
  <si>
    <t>Serviços continuados de manutenção preventiva e corretiva no sistema de climatização do fórum de Timbó</t>
  </si>
  <si>
    <t>200.3.62.13</t>
  </si>
  <si>
    <t>0032654-98.2023.8.24.0710</t>
  </si>
  <si>
    <t>149/2023</t>
  </si>
  <si>
    <t>Em razão do atraso no término das obras de construção do novo fórum, informo que o material para contratação dos serviços de manutenção do sistema de climatização para o fórum de Timbó está previsto para ser encaminhado à DGA em 10/11/2023.. O tempo do pregão, 60 dias depois: 10/01/2024 ou o mais próximo disso, considerando o recesso forense.</t>
  </si>
  <si>
    <t>07/08/2023 - 6/9/2023 - 2/10/2023</t>
  </si>
  <si>
    <t>Serviços continuados de manutenção do transporte vertical fórum de Blumenau</t>
  </si>
  <si>
    <t>Garantir o funcionamento adequado dos equipamentos de transporte vertical</t>
  </si>
  <si>
    <t>0009086-53.2023.8.24.0710</t>
  </si>
  <si>
    <t>e-mail enviado em 10/02/2023  - mensagem no teams 7/3/2023: depende do andamento da obra de reforma do fórum.</t>
  </si>
  <si>
    <t>10/02/2023 - 07/03/2023 -  18/04/2023</t>
  </si>
  <si>
    <t>Serviços de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</si>
  <si>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</si>
  <si>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</si>
  <si>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</si>
  <si>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0020719-95.2022.8.24.0710</t>
  </si>
  <si>
    <t>30/12/2022: A equipe técnica está reduzida, bem como aliado ao fato que há muita demanda gerada por outros projetos do TJ.    19/04/2023 - Durante a elaboração dos estudos  preliminares, foi identificada a necessidade de realizar testes com a solução na modalidade em nuvem, o que demanda bastante tempo para sua realização.</t>
  </si>
  <si>
    <t xml:space="preserve">18/04/2023  - 12/7/2023 - 07/08/2023  2/10/2023 19/10/23 - alteração de datas - A  equipe técnica está reduzida, bem como aliado ao fato que há muita demanda gerada por outros projetos do TJ. </t>
  </si>
  <si>
    <t>Aquisição de Sensores de XDR para Endpoints da Trend</t>
  </si>
  <si>
    <t>DTI202</t>
  </si>
  <si>
    <t>Aumentar a proteção nas estações de trabalho para malwares de dia zero ou que não tenham padrões de escaneamento e permitir ações de contenção e resposta a incidentes</t>
  </si>
  <si>
    <t>email: 10/8/2023 Transferida para 2024. O XDR é um produto trend e não é possível fazer aditivo, e como é necessário fazer uma nova licitação está sendo estudada a melhor forma de realizar a respectiva contratação</t>
  </si>
  <si>
    <t>Aquisição de uma solução de áudio e vídeo para o Tribunal do Pleno (atualização dos equipamentos atuais)</t>
  </si>
  <si>
    <t>DTI204</t>
  </si>
  <si>
    <t>Aquisição de equipamentos de microprocessador de áudio e video visando evitar problemas de interrupção do Tribunal do Pleno e das Salas de Sessões. Os equipamentos atualmente estão com 9  (nove) anos de uso e com dificuldade de peças de reposição.</t>
  </si>
  <si>
    <t>1.000 unidades (câmera, mesa de corte, amplificador, equalizador, mesa de som, etc)</t>
  </si>
  <si>
    <t>0014271-72.2023.8.24.0710</t>
  </si>
  <si>
    <t>123/2023</t>
  </si>
  <si>
    <t>07/06/2023 - 12/07/2023 - 07/08/2023</t>
  </si>
  <si>
    <t>Serviços continuados de protocolização digital para o Sistema de Selo Digital de Fiscalização das serventias extrajudiciais de SC, com integração de solução de carimbo de tempo padrão ICP-Brasil (Bry SGACT), atualmente em uso no Poder Judiciário de Santa Catarina</t>
  </si>
  <si>
    <t>DTI207</t>
  </si>
  <si>
    <t>A Solução de PDDE atualmente utilizada no PJSC é componentes essencial de sistemas como  o Sistema de Seleto Digital de Fiscalização das serventias extrajudiciais de Santa Catarina
Por essa razão, a sua interrupção pode ocasionar a parada das atividades realizadas pelos Magistrados, Servidores e demais consumidores do Poder Judiciário de Santa Catarina - PJSC no seu dia a dia, o que demonstra a necessidade de continuidade</t>
  </si>
  <si>
    <t>1 Serviço (60 meses)</t>
  </si>
  <si>
    <t>ANULADA</t>
  </si>
  <si>
    <t>"Considerando a completa desativação do sistema SAJ (doc. 7519537 do 0007988-33.2023.8.24.0710), o qual implica também na necessidade da desativação do serviço Middleware Bry, solicitamos a finalização e o arquivamento do presente processo."</t>
  </si>
  <si>
    <t>Diretoria de Infraestrutura</t>
  </si>
  <si>
    <t>Serviços continuados de desratização</t>
  </si>
  <si>
    <t>DIE205</t>
  </si>
  <si>
    <t>Seção de Gestão de Contratos</t>
  </si>
  <si>
    <t xml:space="preserve">A  empresa especializada nos serviços de desratização é necessária para o controle de vetores e pragas urbanas nos prédios ocupados pelo Poder Judiciário de Santa Catarina. </t>
  </si>
  <si>
    <t>541.953,36m²</t>
  </si>
  <si>
    <t>0030389-26.2023.8.24.0710</t>
  </si>
  <si>
    <t>98/2023</t>
  </si>
  <si>
    <t xml:space="preserve"> Serviços continuados de limpeza de vidros e esquadrias externos</t>
  </si>
  <si>
    <t>DIE206</t>
  </si>
  <si>
    <t xml:space="preserve">Necessidade de dar continuidade aos serviços de limpeza dos vidros e esquadrias externos, nas Unidades e Comarcas que possuem mais de 1 (um) pavimento, das Regiões 2, 3 e 4, tendo em vista que os postos de agente de serviços gerais possuem atribuição de fazer a limpeza de vidros e esquadrias apenas no andar térreo da edificação, sendo necessário a  empresa especializada em serviço em altura para a limpeza externa nos vidros dos demais andares. </t>
  </si>
  <si>
    <t>11.368m²</t>
  </si>
  <si>
    <t>0014702-09.2023.8.24.0710</t>
  </si>
  <si>
    <t>64/2023</t>
  </si>
  <si>
    <t xml:space="preserve"> Serviços continuados de refeições com bebidas (almoços e jantares) e/ou lanches para os participantes das sessões do Tribunal de Júri da Comarca de Criciuma</t>
  </si>
  <si>
    <t>DIE207</t>
  </si>
  <si>
    <t>Seção de Controle de Custos</t>
  </si>
  <si>
    <t xml:space="preserve">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t>
  </si>
  <si>
    <t>refeições: 2500 unid.; lanches: 2500 unid.</t>
  </si>
  <si>
    <t>0023468-51.2023.8.24.0710</t>
  </si>
  <si>
    <t>65/2023</t>
  </si>
  <si>
    <t>08/05/2023 - 07/06/2023 - 12/7/2023</t>
  </si>
  <si>
    <t>Serviços continuados de manutenção predial preventiva e corretiva, adequação, modernização e melhoria da segurança dos prédios do PJSC - novo contratão</t>
  </si>
  <si>
    <t>200.3.20.10</t>
  </si>
  <si>
    <t>Execução de serviços continuados de manutenção predial sob demanda. A contratação vai substituir os atuais contratos vigentes, todavia com acréscimo de serviços, para melhor atendimento.</t>
  </si>
  <si>
    <t>0037549-73.2021.8.24.0710</t>
  </si>
  <si>
    <t>21/2023</t>
  </si>
  <si>
    <t>enviado ao DGA em 07/02/2023</t>
  </si>
  <si>
    <t>Serviços continuados de manutenção em elevadores instalados no Fórum da Comarca de Criciúma</t>
  </si>
  <si>
    <t>200.3.63.40</t>
  </si>
  <si>
    <t>Fim da vigência do contrato n. 163/2018</t>
  </si>
  <si>
    <t>13/7/2023 - O ID 200.3.63.40 pode ser excluído, uma vez que a demanda será incorporada ao ID 200.3.63.41.</t>
  </si>
  <si>
    <t>Serviços continuados de manutenção em elevadores instalados em prédios do Poder Judiciário</t>
  </si>
  <si>
    <t>200.3.63.41</t>
  </si>
  <si>
    <t>Fim da vigência do contrato n. 162/2018</t>
  </si>
  <si>
    <t>0026661-74.2023.8.24.0710</t>
  </si>
  <si>
    <t>119/2023</t>
  </si>
  <si>
    <t>12/07/2023 - 07/08/2023 - 6/9/2023</t>
  </si>
  <si>
    <t xml:space="preserve"> Serviços continuados de assessoria de imprensa e comunicação institucional para o Poder Judiciário do Estado de Santa Catarina.</t>
  </si>
  <si>
    <t>DGP045</t>
  </si>
  <si>
    <t>Fim da vigência do contrato n. 146/2018</t>
  </si>
  <si>
    <t>15/08/2023 - 20/10/2023</t>
  </si>
  <si>
    <t>31/10/2023 - 9/2/2024</t>
  </si>
  <si>
    <t>0014833-81.2023.8.24.0710</t>
  </si>
  <si>
    <t>12/7/2023 - Destaco que as alterações de data serão devidamente justificadas nos autos em que tramitam os respectivos projetos básicos.</t>
  </si>
  <si>
    <t>18/04/2023 - 08/05/2023 - 07/06/2023 - 12/7/2023 - 07/08/2023 -06/09/2023 -  2/10/2023 - 10/11/2023 - 04/12/2023</t>
  </si>
  <si>
    <t>Serviços continuados de manutenção de 21 scanners de bagagem da primeira leva adquirida.</t>
  </si>
  <si>
    <t>NIS009</t>
  </si>
  <si>
    <t>NIS/DSI</t>
  </si>
  <si>
    <t xml:space="preserve">Continuidade no projeto de incremento das condições de segurança nas unidades judiciárias, pretendendo manutenção dos equipamentos já instalados nas comarcas de entrância especial.  </t>
  </si>
  <si>
    <t>adequar a infraestrutura à nova dinâmica processual e operacional</t>
  </si>
  <si>
    <t>31/08/2023 - 27/10/2023</t>
  </si>
  <si>
    <t>31/05/2023 - 31/10/2023 - 15/12/2023</t>
  </si>
  <si>
    <t>0033488-04.2023.8.24.0710</t>
  </si>
  <si>
    <t>email enviado em 10/02/2023 - alta demanda operacional e administrativa do Núcleo de Inteligência e Segurança Institucional (NIS).  07/03/2023 - emails e msg encaminhada via teams. --- 12/07/2023 Informamos que por motivos operacionais, não conseguimos superar as datas informadas anteriormente. Assim, informamos que envio do PB para DGA será até o dia 31 de agosto de 2023, bem como a dilatação da data limite da contratação para 31 de outubro (60 dias após a autorização do Sr. DGA).   Email 03/10/2023 - Reporto que o atraso no envio do PB se deve a outras demandas que sobrevieram ao NIS, para as quais foi indicada prioridade, de modo que o administrativo do setor precisou direcionar as atividades para o atendimento delas.
Frisa-se, neste ponto, que o efetivo administrativo do NIS é empregado, também, em atividades operacionais desenvolvidas pelo setor, motivo por que se faz necessário elencar atividades prioritárias, acabando por sobrestar, algumas vezes, as demandas administrativas, em face ao caráter muitas vezes emergencial das demandas operacionais.
Contudo, reporta-se que, neste momento, estão sendo envidados todos os esforços para que, dentro dos prazos supra elencados, sejam os documentos encaminhados para continuidade nos trâmites de praxe.
 Em 30/11/2023 Mateus Jacy Floriani informou no teams que em razão das demandas operacionais não conseguiram cumprir a data prevista e a contratação ficará para 2024. - Emaiil recebido dia 03/12/2023 - Informamos que por motivos operacionais, não conseguimos superar as datas informadas anteriormente. Assim, informamos que envio do PB para DGA será até o dia 15 de fevereiro de 2024, bem como a dilatação da data limite da contratação para 15 de abril de 2024.</t>
  </si>
  <si>
    <t>18/04/2023 - 08/05/2023 - 7/6/2023 - 12/07/2023 - 06/09/2023 -  2/10/2023 - 10/11/2023 - 30/11/2023</t>
  </si>
  <si>
    <t>Aquisição de veículos SUVs de Alto Porte blindados para programa de proteção de magistrados e servidores do PJSC</t>
  </si>
  <si>
    <t>NIS010</t>
  </si>
  <si>
    <t>Necessidade de emprego das viaturas blindadas nos atendimentos realizados pelo NIS, tendo em vista o cenário atual marcado pelo crescente aumeto da criminalidade e seus reflexos no PJ</t>
  </si>
  <si>
    <t>Aglutinada à Demanda DIE199</t>
  </si>
  <si>
    <t>Registro de Preços para aquisição de caixas para remessa</t>
  </si>
  <si>
    <t>466572, 441269, 395445, 429100, 459372</t>
  </si>
  <si>
    <t>DMP055</t>
  </si>
  <si>
    <t>Viabilizar a remessas de materiais para as Unidades Requisitantes do PJSC</t>
  </si>
  <si>
    <t>5.000 unidades</t>
  </si>
  <si>
    <t>previsto no pca de 2024</t>
  </si>
  <si>
    <t>07/08/2023 - 06/09/2023 -  2/10/2023 - 10/11/2023 - 4/12/2023</t>
  </si>
  <si>
    <t>Registro de Preços para aquisição de papel A4</t>
  </si>
  <si>
    <t>DMP058</t>
  </si>
  <si>
    <t>Divisão de Almoxarifado/Divisão de Suporte e Gestão de Ativos TI</t>
  </si>
  <si>
    <t>Permitir a geração de documentos físicos</t>
  </si>
  <si>
    <t>07/06/2023 - 12/7/2023 - 07/08/2023 - 30/08/2023 - 06/09/203 -  2/10/2023 - 10/11/2023 - 14/12/2023</t>
  </si>
  <si>
    <t>Aquisição de Poltronas para o Salão do Júri de Herval do Oeste</t>
  </si>
  <si>
    <t>DMP043</t>
  </si>
  <si>
    <t>0001981-25.2023.8.24.0710</t>
  </si>
  <si>
    <t>102/2023</t>
  </si>
  <si>
    <t>E-mail enviado em 18/01/2023. Resposta em 18/01/2023: A justificativa decorre em razão de alteração na entrega da obra pela Diretoria de Engenharia e Arquitetura (em anexo), uma vez que dependemos de seus prazos para a instauração do processo licitatório. Reiterado e-mail em 12/07/2023. Resposta em 12/07/2023 com a informação de manutenção das datas.</t>
  </si>
  <si>
    <t>Serviços continuados de manutenção do sistema de climatização do Fórum de Família da Comarca de Balneário Camboriú</t>
  </si>
  <si>
    <t>200.3.62.31</t>
  </si>
  <si>
    <t xml:space="preserve">Enviado e-mail em 18/01/2023. Reiterado em 10/02/2023. Respondido em 14/02/2023: manutenção das datas.   Enviado e-mail em 21/03/2023. Resposta em 04/04/2023: a contratação desse serviço depende da instalação do sistema, prevista para ocorrer durante as obras de reforma global do fórum. Ocorre, contudo, que as obras estão paralisadas e, possivelmente, o contrato será rescindido. Não é possível, neste momento, definir a nova data de contratação e, inclusive, se ocorrerá neste exercício. </t>
  </si>
  <si>
    <t>Serviços continuados de manutenção do transporte vertical fórum de Mondaí</t>
  </si>
  <si>
    <t>200.3.63.23</t>
  </si>
  <si>
    <t>15/12/2022: A demanda foi objeto de aditivo a contrato de manutenção vigente</t>
  </si>
  <si>
    <t>Serviços continuados de manutenção do transporte vertical fórum de Campo Erê</t>
  </si>
  <si>
    <t>200.3.63.24</t>
  </si>
  <si>
    <t>Enviado e-mail em 18/01/2023. Reiterado em 10/02/2023. Respondido em 14/02/2023: a contratação está vinculada à instalação do equipamento na obra de reforma (em andamento). Enviado e-mail em 12/07/2023. Respondido em 12/07/2023: serviços estão relacionados à conclusão à reforma global e ampliação do Fórum, cujas obras se encontram em atraso.</t>
  </si>
  <si>
    <t>Serviços continuados de manutenção do transporte vertical fórum de Timbó</t>
  </si>
  <si>
    <t>200.3.63.18</t>
  </si>
  <si>
    <t>Enviado e-mail em 06/09/2023. Resposta em 06/09/2023: processo 0026661-74.2023.8.24.0710 em andamento.</t>
  </si>
  <si>
    <t>Serviços de modernização e ampliação da infraestrutura de servidores de rede e de armazenamento, que suportam o banco de dados do eproc</t>
  </si>
  <si>
    <t>DTI173</t>
  </si>
  <si>
    <t>Diretoria de Tecnologia da Informação</t>
  </si>
  <si>
    <t>Expansão, continuidade e suporte da infraestrutura do banco de dados do sistema eproc</t>
  </si>
  <si>
    <t>20 servidores de rede 4 storages</t>
  </si>
  <si>
    <t>0012879-34.2022.8.24.0710</t>
  </si>
  <si>
    <t>13/12/2022: A equipe técnica está reduzida, bem como aliado ao fato que há muita demanda gerada por outros projetos do TJ. Email em 04/05/2023: Equipe reduzida. Datas ajustadas para priorizar as contratações mais urgentes. Enviado e-mail em 03/08/2023. Resposta em 07/08/2023: Devido a equipe reduzida, estamos priorizando contratações mais urgentes. Verificamos que a infra do eproc continua adequada e possui o suporte do fabricante, assim a contratação do presente objeo pode aguardar</t>
  </si>
  <si>
    <t>Aquisição de baterias para os nobreaks da sala cofre</t>
  </si>
  <si>
    <t>DTI199</t>
  </si>
  <si>
    <t>Substituição das baterias atuais que funcionam nos no-breaks da sala cofre que irão completar 5 anos no final de 2023, chegando ao fim de vida útil.</t>
  </si>
  <si>
    <t>80 baterias</t>
  </si>
  <si>
    <t>0031162-71.2023.8.24.0710</t>
  </si>
  <si>
    <t>141/2023</t>
  </si>
  <si>
    <t xml:space="preserve">Enviado e-mail em 12/07/2023. Resposta em 12/07/2023: datas mantidas. Enviado e-mail em 06/09/2023. Resposta em 06/09/2023: datas mantidas. </t>
  </si>
  <si>
    <t xml:space="preserve"> Serviços de suporte para licenças do software Datacore Swarm e expansão da infraestrutura de armazenamento seguro do eproc</t>
  </si>
  <si>
    <t>DTI200</t>
  </si>
  <si>
    <t>Continuidade dos serviços de suporte e atualização tecnológica das licenças do software Datacore Swarm, responsável pelo armazenamento dos documentos gerados no sistema eproc</t>
  </si>
  <si>
    <t>60 meses para licença de 480TB</t>
  </si>
  <si>
    <t>Solução de gerência dos equipamentos Huawei das comarcas</t>
  </si>
  <si>
    <t>DTI206</t>
  </si>
  <si>
    <t>As comarcas contam com equipamentos de rede (switches) do fabricante Huawei. Devido a grande quantidade de equipamentos a gerência /mudança de configuração em cada equipamento torna-se demora e sujeita a falhas. Com a implantação do projeto de vlans nas comarcas, cada porta de cada um desses switches deverá estar associada a uma vlan específica, fazendo com o que o controle e capacidade de mudança rápida esteja presente no dia a dia.</t>
  </si>
  <si>
    <t>Sistema para a gerência/configuração  centralizada de até 1.500 equipamentos  Huawei por 60 meses</t>
  </si>
  <si>
    <t>Enviado e-mail em 12/07/2023. Resposta em 12/07/2023: contratação cancelada, conforme email enviado em 16.02.2023</t>
  </si>
  <si>
    <t>Registro de Preços para aquisição de insumos de copa (Café em pó e Açucar refinado)</t>
  </si>
  <si>
    <t>463587 463996</t>
  </si>
  <si>
    <t>DIE200</t>
  </si>
  <si>
    <t>Aquisição visa atender a necessidade do consumo de bebida quente (café) pelos magistrados, servidores, colaboradores e visitantes nas unidades que compõem o PJSC.</t>
  </si>
  <si>
    <t>Café: 36.500kg/ Açucar: 27.000kg</t>
  </si>
  <si>
    <t>0023641-75.2023.8.24.0710</t>
  </si>
  <si>
    <t>92/2023</t>
  </si>
  <si>
    <t>Enviado e-mail em 13/07/2023. Respondido em 13.07.2023. Datas mantidas</t>
  </si>
  <si>
    <t xml:space="preserve"> Serviços continuados de recepção, zeladoria, auxiliar odontológico e auxiliar de documentação a serem executados nas dependências internas e externas dos prédios do Poder Judiciário do Estado de Santa Catarina.</t>
  </si>
  <si>
    <t>25046 16292 14036 2563</t>
  </si>
  <si>
    <t>DGP048</t>
  </si>
  <si>
    <t>Fim da vigência dos contratos n. 121/2021 e 26/2020</t>
  </si>
  <si>
    <t xml:space="preserve"> 09/02/2024</t>
  </si>
  <si>
    <t>0009972-52.2023.8.24.0710, 0010192-50.2023.8.24.0710, 0009548-44.2022.8.24.0710, 0020480-91.2022.8.24.0710</t>
  </si>
  <si>
    <t>Enviado e-mail em 19/01/2023. Reiterado em 10/02/2023. Reiterado em 21/03/2023. Reiterado em 25/03/2023. Reiterado em 05/05/2023. Reiterado em 09/06/2023. Reiterado em 12/07/2023. Respondido em 12/07/2023: Destaco que as alterações de data serão devidamente justificadas nos autos em que tramitam os respectivos projetos básicos. E-mail enviado em 06/10/2023. Respondido em 13/10/2023 com informação de novas datas.  Enviado e-mail em 25/10/2023. Enviado e-mail em 13/11/2023.</t>
  </si>
  <si>
    <t>NCI</t>
  </si>
  <si>
    <t>Serviços continuados de confecção de materiais personalizados como folder, cartilha, banner, convite e demais produtos para atender às necessidades do PJSC</t>
  </si>
  <si>
    <t xml:space="preserve">18724, 8305, 7701, 4367, 18422
 </t>
  </si>
  <si>
    <t>NCI003</t>
  </si>
  <si>
    <t xml:space="preserve">Núcleo de Comunicação Institucional </t>
  </si>
  <si>
    <t>Atender as necessidades de material gráfico do PJSC</t>
  </si>
  <si>
    <t>Banner - 650
Folder - 22.000
Impressão colorida 25.000
Flyer -  9.000
Cartaz  – 30.000
Cartão de visitas – 10.000
Cartilhas – 80.000</t>
  </si>
  <si>
    <t>0041472-39.2023.8.24.0710</t>
  </si>
  <si>
    <t>144/2023</t>
  </si>
  <si>
    <t>Enviado e-mail em 12/07/2023. Resposta em 12/07/2023: datas mantidas. Enviado e-mail em 06/09/2023. Respondido em 13/09/2023: datas mantidas. E-mail enviado em 02/10/2023. Resposta em 03/10/2023:  atraso em virtude da dificuldade de conseguirmos orçamentos, são muitos itens e de difícil cotação, pois são serviços muito específicos. Enviado e-mail em 09/10/2023. Resposta em 09/10/2023: recebido na data de hoje o TCPP e estou terminando de preencher as tabelas de valores do PB. A previsão é colher as assinaturas amanhã para enviar para DGA.</t>
  </si>
  <si>
    <t>Serviços continuados de manutenção preventiva e corretiva no sistema de climatização do Arquivo Central do TJSC</t>
  </si>
  <si>
    <t>200.3.62.49</t>
  </si>
  <si>
    <t>Divisão de Manutenção de 2º Grau</t>
  </si>
  <si>
    <t>Fim de vigência do contrato 57/2018 e manutenção da necessidade pública</t>
  </si>
  <si>
    <t>0039317-63.2023.8.24.0710</t>
  </si>
  <si>
    <t>132/2023</t>
  </si>
  <si>
    <t>Enviado e-mail em 13/12/2022. Resposta em 15/12/2022: estão trabalhando para manter as datas. Reenviado e-mail em 18/01/2023. Reiterado em 10/02/2023. Respondido em 14/02/2023: SEI n. 38009/2018 - doc. 6947030. Enviado e-mail em 12/07/2023. Respondido em 12/07/2023: datas mantidas. Enviado e-mail em 15/08/2023. Respondido em 15/08/2023: alteração de datas. Material em fase final de conclusão - revisão.</t>
  </si>
  <si>
    <t>Serviços continuados de Análise Ergonômica do Trabalho (AET) com a adequação ergonômica dos postos de trabalho dos magistrados e servidores ativos (efetivos e comissionados), estagiários e residentes judiciais do Poder Judiciário do Estado de Santa Catarina.</t>
  </si>
  <si>
    <t>DS033</t>
  </si>
  <si>
    <t>Tendo em vista a rescisão unilateral do Contrato n. 42/2021 (SEI 0015682-24.2021.8.24.0710), bem como o desinteresse das licitantes remanescentes do Pregão n. 19/2021 em assumir o referido contrato (SEI N. 0041142-76.2022.8.24.0710), persiste a necessidade da nova contratação.</t>
  </si>
  <si>
    <t>0007268-66.2023.8.24.0710</t>
  </si>
  <si>
    <t>25/2023</t>
  </si>
  <si>
    <t xml:space="preserve"> E-mail encaminhado em 14/12/2022 E-mail encaminhado em 19/01/2023 Considerando que se pretende contratar os serviços de análise ergonômica do trabalho para 8 regiões do estado, totalizando aproximadamente 5.215 postos de trabalho em 107 comarcas, e para a elaboração do novo projeto básico será necessário realizar nova pesquisa de preços, com orçamentos atualizados de diferentes fornecedores em todo o estado. Além disso, a Seção de Ergonomia conta, atualmente, com apenas duas servidoras para atender esta e as demais demandas do setor, optou-se, portanto, por ampliar o prazo entre o início da elaboração do projeto básico e o envio do PB ao DGA, e, consequentemente, a data limite de contratação, respeitando-se o prazo de 60 dias para o Pregão Eletrônico.  10/02/2023 - informou por teams que as datas estão mantidas e que já se iniciou a elaboração do PB.  07/03/2023 cobrança por email </t>
  </si>
  <si>
    <t>Aquisição de equipamentos de climatização do tipo split</t>
  </si>
  <si>
    <t>200.3.30.3</t>
  </si>
  <si>
    <t xml:space="preserve"> Divisão de Manutenção Predial de 1º Grau</t>
  </si>
  <si>
    <t>Atendimento ao cronograma de substituição de equipamentos de climatização do tipo janeleiro por splits (SEI n. 0019457-47.2021.8.24.0710). Registra-se que havia expectativa de encaminhamento do material à licitação no exercício 2022, todavia não foi possível, em razão de outras demandas.</t>
  </si>
  <si>
    <t>0007066-89.2023.8.24.0710</t>
  </si>
  <si>
    <t>29/2023</t>
  </si>
  <si>
    <t>Enviado e-mail em 13/12/2022. Resposta em 15/12/2022: estão trabalhando para manter as datas. Reenviado e-mail em 18/01/2023. Reiterado em 10/02/2023. Respondido em 14/02/2022: ao longo do segundo semestre de 2022 e neste início de 2023, os profissionais das Divisões de Manutenção Predial da DEA foram chamados a dar prioridade ao novo contrato de manutenção predial do TJSC, visto que tal contratação possuirá um amplo campo de atuação, e as especificações técnicas relativas a tal material demandaram a participação de grande parte dos profissionais das Divisões de manutenção mencionadas. Além disso, duas contratadas recusaram realizar prorrogações contratuais de serviços continuados de manutenção nos sistemas de climatização dos Fóruns Des. Eduardo Luz e Des. Rid Silva (097/2020 e 107/2020), demandando a contratação direta e elaboração de novos estudos e materiais para licitações, não previstos no planejamento da Diretoria para este momento, exigindo atuação de profissionais da Seção de Manutenção Elétrica e Mecânica de 1º Grau. Não bastassem os aspectos acima mencionados, ocorreram, nos últimos meses, nas Divisões de Manutenção Predial da DEA, diversos afastamentos por motivos de força maior.</t>
  </si>
  <si>
    <t>Serviços continuados de apoio à execução e à fiscalização de contratos que tenham por objeto obras e serviços de engenharia, a serem executados nas dependências do PJSC, com dedicação exclusiva de mão de obra</t>
  </si>
  <si>
    <t>DGP044</t>
  </si>
  <si>
    <t>Seção de Terceirizados e Diretoria de Engenharia e Arquitetura</t>
  </si>
  <si>
    <t xml:space="preserve">Necessidade de incremento na alocação de equipe técnica especializada junto as respectivas divisões da Diretoria de Engenharia e Arquitetura para auxílio no gerenciamento, acompanhamento e controle </t>
  </si>
  <si>
    <t>0017850-62.2022.8.24.0710</t>
  </si>
  <si>
    <t>010/2023</t>
  </si>
  <si>
    <t>Aquisição de microcomputadores de alta performance</t>
  </si>
  <si>
    <t>DTI217</t>
  </si>
  <si>
    <t>Microcomputadores de alta performance que serão utilizados pelo NIS, DEA, ASPLAN e Analistas de TI para demandas que requerem alta capacidade de processamento.</t>
  </si>
  <si>
    <t>0012528-27.2023.8.24.0710</t>
  </si>
  <si>
    <t>117/2023</t>
  </si>
  <si>
    <t>Enviado e-mail em 12/07/2023. Resposta em 12/07/2023: datas mantidas. Email em 31/07/2023: JUSTIFICATIVA alteração de datas DTI217: Em virtude da dificuldade na obtenção de valor de referência considerando a especificidade do equipamento.</t>
  </si>
  <si>
    <t>Serviços continuados de manutenção preventiva e corretiva no sistema de climatização do fórum de Herval do Oeste</t>
  </si>
  <si>
    <t>200.3.62.11</t>
  </si>
  <si>
    <t>As demandas abaixo estão diretamente relacionadas à construção do novo Fórum, cujas obras se encontram em atraso, razão pela qual os respectivos materiais relativos à manut de sist de climatização e de transporte vertical não foram encaminhados à licitação. e-mail 18.04  * contratação desses serviços está correlacionada à conclusão das obras de construção do novo fórum. Não é possível, neste momento, informar se as obras serão fi nalizadas até o fi nal deste exercício. em-mail de 30.08.2023. (Nova data de envio do PB à DGA: 28/7/2023 e Nova data de contratação: 25/2/2024)
E-mail enviado pela UR em 9/10/2023: Prezados, Ambos os serviços dependem da conclusão das obras de construção do novo fórum, as quais se encontram atrasadas. Por esse motivo, encaminho as novas datas:
Nova data de envio ao DGA: 10/12/2023 - Limite contratação: 05/03/2024 - Atenciosamente, Santicler Silvy Kogure * "Considerando o andamento da obra de construção do novo fórum, solicita-se a prorrogação do prazo" e-mail de 12.12.23</t>
  </si>
  <si>
    <t xml:space="preserve"> Serviços de infraestrutura (atividades operacionais)</t>
  </si>
  <si>
    <t>DTI057</t>
  </si>
  <si>
    <t>Aprimorar o monitoramento da infrestrutura de TI, em regime 24x7, proporcionando maior disponibilidade aos serviços e sistemas de TI providos pelo PJSC</t>
  </si>
  <si>
    <t>0013457-94.2022.8.24.0710 (antigo 10483/2018)</t>
  </si>
  <si>
    <t>A equipeestá reduzidae as datasforamajustadasconforme asprioridadesdascontrataçõesda UnidadeDemandante. e-mail 17.02 - A equipe está reduzida e as datas foram ajustadas conforme as prioridades das contratações da Unidade Demandante.e-mail 4.5  -  A equipe está reduzida e com muitas atividades operacionais. e-mail de 11.08.2023
E-mail enviado em 9/10: m relação a contratação DTI057 - Contratação de empresa especializada para atender atividades operacionais dos serviços de infraestrutura (0013457-94.2022.8.24.0710) - favor alterar a data de envio do PB ao DGA para 29/03/2024 e a data limite da contratação para 31/05/2024. Justificativa: A equipe está reduzida e com muitas atividades operacionais. Atenciosamente, Taciana Charline Martendal</t>
  </si>
  <si>
    <t>Serviços continuados de manutenção do transporte vertical fórum de Herval do Oeste</t>
  </si>
  <si>
    <t>200.3.63.15</t>
  </si>
  <si>
    <t>As demandas abaixo estão diretamente relacionadas à construção do novo Fórum, cujas obras se encontram em atraso, razão pela qual os respectivos materiais relativos à manut de sist de climatização e de transporte vertical não foram encaminhados à licitação. e-mail 18.04  * contratação desses serviços está correlacionada à conclusão das obras de construção do novo fórum. Não é possível, neste momento, informar se as obras serão fi nalizadas até o fi nal deste exercício. em-mail de 30.08.2023.   (Nova data de envio do PB à DGA: 28/7/2023 e Nova data de contratação: 25/2/2024)
E-mail enviado pela UR em 9/10/2023: Prezados, Ambos os serviços dependem da conclusão das obras de construção do novo fórum, as quais se encontram atrasadas. Por esse motivo, encaminho as novas datas:
Nova data de envio ao DGA: 10/12/2023 - Limite contratação: 05/03/2024 - Atenciosamente, Santicler Silvy Kogure  * "Considerando o andamento da obra de construção do novo fórum, solicita-se a prorrogação do prazo" e-mail de 12.12.23</t>
  </si>
  <si>
    <t xml:space="preserve"> Serviços continuados de nuvem privada Oracle Exadata para contingência</t>
  </si>
  <si>
    <t>DTI174</t>
  </si>
  <si>
    <t>Replicação das bases de dados Oracle em data center de contingência</t>
  </si>
  <si>
    <t>0007962-35.2023.8.24.0710</t>
  </si>
  <si>
    <t>86/2023</t>
  </si>
  <si>
    <t>A equipeestá reduzidae as datasforamajustadasconforme asprioridadesdascontrataçõesda UnidadeDemandante - e-mail de 17.02  * Foi necessário estender o EP para análise de nova solução de mercado e-mail 4.05</t>
  </si>
  <si>
    <t>Adesão à ata de registro de preços do Pregão Eletrônico n. 8/2022 do Ministério da Economia para Aquisição de microcomputadores</t>
  </si>
  <si>
    <t xml:space="preserve">460858
</t>
  </si>
  <si>
    <t>DTI195</t>
  </si>
  <si>
    <r>
      <rPr>
        <sz val="11"/>
        <color rgb="FF000000"/>
        <rFont val="Calibri"/>
      </rPr>
      <t>DTI</t>
    </r>
    <r>
      <rPr>
        <b/>
        <sz val="11"/>
        <color rgb="FF000000"/>
        <rFont val="Calibri"/>
      </rPr>
      <t>:</t>
    </r>
    <r>
      <rPr>
        <sz val="11"/>
        <color rgb="FF000000"/>
        <rFont val="Calibri"/>
      </rPr>
      <t xml:space="preserve"> Desktop - atualização de 35% do parque de computadores, em substituição aos equipamentos foram de garantia e que não são mais passíveis de upgrade e Notebook - Necessário para equipar os cargos de novos juízes e substituição dos equipamentos danificados. A Seção de Gerenciamento e Manutenção de Equipamentos de TI da DSGA/DTI possui hoje em seu estoque setorial apenas 3 (três) notebooks para atender todo Judiciário catarinense. Esse quantitativo mostra-se insuficiente para substituir equipamentos sem cobertura de garantia e que apresentem defeitos, ou decorrentes de extravio, furto ou roubo, além de não suprir novas demandas oriundas de nomeação de magistrados por concurso público. A quantidade indicada permitirá atender as demandas indicadas pelo período necessário à formalização de procedimento de compra específico para a SGME/DSGA.</t>
    </r>
  </si>
  <si>
    <t xml:space="preserve">4.200 Microcomputadores;
</t>
  </si>
  <si>
    <t>0037533-85.2022.8.24.0710</t>
  </si>
  <si>
    <t>008/2022</t>
  </si>
  <si>
    <t>Serviços continuados de suporte Premier Microsoft*</t>
  </si>
  <si>
    <t>DTI212</t>
  </si>
  <si>
    <t>DTI/Assessoria Técnica/Gabinete</t>
  </si>
  <si>
    <t>Fornecer suporte especializado, prestado diretamente por equipe especializada do fabricante, nos produtos Microsoft em uso no PJSC.</t>
  </si>
  <si>
    <t>sim</t>
  </si>
  <si>
    <t>Informação da DTI: Em relação a contratação DTI212 informo que a mesma foi cancelada conforme justificativa a seguir: O estudo técnico preliminar chegou a conclusão de que a demanda pode ser atendida por meio de outras contratações em andamento, considerando a proposta enviada pelo fornecedor e o alto custo estimado para a contratação. (email enviado em 31/8/2023)</t>
  </si>
  <si>
    <t>Solução de TIC que auxilie no gerenciamento e controle dos procedimentos relacionados à saúde ocupacional, segurança do trabalho e gestão de ergonomia.</t>
  </si>
  <si>
    <t>DTI213</t>
  </si>
  <si>
    <t>Importante ferramenta para o controle dos projetos desenvolvidos pela DPAS/DS relacionados à saúde, a qual irá dispor de comunicação com os sistemas internos da Diretoria de Saúde, assim como o eSocial.</t>
  </si>
  <si>
    <t>15 licenças</t>
  </si>
  <si>
    <t>Aquisição de ferramenta que possa permitir a conferência das cobranças lançadas na fatura para validação dos valores</t>
  </si>
  <si>
    <t>DTI214</t>
  </si>
  <si>
    <t>A ferramenta será utilizada pela Seção de Correspondência/DIE diretamente, que é área meio, porém os dados poderão ser utilizados por outras Diretorias, Corregedoria, bem como pela própria ASPLAN e até pelas Comarcas, que poderão visualizar seus gastos individualmente.  Desta forma, num universo de mais de 1 milhão de postagens anuais, é de suma importância que se consiga validar esses dados, trazendo transparência e confiabilidade aos gestores financeiros e operacionais, bem como a própria Administração do Tribunal.
E entende-se que tal ferramenta deverá ser compatível com outros sistemas já utilizados por este Poder Judiciário, para que possa capturar os dados que serão confrontados com a fatura, ou seja, eProc, SEEU, ERP, Servidor de Relatórios, ferramenta Acess (malotes), planilha de excel, entre outros que possam disponibilizar essas informações.</t>
  </si>
  <si>
    <t>Conforme email em 16/08/2023: a DIE solicitou o cancelamento da demanda por conta de solução interna da DTI.</t>
  </si>
  <si>
    <t>Registro de Preços para aqusição de insumos de limpeza e higiene</t>
  </si>
  <si>
    <t>269943 269943 269941</t>
  </si>
  <si>
    <t>DIE201</t>
  </si>
  <si>
    <t xml:space="preserve">A aquisição visa proporcionar o bem-estar dos servidores e do público por meio do asseio dos ambientes e da higiene dos locais com maior eficiência. </t>
  </si>
  <si>
    <t>Alcool em gel (sache): 12.000unid/ Alcool em gel (frasco): 18.000 unid./ Alcool líquido 70°: 24.000unid</t>
  </si>
  <si>
    <t>0007482-57.2023.8.24.0710 - 0024735-58.2023.8.24.0710</t>
  </si>
  <si>
    <t>62/2023</t>
  </si>
  <si>
    <t>Registro de Preços para aquisição de Leite UHT</t>
  </si>
  <si>
    <t>DIE202</t>
  </si>
  <si>
    <t xml:space="preserve">Aquisição visa atender a necessidade do consumo de bebida quente (café com leite) pelos magistrados, servidores, colaboradores e visitantes nas unidades que compõem o PJSC. </t>
  </si>
  <si>
    <t>142.056 litros</t>
  </si>
  <si>
    <t>0002337-20.2023.8.24.0710</t>
  </si>
  <si>
    <t>20/2023</t>
  </si>
  <si>
    <t>Registro de Preços para aquisição de Água Mineral</t>
  </si>
  <si>
    <t>445485 445484 445479</t>
  </si>
  <si>
    <t>DIE203</t>
  </si>
  <si>
    <t xml:space="preserve">Aquisição visa atender a necessidade do consumo de água mineral pelos magistrados, servidores, colaboradores e visitantes nas unidades que compõem o PJSC. </t>
  </si>
  <si>
    <t>bombona: 134.703; garrafa de água sem gas:865.262; garrafa de agua com gás:263769</t>
  </si>
  <si>
    <t>0030794-62.2023.8.24.0710</t>
  </si>
  <si>
    <t>114/2023</t>
  </si>
  <si>
    <t>Aquisição de scanners de bagagem para instalação na entrada do Tribunal de Justiça e dos fóruns das Comarcas de entrância final e inicial</t>
  </si>
  <si>
    <t>NIS008</t>
  </si>
  <si>
    <t xml:space="preserve">Continuidade no projeto de incremento das condições de segurança nas unidades judiciárias, pretendendo aquisição de equipamentos para atender as comarcas de entrância final e inicial </t>
  </si>
  <si>
    <t>não</t>
  </si>
  <si>
    <t>E-mail eviado pela UR em 6/10/2023: Prezados Senhores, Cumprimentando-os cordialmente, em atenção ao questionamento formulado abaixo, cumpre informar que após deliberações no setor e elencadas as contratações prioritárias decidiu-se por sobrestar o projeto abaixo, que ficará para ano subsequente, motivo por que neste momento não será dado prosseguimento à demanda em tela.
Cordialmente,  JOANIR RICARDO PEREIRA DOS SANTOS</t>
  </si>
  <si>
    <t>Aquisição de Mobiliário Padrão - Registro de Preços Permanente</t>
  </si>
  <si>
    <t>24562, 237129, 108227, 229148, 20591, 256767, 116700, 446437, 373609, 276717, 69191, 390178, 328749, 150328, 298513, 378279, 458808</t>
  </si>
  <si>
    <t>DMP053</t>
  </si>
  <si>
    <t>0015673-91.2023.8.24.0710</t>
  </si>
  <si>
    <t>126/2023</t>
  </si>
  <si>
    <t>assinatura das atas vigentes que somente ocorreram em janeiro de 2023 (SEI n° 0023957-25.2022.8.24.0710). e-mail de 17.4.2023. * "Solicita-se que a nova data seja para 20 janeiro de 2024, haja vista os atrasos em razão dos trâmites processuais" e-mail de 12/12/2023</t>
  </si>
  <si>
    <t>Registro de Preços para aquisição de materiais de limpeza</t>
  </si>
  <si>
    <t xml:space="preserve">310507, 424175, 307880, 137057, 151014, 398561, 253727, 150224, 229357, 253730
</t>
  </si>
  <si>
    <t>DMP057</t>
  </si>
  <si>
    <t>Divisão de Almoxarifado / Divisão Administrativa</t>
  </si>
  <si>
    <t>Permitir a realização das atividades de limpeza das edificações do PJSC</t>
  </si>
  <si>
    <t>água sanitária  - 3.500 caixas; desinfetante - 30.000 litros; detergente multiuso - 4.000 bombonas; pano p/ limpeza - 10.000 unidades; vassoura de nylon -  1.800 unidades; saco de lixo 50L - 1.500 centos; saco de lixo 15L - 4.000 centos; saco de lixo 100L - 2.500 centos; pastilha adesiva - 12.000 caixas; sabonete líquido - 11.000 refis</t>
  </si>
  <si>
    <t>E-mail enviado pela UR em 9/10/2023: Em relação a contratação DTI057 - Contratação de empresa especializada para atender atividades operacionais dos serviços de infraestrutura (0013457-94.2022.8.24.0710) - favor alterar a data de envio do PB ao DGA para 29/03/2024 e a data limite da contratação para 31/05/2024. Justificativa: A equipe está reduzida e com muitas atividades operacionais.
Atenciosamente, Taciana Charline Martendal</t>
  </si>
  <si>
    <t>Serviços continuados de transporte rodoviário de bens móveis (mobiliário, equipamentos, processos, livros, documentos, vestuário e demais pertences) para os magistrados do Poder Judiciário de Santa Catarina, nos limites do território catarinense, de comarca a comarca</t>
  </si>
  <si>
    <t>DIE209</t>
  </si>
  <si>
    <t>Necessidade de transporte de mobiliário, equipamentos, processos, documentos e outros bens dos magistrados, quando promovidos ou removidos para outra comarca</t>
  </si>
  <si>
    <t xml:space="preserve"> serviços continuados de manutenção preventiva e corretiva, bem como fornecimento de peças e serviços de instalação e de melhoria em equipamentos de climatização do Fórum Central - Des. Rid Silva - da Comarca da Capital.</t>
  </si>
  <si>
    <t>200.3.62.50</t>
  </si>
  <si>
    <t>Nenhuma das empresas consultadas manifestou interesse em assumir o saldo remanescente do contrato 107/2020, e vigência contratual encerra-se em 06/01/2023</t>
  </si>
  <si>
    <t>0049615-51.2022.8.24.0710</t>
  </si>
  <si>
    <t>53/2023</t>
  </si>
  <si>
    <t>Aquisição de solução de firewall de aplicação e balanceamento de servidores web (Referência: F5 Networks).</t>
  </si>
  <si>
    <t>DTI 134</t>
  </si>
  <si>
    <t>Equipamento de segurança para os servidores de aplicação web.</t>
  </si>
  <si>
    <t>0039379-74.2021.8.24.0710</t>
  </si>
  <si>
    <t>38/2023</t>
  </si>
  <si>
    <t>Aquisição de equipamentos de copa.</t>
  </si>
  <si>
    <t>272743 326636</t>
  </si>
  <si>
    <t>DIE215</t>
  </si>
  <si>
    <t>Seção de Gestão de Contratos – Divisão Administrativa.</t>
  </si>
  <si>
    <t>As aquisições dos equipamentos de copa se fazem necessários para propiciar aos magistrados, servidores, colaboradores e público externo um ambiente limpo, higienizado, além de propiciar o bem estar a todos que frequentam as Comarcas e unidades do Tribunal de Justiça. A inclusão no PCA se faz necessária tendo em vista que as atuais ARPP tiveram todo quantitativo registrado consumido, inclusive o quantitativo solicitado por meio de termo aditivo possivelmente atenderá às demandas até vigência de nova ARPP.</t>
  </si>
  <si>
    <t>Bebedouros: 375 unid.; Refrigerador compacto (frigobar): 125 unid.</t>
  </si>
  <si>
    <t>0027832-66.2023.8.24.0710</t>
  </si>
  <si>
    <t>80/2023</t>
  </si>
  <si>
    <t>Serviços continuados de manutenção do sistema de climatização do Fórum de Blumenau</t>
  </si>
  <si>
    <t>200.3.62.8</t>
  </si>
  <si>
    <t xml:space="preserve">Email enviado em 5/4/23: afastamentos na Seção responsável pela elaboração do material, resultando em força de trabalho insuficiente para atender ao prazo previsto.
E-mail enviado em 4/10/23:  Prezados, Informo que as demandas abaixo poderão ser excluídas do PCA 2023. </t>
  </si>
  <si>
    <t>Serviços continuados de manutenção do transporte vertical fórum de Família da Comarca de Balneário Camboriú</t>
  </si>
  <si>
    <t>200.3.63.16</t>
  </si>
  <si>
    <t>Email enviado em 5/4/23: a contratação desse serviço depende da instalação do sistema, prevista para ocorrer durante as obras de reforma global do fórum. Ocorre, contudo, que as obras estão paralisadas e, possivelmente, o contrato será rescindido. Não é possível, neste momento, definir a nova data de contratação e, inclusive, se ocorrerá neste exercício. Conforme e-mail datado de 03/11/2023, foi solicitada a exclusão do PCA 2023.</t>
  </si>
  <si>
    <t xml:space="preserve">Aquisição de ferramenta para atendimento automatizado </t>
  </si>
  <si>
    <t xml:space="preserve">27502, 25917, 27456 </t>
  </si>
  <si>
    <t>DTI186</t>
  </si>
  <si>
    <t xml:space="preserve">Automação dos atendimentos realizados pelo Poder Judiciário de Santa Catarina com foco em prestar um serviço mais célere, preciso, com redução da intervenção humana, liberando os colaboradores para atividades voltadas à atividade fim. Os chatbots podem ser utilizados em todas as unidades do Estado e inclusive auxiliar no fornecimento de informações processuais. A utilização não se limita à Divisão de Apoio Judiciário que presta atendimento específico ao eproc. </t>
  </si>
  <si>
    <t>email enviado em 7/3/2023: Considerando os estudos em andamento para adoção do Chatbot Sofia, solicito a suspensão dos estudos para contratação de ferramenta de mercado, até que se possa aferir a aderência da solução cedida gratuitamente pelo TJBA às necessidades do suporte ao sistema eproc.  (Raccioppi)
e-mail enviado em 11/9/2023:  Prezados,  Foi solicitado no dia 08/03/2023, conforme e-mail abaixo, a suspensão da contratação DTI186 - Aquisição de ferramenta para atendimento automatizado (Chatbot).
Por hora a contratação deve permanecer suspensa, pois o projeto de implantação do Chatbot Sofia continua em andamento na DTI. Att. Patrick Padilha Divisão de Apoio à Gestão e Governança de TI
e-mail enviado em 8/1/2023: A contratação DTI186 não foi incluída no PCA/PCTI 2024 porque ainda estão sendo realizados  estudos para a adoção do chatbot Sofia. 
Favor considerar a contratação como cancelada no PCA/PCTI 2023. 
Obrigada! Atenciosamente, Taciana Charline Martendal</t>
  </si>
  <si>
    <t>Adesão à ata de registro de preços do Pregão Eletrônico n. 8/2022 do Ministério da Economia para Aquisição de notebooks</t>
  </si>
  <si>
    <t xml:space="preserve">
480277</t>
  </si>
  <si>
    <t>DTI193</t>
  </si>
  <si>
    <r>
      <rPr>
        <sz val="11"/>
        <color rgb="FF000000"/>
        <rFont val="Calibri"/>
      </rPr>
      <t>DTI</t>
    </r>
    <r>
      <rPr>
        <b/>
        <u/>
        <sz val="11"/>
        <color rgb="FF000000"/>
        <rFont val="Calibri"/>
      </rPr>
      <t>:</t>
    </r>
    <r>
      <rPr>
        <u/>
        <sz val="11"/>
        <color rgb="FF000000"/>
        <rFont val="Calibri"/>
      </rPr>
      <t xml:space="preserve"> </t>
    </r>
    <r>
      <rPr>
        <sz val="11"/>
        <color rgb="FF000000"/>
        <rFont val="Calibri"/>
      </rPr>
      <t xml:space="preserve"> A quantidade indicada permitirá atender as demandas indicadas pelo período necessário à formalização de procedimento de compra específico para a SGME/DSGA.
</t>
    </r>
    <r>
      <rPr>
        <b/>
        <u/>
        <sz val="11"/>
        <color rgb="FF000000"/>
        <rFont val="Calibri"/>
      </rPr>
      <t>DEA</t>
    </r>
    <r>
      <rPr>
        <sz val="11"/>
        <color rgb="FF000000"/>
        <rFont val="Calibri"/>
      </rPr>
      <t xml:space="preserve">: A cada 5 (cinco) anos aproximadamente é feita a atualização do parque de informática da DEA. Além disso, neste ano está sendo implementada a solução de execução dos projetos de arquitetura e engenharia com a solução BIM que demandam maior poder de processamento dos computadores, sendo esta exigência para a Administração Pública através de cronograma de implantação em etapas, conforme descrito no DECRETO Nº 10.306, DE 2 DE ABRIL DE 2020  bem como no DECRETO Nº 1.370, DE 13 DE JULHO DE 2021 e na Lei LEI Nº 14.133, DE 1º DE ABRIL DE 2021. Os servidores da Divisão de Fiscalização, pela especificidade das suas atribuições, necessitam estar grande parte do tempo presencialmente nos locais das obras, motivo pela qual o uso de notebooks em substituição aos computadores tradicionais se mostra uma solução mais eficiente, agregando produtividade ao setor, assim como flexibilidade no uso das ferramentas computacionais, tanto nos canteiros de obras, assim como nas atividades de escritórios na sede.
</t>
    </r>
    <r>
      <rPr>
        <b/>
        <u/>
        <sz val="11"/>
        <color rgb="FF000000"/>
        <rFont val="Calibri"/>
      </rPr>
      <t>NIS:</t>
    </r>
    <r>
      <rPr>
        <sz val="11"/>
        <color rgb="FF000000"/>
        <rFont val="Calibri"/>
      </rPr>
      <t xml:space="preserve"> O Núcleo de Inteligência atende cotidianamente incidentes relacionados a crimes cibernéticos em que Servidores e Magistrados deste Poder Judiciário são vítimas, sendo prestadas orientações com objetivo de mitigar vulnerabilidades exploradas e habilitar funcionalidades de segurança da informação nativas em seus aparelhos celulares. Anota-se que, desde a criação do NIS, já foram atendidos mais de 230 casos de crimes cibernéticos, sendo alguns deles de grande repercussão nacional. É sabido que para a boa consecução das atividades de inteligência, notadamente na era da informação, o emprego de aparelhos e recursos tecnológicos tem se tornado cada vez mais presente, principalmente após a edição da Política Nacional de Segurança Pública (PNISP), Estratégia Nacional de Inteligência (ENINT) e Estratégia Nacional de Inteligência de Segurança Pública (ENISP), cujos conteúdos serviram de referência para a elaboração da elaboração da Doutrina de Inteligência e Segurança Institucional do Poder Judiciário. Os citados documentos apontam a necessidade de maior utilização de tecnologias de ponta, especialmente no campo cibernético e intensificação do uso de tecnologias de tratamento e análise de grandes volumes de dados (Big Data e Analytics). É neste mesmo sentido que o NIS/TJSC procura sempre estar à frente na área de tecnologia e segurança da informação, além da realização de cursos e aprimoramentos, bem como participando ativamente de eventos com o tema hacking e cibersegurança. Ocorre que, para que o NIS continue prestando um atendimento de excelência nesta seara é necessário que seus agentes possuam equipamentos adequados às funções exercidas, motivo por que se requer a aquisição dos equipamentos supramencionados.
</t>
    </r>
    <r>
      <rPr>
        <b/>
        <u/>
        <sz val="11"/>
        <color rgb="FF000000"/>
        <rFont val="Calibri"/>
      </rPr>
      <t xml:space="preserve">CGJ - </t>
    </r>
    <r>
      <rPr>
        <sz val="11"/>
        <color rgb="FF000000"/>
        <rFont val="Calibri"/>
      </rPr>
      <t xml:space="preserve">Substituição dos notebooks utilizados em correição por equipamentos novos e mais modernos. Muitos dos dispositivos atuais já apresentaram defeito e estão fora da garantia.
CGJ/ Núcleo IV - Foro Extrajudicial - Esta contratação estava prevista no PCTI de 2020, entretanto por questões relacionadas a restrições orçamentárias e contingenciamento foi necessário realizar sua suspensão. Com a mudança do cenário econômico, o Excelentíssimo Corregedor Geral da Justiça, Desembargador Ruben Schulz, indicou que a demanda ainda é necessária e em vistas da publicação da Resolução Conjunta GP/CGJ n. 10, de 17-5-2022, editada em razão do reestabelecimento das atividades socioeconômicas no estado de Santa Catarina (Decreto estadual n. 1794/2022), o presente objeto pode voltar a tramitar.
A sua aquisição se justifica pela necessidade das Secretarias de Foro participarem nos trabalhos de fiscalização nas Serventias Extrajudiciais, necessitando utilização de equipamento para tal processo, sendo utilizado muitas vezes equipamentos particulares pela ausência de equipamento do TJSC para o atendimento da atividade profissional. </t>
    </r>
  </si>
  <si>
    <t xml:space="preserve">
DTI - 50 notebooks,
DEA - 9 notebooks;
NIS - 12 notebooks;
CGJ - 176 notebooks</t>
  </si>
  <si>
    <t>0044294-35.2022.8.24.0710 (antigos 0029035-97.2022.8.24.0710 e 10757/2019)</t>
  </si>
  <si>
    <t>397354, 449693,  235356</t>
  </si>
  <si>
    <t>DTI198</t>
  </si>
  <si>
    <t>Manter em operação equipamentos do parque tecnológico do PJSC fora do prazo de garantia e que necessitem manutenção corretiva, preventiva ou atualização tecnológica.</t>
  </si>
  <si>
    <t>Aquisição de Ferramenta de Mapeamento da Topogia de Rede</t>
  </si>
  <si>
    <t>DTI201</t>
  </si>
  <si>
    <t>Documentação da Rede do PJSC</t>
  </si>
  <si>
    <t>TI141</t>
  </si>
  <si>
    <t>E-mail enviado em 18/8/23: Prezados(as), Informo que a contratação DTI201 - "Aquisição de Ferramenta de Mapeamento da Topogia de Rede" - foi CANCELADA no PCTI/PCA 2023, conforme justificativa do email abaixo da DRC/DTI.
Prezados, Solicitamos o cancelamento do projeto de Aquisição de Ferramenta para Mapeamento de Topologia de Rede, projeto DTI201 no PCTI. A razão para este pedido decorre do fato de que, após uma avaliação cuidadosa da ferramenta considerada, constatou-se que ela não é compatível com o switch Huawei, que é amplamente utilizado em várias de nossas comarcas. A ferramenta foi inicialmente proposta para realizar o mapeamento dinâmico da topologia da rede com o objetivo de documentação e geração de alertas nos casos de mudança. No entanto, devido à incompatibilidade mencionada e considerando que desenvolvemos internamente uma solução similar que é eficaz em todas as comarcas, tomamos a decisão de não prosseguir com a aquisição desta ferramenta.</t>
  </si>
  <si>
    <t>Solução automatizada para gerenciamento dos riscos de TI</t>
  </si>
  <si>
    <t>DTI211</t>
  </si>
  <si>
    <t>DTI/Secretaria de Segurança da Informação e Gestão de Riscos</t>
  </si>
  <si>
    <t>Gerenciamento dos riscos a serem mapeados por meio do contrato 101/2021.</t>
  </si>
  <si>
    <t>E-mail enviado em 5/4/2023: Considerando a implementação da reestruturação da segurança da informação neste Tribunal, nos termos da Resolução GP n. 38/2021, informamos que demanda DTI211 do Plano de Contratações de TI não será efetuada em 2023</t>
  </si>
  <si>
    <t>Aquisição de tonner para impressoras diversas do PJSC</t>
  </si>
  <si>
    <t>465473, 399166, 399166, 399147, 399147, 433927, 368517, 427219, 427221, 427220, 427218, 426542,  417279, 417279, 431169, 431169, 384043, 384043, 431169, 416423, 392039, 286714, 334998, 391904, 391904, 439418, 324301, 444620</t>
  </si>
  <si>
    <t>DTI215</t>
  </si>
  <si>
    <t>Necessidade com base no consumo de tonners das impressoras do parque tecnológico do PJSC</t>
  </si>
  <si>
    <t>E-mail enviado em 4/10/23: o responsável pelo andamento do processo é o Sr. Alexandre Martins Ferreira da Divisão de Almoxarifado/DMP. Esclareço que a DMP é a Unidade Demandante da respectiva contratação no PCA/PCTI. Ademais, copio o Sr. Alexandre ao presente email para informações acerca do andamento da contratação.
E-mail enviado pela DMP/DA em 8/1/2024: Antes de eu responder a todos, vocÊ pode confirmar para mim o numero da demanda do mesmo objeto para 2024 ? incluímos ele tbem em 2024.
a ID do projeto para 2024 é DTI236</t>
  </si>
  <si>
    <t xml:space="preserve"> Serviços continuados de instalação de persianas verticais (com fornecimento)</t>
  </si>
  <si>
    <t>DIE204</t>
  </si>
  <si>
    <t>Necessidade de instalação de persianas verticais visando diminuir a luminosidade interna promovendo uma melhoria das condições de trabalhos do servidores e proteção do patrimônio público contra a incidência de raios solares nos móbeis e equipamentos.</t>
  </si>
  <si>
    <t>7.000m²</t>
  </si>
  <si>
    <t>0049106-23.2022.8.24.0710</t>
  </si>
  <si>
    <t>11/2023</t>
  </si>
  <si>
    <t>Serviços continuados de manutenção em portas giratórias instaladas em prédios do Poder Judiciário</t>
  </si>
  <si>
    <t>200.3.23.1</t>
  </si>
  <si>
    <t>Fim da vigência do contrato n. 123/2018</t>
  </si>
  <si>
    <t>0008482-92.2023.8.24.0710</t>
  </si>
  <si>
    <t>54/2023</t>
  </si>
  <si>
    <t>Serviços continuados de manutenção em condicionadores de ar do tipo Split, instalados em prédios do Poder Judiciário</t>
  </si>
  <si>
    <t>200.3.62.44</t>
  </si>
  <si>
    <t>Substituição de equipamentos, em razão da vida útil e atendimento ao cronograma institucional (troca de equipamentos do tipo janeleiro por splits)</t>
  </si>
  <si>
    <t>Email enviado em 19/4/2023: necessidades de priorizar outras especificações das quais destacam-se: elaboração do material destinado à contratação do serviços de manut predial (contratão), projeto VRV, projeto AC Almoxarifado. Além disso, ocorreram obras de manutenção de maior volume no período, que não estavam planejadas, tais como: correção de vazamentos nos dois chillers da torre 2, em 9 resfriadores de líquido do Arquivo Central, recuperação do sistema sprinker do Arquivo Central, recuperação do sistema preventivo do Brejaru, entre outras que demandaram com envolvimento dos profissionais responsáveis pela especialização de tais materiais . Por fim, nos últimos meses, ocorreram ainda afastamentos inesperados de profissionais da DMTJ, por motivos de força maior. 
E-mail enviado em 4/10/2023: Prezados, Informo que as demandas abaixo poderão ser excluídas do PCA 2023.</t>
  </si>
  <si>
    <t xml:space="preserve">Registro de Preços para aquisição de portas giratórias e/ou arcos detectores de metal para instalação na entrada do Tribunal de Justiça e dos fóruns das Comarcas de entrância final e inicial </t>
  </si>
  <si>
    <t>NIS007</t>
  </si>
  <si>
    <t>0045131-56.2023.8.24.0710</t>
  </si>
  <si>
    <t>152/2023</t>
  </si>
  <si>
    <t>E-mail enviado pela UR em 6/10/2023: Reporto que o atraso no envio do PB se deve a outras demandas que sobrevieram ao NIS, para as quais foi indicada prioridade, de modo que o administrativo do setor precisou direcionar as atividades para o atendimento delas.
Frisa-se, neste ponto, que o efetivo administrativo do NIS é empregado, também, em atividades operacionais desenvolvidas pelo setor, motivo por que se faz necessário elencar atividades prioritárias, acabando por sobrestar, algumas vezes, as demandas administrativas, em face ao caráter muitas vezes emergencial das demandas operacionais.
Contudo, reporta-se que, neste momento, estão sendo envidados todos os esforços para que, dentro dos prazos supra elencados, sejam os documentos encaminhados para continuidade nos trâmites de praxe.
Cordialmente,  JOANIR RICARDO PEREIRA DOS SANTOS</t>
  </si>
  <si>
    <t>Aquisição de  veículo SUV de Alto Porte para realizar apoio aos cursos de autoproteção de Magistrados realizados pelo NIS</t>
  </si>
  <si>
    <t>NIS011</t>
  </si>
  <si>
    <t>Necessidade de emprego de viatura de alto porte para apoio de deslocamento de material nos cursos de autoproteção de Magistrados realizados pelo NIS</t>
  </si>
  <si>
    <t>Registro de Preços para aquisição de papel higienico e papel toalha</t>
  </si>
  <si>
    <t>238338, 412112, 389042</t>
  </si>
  <si>
    <t>DMP056</t>
  </si>
  <si>
    <t>Disponibilizar materiais para higiene dos funcionários e público das Unidades Judiciárias</t>
  </si>
  <si>
    <t>2500 caixas de papel rolão                     1000 fardos de papel h 30m                                  30000 pacotes de papel toalha</t>
  </si>
  <si>
    <t>0041960-91.2023.8.24.0710</t>
  </si>
  <si>
    <t>137/2023</t>
  </si>
  <si>
    <t xml:space="preserve">E-mail enviado por Alexandre Ferreira em 11/9: "Prezado Vanderlei, Informamos que na semana passada remetemos o SEI 41960-91.2023 contendo o PB, o qual trata da referida aquisição.
Inicialmente informamos que a demanda não seria necessária neste exercício, contudo enfrentamos problemas na execução das ARP 2023/030 e 2023/051, referentes ao item papel toalha, o que tornou novamente a demanda necessária.
A nova data de envio do PB para o DGA consta de 27-9-2023.
Doc. 7573191 e 7585047: No tocante à justificativa para envio fora data prevista no PCA, informamos que no decorrer deste ano, durante o acompanhamento da distribuição dos produtos para todo o PJSC, fora identificado que esta aquisição não mais seria necessária em 2023, mas sim no primeiro trimestre de 2024. Entretanto o não cumprimento das Atas de Registro de Preços n. 2023/030 e 2023/051 por parte do fornecedor inviabilizou o aprovisionamento do estoque necessário para distribuição nos últimos meses do ano. 
</t>
  </si>
  <si>
    <t>Serviços continuados de limpeza de caixas d'água das edificações da jurisdição de 2º grau</t>
  </si>
  <si>
    <t>200.3.27.3</t>
  </si>
  <si>
    <t>Fim da vigência do contrato n. 5/2021</t>
  </si>
  <si>
    <t>Email enviado em 29/3/2023: Informo para os devidos fins que o item cujo ID do Projeto Básico é 200.3.27.3 poderá ser suprimido do PCA, uma vez que os serviços foram contemplados no edital 21/2023. Atenciosamente, Sidney Besen</t>
  </si>
  <si>
    <t>Concessão de uso remunerado de espaço situado nas dependências do Tribunal de Justiça de Santa Catarina para a exploração dos serviços de restaurante e lanchonete.</t>
  </si>
  <si>
    <t>DIE210</t>
  </si>
  <si>
    <t>Gab Diretor</t>
  </si>
  <si>
    <t xml:space="preserve">Necessidade de manter os serviços de restaurante e lanchonete das dependências do Tribunal de Justiça </t>
  </si>
  <si>
    <t>0049386-91.2022.8.24.0710</t>
  </si>
  <si>
    <t>133/2023</t>
  </si>
  <si>
    <t>Considerando que o contrato n. 213/2018 tem vigência até 19/03/2023 e que a Administração informou nesta data que não há interesse na prorrogação do referido contrato, será necessário antecipar a elaboração do Projeto Básico que visa “concessão de uso remunerado de espaço situado nas dependências do Tribunal de Justiça de Santa Catarina para a exploração dos serviços de restaurante e lanchonete”, constante no PCA 2023.
Informação por e-mail em 31/8/2023: "Confirmo as datas previstas no PCA 2023 e informo que o projeto básico está em fase final de elaboração (SEI. 0049386-91.2022.8.24.0710). Fernanda de Jesus - Assessora"</t>
  </si>
  <si>
    <t>Serviços continuados de veiculação de atos judiciais do Tribunal de Justiça de Santa Catarina no Diário Oficial de Santa Catarina</t>
  </si>
  <si>
    <t>DDI147</t>
  </si>
  <si>
    <t>Divisão de Documentação e Memória do Judiciário</t>
  </si>
  <si>
    <t>Cumprir a Lei Estadual n. 12.069/2001, que dispõe sobre o procedimento e julgamento da Ação de Direta de Inconstituicionalidade perante o Tribunal de Justiça do Estado de Santa Catarina</t>
  </si>
  <si>
    <t>Sendo assim, não haverá necessidade de processo licitatório e pode ser retirada do PCA.</t>
  </si>
  <si>
    <t>Diretoria de Engenharia e Arquitetura</t>
  </si>
  <si>
    <t xml:space="preserve"> Serviços de manutenção preventiva e corretiva mensal, e serviços eventuais de melhorias sob demanda no sistema de climatização do Fórum da Comarca de Brusque</t>
  </si>
  <si>
    <t>200.3.62.53</t>
  </si>
  <si>
    <t>contrato vigente não será prorrogado (87/2020)</t>
  </si>
  <si>
    <t xml:space="preserve"> 0016821-40.2023.8.24.0710</t>
  </si>
  <si>
    <t>73/2023</t>
  </si>
  <si>
    <t>Aquisição de veículo</t>
  </si>
  <si>
    <t>DIE211</t>
  </si>
  <si>
    <t>A aquisição de dois veículos será destinada ao atendimento das necessidades da Presidência (veículo de representação) e da Casa Militar. Em relação ao veículo da Presidência, tendo em vista os constantes deslocamentos por via terrestre necessários para cumprimentos das atribuições do cargo de representação, é imprescindível que se resguarde a integridade física desta autoridade, bem como dos servidores e dos magistrados que o acompanham, mediante aquisição de veículo que seja dotado de recursos tecnológicos suficientes para garantir maior segurança e com motor de maior potência, que permita garantir maior agilidade em ultrapassagens e em manobras de evasão, em situação de perigo iminente. Quanto ao veículo da Casa Militar, é necessário adquirir veículo com características semelhantes, uma vez que a Casa Militar atua no atendimento de autoridades do PJSC ou sob responsabilidade deste e nas atividades de escolta de magistrados e/ou autoridades constituídas em visita ao PJSC.</t>
  </si>
  <si>
    <t>"O PB DIE211 foi transformado no PB DIE212, uma vez que restou definido pela locação de veículo e não pela aquisição." e-mail da UR de 14.09.23</t>
  </si>
  <si>
    <t>Serviço de comunicação voltada a jovens carentes, envolvendo dos serviços de produção audiovisual, roteirização, pré-produção, gravação e edição de conteúdo definido em conjunto com o Judiciário Catarinense, em linguagem acessível aos adolescentes, além da gamificação e verificação de aprendizagem quanto a percepção dos resultados decorrentes das apresentações dos temas propostos</t>
  </si>
  <si>
    <t>ASPLAN001</t>
  </si>
  <si>
    <t>A solução é adequada para atendimento da necessidade pública porque contempla a abertura de uma frente de abordagem do complexo tema de violência doméstica, direcionado a jovens carentes, com linguagem acessível e representativa da realidade loocal. Inclui a produção audiovisual, a gamificação por meio de aplicativo e a verificação de aprendizagem, o que aumenta a efetividade da comunicação e incentiva a conscientização e prevenção da ocorrência de novos casos de violência doméstica.</t>
  </si>
  <si>
    <t>0009708-35.2023.8.24.0710</t>
  </si>
  <si>
    <t>59/2023</t>
  </si>
  <si>
    <t>Locação de veículo híbrido</t>
  </si>
  <si>
    <t>DIE 212</t>
  </si>
  <si>
    <t>Divisão de Transporte.</t>
  </si>
  <si>
    <t>A locação de veículo híbrido será destinada ao atendimento das necessidades da Presidência (veículo de representação), tendo em vista os constantes deslocamentos por via terrestre necessários para cumprimentos das atribuições do cargo de representação. É imprescindível que se resguarde a integridade física desta autoridade, bem como dos servidores e dos magistrados que o acompanham, mediante a disponibilização de veículo que seja dotado de recursos tecnológicos, suficientes para garantir maior segurança e com motor de maior potência, que permita garantir maior agilidade em ultrapassagens e em manobras de evasão, em situação de perigo iminente.</t>
  </si>
  <si>
    <t>0056765-49.2023.8.24.0710</t>
  </si>
  <si>
    <t>90011/2023</t>
  </si>
  <si>
    <t>Cessão onerosa de espaço público para instalação de vending machines</t>
  </si>
  <si>
    <t>DMP049</t>
  </si>
  <si>
    <t>Assessoria DMP</t>
  </si>
  <si>
    <t>A Resolução RC n.10/2022 possibilitou a retomada plena e normal dos serviços de lanchonete e restaurante em todos os prédios do Poder Judiciário de Santa Catarina.
Contudo, tem sido reportado à Administração do Poder Judiciário, que nem todas as unidades retomaram da forma devida a prestação dos serviços.
Assim, como forma de prover as várias unidades judiciais e administrativas com uma solução para a situação, mostra-se recomendável que sejam iniciados estudos voltados à adoção do modelo de disponibilização de máquinas do tipo “VENDING MACHINES” para a gestão de bebidas quentes e geladas, salgados do tipo “snacks”.</t>
  </si>
  <si>
    <t>0018833-27.2023.8.24.0710</t>
  </si>
  <si>
    <t>113/2023</t>
  </si>
  <si>
    <t xml:space="preserve"> Serviço de instalação de circuitos elétricos nas torres I e II do TJSC.</t>
  </si>
  <si>
    <t>200.3.36.5</t>
  </si>
  <si>
    <t>Trata-se de necessidade conhecida somente nas últimas semanas, quando testes no sistema preventivo de incêndio levantaram a necessidade das correções e ajustes nas instalações atuais.</t>
  </si>
  <si>
    <t xml:space="preserve">Mariana Abreu </t>
  </si>
  <si>
    <t>0044123-78.2022.8.24.0710</t>
  </si>
  <si>
    <t>Contratada por RC em 02/05/2023</t>
  </si>
  <si>
    <t>Serviços continuados de transporte terrestre de bens do Poder Judiciário Catarinense dentro do território catarinense, para execução no regime de empreitada por preço unitário</t>
  </si>
  <si>
    <t>DMP 060</t>
  </si>
  <si>
    <t>0019467-23.2023.8.24.0710</t>
  </si>
  <si>
    <t>100/2023</t>
  </si>
  <si>
    <t>Locação de veículo</t>
  </si>
  <si>
    <t>DIE 213</t>
  </si>
  <si>
    <t>Os veículos atualmente a disposição da Corregedoria-Geral da Justiça, possuem em média 09 (nove) anos de uso e alto custo de manutenção conforme destacado pela unidade requisitante no SEI 0007327-54.2023.8.24.0710. Assim, objetivando reduzir o alto índice de indisponibilidade dos veículos, as despesas com manutenção, e acima de tudo, resguardar a integridade física dos magistrados e servidores no desempenho de suas atividades, se faz necessário a disponibilização de novos veículos</t>
  </si>
  <si>
    <t>0020907-54.2023.8.24.0710</t>
  </si>
  <si>
    <t>82/2023</t>
  </si>
  <si>
    <t>Aquisição de licenças do software Adobe Creative Cloud e do software Articulate 360</t>
  </si>
  <si>
    <t>DTI218</t>
  </si>
  <si>
    <t>DTI - Divisão de Suporte e Gestão de Ativos de TI</t>
  </si>
  <si>
    <t>As licenças dos Softwares Adobe e Articulate são usadas para o desenvolvimento dos conteúdos dos cursos da Academia Judicial, além de serem usadas para desenvolver conteúdo pelo núcleo de Comunicação. Tais licenças tem validade até setembro de 2023 e foram previstas no PCTI como aquisição via RC, devido aos valores indicados pelos demandantes. Entretanto, tais valores foram subestimados e dado o prazo de renovação (36 meses), será necessário incluir tais aquisições no processo de licitação previsto na Res. 468/22 do CNJ.</t>
  </si>
  <si>
    <t>17 licenças Adobe Creative Cloud e 6 licenças Articulate 360</t>
  </si>
  <si>
    <t>0016901-04.2023.8.24.0710</t>
  </si>
  <si>
    <t>96/2023</t>
  </si>
  <si>
    <t>Aquisição de solução de firewall do PJSC</t>
  </si>
  <si>
    <t>DTI219</t>
  </si>
  <si>
    <t>DTI - Divisão de Redes de Comunicação</t>
  </si>
  <si>
    <t>O suporte e garantia, bem como as licenças dos módulos de proteção da Solução de Firewall atualmente em uso no PJSC vão expirar em janeiro de 2024 e precisam ser renovadas, para que a solução continue a garantir a proteção necessária à rede de dados, às aplicações e serviços que são ofertadas de forma digital à comunidade e possibilitar a comunicação e integração do PJSC com demais instituições.</t>
  </si>
  <si>
    <t>6 licenças e 1 Serviço (60 meses)</t>
  </si>
  <si>
    <t>0012208-74.2023.8.24.0710</t>
  </si>
  <si>
    <t>146/2023</t>
  </si>
  <si>
    <t>Enviado e-mail em 18/09/2023. Resposta em 19/09/2023: Alteração de datas. Justificativa: ocorreu atraso no recebimento de cotações dos fornecedores. Enviado e-mail em 06/10/2023. Resposta em 06/10/2023:  Alterada a data do envio do PB para 13/10/2023. Justificativa: Como ocorreu atraso no recebimento de cotações dos fornecedores, serão necessários mais alguns dias para a finalização do PB. A data limite permanece a mesma: 15/12/2023. E-mail enviado em 16/11/2023. Resposta em 17/11/2023: datas mantidas.</t>
  </si>
  <si>
    <t>Serviços continuados de refeições (almoço e jantar) e lanches, incluídas as bebidas, para as sessões do Tribunal de Júri da Comarca de São José.</t>
  </si>
  <si>
    <t>DIE214</t>
  </si>
  <si>
    <t>Seção de Controle de Custos – Divisão Administrativa.</t>
  </si>
  <si>
    <t>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Desta forma, preserva-se também a incomunicabilidade dos jurados que, uma vez violada, acarretaria a invalidação da sessão de júri.A inclusão no PCA se faz necessária tendo em vista que o contrato n. 35/2022 foi rescindido e não houve interesse dos licitantes remanescentes em assumir a contratação (0021956-33.2023.8.24.0710).</t>
  </si>
  <si>
    <t>2.000 refeições</t>
  </si>
  <si>
    <t>0028538-49.2023.8.24.0710</t>
  </si>
  <si>
    <t>108/2023</t>
  </si>
  <si>
    <t>Serviço de adequação da rede de efluentes sanitários do fórum da comarca de Jaraguá do Sul</t>
  </si>
  <si>
    <t>056.1.2.0</t>
  </si>
  <si>
    <t xml:space="preserve">Necessidade de regularização da edificação junto ao órgão fiscalizador do município (SAMAE). Inicialmente, a previsão era de que os serviços fosse realizados por contrato de manutenção, todavia, em razão da complexidade / serviços envolvidos, foi necessária a elaboração de projeto específico. </t>
  </si>
  <si>
    <t>0014869-60.2022.8.24.0710 e 0042698-79.2023.8.24.0710</t>
  </si>
  <si>
    <t>Convite</t>
  </si>
  <si>
    <t>121/2023</t>
  </si>
  <si>
    <t>Inicialmente a Licitação foi lançada como Convite 94/2023, mas restou deserta, sendo relançada sob o n. 121/2023</t>
  </si>
  <si>
    <t>Aquisição de equipamentos de audiovisual para novo auditório da Academia Judicial e para o hall principal do Palácio da Justiça Ministro Luiz Gallotti</t>
  </si>
  <si>
    <t>DTI221</t>
  </si>
  <si>
    <t>Divisão de Redes de Comunicação</t>
  </si>
  <si>
    <t>Necessidade de contemplar o novo auditório com as soluções audiovisuais necessárias e adequadas à magnitude das instituições envolvidas, em consonância com a importância do novo ambiente para melhor desenvolver e qualificar os eventos organizados pela Academia Judicial. E a necessidade de uma solução tecnológica ao Palácio da Justiça Ministro Luiz Galotti que, além da indicação dos setores e andares, possa transmitir notícias e campanhas do Poder Judiciário de Santa Catarina ou quaisquer outras veiculações que a Administração entender oportunas.</t>
  </si>
  <si>
    <t>Equipamentos diversos</t>
  </si>
  <si>
    <t>0018504-15.2023.8.24.0710</t>
  </si>
  <si>
    <t>11/9/2023 - A data inicialmente prevista para o envio deste projeto básico não foi cumprida em virtude de outros projetos igualmente prioritários terem aportado nesta seção, a saber, a) Modernização da Academia Judicial; b) aquisição de Painel de Led para o Hall de entrada do TJSC, dentre outros. Além disso, recentemente, O núcleo de comunicações institucional requereu a inclusão de um painel de led como item da licitação de modernização do tribunal pleno. Houve, portanto, nova pesquisa de preços, novo contato com as empresas e um novo período para definição de questões técnicas. Contudo, esse item foi retirado da contratação pela Administração e, consequentemente, o PB precisou ser revisado e adequado, o que afetou sobremaneira na elaboração de outros documentos, como análise de riscos e o termo de consolidação de pesquisa de preços. 22/11/2023 - A presente contratação foi cancelada, em razão do agrupamento em outra demanda sob o mesmo ID</t>
  </si>
  <si>
    <t>Credenciamento para o fornecimento de obras bibliográficas nacionais</t>
  </si>
  <si>
    <t xml:space="preserve"> DDI149</t>
  </si>
  <si>
    <t>DDI/DPI - Divisão de Pesquisa e Informação</t>
  </si>
  <si>
    <t>O Órgão Especial desta Corte, em sessão ordinária realizada em 17 de abril de 2019, decidiu, em relação à aquisição de obras bibliográficas para magistrados, por votação unânime, adotar modelo híbrido que inclui a contratação de plataformas digitais, mantendo-se, contudo, a aquisição de obras físicas, mesmo que existentes nas plataformas digitais contratadas, mas com redução de 50% do valor destinado a essas despesas, à época fixado na Resolução GP n. 7 de 31 de janeiro de 2013.Posteriormente, foi deliberado que o sistema de credenciamento seria a melhor opção para a aquisição das referidas obras e o Edital de Credenciamento n. 125/2020 foi disponibilizado aos interessados a partir de 20/02/2021.Considerando que a partir do dia 30/12/2023 as contratações públicas deverão seguir o regime da Lei n. 14.133/2021 e o credenciamento alhures destacado terá sua vigência encerrada antecipadamente para 29 de dezembro do corrente ano, faz-se necessária a inclusão no PCA desta demanda para não haver descontinuidade nas futuras aquisições.</t>
  </si>
  <si>
    <t>0035476-60.2023.8.24.0710</t>
  </si>
  <si>
    <t>135/2023</t>
  </si>
  <si>
    <t>Serviços de gestão de AS (sistema autônomo) e serviços com gestão e monitoramento de rede do Poder Judiciário</t>
  </si>
  <si>
    <t xml:space="preserve"> Continuidade dos serviços. Apesar de ser para 2024, em 14/02/2024, nossa experiência diz que todo processo de contratação demora quase 1 ano para acontecer.</t>
  </si>
  <si>
    <t>Extensão de Garantia de 02 equipamentos, serviços de monitoramento 24x7, serviço de atendimento técnico 8x5, com 4 técnicos dedicados</t>
  </si>
  <si>
    <t>0023988-11.2023.8.24.0710</t>
  </si>
  <si>
    <r>
      <t>JUSTIFICATIVA alteração de datas DTI220:</t>
    </r>
    <r>
      <rPr>
        <sz val="12"/>
        <color rgb="FF000000"/>
        <rFont val="Calibri"/>
        <family val="2"/>
        <charset val="1"/>
      </rPr>
      <t> Devido as características específicas da infraestrutura de rede do PJSC, é necessário para o levantamento de preços do Estudos Preliminares que se desenvolva o Termo Técnico nesta fase. Levantamos alguns contratos de serviços similares ao que queremos contratar, mas nenhum terá exatamente o mesmo objeto, devido as especificidades da infraestrutura de rede. Por ser o Termo Técnico a parte mais importante e complexa, o EP irá levar mais tempo para ser concluído, desta forma solicitamos a troca das datas.</t>
    </r>
  </si>
  <si>
    <t>e-mail recebido em 18/08/2023</t>
  </si>
  <si>
    <t>Serviço de disponibilização do acesso às bases de dados dos sistemas da RFB, para fins de consulta ao Cadastro de Pessoas Físicas (CPF) e ao Cadastro Nacional da Pessoa Jurídica (CNPJ), por meio eletrônico, fazendo uso de Web Service (INFOCONV-WS), observados os termos da Instrução Normativa (IN) RFB Nº 20, de 17 de fevereiro de 1998.</t>
  </si>
  <si>
    <t>DTI223</t>
  </si>
  <si>
    <t>O serviço é necessário para acessar as informações e os dados da Base da RFB do CPF e do CNPJ, com retorno das informações pertinentes a dados não abrangidos pelo sigilo fiscal e perfil do convenente habilitado pela RFB.</t>
  </si>
  <si>
    <t>Aproximadamente 230 mil consultas por mês</t>
  </si>
  <si>
    <t>0045140-18.2023.8.24.0710</t>
  </si>
  <si>
    <r>
      <rPr>
        <sz val="11"/>
        <color rgb="FF000000"/>
        <rFont val="Calibri"/>
      </rPr>
      <t xml:space="preserve">E-mail enviado pela UR em 9/10/2023: Já em relação a contratação DTI223 - Prestação do serviço que consiste na disponibilização do acesso às bases de dados dos sistemas da RFB, para fins de consulta ao Cadastro de Pessoas Físicas (CPF) e ao Cadastro Nacional da Pessoa Jurídica (CNPJ), por meio eletrônico, fazendo uso de Web Service (INFOCONV-WS), observados os termos da Instrução Normativa (IN) RFB Nº 20, de 17 de fevereiro de 1998 (0045140-18.2023.8.24.0710), favor manter as respectivas datas. O Contrato n. 073/2019 vence no dia 27/03/2024. 
Atenciosamente, Taciana Charline Martendal </t>
    </r>
    <r>
      <rPr>
        <u/>
        <sz val="11"/>
        <color rgb="FF000000"/>
        <rFont val="Calibri"/>
      </rPr>
      <t>19/10/23 - alteração de datas: A equipe está reduzida e com muitas atividades operacionais.</t>
    </r>
  </si>
  <si>
    <t>Aquisição de solução de software via internet com interface web para gestão e operacionalização de consignados em folha de pagamento, reserva de margem consignável e controle no poder do âmbito do PJSC.</t>
  </si>
  <si>
    <t>DTI224</t>
  </si>
  <si>
    <t>Gerenciar e operacionalizar os empréstimos consignados adquiridos pelos colaboradores do PJSC com desconto em folha.</t>
  </si>
  <si>
    <t>282.000 linhas processáveis por ano</t>
  </si>
  <si>
    <t>0041132-95.2023.8.24.0710</t>
  </si>
  <si>
    <t>Enviado e-mail em 13/11/2023. Resposta em 13/11/2023: datas mantidas.</t>
  </si>
  <si>
    <t>Solução de prontuário eletrônico para armazenar informações médicas dos servidores, permitindo extrair relatórios, refinar pesquisas, controlar a agenda dos médicos e psicólogos, respeitando o sigilo de dados.</t>
  </si>
  <si>
    <t>DTI225</t>
  </si>
  <si>
    <t>A Diretoria de Saúde tem como atribuições propor, coordenar e executar ações em saúde, coordenar e supervisionar as atividades da Junta Médica Oficial; prestar assistência emergencial à saúde de magistrados e servidores ativos; realizar ações de promoção, prevenção e vigilância em saúde, como campanhas, pesquisas e divulgação. Atualmente o sistema Sisclínica é uma constante, seja no diagnóstico epidemiológico das principais causas de afastamento, seja nas ações preventivas de saúde e consequente redução dos índices de absenteísmo, tornando-se ferramenta indispensável para o bom desempenho da Diretoria de Saúde. O software já está adaptado as necessidades desta Diretoria, não sendo conhecido mesmo momento outro software que de pronto pudesse atender as demandas específicas desta Tribunal de Justiça.</t>
  </si>
  <si>
    <t xml:space="preserve"> Adaptação do sistema, Treinamento, Suporte técnico e Novos desenvolvimentos</t>
  </si>
  <si>
    <t>0043888-77.2023.8.24.0710</t>
  </si>
  <si>
    <t>16/2024</t>
  </si>
  <si>
    <t>Curso Gestão de Riscos Corporativos</t>
  </si>
  <si>
    <t xml:space="preserve"> AJU 08/2023</t>
  </si>
  <si>
    <t>Divisão Administrativa/Seção de Custeio</t>
  </si>
  <si>
    <t>Com a recente adesão do TJSC ao Instituto Brasileiro de Governança Corporativa – IBGC, ocorrida em 2022, foi dado um passo efetivo em direção ao desenvolvimento e fomento da Governança Organizacional Pública no TJSC. Esta iniciativa, direcionada à melhoria do desempenho desta Corte para a geração de valor, traduz-se em incremento na entrega de resultados adequados ao cidadão catarinense, tanto em serviços como na prestação jurisdicional. Em termos práticos, a adesão desdobra-se em ações de transferência de conhecimento, sendo que neste momento considera-se oportuna a realização do curso de Gestão de Riscos Corporativos com o propósito de apoiar o delineamento e estruturação de política específica para o TJSC, além de estar alinhado ao objetivo de ‘Fomentar a Governança e a Gestão Estratégica’ componente da Estratégia 2021-2026 do PJSC. Acrescenta-se que a associação do TJSC ao IBGC encontra-se registrada no processo administrativo SEI 0016838-13.2022.8.24.0710 - Termo de Adesão n. 21/2022.</t>
  </si>
  <si>
    <t>0034964-77.2023.8.24.0710</t>
  </si>
  <si>
    <t>107/2023</t>
  </si>
  <si>
    <t>E-mail da UR em 17/10/2023 informa que a contratação foi realizada, bem como o serviço foi entregue e efetuado o pagamento, conforme Processo n. 0034964-77.2023.8.24.0710</t>
  </si>
  <si>
    <t>Curso Área de Governança: como estruturar e gerar valor</t>
  </si>
  <si>
    <t>AJU xx/2023</t>
  </si>
  <si>
    <t xml:space="preserve"> Com a recente adesão do TJSC ao Instituto Brasileiro de Governança Corporativa – IBGC, ocorrida em 2022, foi dado um passo efetivo em direção ao desenvolvimento e fomento da Governança Organizacional Pública no TJSC. Esta iniciativa, direcionada à melhoria do desempenho desta Corte para a geração de valor, traduz-se em incremento na entrega de resultados adequados ao cidadão catarinense, tanto em serviços como na prestação jurisdicional. Em termos práticos, a adesão desdobra-se em ações de transferência de conhecimento, sendo que neste momento considera-se oportuna a realização do curso Área de Governança: como estruturar e gerar valor à organização. Acrescenta-se que a associação do TJSC ao IBGC encontra-se registrada no processo administrativo SEI 0016838-13.2022.8.24.0710 - Termo de Adesão n. 21/2022.</t>
  </si>
  <si>
    <t xml:space="preserve"> 0022362-54.2023.8.24.0710</t>
  </si>
  <si>
    <t>E-mail da UR em 17/10/2023 pede o cancelamento do Curso "Área de Governança: como estruturar e gerar valor" no PCA 2023, tendo em vista a transferência do curso para 2024</t>
  </si>
  <si>
    <t>Aquisição de Poltronas para Auditório.</t>
  </si>
  <si>
    <t>DMP061</t>
  </si>
  <si>
    <t>Divisão de Patrimônio.</t>
  </si>
  <si>
    <t>documento n° 7150181 do SEI n° 0018739-79.2023.8.24.0710.</t>
  </si>
  <si>
    <t>887 bens</t>
  </si>
  <si>
    <t>Ronaldo</t>
  </si>
  <si>
    <t>0018739-79.2023.8.24.0710</t>
  </si>
  <si>
    <t>106/2023</t>
  </si>
  <si>
    <t>Serviço de manutenção de cadeiras e poltronas fixas e giratórias.</t>
  </si>
  <si>
    <t>DMP062</t>
  </si>
  <si>
    <t xml:space="preserve"> Divisão de Patrimônio.</t>
  </si>
  <si>
    <t>Efetuar o conserto de todas as cadeiras, poltronas que apresentarem defeito e que não estejam cobertos pela garantia de fábrica ou que já estejam com o prazo de garantia vencidos, haja vista a vantajosidade da Administração na realização da manutenção que são passíveis de reaproveitamento, comunicando-se com a política de sustentabilidade deste PJSC.</t>
  </si>
  <si>
    <t>0035419-42.2023.8.24.0710</t>
  </si>
  <si>
    <t>101/2023</t>
  </si>
  <si>
    <t>Locação de bem imóvel para abrigar a Vara Regional de Falências e Recuperações Judiciais e Extrajudiciais da Comarca de Jaraguá do Sul</t>
  </si>
  <si>
    <t xml:space="preserve"> DMP063</t>
  </si>
  <si>
    <t>Secretaria do Foro da Comarca de Jaraguá do Sul</t>
  </si>
  <si>
    <t xml:space="preserve"> Localização das salas comerciais em espaço contíguo ao ocupado pelo Juizado Especial Cível da Comarca de Jaraguá do Sul, onde já há estrutura de copa, cozinha, arquivo, segurança por policial militar, bem como salas de audiências e reuniões que poderão ser compartilhados com a Unidade a ser instalada</t>
  </si>
  <si>
    <t>0024049-66.2023.8.24.0710</t>
  </si>
  <si>
    <t>105/2023</t>
  </si>
  <si>
    <t>Credenciamento de Leiloeiro Oficial para a Realização de Leilão de Bens Móveis Inservíveis</t>
  </si>
  <si>
    <t>DMP064</t>
  </si>
  <si>
    <t>Necessidade de contratação de leiloeiro oficial para alienação de bens móveis inservíveis nos termos do art. 31, § 1º, da Lei n. 14.133/2021</t>
  </si>
  <si>
    <t>0026525-82.2020.8.24.0710</t>
  </si>
  <si>
    <t>136/2023</t>
  </si>
  <si>
    <t>Aquisição de solução para a modernização de equipamentos do TCE/SC e da Alesc, compreendendo o fornecimento de sistema multimídia digital e instalação completa, por meio de SRP (compartilhada)</t>
  </si>
  <si>
    <t>Considerando que o TR da compra compartilhada atende em sua integralidade a demanda da Academia Judicial e da DIE, torna-se a solução com melhor custo/benefício. Ademais, considerando que os equipamentos têm interligação entre si e estão inclusos os serviços de instalação, estes deverão ser fornecidos pela mesma empresa para que não haja incompatibilidade, buscando o funcionamento adequadodo conjunto audiovisual</t>
  </si>
  <si>
    <t>Pregão efetuado pelo TCE</t>
  </si>
  <si>
    <t>Curso Premium Online A Nova Lei de Licitações (Lei n.º 14.133/2021) – Turma 6 – Um Novo Ciclo</t>
  </si>
  <si>
    <t>AJU10/2023</t>
  </si>
  <si>
    <t>Divisão Administrativa / Seção de Custeio</t>
  </si>
  <si>
    <t>Em abril, foi publicada a Lei nº 14.133/2021, a Nova Lei de Licitações, que substituiu a Lei nº 8.666/93, a Lei nº 10.520/2002 (Lei do pregão) e o Regime Diferenciado de Contratações (RDC). A Lei nº 14.133/2021 trouxe relevantes mudanças no regime das licitações e das contratações públicas, sendo obrigatoriamente aplicável a partir de 2024 nas licitações públicas e nos contratos administrativos realizados pelo PJSC, com impactantes mudanças que precisam ser devidamente compreendidas por agentes públicos e privados. Dando seguimento ao Plano Anual de Capacitação 2023, em conformidade com a Resolução CNJ n. 347/2021, o curso em tela será a maior capacitação realizada na área de licitações, com a carga horária de 60 horas, já efetivada pelo PJSC, envolvendo servidores da DGA, Academia Judicial e Diretorias da DGA (DMP, DIE, DGP, DEA, DTI e DS).</t>
  </si>
  <si>
    <t>0036448-30.2023.8.24.0710</t>
  </si>
  <si>
    <t>99/2023</t>
  </si>
  <si>
    <t>Locação de veículos para o transporte de passageiros de forma eventual, conforme demanda, com fornecimento de ônibus, micro-ônibus e vans, incluindo motorista, fornecimento de combustível, seguro e manutenção dos veículos, para atendimento das solicitações do Poder Judiciário de Santa Catarina.</t>
  </si>
  <si>
    <t>DIE216</t>
  </si>
  <si>
    <t>Tendo em vista os constantes eventos realizados pelo Poder Judiciário de Santa Catarina - PJSC, a disponibilização de serviço de transfer é necessária para os participantes vindos de outras cidades e estados. Em regra, são oferecidos aos participantes os deslocamentos entre aeroporto-hotel-local do evento. Em parte desses eventos os deslocamentos são realizados com um grande número de passageiros simultaneamente, o TJSC não dispõe de veículos e condutores suficientes para a realização deste tipo de transporte. Em 2023, com a retomada dos eventos, os serviços de transfer voltaram a ser requisitados. As primeiras contratações foram realizadas por Requisição de Compra. No entanto, devido aos limites legais de gastos para contratações diretas, faz-se necessária a contratação por meio de procedimento licitatório. Conforme documento n. 7449973, é imprescindível que a contratação esteja vigente em novembro de 2023 para a realização do Colégio de Ouvidorias Judiciais das Mulheres.</t>
  </si>
  <si>
    <t>270 unidades (diárias)</t>
  </si>
  <si>
    <t>0037345-58.2023.8.24.0710</t>
  </si>
  <si>
    <t>130/2023</t>
  </si>
  <si>
    <t>PB enviado ao DGA na data correta. Email em 18/09/2023. Resposta em 19/09/2023: está sendo analisado pela DGA.</t>
  </si>
  <si>
    <t>Serviços continuados de refeições (almoço e jantar) e lanches, incluídas as bebidas, para as sessões do Tribunal de Júri da Comarca de Curitibanos</t>
  </si>
  <si>
    <t>DIE217</t>
  </si>
  <si>
    <t>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Desta forma, preserva-se também a incomunicabilidade dos jurados que, uma vez violada, acarretaria a invalidação da sessão de júri.
A inclusão no PCA se faz necessária tendo em vista que no início do mês de setembro foi realizada análise dos gastos no exercício financeiro 2023 e foi solicitado à comarca previsão de sessões do Tribunal do Júri até o final do ano. Em resposta a Comarca apresentou o número de sessões e quantidade de participantes e com base nos valores contratados até o momento, verificou-se que a contratação até o final do ano excederá o limite legal permitido no art. 75, II, da Lei n. 14.133/2021, cujo valor é de R$ 57.208,33 para contratações diretas</t>
  </si>
  <si>
    <t>refeições: 2880 unid.; lanches: 1440 unid.</t>
  </si>
  <si>
    <t>0042564-52.2023.8.24.0710</t>
  </si>
  <si>
    <t>131/2023</t>
  </si>
  <si>
    <t>Email em 18/09/2023. Resposta em 18/09/2023: em análise do PB  e TCPP pelos integrantes da SGL e SF.</t>
  </si>
  <si>
    <t>Serviços continuados de coleta seletiva de resíduos recicláveis em fóruns da região sul que não dispõem de coleta seletiva prestada pelo município</t>
  </si>
  <si>
    <t>DGA035</t>
  </si>
  <si>
    <t xml:space="preserve">Nos últimos anos o Poder Judiciário Catarinense celebrou convênios com associações de coletores, sem ônus financeiro para instituição. No entanto, com a alta de preços das operações de transporte e a redução na produção de resíduos no pós-pandemia, a prestação de serviço pelas conveniadas tem mostrado diversas dificuldades. Anteriormente, na região sul, o serviço era prestado por meio do convênio 12/2022. A conveniada, entretanto, não manifestou interesse na continuidade do convênio, com a justificativa do custo com o combustível.
Por outro lado, é dever do Poder Público promover soluções integradas para a gestão dos resíduos gerados nas suas unidades, conforme Lei n.º 12.305/2010 e Resolução CNJ 400/2021. No caso do TJSC, a Resolução TJ 5/2009 determina a realização de coleta seletiva e o encaminhamento prioritário a associações e cooperativas de catadores locais (art. 1º).
Destarte, considerando a prerrogativa prevista na alínea j, do inciso IV, do art. 75 da Lei 14133/2021 em que permite a contratação, por dispensa de licitação, de associações ou cooperativas para o serviço de coleta, processamento e comercialização de resíduos recicláveis, bem como as vantagens relacionadas a valor do serviço previsto nos orçamentos e fomento de aspectos sociais como a elevação da renda dos catadores e, por decorrência lógica, incremento do comércio local, a contratação de associação ou cooperativa de coletores é a opção mais vantajosa e socioambientalmente mais responsável.
Há fundamentação técnica e jurídica, e previsão orçamentária, para contratação de associação ou cooperativa especializada e licenciada para prestação de serviço regular e contínuo de coleta, pesagem, transporte, e destinação adequada à legislação ambiental, de resíduos recicláveis classe II, assim definidos pela ABNT NBR 10004:2004, nas unidades do Poder Judiciário catarinense, localizadas no litoral sul do Estado.
Dessa forma, considerando a necessidade de atendimento dos serviços de coleta seletiva não contemplado pelos municípios da região sul, a inviabilidade da forma de contratação atual por meio de convênio e a responsabilidade legal do Poder Judiciário Catarinense como gerador de resíduos, faz-se imprescindível a aplicado dessa contratação.  </t>
  </si>
  <si>
    <t>218 eventos/ano</t>
  </si>
  <si>
    <t>Rodrigo Vilvert</t>
  </si>
  <si>
    <t>0044370-25.2023.8.24.0710</t>
  </si>
  <si>
    <t>Aquisição de equipamentos de inteligência e contrainteligência para utilização nas atividades desenvolvidas pelo Núcleo de Inteligência e Segurança Institucional, bem como para auxílio no controle de acesso das unidades do PJSC.</t>
  </si>
  <si>
    <t>Divisão de Segurança Institucional – NIS/DSI</t>
  </si>
  <si>
    <t>O Núcleo de Inteligência e Segurança Institucional - NIS do Poder foi instituído, à época, pela Resolução GP n. 10, de 21 de março de 2018, a fim de concretizar a nova política de segurança institucional do Tribunal, profissionalizando sua atuação em busca de maior efetividade na proteção de magistrados, servidores, usuários e também das instalações do Judiciário, em linha com o estatuído pelo Conselho Nacional de Justiça nas Resoluções n. 104/2010, n. 176/2013 e n. 239/2016. Atualmente, a atuação e competência dos NIS estão respaldadas na Resolução GP n. 11, de 14 de fevereiro de 2022, que é enfática ao reafirmar a competência do NIS para a realização das atividades de inteligência e segurança institucional no âmbito do Poder Judiciário catarinense e que está em consonância com as resoluções n. 383, de 25 de março de 2021 e a Resolução n. 435, de 28 de outubro de 2021, ambas do Conselho Nacional de Justiça.
Ocorre que, como se sabe, para o bom desenvolvimento de atividades desta natureza, além de pessoal qualificado para tanto, é crucial que haja uma estrutura material adequada ao serviço que se realiza. Por este motivo, em meados de 2018, iniciou-se o processo para aquisição de equipamentos voltados à estruturação material do Núcleo de Inteligência e Segurança Institucional, o que ocorreu paralelamente com outras aquisições de equipamentos de segurança para equipar as unidades judiciárias e administrativas do PJSC, tudo visando a efetiva implantação de um projeto de segurança que fora, à época, elencado como prioritário para a Corte de Justiça catarinense.
Agora, passado considerável período de tempo, a realidade que se apresenta traz consigo inovadoras soluções tecnológicas no que tange a equipamentos de inteligência, contrainteligência e de auxílio no controle de acesso. São ferramentas que, por suas características, vêm a complementar algumas das soluções que o PJSC já possui, tornando assim ainda mais efetivas e seguras as medidas adotadas, na Instituição, na seara da segurança.
A obtenção desses equipamentos, anota-se, mostra-se como medida indispensável para que se possa manter as equipes de segurança providas do aparato necessário ao pleno desenvolvimento de suas atividades, sem que haja qualquer prejuízo à segurança da Instituição e seus ativos, e possibilitando que a segurança institucional do PJSC, que hoje é referência no cenário nacional, mantenha elevados os altos índices de excelência na prestação de seus serviços.</t>
  </si>
  <si>
    <t>0028575-13.2022.8.24.0710</t>
  </si>
  <si>
    <t>Concurso Público para o provimento de cargos vagos e formação de cadastro de reserva do quadro de pessoal efetivo.</t>
  </si>
  <si>
    <t>1VICE002</t>
  </si>
  <si>
    <t>Assegurar a reposição do quadro de servidores do Poder Judiciário Catarinense, uma vez que a vacância de cargos sem previsão do seu preenchimento, o que somente é possível por intermédio de concurso público, poderá prejudicar a atividade jurisdicional.</t>
  </si>
  <si>
    <t>60.000 candidatos</t>
  </si>
  <si>
    <t>0046355-29.2023.8.24.0710</t>
  </si>
  <si>
    <t>170/2023</t>
  </si>
  <si>
    <t xml:space="preserve">Contratação de empresa especializada na prestação de serviços continuados de infraestrutura e logística destinados à realização de eventos promovidos pela Diretoria de Gestão de Pessoas. Atualmente, os serviços são executados por meio do contrato n. 64/2019 e 34/2022 (processos administrativos SEI n. 38696/2018 e n. 0032167-65.2022.8.24.0710).  </t>
  </si>
  <si>
    <t>DGP049</t>
  </si>
  <si>
    <t>Divisão de Desenvolvimento de Pessoas</t>
  </si>
  <si>
    <t>A Divisão de Desenvolvimento de Pessoas, da Diretoria de Gestão de Pessoas, tem como principal atribuição a conciliação das necessidades dos servidores com as da organização, em prol de um quadro de pessoal motivado, comprometido, integrado e produtivo, que contribua com o alcance dos objetivos do Poder Judiciário. Assim, busca receber bem, acompanhar, desenvolver, reconhecer e valorizar os servidores, razão pela qual desde 2005 diversos projetos e intervenções têm sido elaborados no intuito de auxiliar o processo de construção de uma gestão mais humanizada. Para viabilizar a realização de eventos com foco no desenvolvimento, integração, valorização e promoção de qualidade de vida, é indispensável a contratação de empresa especializada no fornecimento de infraestrutura e logística, demandando também os serviços de locação de espaço, sonorização (equipamentos de áudio e vídeo), coffee break, dentre outros.</t>
  </si>
  <si>
    <t>10 eventos por ano</t>
  </si>
  <si>
    <t>0037453-87.2023.8.24.0710</t>
  </si>
  <si>
    <t>167/2023</t>
  </si>
  <si>
    <t>Credenciamento de pessoas jurídicas para execução de serviços continuados de instalação, configuração, manutenção e monitoramento de links de dados entre as comarcas e demais unidades do PJSC e a sede do Tribunal de Justiça (Links MPLS).</t>
  </si>
  <si>
    <t>DTI222</t>
  </si>
  <si>
    <t>Divisão de Redes e Comunicação</t>
  </si>
  <si>
    <t>O Link de Dados é uma infraestrutura de rede corporativa que se assemelha às conexões de banda larga residenciais, porém, em nosso contexto, são utilizadas para interligar os diversos prédios do Poder Judiciário à sede principal. Vale ressaltar que esse tipo de link não proporciona acesso à internet, focando-se exclusivamente no tráfego seguro de dados entre os prédios, garantindo assim a confidencialidade e a integridade das informações por meio de tecnologia especializada para esse fim. A atual situação do credenciamento vigente abrange cinco contratos que atendem a todas as localidades do nosso Estado, previsto para encerrar somente em 2026. No entanto, devido a mudanças na legislação, tornou-se necessário proceder com um novo processo licitatório para essa contratação. Essa mudança inesperada foi comunicada à DTI na última quinta-feira, 27/7/2023, e nos impõe o prazo limite de 31/12/2023 para implementar a devida atualização. O cenário emergencial criado por essa mudança legislativa não prevista nos obriga a agir prontamente. Caso não sejamos capazes de providenciar a atualização até a data estipulada, a comunicação de dados em todas as comarcas do Estado ficarão comprometidas, o que afetará negativamente o pleno funcionamento e a eficiência do Poder Judiciário.</t>
  </si>
  <si>
    <t xml:space="preserve"> links</t>
  </si>
  <si>
    <t>0034300-46.2023.8.24.0710</t>
  </si>
  <si>
    <t>147/2023</t>
  </si>
  <si>
    <t>13/10/2023 - Informo que, devido às inúmeras contratações urgentes que estão tramitando na Divisão de Licitação e Compras Diretas, se faz necessária a alteração da data de envio do Projeto Básico ao DGA referente ao SEI 0034300-46.2023.8.24.0710. Em comum acordo com os integrantes administrativos desta divisão e a integrante técnica da DRC/DTI, a nova data será 23/10/2023, sem prejuízo para a manutenção da data limite da contratação que está prevista para 30/12/2023.</t>
  </si>
  <si>
    <t>Credenciamento de pessoas físicas e jurídicas para realização de perícias médicas</t>
  </si>
  <si>
    <t>DS010</t>
  </si>
  <si>
    <t>Junta Médica</t>
  </si>
  <si>
    <t>A contratação de serviço de perícia médica especializada tornou-se frequente e contínua, justificando-se a relevância da manutenção do credenciamento, como possibilidade de contratação sem licitação prévia, haja vista a inviabilidade de competição</t>
  </si>
  <si>
    <t>34 perícias/ano</t>
  </si>
  <si>
    <t>0046165-66.2023.8.24.0710</t>
  </si>
  <si>
    <t>180/2023</t>
  </si>
  <si>
    <t>Contratação de serviço de veiculação de publicações de atos judiciais do Tribunal de Justiça de Santa Catarina no Diário Oficial do Estado de Santa Catarina</t>
  </si>
  <si>
    <t>DDI156</t>
  </si>
  <si>
    <t>DDI/DDMJ - Divisão de Documentação e Memória do Judiciário</t>
  </si>
  <si>
    <t>Para dar cumprimento à Lei Estadual n. 12.069, de 27 de dezembro de 2001, que “dispõe sobre o procedimento e julgamento da Ação Direta de Inconstitucionalidade perante do Tribunal de Justiça de Santa Catarina”, faz-se necessária a publicação da decisão no Diário Oficial do Estado de Santa Catarina.
Com o término da vigência do Contrato n. 174/2018, em 31/10/2023, foi realizada uma contratação por meio de requisição de compras, com empenho para este exercício financeiro, e incluída a demanda de inexigibilidade de licitação no PCA de 2024, com data de envio ao Diretor-Geral Administrativo prevista para 31/01/2024.
Com o objetivo de evitar um novo empenho por RC no início de 2024, entende-se oportuna a antecipação da referida demanda para este exercício financeiro.</t>
  </si>
  <si>
    <t>1250cm/coluna</t>
  </si>
  <si>
    <t>0050596-46.2023.8.24.0710</t>
  </si>
  <si>
    <t>Aquisição de estantes de aço para armazenar o acervo de obras bibliográficas da Biblioteca Desembargador Marcílio Medeiros</t>
  </si>
  <si>
    <t>DDI158</t>
  </si>
  <si>
    <t>Dentre as atribuições das bibliotecas, tem-se a de proteção do patrimônio bibliográfico e disseminar a informação por meio do acesso ao conhecimento produzido e acumulado ao longo do tempo. Para tanto, deve oferecer um espaço físico adequado e manter seu acervo armazenado de forma a favorecer a busca e possibilitar o aprendizado, o estudo e a troca de informações. 
No caso concreto, trata-se de uma biblioteca judiciária, a qual deve ser um repositório de seus respectivos acervos, visando a preservação de documentos relevantes para a memória institucional. Considerando que está em curso um projeto de reforma da referida Biblioteca e cuja execução será iniciada no próximo mês de dezembro, bem assim o fato de que grande parte das atuais estantes foram adquiridas nas décadas de 70 e 90, e por isso apresentam danos aparentes e sua estrutura física ficou comprometida com o decorrer dos anos devido às várias mudanças de local, faz-se necessária a inclusão desta demanda no PCA, para viabilizar melhor suporte a essa importante atividade de apoio aos magistrados e servidores do Poder Judiciário catarinense, além de preservar o patrimônio documental que compõe o rico acervo da Biblioteca Desembargador Marcílio Medeiros.</t>
  </si>
  <si>
    <t>120(2024)</t>
  </si>
  <si>
    <t>R$ 500.000,00 (2024)</t>
  </si>
  <si>
    <t>0053220-68.2023.8.24.0710</t>
  </si>
  <si>
    <t>Adequação da rede de efluentes sanitários do Fórum da Comarca de Jaraguá do Sul</t>
  </si>
  <si>
    <t xml:space="preserve"> 056.1.2.1</t>
  </si>
  <si>
    <t>Regularização da edificação junto à concessionária de água e esgoto (SAMAE/Jaraguá do Sul)</t>
  </si>
  <si>
    <t>0048747-39.2023.8.24.0710</t>
  </si>
  <si>
    <t>90024/2024</t>
  </si>
  <si>
    <t>24/11/2023 - Justificativa para a inclusão após a elaboração do PCA: necessidade de contratação emergencial, em razão de duas tentativas inexitosas de contratação por procedimento licitatório. (7728444)</t>
  </si>
  <si>
    <t>Locação de bem imóvel para abrigar o Fórum da Comarca de Rio do Oeste</t>
  </si>
  <si>
    <t>DMP065</t>
  </si>
  <si>
    <t>Secretaria do Foro da Comarca de Rio do Oeste</t>
  </si>
  <si>
    <t>O imóvel onde hoje se encontra instalado o Fórum de Rio do Oeste não atende às necessidades da unidade, sejam de acessibilidade, arquitetônicas e segurança dos usuários externos e internos. Ainda, a Prefeitura Municipal de Rio do Oeste, atual locatária, não possui interesse na manutenção da cessão de uso n. 91/2018.</t>
  </si>
  <si>
    <t>0042928-24.2023.8.24.0710</t>
  </si>
  <si>
    <t>90063/2024</t>
  </si>
  <si>
    <t>Unidade Demandante</t>
  </si>
  <si>
    <t>Gestor Orçamentário</t>
  </si>
  <si>
    <t>Valor estimado da contratação</t>
  </si>
  <si>
    <t>Aplicam-se os critérios de sustentabilidade, além do tratamento preferencial às MEs e EPPS?</t>
  </si>
  <si>
    <t>Valor total contratado</t>
  </si>
  <si>
    <t>Exercício</t>
  </si>
  <si>
    <t>Balneário Camboriú</t>
  </si>
  <si>
    <t xml:space="preserve"> Aquisição de LMOTOLIA LUBRIF.MANUAL 250ML-"HARDEN" H 670002</t>
  </si>
  <si>
    <t xml:space="preserve">Aquisição de materiais utilizados na manutenção básica do prédio pelos zeladores da comarca. </t>
  </si>
  <si>
    <t>0032883-58.2023.8.24.0710</t>
  </si>
  <si>
    <t>Dispensa de Licitação em razão do valor</t>
  </si>
  <si>
    <t>Complexo BR-101</t>
  </si>
  <si>
    <t xml:space="preserve"> Aquisição de toalhas de louça 43 x 65cm</t>
  </si>
  <si>
    <t>Aquisição para distribuição a todas Unidades do PJSC, para utilização nas atividades de limpeza e na higiene das louças nas copas das edificações do PJSC. Observa-se que houve ampliação da
distribuição nos últimos meses, decorrente da maior movimentação das estruturas do PJSC, de modo que o saldo dos materiais encontram-se próximo do término</t>
  </si>
  <si>
    <t>0035549-32.2023.8.24.0710; 0052719-17.2023.8.24.0710</t>
  </si>
  <si>
    <t>Tribunal de Justiça</t>
  </si>
  <si>
    <t xml:space="preserve"> Serviço de licença da ferramenta SOLLICITA, plano Rubi, incluindo 8 orientações técnicas/jurídicas (1 solicitante); 1 plataforma digital (ferramentas de gestão, capacitação e pesquisa)</t>
  </si>
  <si>
    <t>Vigência de 1 ano, a partir de 01/03/2023. Trata-se de Requisição de Compras emitida para contratação direta, por inexigibilidade de licitação e dispensa em razão do valor
(hipótese de duplo enquadramento), visando ao atendimento da necessidade pública desta Diretoria de Material e Patrimônio relativa a questões jurídicas atinentes a
licitações e contratos. A plataforma objeto da proposta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t>
  </si>
  <si>
    <t>0006641-62.2023.8.24.0710</t>
  </si>
  <si>
    <t>Capital - Fórum Eduardo Luz</t>
  </si>
  <si>
    <t xml:space="preserve"> Serviço de Modernização do elevador instalado no Fórum da Comarca da Capital - Desembargador Eduardo Luz.</t>
  </si>
  <si>
    <t>Aquisição para distribuição às unidades do Poder Judiciário e nas nova Varas e Gabinetes de Desembargadores e demais suibstituições que vierem a ser necessárias no período</t>
  </si>
  <si>
    <t>0010965-95.2023.8.24.0710</t>
  </si>
  <si>
    <t>São Lourenço do Oeste</t>
  </si>
  <si>
    <t xml:space="preserve"> Serviço de Operação de equipamentos da Câmara de Vereadores de São Lourenço do Oeste</t>
  </si>
  <si>
    <t>Contratação de técnico operacional de equipamentos para o júri do dia 01 de setembro de 2023, às 09:00 horas, nos autos nº 0001094-09.2018.8.24.0066. Os júris são realizados na Câmara de
Vereadores desta cidade de São Lourenço do Oeste, por não haver espaço físico no edifício do Fórum. Os serviços operacionais dos equipamentos de aúdio para as sessões da Câmara de
Vereadores são realizados por empresa especializada</t>
  </si>
  <si>
    <t>0034249-35.2023.8.24.0710; 0047345-20.2023.8.24.0710</t>
  </si>
  <si>
    <t xml:space="preserve"> Serviços de Refeição para sessões juri</t>
  </si>
  <si>
    <t>3697</t>
  </si>
  <si>
    <t>Fornecimento de alimentação aos participantes das sessões do Tribunal do Juri</t>
  </si>
  <si>
    <t>Refeições/ Lanches: 367</t>
  </si>
  <si>
    <t>0003250-02.2023.8.24.0710; 0007772-72.2023.8.24.0710; 0007766-65.2023.8.24.0710; 0013016-79.2023.8.24.0710; 0013025-41.2023.8.24.0710; 0021992-75.2023.8.24.0710; 0022000-52.2023.8.24.0710; 0030122-54.2023.8.24.0710; 0030119-02.2023.8.24.0710; 0032999-64.2023.8.24.0710</t>
  </si>
  <si>
    <t>Pres.TJ - Assessoria de Planejamento - ASPLAN</t>
  </si>
  <si>
    <t xml:space="preserve">	Serviços de instalação, configuração, treinamento, operação assistida e manutenção on-site 8x5 (Horário comercial)</t>
  </si>
  <si>
    <t>O acompanhamento dos dados do Poder Judiciário catarinense por meio de uma tela interativa é uma ferramenta valiosa para a alta administração, especialmente os de
natureza estratégica e de gestão. A disposição de informações em tela, com inúmeras possibilidades de manuseio, proporcionam uma compreensão mais célere e
assertiva da estratégia de negócio. A interatividade com os dados facilita a comunicação e potencializa o engajamento necessário em reuniões decisórias, oportunizando
os ajustes necessários ao bom andamento do serviço público. A referida tela interativa será de uso da presidência podendo ser utilizados por outros setores à critério da
administração deste poder judiciári</t>
  </si>
  <si>
    <t>0037148-06.2023.8.24.0710</t>
  </si>
  <si>
    <t>"AQUISIÇÃO DE COLETORA LIXO 240 LTS CONTEMAR GRAFITE_x000D_"</t>
  </si>
  <si>
    <t>A presente Requisição de Compra tem por objetivo a aquisição de novos contentores de lixo, os quais não estão disponíveis no Almoxarifado Central e são destinados para a reserva de resíduos produzidos pelas torres I e II do TJSC (Sede), para posteriormente serem coletados pela COMCAP.  A compra refere-se ao abastecimento de material para o ano de 2023 e a urgência se faz necessária pois os itens necessitam de substituição no estoque, dificultando a correta execução do serviço. Os preços orçados pela pretensa contratada estão de acordo com o valor de mercado praticado, conforme pesquisa anexada ao processo._x000D_</t>
  </si>
  <si>
    <t>0051626-19.2023.8.24.0710</t>
  </si>
  <si>
    <t>"Aquisição de DETERGENTE FLOOR CARE RM-755 - 5 LTS" e detergente concentrado para limpeza pesada limpe pro 5L wap.</t>
  </si>
  <si>
    <t>A presente Requisição de Compra tem por objetivo a aquisição de detergente específico para utilização na limpadora de pisos, que já foi solicitada por meio de
requisição (0048961-30.2023), a fim de facilitar o serviço de limpeza, os quais não estão disponíveis no Almoxarifado Central e são destinados para uso da equipe
terceirizada na limpeza do chão das salas e corredores localizados nas torres I e II do TJSC (Sede). Os preços orçados pela pretensa contratada estão de acordo com o valor de mercado praticado, conforme pesquisa anexada ao processo.</t>
  </si>
  <si>
    <t>0049872-42.2023.8.24.0710; 0052599-71.2023.8.24.0710</t>
  </si>
  <si>
    <t xml:space="preserve">"Aquisição de Lixeira em  polipropileno,com tampa basculante,altura 77,5cm, largura 32,5cm, profundidade 42 cm, cor
AZUL, capacidade 50 litros, destinado a coleta seletiva, contendo adesivo escrito PAPEL"
</t>
  </si>
  <si>
    <t>Trata-se de manutenção do estoque regular do material usado para operação adequada do descarte de papeis, para posterior recolhimento em separado, nos serviços de
coleta seletiva. A aquisição de materiais de consumo para coleta seletiva é indispensável para manutenção e ampliação do programa de coleta seletiva do PJSC,
gerenciado pela Secretaria de Gestão Socioambiental. A coleta seletiva de recicláveis, bem como a destinação adequada dos recicláveis separados, é exigência da Lei
Federal n. 12.305/2010 e da Resolução n. 05/2009-TJSC, e ação inserida no Plano de Logística Sustentável do PJSC. Com o retorno das atividades presenciais os
pedidos aumentaram consideravelmente e é indispensável o fornecimento de lixeiras especificas para destinação de rejeitos, além disso há necessidade manter a continuidade do abastecimento dos estoques de materiais do almoxarifado, para atendimento contínuo dos pedidos das unidades diversas deste TJSC e Fóruns diversos do Estado. Deste modo, diante da informação da Divisão de Almoxarifado/DMP que o estoque deste item está zerado, há necessidade da aquisição com urgência, motivo pelo qual solicita-se que seja afastada a realização da compra por meio de cotação eletrônica. Cabe ressaltar que foi realizada pesquisa no site do Banco de Preços e foi possível constatar que o valor do orçamento vencedor está dentro do parametros de preço de aquisições feitas por outros órgãos públicos, conforme documento complementar anexo._x000D_</t>
  </si>
  <si>
    <t xml:space="preserve">0049727-83.2023.8.24.0710
</t>
  </si>
  <si>
    <t>"Aquisição de metros quadrados de eucatex (duratree natural), o que corresponde a 150 chapas medindo 120 cm de comprimento x 110 cm de largura, com 03 mm de espessura."
Serviços corte e produção de eucatex</t>
  </si>
  <si>
    <t xml:space="preserve">Tendo em vista a necessidade de troca urgente - em razão do desgaste - do material usado como divisória entre os fardos de água e camadas de bombonas de água armazenados em
depósito, bem como as atuais chapas de Eucatex - mesmo em estado ruim de conservação - serem de propriedade da empresa fornecedora de água cedidas ao Tribunal de Justiça em
consignação, protocola-se a presente Requisição de Compra. Importante destacar e esclarecer que: A) a Seção está desde o mês de julho em busca de empresas que forneçam o material requisitado;
B) diante da especificidade de metragem, obteve-se apenas 02 (dois) orçamentos; C) a empresa vencedora do melhor preço de madeira NÃO ENVIOU TODOS OS DOCUMENTOS, qual seja, Declaração Negativa de Nepotismo; apesar da insitência e pedidos desta Seção; D) outras 07 (sete) empresas foram contatadas e não deram resposta ou informaram não fornecer o produto na medida solicitada (documentos de solicitação de orçamento juntados aos autos) apensar da insistência de pedido por telefone; E) embora a forma de apresentação de orçamento das duas empresas seja um pouco diferente (uma mencionando a metragem e preço por metro quadrado e a outra valor por peça confeccionada), trata-se exatamente do mesmo produto, qual seja "150 chapas de eucatex, 3mm, cru, medindo 110cm x 120 cm" e "serviço de mão de obra de corte/ produção" das referidas peças. (Cada uma das empresas possui sistema diferente de codificação de seus produtos e serviços e e nenhuma delas pôde alterá-lo a fim de uniformizar a forma de apresentação do orçamento). F) as empresas apresentaram o produto em dois itens "150 peças de madeira eucatex" e "mão de obra de corte" com valores diferentes entre si. Cada uma delas apresentou menor valor em um dos itens; G) embora a legislação vigente determine uma RC por cada item de menor valor, neste caso, não há como desassociar o item "mão de mão de produção"(ou seja corte das chaps nas medidas requeridas) para empresa diferente daquela fornecedora das peças de eucatex;
H) a empresa vencedora do menor preço total não enviou a Declaração Negativa Nepotismo, não sendo possível concluir a compra com ela, passando a negociação para a segunda
colocada; I) em negociação de valor, a segunda colocada ofereceu desconto de 5% para pagamento em dinheiro ou pix, o que não é possível para Órgãos Públicos;
J) o terceiro orçamento apresentado foi o mais próximo encontrado, para comparações de preço de chapa de eucatex, cujo tabela comparativa foi juntada aos autos, demonstrando que a
pretensa contratada apresenta valor compatível de mercado; k) o valor do terceiro orçamento refere-se a uma peça de 2,75 x 1,22 no valor de R$ 119,90. Transformando nas medidas requeridas, ter-se-ia o valor da peça por R$47,24. L) os dados bancários fornecidos para pagamento estão vinculados ao CNPJ da matriz 00.718.661/0001-57; Por fim, diante da imensa dificuldade em se conseguir fornecedor nas especificades de medidas requeridas e em face da urgência de compra do produto, requisita-se o afastamento da dispensa eletrônica para aquisição do bem.  </t>
  </si>
  <si>
    <t>0049079-06.2023.8.24.0710</t>
  </si>
  <si>
    <t>Tubarão</t>
  </si>
  <si>
    <t>"Aquisição de Placas indicativas de pavimento nas dimensões 10x20cm, em PVC, com fundo fotoluminescente e letras em branco, conforme padrão comercial (figura no documento em anexo), sendo: 04 placas com a inscrição “TÉRREO”"; 04 placas com a inscrição “1º ANDAR”";  04 placas com a inscrição “; 2º ANDAR”"; Aquisição de duas placas conforme modelos apresentados (layout em anexo), para identificação dos hidrantes de recalque por bloco. As placas deverão ser instaladas em suportes a 60cm do piso".</t>
  </si>
  <si>
    <t>Exigência dos Bombeiros em vistoria para aquisição do Alvará “Habite-se”._x000D_</t>
  </si>
  <si>
    <t>0047991-30.2023.8.24.0710</t>
  </si>
  <si>
    <t>"ISBN para publicação do e-book ""Estudos sobre Gestão da Inovação e Inteligência Comportamental no Poder
Judiciário de Santa Catarina"</t>
  </si>
  <si>
    <t xml:space="preserve">Aquisição de 1 (um) ISBN para publicação do e-book:"Estudos sobre Gestão da Inovação e Inteligência Comportamental no Poder Judiciário de Santa Catarina", em formato
de livro digital, conforme processo administrativo nº 0020189-57.2023.8.24.0710. O pagamento ocorrerá mediante boleto, conforme casos anteriores. Informa-se que não há outra instituição que forneça o registro em questão. Tema orçamentário n. 6781. </t>
  </si>
  <si>
    <t>0050217-08.2023.8.24.0710</t>
  </si>
  <si>
    <t>"Palestra ministrada pela formadora Carolina Nalon no evento Interinstitucional presencial em alusão à
Semana da Justiça Restaurativa, a ser realizada no dia 24 de novembro de 2023, nas dependências da
Assembleia Legislativa do Estado de SC."</t>
  </si>
  <si>
    <t>Conforme ofício do Desembargador Sérgio Izidoro Heil, Coordenador do Comitê de Gestão Institucional de Justiça Restaurativa (doc. 7615723 do processo SEI 0048025-05.2023.8.24.0710), o evento é iniciativa do Grupo Gestor Estadual de Justiça Restaurativa, composto pelo Tribunal de Justiça de Santa Catarina, por meio deste Comitê, além do Governo do Estado, do Ministério Público (MPSC), da Defensoria Pública (DPSC), da Ordem dos Advogados do Brasil (OAB/SC), da Federação Catarinense dos Municípios (FECAM), da Universidade do Estado de Santa Catarina (UDESC) e da Universidade do Sul de Santa Catarina (UNISUL), em conjunto com a ALESC. A presente solicitação foi autorizada pelo Diretor-Executivo da Academia Judicial, Desembargador Luiz Antônio Zanini Fornerolli (doc. 7657984 do processo SEI 0048025-05.2023.8.24.0710)</t>
  </si>
  <si>
    <t>0051886-96.2023.8.24.0710</t>
  </si>
  <si>
    <t>Diretoria Geral Administrativa</t>
  </si>
  <si>
    <t>"Serviço de diagnóstico referente aos processos de trabalho para governança e gestão de produtos de software, mediante uso de metodologia ágil, em especial nas atividades realizadas pelos gestores negociais (donos de produto) do sistema eproc e do sistema ERP, com sugestão de roteiro de implementações para adequação dos processos
às melhores e mais atuais práticas de mercado, aplicadas às particularidades da instituição. "</t>
  </si>
  <si>
    <t>Atualmente o Poder Judiciário de Santa Catarina enfrenta desafios específicos relacionados à gestão da operação e evolução dos produtos de software de sistemas
administrativos e judiciais. Diante da necessidade de cumprimento à Estratégia Nacional de Tecnologia da Informação e Comunicação do Poder Judiciário - Entic-Jud, instituída pelo CNJ na Resolução 370/2021, o Poder Judiciário de Santa Catarina publicou a Resolução GP n. 52/2023. Neste sentido, torna-se necessária a adoção de medidas que visem o amadurecimento na governança e gestão de produtos de software, em especial no fortalecimento dos perfis de gestor negocial (dono de produto) na instituição.  A ausência de metodologias consolidadas e de perfis qualificados nas diversas áreas de negócio, responsáveis por sistemas informatizados, afeta a gestão dos backlogs e gera especificações de requisitos de software insuficientes, entre outros problemas.   Optou-se pela contratação de um diagnóstico em 2023, para que se possa utilizar o relatório entregue como base do planejamento das ações de melhoria a serem implementadas no ano de 2024. Foi encaminhado contato para sete empresas de consultoria, das quais seis retornaram. Foram marcadas reuniões com as empresas, informando o contexto e a necessidade. Após a finalização dos encontros com as empresas, foi elaborada uma solicitação de proposta comercial. Quatro empresas retornaram com orçamento dentro do escopo solicitado, uma empresa não encaminhou orçamento e outra empresa informou que não poderia realizar a prestação de serviço conforme solicitado.
Segue abaixo a relação as empresas contatadas: finito, de Paulo F. Vasconcellos, não retornou contato. Pmtech, foi realizada reunião em 27/09, enviada solicitação de proposta em 13/10, não retornou com o orçamento. Lab of Codes, foi realizada reunião em 06/10, enviada solicitação de proposta em 13/10, retornou com a informação de que não poderia realizar a prestação de serviço conforme solicitado. Fleth, foi realizada reunião em 09/10, enviada solicitação de proposta em 13/10, retornou com orçamento no valor de R$ 35.000,00 Ousaria, foi realizada reunião em 06/10, enviada solicitação de proposta em 13/10, retornou com orçamento no valor de R$ 56.150,00 Marcio Marchini, Better Developer, foi realizada reunião em 27/09, enviada solicitação de proposta em 13/10, retornou com orçamento no valor de R$ 32.500,00 Implanta Tech, foi reliazada reunião em 06/10, enviada solicitação de proposta em 13/10, retornou com orçamento no valor de R$ 14.950,00 Todas as propostas apresentaram similaridade na execução dos serviços e entrega do produto final, de modo que foi realizada opção pela proposta de menor valor, da empresa Implanta Tech.   _x000D_</t>
  </si>
  <si>
    <t>0051369-91.2023.8.24.0710</t>
  </si>
  <si>
    <t>"Treinamento para Gestão Pública para ministrar Oficina de Inovação e
Comunicação Pública - Aplicação de Linguagem Simples e Direito Visual, nos dias 27 e 28 de novembro de
2023, no Tribunal de Justiça de Santa Catarina."</t>
  </si>
  <si>
    <t>A justificativa pormenorizada encontra-se no Projeto Básico para Contratação AJU 16/2023. Diante da possibilidade de duplo enquadramento, conforme Resolução GP 29/2021, encaminha-se por requisição de compra. A presente Oficina foi requerida pela Assessoria de Planejamento (doc. 7514893), autorizada pelo Coordenador da Assessoria de Planejamento (doc. 7514894) e pelo Diretor Executivo da Academia Judicial (doc. 7620088), constantes do processo administrativo SEI n. 0041734-86.2023.8.24.0710 (relacionado)</t>
  </si>
  <si>
    <t>0050593-91.2023.8.24.0710</t>
  </si>
  <si>
    <t xml:space="preserve">Aquisição de  Balde plástico com alça de ferro, capacidade 10 litros
- Espanador de penas natural, n.30 - médio
- Pano de prato felpudo, 43 x 65cm
-  Vassourinha com cabo multiuso
</t>
  </si>
  <si>
    <t>Aquisição para distribuição a todas Unidades do PJSC, para utilização nas atividades de limpeza e copa_x000D_</t>
  </si>
  <si>
    <t>200 balde, 300 espanador, 600 pa no e 200 vasourinha</t>
  </si>
  <si>
    <t>0015125-66.2023.8.24.0710</t>
  </si>
  <si>
    <t>Maravilha</t>
  </si>
  <si>
    <t>Aquisição de  Máquina de lavar roupa, marca Cônsul, capacidade para 9 kg</t>
  </si>
  <si>
    <t>Máquina de lavar roupa em substituição à atual que não apresenta condições uso, conforme orientações recebidas em 15/03/2022, devidamente anexado no presente
procedimento. A máquina, objeto da presente requisição, é automática, abertura superior, nas funções lava, enxágua e centrifuga, modelo: CWB09ABBNA20.</t>
  </si>
  <si>
    <t>0005492-31.2023.8.24.0710</t>
  </si>
  <si>
    <t xml:space="preserve">Aquisição de  Pasta cristal em L, pacote com 10 unidades, em plástico transparente incolor, medidas aproximadas de 23x32cm e 
Post-it, pacote com 4 blocos com 100 undiades medindo 38x50mm
</t>
  </si>
  <si>
    <t>Aquisição para distribuição às unidades do Poder Judiciário para utilização nas atividades de escritório.</t>
  </si>
  <si>
    <t>260 pasta cristal em L e 400 post-it</t>
  </si>
  <si>
    <t>0011148-66.2023.8.24.0710; 0042534-17.2023.8.24.0710</t>
  </si>
  <si>
    <t xml:space="preserve">Aquisição de  porta fita durex para durex pequeno 12mm x 30m, cor preto, com codigo de barras
e fita durex transparente cristal, 12mm de largura e 30m de comprimento
</t>
  </si>
  <si>
    <t>Aquisição para distribuição às unidades do Poder Judiciário para utilização nas atividades de escritório._x000D_</t>
  </si>
  <si>
    <t xml:space="preserve"> 100 porta fita durex e 1500 fita durex</t>
  </si>
  <si>
    <t>0009395-74.2023.8.24.0710</t>
  </si>
  <si>
    <t>Criciúma</t>
  </si>
  <si>
    <t xml:space="preserve">Aquisição de  rodízio giratório de 5``
e rodízio fixo de 5``
</t>
  </si>
  <si>
    <t>Aquisição de rodízios fixos e giratórios de 5`` para o conserto do carrinho plataforma n. 316564._x000D_</t>
  </si>
  <si>
    <t>0015190-61.2023.8.24.0710</t>
  </si>
  <si>
    <t>Pinhalzinho</t>
  </si>
  <si>
    <t xml:space="preserve">Aquisição de  RODO DE ESPUMA LAVA VIDRO 25 CM COM CABO,
FIBRA DE LIMPEZA GERAL, RODO LIMPA TUDO DE ESPUMA COM MANTA,
 RODO ESFREGA AZULEJO 25 CM COM CABO, CLORO 5 LITROS (6% A 8%), DISCO LIMPADOR VERDE 380 MM
</t>
  </si>
  <si>
    <t>MATERIAIS PARA LIMPEZA DO PRÉDIO DO FÓRUM DE PINHALZINHO PARA O ANO DE 2023. CLORO PARA LIMPEZA DE PEDRA COM LIMO DA CALÇADA
INTERNA. DISCO LIMPADOR VERDE PARA ENCERADEIRA/MÁQUINA DE LIMPAR PISO. NO ITEM 6</t>
  </si>
  <si>
    <t>15 rodo de espuma, 70 fibra, 20 rodo limpa, 15 rodo esfrega, 20 cloro 5lt e 10 disco limpador</t>
  </si>
  <si>
    <t>0009402-66.2023.8.24.0710</t>
  </si>
  <si>
    <t xml:space="preserve">Aquisição de  Vassoura rastelo, metal, 22 dentes, com regulagem, com cabo
- Tesoura de poda com lâmina e cabo plástico
- Adaptador plástico fêmea, 3/4 para 1/2 polegada, para mangueira
- Engate rápido, de 1/2 polegada, para mangueira
- Ligação reparadora, de 1/2 polegada, para mangueira
- Conjunto (kit) para irrigação com 04 peças (esquicho pistola e acessórios)
- Vassoura plástica para área externa, Varre Forte, Condor, v-52
</t>
  </si>
  <si>
    <t>Tendo em vista o início de 02 postos de trabalho categorizado como "servente externo", há a necessidade de compra de alguns materiais necessários ao desempenho
das funções de limpeza externa cujos utensílios não estão disponíveis no Almoxarifado do Tribunal de Justiça de Santa Catarina._x000D_</t>
  </si>
  <si>
    <t>4 vassouras rastelo - 1 tesoura de poda - 10 adaptador plastico femea - 10 engate rápido - 10 ligação reparadora - 2 kit irrigação - 10 vassouras plasticas.</t>
  </si>
  <si>
    <t>0010218-48.2023.8.24.0710</t>
  </si>
  <si>
    <t>São José</t>
  </si>
  <si>
    <t xml:space="preserve">Aquisição de (12) REMOVEDOR DE CERA SEM CHEIRO - 5 LITROS
(12) CLORO - 5 LITROS
</t>
  </si>
  <si>
    <t>Os produtos são necessários para a limpeza e conservação do Fórum, referentes ao 1º semestre de 2023. O removedor
será utilizado para a limpeza e o aumento de aderência e resistência do piso das salas e dos corredores do prédio, áreas
de grande circulação de pessoas</t>
  </si>
  <si>
    <t>12 removedor de cera e 12 cloro 5lt.</t>
  </si>
  <si>
    <t>0005678-54.2023.8.24.0710</t>
  </si>
  <si>
    <t xml:space="preserve">Aquisição de (350) REFIL / ALMOFADA para carimbo na cor (26) preta - dimensão 14mm x 38mm
(60) REFIL / ALMOFADA para carimbo na cor preta - dimensão 18mm x 47mm
(60) REFIL / ALMOFADA para carimbo na cor preta - dimensão 23mm x 59mm
(50) REFIL / ALMOFADA para carimbo na cor preta - dimensão 43mm x 43mm
(100) REFIL / ALMOFADA para carimbo na cor preta - dimensão 40mm x 60mm
(100) REFIL / ALMOFADA para carimbo na cor vermelha - dimensão 40mm x 60mm
(100) CARIMBO automático completo (com resina personalizada* e refil na cor preta) - cartucho preto e dimensão 18mm x 47mm
(15) CARIMBO automático completo (com resina personalizada* e refil na cor preta) - cartucho preto e dimensão 25mm x 25mm
(50) CARIMBO automático completo (com resina personalizada* e refil na cor preta) - cartucho preto e dimensão 43mm x 43mm
(300) CARIMBO automático completo (com resina personalizada* e refil na cor preta) com datador - cartucho preto e dimensão 43mm x 43mm
(100) CARIMBO automático completo (com resina personalizada* e refil na cor preta) com datador - cartucho preto e dimensão 40mm x 60mm
</t>
  </si>
  <si>
    <t>Permance a necessidade de aquisição de almofadas para carimbos a serem instaladas nos estojos de carimbos disponíveis na Seção para reaproveitamento, bem como
naqueles em uso pelas unidades. Ademais, justifica-se a necessidade de confeccção de carimbos funcionais contendo nome, matrícula e cargo para servidores e
magistrados, visando o desenvolvimento dos serviços prestados de forma efetiva, diante da imprescindibilidade de se identificar de quem é a assinatura constante nos
documentos por estes assinados. Outrossim, subsiste a demanda de distribuição de carimbos padronizados ou personalizados para as diversas unidades do PJSC
utilizarem nos documentos judiciais e administrativos.
A aquisição é destinada a atender aos pedidos de carimbos para o ano de 2023</t>
  </si>
  <si>
    <t>720 refil para carimbos, 565 carimbos</t>
  </si>
  <si>
    <t>0002394-38.2023.8.24.0710</t>
  </si>
  <si>
    <t>Diretoria de Saúde</t>
  </si>
  <si>
    <t>Aquisição de 1 Balança de Bio Tanita BC 603 FS - Balança de bioimpedância, analisa a composição corporal por segmentos. Peso máximo 150kg. Precisão 100(gr). 4 memórias. Índice de massa gordurosa: taxa de cgordura corporal(%). Nível de gordura visceral (de 1 até 59).Índice de massa de água: Índice de massa muscular. Massa óssea(kg). Metabolismo da base (Kcal ou Kj). Idade metabólica (de 12 até 50). Estimação da constituição física (de 1 até 9). Registro automático de medidas em "CArtão SD". Fornecido com programa (gr): 100 - 220V</t>
  </si>
  <si>
    <t>Tendo em vista o Projeto Semana da Saúde, instituido a fim de potencializar o alcance e a divulgação das orientações, ações e programas em saúde, de forma presencial
em várias partes do estado, em consonância com os objetivos da Política de Atenção Integral à Saúde de Magistrados e Servidores do Poder Judiciário, conforme
Resolução nº 207/2015 do CNJ. Considerando que muitas campanhas e ações da Diretoria de Saúde não atingem grande parte do público destinatário, devido à
distância geográfica entre as comarcas e o Tribunal de Justiça. Haja vista que uma das atividades a serem desenvolvidas pela equipe durante as visitas do projeto é a
avaliação corporal, através da bioimpedância (exame não invasivo que fornece resultado imediato, realizado através da balança de bioimpedância), que apresenta não
apenas o peso absoluto, mas permite medir toda a composição corporal e obter dados precisos para o cálculo do (IMC), quantidade de massa magra, gordura e água
presentes no organismo. Considerando então que estes dados permitem aos profissionais da área da saúde traçarem o perfil físico do avaliado, garantindo assim um
melhor acompanhamento e orientções nutricionais aos participantes, promovendo a saúde, bem estar e qualidade de vida.</t>
  </si>
  <si>
    <t>0031233-73.2023.8.24.0710</t>
  </si>
  <si>
    <t>Itapema</t>
  </si>
  <si>
    <t>Aquisição de 1 KIT BASE CEREJEIRA 3 FUROS COM 3 MASTROS INOX PONTEIRA LANÇA</t>
  </si>
  <si>
    <t>KIT PARA BANDEIRAS A SER COLOCADO NO NO SALÃO DO JÚRI DA COMARCA DE ITAPEMA_x000D_</t>
  </si>
  <si>
    <t>1 kit</t>
  </si>
  <si>
    <t>0038184-83.2023.8.24.0710</t>
  </si>
  <si>
    <t>Santa Cecília</t>
  </si>
  <si>
    <t>Aquisição de 1 Limpa contato elétrico</t>
  </si>
  <si>
    <t>As refeições do júri são servidas dentro das dependências do Fórum. A Comarca possui um buffet térmico para que a alimentação seja mantida aquecida. Para fazer a
limpeza adequada do equipamento (468499) é necessário o produto limpa contato elétrico.</t>
  </si>
  <si>
    <t>0035154-40.2023.8.24.0710</t>
  </si>
  <si>
    <t>Capital - Fórum do Continente</t>
  </si>
  <si>
    <t xml:space="preserve">Aquisição de 1 Limpadora de Estofados Puzzi 4/30 Classic 220 Volts
6 Detergentes em pó RM 760 0,8 kg
</t>
  </si>
  <si>
    <t>Confecciona-se esta requisição de compra em função da necessidade de limpeza e higienização nas cadeiras estofadas, poltronas e sofás dos gabinetes, cartórios e áreas comuns do Fórum Distrital do Continente - Capital. O prédio possui
área total de 2.131,27 m² (térreo e Superior), contando com grande quantidade de cadeiras, sofás e poltronas estofadas. Em caso de contratação de empresa especializada para realização de tais serviços, os custos seriam superiores ao
valor de aquisição do equipamento, cuja higienização será realizada habitualmente pelas serventes, ao contrário de contratação pontual.</t>
  </si>
  <si>
    <t>1 limpadora de estofados e 6 detergente em pó.</t>
  </si>
  <si>
    <t>0016050-62.2023.8.24.0710</t>
  </si>
  <si>
    <t xml:space="preserve">Aquisição de 10 Cartucho de tinta original HP 954XL para impressora HP 7740 - cor preta código L0S71AB
7 Cartucho de tinta original HP 954XL para impressora HP 7740 - cor ciano código L0S62AB
7 Cartucho de tinta original HP 954XL para impressora HP 7740 - cor magenta código L0S65AB
7 Cartucho de tinta original HP 954XL para impressora HP 7740 - cor amarela código L0S68AB
</t>
  </si>
  <si>
    <t>Necessidade de aquisição de cartuchos para as 3 impressoras HP 7740 instaladas na DEA.</t>
  </si>
  <si>
    <t>0022311-43.2023.8.24.0710</t>
  </si>
  <si>
    <t>Gaspar</t>
  </si>
  <si>
    <t>Aquisição de 10 Limpa telha 5L</t>
  </si>
  <si>
    <t>Aquisição de produto para auxiliar na lavação das calçadas (Área: 241,30 m²) e telhado do Fórum, que estão precisando de uma limpeza pesada. Produto
suficiente para suprir 4 meses de uso</t>
  </si>
  <si>
    <t>0034577-62.2023.8.24.0710</t>
  </si>
  <si>
    <t>Aquisição de 10 REMOVEDOR DE COLA E PICHE REMOGAN 500ML JAÇA</t>
  </si>
  <si>
    <t>A presente requisição tem a finalidade de compra de REMOVEDOR DE COLA E PICHE REMOGAN 500ML JAÇA - para uso de zeladoria com fins de auxiliar na limpeza
de placas e remoção de adesivos.</t>
  </si>
  <si>
    <t>0037056-28.2023.8.24.0710</t>
  </si>
  <si>
    <t>Aquisição de 10kg de estopa de retalhos</t>
  </si>
  <si>
    <t>Aquisição de Estopasr para limpeza de móveis para raproveitamento no TJSC._x000D_</t>
  </si>
  <si>
    <t>7 pacotes</t>
  </si>
  <si>
    <t>0014518-53.2023.8.24.0710</t>
  </si>
  <si>
    <t xml:space="preserve">Aquisição de 12 Adesivo instantâneo 100gr
24 Oleo lubrificante Spray 300ml – WD40
12 Anel de vedação borracha butílica c/ guia
24 Fita Veda Rosca Polyfita 18mm X 25 m
12 Valvula de Lavatório sem ladrão 7/8' Cromada
6 Adesivo CASCOLA tradicional s/toluol 195gr
</t>
  </si>
  <si>
    <t>Aquisição de materiais necessários para atendimento dos chamados de manutenção dos prédios do Tribunal de Justiça de Santa Catarina - TJSC. Aquisição de
tela mosquiteiro para instalação nas bocas de lobo e ralos dos prédios da Sede do TJSC (Torres I e II) e Unidade Presidente Coutinho / UPC - Tribunal de Justiça de
Santa Catarina.</t>
  </si>
  <si>
    <t>12 adesivo instantâneo - 24 oleo lubrificante - 12 anel de vedação - 24 fita veda rosca -12 valvula de lavatório - 6 adesivo cascola.</t>
  </si>
  <si>
    <t>0014121-91.2023.8.24.0710</t>
  </si>
  <si>
    <t xml:space="preserve">Aquisição de 1200 Grampo para grampeador 26/6. Caixa contendo 1.000 unidades
100 Prancheta em duratex com aprox 24cmx33cm, com prendedor
100 Pasta catálogo capa dura, cor preta, com 12 plásticos transparentes medidas 24x32,5cm
250 Bateria alcalina 12V A23, alcalina, em cartela individual
</t>
  </si>
  <si>
    <t>Aquisição para distribuição às unidades do Poder Judiciário para utilização nas atividades diárias de escritório. As baterias são para utilização nos controles de portão._x000D_</t>
  </si>
  <si>
    <t>1200 grampo grampeador, 100 prancheta, 100 pasta catalogo, 250 bateria alcalina 12v a23.</t>
  </si>
  <si>
    <t>0017292-56.2023.8.24.0710</t>
  </si>
  <si>
    <t>Aquisição de 1200 lustra móvel 200ml, fragrância lavanda, validade mínima de 12 meses</t>
  </si>
  <si>
    <t>Aquisição para distribuição a todas Unidades do PJSC, para utilização nas atividades de limpeza das edificações do PJSC. Observa-se que houve ampliação da distribuição nos últimos meses,
decorrente da maior movimentação das estruturas do PJSC, de modo que o saldo do lustra móveis encontram-se próximo do término.</t>
  </si>
  <si>
    <t>0036764-43.2023.8.24.0710</t>
  </si>
  <si>
    <t xml:space="preserve">Aquisição de correntes clipada para persiana vertical e carrinho advanced 40mm.
</t>
  </si>
  <si>
    <t>o prédio da Comarca de Criciúma conta com 03 andares e todos os andares possuem salas com janela e/ou porta de vidro que utilizam persianas;  as persianas são peças um pouco frágeis, que demandam cuidado e atenção ao manuseá-las, mas sabe-se que com o uso diário é impossível mantê-las em boa condições;
ainda, mais de uma pessoa recolhe e estende uma persiana durante o dia todo, seja o pessoal da limpeza, sejam os próprios servidores; a corrente clipada é material que, invariavelmente, precisa ser trocado. 
Assim, diante do exposto, solicito a aquisição de 200m de corrente clipada para persiana vertical visando o conserto de uma grande quantidade bem como para deixar alguns metros de apoio.</t>
  </si>
  <si>
    <t>700 mts corrente clipada e 1000 carrinho advanced 40 mm</t>
  </si>
  <si>
    <t>0034314-30.2023.8.24.0710; 0054342-19.2023.8.24.0710</t>
  </si>
  <si>
    <t xml:space="preserve">Aquisição de 250 RESINA para carimbo automático marca/modelo Nykon 302 - Dimensão 14mm x 38mm
40 RESINA para carimbo automático marca/modelo Nykon 304 - Dimensão 23mm x 59mm
</t>
  </si>
  <si>
    <t>A aquisição é destinada a atender aos pedidos de carimbos para o ano de 2023.
As entregas serão feitas conforme demanda, sendo necessária emissão de empenho estimativo</t>
  </si>
  <si>
    <t>290 resina para carimbo</t>
  </si>
  <si>
    <t>0049888-30.2022.8.24.0710; 0050321-97.2023.8.24.0710</t>
  </si>
  <si>
    <t>Sombrio</t>
  </si>
  <si>
    <t xml:space="preserve">Aquisição de 3 Extintores do Tipo PQS ABC de 4kg
1 Extintor do Tipo CO2 BC de 4kg
2 Chaves Dupla para Mangueira de Incêndio (chave Storz)
</t>
  </si>
  <si>
    <t>Aquisição de equipamentos de incêndio, conforme indicado no SEI! n. 0034859-37.2022.8.24.0710, esse que tem como fim a regularização da edificação do Fórum da
comarca de Sombrio perante o Corpo de Bombeiros Militar (SEI! n. 0041943-60.2020.8.24.0710).</t>
  </si>
  <si>
    <t>3 extintor do tipo PQS - 1 extintor do tipo CO2 e 2 chaves dupla.</t>
  </si>
  <si>
    <t>0014492-55.2023.8.24.0710</t>
  </si>
  <si>
    <t>Aquisição de 4 EQUIPAMENTO DE PROTEÇÃO RESPIRATÓRIA PARA COMBATE A INCÊNDIO - Trata-se de um único equipamento de proteção respiratória (EPR) do tipo aparelho autônomo de ar comprimido respirável, dotado das partes seguir especificadas para atingir a finalidade indicada.</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</si>
  <si>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Os mencionados equipamentos são indispensáveis para o desenvolvimento das
atividades constitucionais do CBMSC no PJSC e possuem caráter de urgência devido a utilidade exclusiva para manutenção da respiração dos bombeiro em caso
de incêndio na sede do TJSC. Solicita-se afastamento do procedimento de dispensa eletrônica do referido equipamento que ainda não possui objeto devido a sua
finalidade díspare dos presentes no TJSC. As justificativas e as extensas especificações foram anexadas em documento complementar.</t>
  </si>
  <si>
    <t>0036329-69.2023.8.24.0710</t>
  </si>
  <si>
    <t>Aquisição de 4 Passador de slide com apontador. Especificações: suporta o MS Word, excel, PowerPoint, ACD See, website etc, com a página para cima e para baixo da função apresentações de até 10 metros de distância Estilo de luz: Feixe de luz 5 MW fonte de Alimentação: 1 x bateria AAA (não incluídas) switch: interruptor de Botão Sistema operacional: interface USB e Microsoft Windows 2000/XP/Vista cor: Preto Conteúdo do pacote: 1 x controle remoto Sem Fio Apresentador 1 x Receptor Sem Fio Ultra-Fino 1 x Manual do Usuário</t>
  </si>
  <si>
    <t>Conforme documento juntado do presente processo, a aquisição dos passadores de slides justifica-se em razão da necessidade de:
- substituir os equipamentos que não apresentam condições adequadas de uso;
- suprir a demanda de equipamentos multimídia para utilização nos cursos e eventos promovidos pela Academia Judicial ou em parceria institucional;
- conferir melhor dinâmica nas apresentações multimídia, otimizando a utilização de recursos audiovisuais em salas de aula, reuniões, laboratório de informática etc</t>
  </si>
  <si>
    <t>0015457-33.2023.8.24.0710</t>
  </si>
  <si>
    <t>Conselho de Segurança Institucional</t>
  </si>
  <si>
    <t xml:space="preserve">Aquisição de 40 Coldre Velado - Beretta APX - Kydex - com redutor de volume
8 Coldre Velado - Glock G17 Gen4 - Kydex - com redutor de volume
2 Coldre Velado - Glock G19 Gen4 - Kydex - com redutor de volume
50 Porta Carregador Velado
</t>
  </si>
  <si>
    <t xml:space="preserve">Trata-se de material necessário para a continuidade do bom atendimento prestado pelo Núcleo de Inteligência e Segurança Institucional e da Casa Militar do PJSC. Tendo
em vista que a PMSC, por convênio, disponibiliza o material bélico para o Conselho de Segurança Institucional (Casa Militar e NIS) e que fez alterações dos modelos e
calibres das pistolas, migrando de pistolas calibres .40 para pistolas calibres 9mm. Desta forma, e por não fornecimento de coldres e portas torniquetes velados pelo
convênio, há necessidade da compra dos equipamentos. </t>
  </si>
  <si>
    <t>40+8+2+50</t>
  </si>
  <si>
    <t>0036214-48.2023.8.24.0710</t>
  </si>
  <si>
    <t>Aquisição de 6 Luva Polivalente de Combate a Incêndio Estrutural em couro ou tecido de aramida e para aramida, tecidos estes que devem ser inerentemente resistentes às chamas, com reforço externo e com cinco dedos.
5 Capacete de Combate a Incêndio Estrutural visando grande proteção para a cabeça contra calor, chamas, frio, eletricidade, água, impactos, mesmo que por objetos pesados e pontiagudos sendo descrito nesta especificação, o Tipo B, área de proteção 3b, com todos os parâmetros de desempenho comprovado, certificado EN 443/2008 - (Capacetes para Combate a Incêndios em Edifícios e outras Estruturas).
6 Capacete de Combate a Incêndio Estrutural visando grande proteção para a cabeça contra calor, chamas, frio, eletricidade, água, impactos, mesmo que por objetos pesados e pontiagudos sendo descrito nesta especificação, o Tipo B, área de proteção 3b, com todos os parâmetros de desempenho comprovado, certificado EN 443/2008 - (Capacetes para Combate a Incêndios em Edifícios e outras Estruturas).
6 Equipamento de proteção individual para combate a incêndio estrutural composto por casaco (japona), com camada externa, confeccionado de acordo com os itens 6.2, 6.3, 6.10, 6.11 e 6.12 da EN 469:2020, sendo classificado como de nível 2 na referida norma, nos termos das especificações anexas.
6 Equipamento de proteção individual para combate a incêndio estrutural composto por calça, com camada externa, confeccionado de acordo com os itens 6.2, 6.3, 6.10, 6.11 e 6.12 da EN 469:2020, sendo classificado como de nível 2 na referida norma, nos termos das especificações anexas.</t>
  </si>
  <si>
    <t xml:space="preserve">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Os mencionados equipamentos de proteção individual são indispensáveis para o
desenvolvimento das atividades constitucionais do CBMSC no PJSC. Atualmente a unidade utiliza materiais e equipamentos emprestados dos quarteis do Corpo de
Bombeiros Militar para o atendimento aos usuários das edificações sedes do TJSC. Os equipamentos de proteção individual pretendidos possuem diversas aplicações
no combate ao incêndio, contudo, a principal justificativa é a segurança, pois trata-se de EPI - equipamento de proteção individualizado, que propicia segurança ao
brigadista no desenvolvimento das suas atividades que são de elevado risco à vida. Considerando se tratar de equipamento individual, serão adquiridos quase a
totalidade de 06 (seis) conjuntos individuais de combate à incêndio. </t>
  </si>
  <si>
    <t>6; 5; 6; 6; 6</t>
  </si>
  <si>
    <t>0036333-09.2023.8.24.0710</t>
  </si>
  <si>
    <t>São Domingos</t>
  </si>
  <si>
    <t>Aquisição de 8 Removedor de sujeira (Removex) 2 Litros</t>
  </si>
  <si>
    <t>O material solicitado tem a necessidade de ser adquirido para facilitar a limpeza do ambiente interno do Fórum, (piso, antiderrapante e de cor clara, necessitando de
produtos mais potentes para efetivar a limpeza adequada) ITEM 1 - Como o piso é claro e antiderrapante, esse produto se faz necessário para facilitar a limpeza e
eliminar com maior efetividade o acúmulo de sujeira do fórum</t>
  </si>
  <si>
    <t>0036653-59.2023.8.24.0710</t>
  </si>
  <si>
    <t>Aquisição de ADESIVO IMPRESSÃO DIGITAL MEDINDO 125CM X 161CM COM RETIRADA DO ANTIGO E INSTALAÇÃO DO NOVO e adesivo Jateado medindo 138cm x 102cm com adesivo vinil recorte medindo 124x52,5cm</t>
  </si>
  <si>
    <t>Necessidade de alteração de plotagem instalada do HALL superior da TORRE I. Conforme informado no e-mail anexo, solicitou-se troca de plotagem uma vez que a
nomenclatura constante está incorreta. Ressalta-se que, por se tratar de substituição de parte de adesivo confeccionado anteriormente pela empresa Visual Signs, não
houve outras fontes de pesquisa e/ou orçamentos porquanto há necessidade de fazer a substituição de parte da plotagem já instalada com a mesma empresa, a fim de
evitar diferença de material, tonalidade, brilho, etc.</t>
  </si>
  <si>
    <t>0051914-64.2023.8.24.0710; 0056534-22.2023.8.24.0710; 0058400-65.2023.8.24.0710</t>
  </si>
  <si>
    <t>Papanduva</t>
  </si>
  <si>
    <t xml:space="preserve">Aquisição de Adesivo PU40 280ML 400GR CZ UNIPEGA, Fita Indicativa Zebrada para isolação de areas,  Fita Dupla Face A9MMx2M ACRILICA (VM).3,  Oleo Desengripant WD40 300ML e Fita Isolante 19MM x 10MT FERTAK; Resistência Sintex Ducha/Torneira 220v/55; Adesivo Instantaneo 20gr - Kala; Fita Antiderrapante 50mm x 5m Preta - WOR; Pincel Atlas 395 2.1/2"
Aquisição de Kit acionamento para válvula desc. 1.1/2
Aquisição de Fita Dupla face automotiva 12 x 3 3m
Aquisição de Fechadura Ext. 40 Stilo Alavanca Preto
</t>
  </si>
  <si>
    <t>Materiais para pequenos consertos e reparos no prédio do Fórum da Comarca de Papanduva, conforme segue: 1- Adesivo PU40 280ML 400GR CZ UNIPEGA: para
reparos de fisuras em infiltrações de janelas; 2- Fita Indicativa Zebrada para isolação de areas: para uso de isolamento em áreas do Fórum e no Tribunal do Júri; 3- Fita Dupla Face A9MMx2M ACRILICA (VM).3: para consertos e reparos em geral; 4- Oleo Desengripant WD40 300ML: para reparos em dobradiças de portas. 5- Fita
Isolante 19MM x 10MT FERTAK: para uso em reparos e consertos elétricos em geral; pincel; resistencia sintex; fechadura externa.</t>
  </si>
  <si>
    <t>12 adesivo pu, 2 fita zebrada, 4 fita dupla face, 2 oleo spray e 4 fita isolante; 2 resistencia; 3 adesivo instantaneo; 10 fita antiderrapante; 2 pincel; 8 kit acionamento para valvula e fechadura ext.</t>
  </si>
  <si>
    <t>0019735-77.2023.8.24.0710; 0048884-21.2023.8.24.0710</t>
  </si>
  <si>
    <t>Aquisição de adoçante - a base de ciclamato de sodio, calcio e sacarina, capac. 100 ml, bico conta-gota, validade minima 12 meses.</t>
  </si>
  <si>
    <t>Aquisição para distribuição a todas Unidades do PJSC, para utilização nas copas existentes para consumo de café.</t>
  </si>
  <si>
    <t>0003611-19.2023.8.24.0710; 0009760-31.2023.8.24.0710; 0038232-42.2023.8.24.0710</t>
  </si>
  <si>
    <t>Imaruí</t>
  </si>
  <si>
    <t xml:space="preserve">Aquisição de Adubo e Glifosato
</t>
  </si>
  <si>
    <t>JUSTIFICO A NECESSIDADE DE AQUISIÇÃO DO PRODUTO GLIFOSATO E ADUBO, REFERENTE AO PRIMEIRO SEMESTRE 2023, A FIM DE SEREM UTILIZADOS
NO JARDIM/PÁTIO DO PRÉDIO FÓRUM DA COMARCA DE IMARUÍ/SC.</t>
  </si>
  <si>
    <t>80 adubo e 30 glifosato</t>
  </si>
  <si>
    <t>0010746-82.2023.8.24.0710; 0048484-07.2023.8.24.0710</t>
  </si>
  <si>
    <t>Divisão de Arquivo</t>
  </si>
  <si>
    <t>Aquisição de água Deionizada para manutenção das baterias das empilhadeiras.</t>
  </si>
  <si>
    <t>Produto utilizado na manutenção de 04 baterias de 02 empilhadeiras elétricas, patrimônio (357580) e (428342) da Divisão de Arquivo. Água deionizada, também chamada de água destilada, é água que foi purificada para remover íons e minerais presentes nela. O processo deioniza a água removendo sais e impurezas, resultando em água altamente pura, livre de contaminantes e minerais dissolvidos.</t>
  </si>
  <si>
    <t>0026291-95.2023.8.24.0710</t>
  </si>
  <si>
    <t>Abelardo Luz</t>
  </si>
  <si>
    <t>Aquisição de água mineral</t>
  </si>
  <si>
    <t>445485, 445484, 445479</t>
  </si>
  <si>
    <t>Aquisição de água (garrafas de 500ml e galões de 20 litros)</t>
  </si>
  <si>
    <t>Bombona:100; garrafa sem gás:1080; com gás:240</t>
  </si>
  <si>
    <t>0047622-70.2022.8.24.0710; 0006412-05.2023.8.24.0710; 0026903-33.2023.8.24.0710</t>
  </si>
  <si>
    <t>Anchieta</t>
  </si>
  <si>
    <t>bombona: 150; garrafa sem gás:600; com gás: 180</t>
  </si>
  <si>
    <t>0048623-90.2022.8.24.0710</t>
  </si>
  <si>
    <t>Anita Garibaldi</t>
  </si>
  <si>
    <t>Aquisição de água (garrafas de 500ml e galões de 20 litros</t>
  </si>
  <si>
    <t>bombona: 140; garrafa sem gás: 540; com gás: 360</t>
  </si>
  <si>
    <t>0050703-27.2022.8.24.0710</t>
  </si>
  <si>
    <t>Bom Retiro</t>
  </si>
  <si>
    <t>Bombona:180, garrafas c/gás 264, garrafas s/gás 120</t>
  </si>
  <si>
    <t>0046865-76.2022.8.24.0710</t>
  </si>
  <si>
    <t>Campo Belo do Sul</t>
  </si>
  <si>
    <t>Bombona: 87; garrafa sem gás: 624;</t>
  </si>
  <si>
    <t>0005512-22.2023.8.24.0710 (1ºquadrimestre); 0029772-66.2023.8.24.0710  (2º quadrimestre)
0034749-04.2023.8.24.0710   (3º quadrimestre)</t>
  </si>
  <si>
    <t>Campo Erê</t>
  </si>
  <si>
    <t>Bombona 60; garrafa sem gás: 180; com gás: 72</t>
  </si>
  <si>
    <t>0046571-24.2022.8.24.0710; 0043176-87.2023.8.24.0710</t>
  </si>
  <si>
    <t>Coronel Freitas</t>
  </si>
  <si>
    <t>Bombona: 140; garrafa sem gás: 720; com gás: 240</t>
  </si>
  <si>
    <t>0045414-16.2022.8.24.0710</t>
  </si>
  <si>
    <t xml:space="preserve">Cunha Porã </t>
  </si>
  <si>
    <t>Cunha Porã</t>
  </si>
  <si>
    <t>Bombona: 80; garrafa sem gás: 360</t>
  </si>
  <si>
    <t>0047310-94.2022.8.24.0710 (1º quadrimestre); 0033565-13.2023.8.24.0710 (2º quadrimestre)</t>
  </si>
  <si>
    <t>Dionísio Cerqueira</t>
  </si>
  <si>
    <t>Bombona: 200; garrafa sem gás 864; com gás 864</t>
  </si>
  <si>
    <t>0046362-55.2022.8.24.0710</t>
  </si>
  <si>
    <t>Garopaba</t>
  </si>
  <si>
    <t>Bombona: 270; garrafa sem gás: 1680.</t>
  </si>
  <si>
    <t>0049693-45.2022.8.24.0710 (1º quadrimestre); 0029108-35.2023.8.24.0710; (2º quadrimestre)</t>
  </si>
  <si>
    <t>Garuva</t>
  </si>
  <si>
    <t>0042509-04.2023.8.24.0710</t>
  </si>
  <si>
    <t>Herval D'oeste</t>
  </si>
  <si>
    <t>Bombona: 130; garrafa sem gás: 720; com gás: 300</t>
  </si>
  <si>
    <t>0048539-89.2022.8.24.0710</t>
  </si>
  <si>
    <t>Ibirama</t>
  </si>
  <si>
    <t>Bombona: 375; garrafa sem gás: 2160; com gás:  720</t>
  </si>
  <si>
    <t>0000722-92.2023.8.24.0710 (1º quadrimestre); 0017719-53.2023.8.24.0710 (2º quadrimestre)
0035407-28.2023.8.24.0710  (3º quadrimestre)</t>
  </si>
  <si>
    <t>Itaiópolis</t>
  </si>
  <si>
    <t>0049443-12.2022.8.24.0710
0036739-30.2023.8.24.0710</t>
  </si>
  <si>
    <t>Itapiranga</t>
  </si>
  <si>
    <t>Bombona: 130; garrafa sem gás: 120; com gás: 120</t>
  </si>
  <si>
    <t>0009716-12.2023.8.24.0710; 0039106-27.2023.8.24.0710</t>
  </si>
  <si>
    <t>Itapoá</t>
  </si>
  <si>
    <t>Bombona: 200; garrafa sem gás: 1320; com gás: 120</t>
  </si>
  <si>
    <t>0048618-68.2022.8.24.0710;(1º quadrimestre); 0016242-92.2023.8.24.0710 (2ºquadrimestre); 0034368-93.2023.8.24.0710 (3º quadrimestre)</t>
  </si>
  <si>
    <t>Lebon Régis</t>
  </si>
  <si>
    <t>Lebon Regis</t>
  </si>
  <si>
    <t>Bombona: 120; garrafa sem gás: 220; com gás 264</t>
  </si>
  <si>
    <t>0045932-06.2022.8.24.0710 (1º quadrimestre); 0014760-12.2023.8.24.0710 (2º quadrimestre); 0042986-27.2023.8.24.0710 (3º quadrimestre)</t>
  </si>
  <si>
    <t>Bombona: 410; garrafa sem gás: 2490; com gás: 300</t>
  </si>
  <si>
    <t>0046893-44.2022.8.24.0710; 83.731.927/0053-50</t>
  </si>
  <si>
    <t>Modelo</t>
  </si>
  <si>
    <t>Bombona: 120; garrafa sem gás: 720</t>
  </si>
  <si>
    <t>0047416-56.2022.8.24.0710 (1º quadrimestre); 0014753-20.2023.8.24.0710 (2º quadrimestre); 0030855-20.2023.8.24.0710 (3º quadrimestre)</t>
  </si>
  <si>
    <t>Mondaí</t>
  </si>
  <si>
    <t>Bombona: 170, garrafa sem gás: 840</t>
  </si>
  <si>
    <t>0008329-59.2023.8.24.0710</t>
  </si>
  <si>
    <t>Otacílio Costa</t>
  </si>
  <si>
    <t>Bombona: 114; garrafa sem gás: 264; com gás 264</t>
  </si>
  <si>
    <t>0047253-76.2022.8.24.0710; 0045288-29.2023.8.24.0710</t>
  </si>
  <si>
    <t xml:space="preserve">Palmitos </t>
  </si>
  <si>
    <t>Bombona: 260; garrafa sem gás: 1440; com gás: 600</t>
  </si>
  <si>
    <t>0046345-19.2022.8.24.0710</t>
  </si>
  <si>
    <t>Bombona: 160; garrafa sem gás: 384</t>
  </si>
  <si>
    <t>0048068-73.2022.8.24.0710 (1º quadrimestre); 0049320-14.2022.8.24.0710; 0015882-60.2023.8.24.0710 (2º quadrimestre)
0035490-44.2023.8.24.0710 (3º quadrimestre)</t>
  </si>
  <si>
    <t>Quilombo</t>
  </si>
  <si>
    <t>Bombona: 200; garrafa sem gás: 1080</t>
  </si>
  <si>
    <t>0050702-42.2022.8.24.0710 (1º quadrimestre); 0018438-35.2023.8.24.0710 (maio a dezembro)</t>
  </si>
  <si>
    <t>Rio do Campo</t>
  </si>
  <si>
    <t>Bombona: 70; garrafa sem gás: 240</t>
  </si>
  <si>
    <t>0048988-47.2022.8.24.0710; 0047348-72.2023.8.24.0710 (outubro a dezembro)</t>
  </si>
  <si>
    <t>Bombona:24; garrafa sem gás:120</t>
  </si>
  <si>
    <t xml:space="preserve">0001816-75.2023.8.24.0710; 0012530-94.2023.8.24.0710; 0029381-14.2023.8.24.0710; 0048833-10.2023.8.24.0710
</t>
  </si>
  <si>
    <t>São Carlos</t>
  </si>
  <si>
    <t>Bombona: 200; garrafa sem gás 840; com gás 840</t>
  </si>
  <si>
    <t>0048819-60.2022.8.24.0710</t>
  </si>
  <si>
    <t>Bombona: 210; garrafa sem gás: 1530; com gás: 300</t>
  </si>
  <si>
    <t>0045954-64.2022.8.24.0710 (1º quadrimestre); 0046548-78.2022.8.24.0710 (1º quadrimestre); 0015877-38.2023.8.24.0710 (2º quadrimestre); 0015962-24.2023.8.24.0710 (2ºquadrimestre)
0036416-25.2023.8.24.0710 (3ºquadrimestre)
0036469-06.2023.8.24.0710</t>
  </si>
  <si>
    <t>São Joaquim</t>
  </si>
  <si>
    <t>Bombona: 220; garrafa sem gás: 1440; com gás: 720</t>
  </si>
  <si>
    <t>0048643-81.2022.8.24.0710 (1º quadrimestre); 0038925-26.2023.8.24.0710 (setembro a Dezembro)</t>
  </si>
  <si>
    <t>São José do Cedro</t>
  </si>
  <si>
    <t>Bombona: 180; garrafa sem gás: 360</t>
  </si>
  <si>
    <t>0049874-46.2022.8.24.0710</t>
  </si>
  <si>
    <t>Garrafa sem gás 120; com gás: 36</t>
  </si>
  <si>
    <t>0006155-77.2023.8.24.0710; 0044169-33.2023.8.24.0710</t>
  </si>
  <si>
    <t>Tangará</t>
  </si>
  <si>
    <t>Bombona: 400; garrafa sem gás 840; com gás: 420</t>
  </si>
  <si>
    <t>0006490-96.2023.8.24.0710; 0027422-08.2023.8.24.0710</t>
  </si>
  <si>
    <t>Urubici</t>
  </si>
  <si>
    <t>Bombona: 52; garrafa sem gás: 600</t>
  </si>
  <si>
    <t>0049124-44.2022.8.24.0710; 0028941-18.2023.8.24.0710; 0044410-07.2023.8.24.0710</t>
  </si>
  <si>
    <t>Urussanga</t>
  </si>
  <si>
    <t>Bombona: 256; garrafa sem gás: 1728</t>
  </si>
  <si>
    <t>0047217-34.2022.8.24.0710 (1º quadrimestre); 0024763-26.2023.8.24.0710 (junho a dezembro)</t>
  </si>
  <si>
    <t>Videira</t>
  </si>
  <si>
    <t>Bombona: 240; garrafa sem gás: 4752</t>
  </si>
  <si>
    <t>0048022-84.2022.8.24.0710</t>
  </si>
  <si>
    <t>Xanxerê</t>
  </si>
  <si>
    <t>Bombona: 250; garrafa sem gás: 600; com gás: 360</t>
  </si>
  <si>
    <t>0049694-30.2022.8.24.0710
0037617-52.2023.8.24.0710</t>
  </si>
  <si>
    <t xml:space="preserve">Aquisição de ÁLCOOL ISOPROPÍLICO
- CABO DE PROVA PARA MULTÍMETRO
</t>
  </si>
  <si>
    <t>SOLICITA-SE A AQUISIÇÃO DE ÁLCOOL ISOPROPÍLICO PARA LIMPEZA E MANUENTEÇÃO DOS EQUIPAMENTOS DE INFORMÁTICA E A AQUISIÇÃO DE CABO
DE PROVA FAZ-SE NECESSÁRIO PARA O RETORNO DO USO DO MULTÍMETRO, TUDO CONFORME REQUERIMENTO DOS TSI`S DA COMARCA DE CRICIÚMA</t>
  </si>
  <si>
    <t>2 alcool isopropílico e 1 cabo de prova multimetro.</t>
  </si>
  <si>
    <t>0013649-90.2023.8.24.0710</t>
  </si>
  <si>
    <t>Aquisição de Algodão Rolo Hidrófilo (Apresentação em embalagens com 500 Gr cada)</t>
  </si>
  <si>
    <t>O material solicitado se faz necessário no serviço de limpeza de equipamentos e componentes realizado em bancada pela Seção de Gerenciamento e Manutenção de
Equipamentos de TI e Técnicos de Suporte em Informática.</t>
  </si>
  <si>
    <t>0006945-61.2023.8.24.0710</t>
  </si>
  <si>
    <t>Aquisição de AMARA AR BICO NORMAL 3,50X8</t>
  </si>
  <si>
    <t>A presente requisição tem a finalidade de compra de CAMARA AR BICO NORMAL 3,50X8 - e PNEU DUAS LONAS 3,50X8 - para traca de pneus do Carrinho de
Plataforma utilizado na carga e descarga, com intenção de deixar os demais pneus como estoque para futuras trocas</t>
  </si>
  <si>
    <t>0034855-63.2023.8.24.0710</t>
  </si>
  <si>
    <t>Aquisição de aparelho de pressão digital de braço.</t>
  </si>
  <si>
    <t>Equipamento para uso ns Campanhas de Saúde (Reprograma-se ) previstos nas Comarcas, pré estabelecidos pela Diretoria de Saúde e Diretoria Geral Administrativa._x000D_</t>
  </si>
  <si>
    <t>0025723-79.2023.8.24.0710</t>
  </si>
  <si>
    <t>Aquisição de APARELHO LÍQUIDO SBP + REFIL</t>
  </si>
  <si>
    <t>Necessidade de aquisição de repelente líquido com refil para uso nos ambientes da Divisão de Transporte do TJSC. Ressalta-se que há uma quantidade diária grande de
mosquitos no local e que o repelente spray disponibiizado pelo Almoxarifado não traz resultados eficazes.</t>
  </si>
  <si>
    <t>0017689-18.2023.8.24.0710</t>
  </si>
  <si>
    <t>Aquisição de Aparelhos telefônicos (com e sem fio)</t>
  </si>
  <si>
    <t>Recomposição de estoque setorial da DRC</t>
  </si>
  <si>
    <t>0004412-32.2023.8.24.0710; 0032405-50.2023.8.24.0710; 0024747-72.2023.8.24.0710 ,</t>
  </si>
  <si>
    <t>Balneário Piçarras</t>
  </si>
  <si>
    <t xml:space="preserve">Aquisição de Aspirador Extrator IPC Brasil; e Clareador Soteco 5 litros IPC
</t>
  </si>
  <si>
    <t>Aquisição de 01 aspirador extrator IPC Brasil marca Lavaclean 1250 W e o detergente clareador para ser usado na mesma máquina, com a finalidade de limpeza e
higienização de estofados de cadeiras, longarinas e sofás, além das poltronas e carpet do salão do júri, com a finalidade de manter a boa aparência e higiêne dos tecidos
que são utilizados por várias pessoas diferentes, além de aumentar a vida útil dos móveis e prevenir o aparecimento de fungos, ácaros e vírus</t>
  </si>
  <si>
    <t>1 aspirador extrator e 3 clareador soteco</t>
  </si>
  <si>
    <t>0005926-20.2023.8.24.0710</t>
  </si>
  <si>
    <t>Aquisição de Assento Sanitário almofadado na cor cinza</t>
  </si>
  <si>
    <t xml:space="preserve">Considerando a necessita de troca do Assento sanitário que se encontra danificado no banheiro do Saguão (para o público visitante) desta Comarca. </t>
  </si>
  <si>
    <t>0012102-15.2023.8.24.0710</t>
  </si>
  <si>
    <t>Aquisição de Assentos sanitários</t>
  </si>
  <si>
    <t>Necessidade de trocar os assentos dos vasos sanitários dos banheiros do fórum, pois além de bastantes encardidos em razão do tempo de uso, estão rasgados. 4
assentos banheiros femininos; 3 assentos banheiros masculinos; 1 banheiro deficiente físico, 2 tribunal do júri, 1 gabinete do juiz</t>
  </si>
  <si>
    <t>0029167-23.2023.8.24.0710</t>
  </si>
  <si>
    <t xml:space="preserve">Aquisição de Auto Lancetas G-Tech c/ 100 unidades
Tiras G-Tech c/ 50 unidades
Medidor de Glicose G-Tech Free
</t>
  </si>
  <si>
    <t>* Material de uso para as campnhas de saúde a serem realizadas em Comarcas pré estabelecidas pela Diretoria de Saúde e Diretoria Geral Administrativa - SEI nº
0049093-24.2022.8.24.0710</t>
  </si>
  <si>
    <t>10 auto lancetas, 10 tiras g-tech e 1 medidor de glicose</t>
  </si>
  <si>
    <t>0006834-77.2023.8.24.0710</t>
  </si>
  <si>
    <t>Aquisição de Balança de Bioimpedância Tanita BC 603 FS c/ software TANITA PRO 2022. Características: Análise de composição corporal por segmentos – Peso máximo 150kg – Precisão (gr) 100 – Memórias (nº) 4 memórias (1 botão modo visitante, 1 botão só para peso, 1 botão para recordar os valores anteriores) – Índice da massa gordurosa/taxa para gordura corporal (%) – Nível de gordura visceral ( de 1 até 59) – Índice de massa de água – Índice de massa muscular – Massa óssea (kg) – Metabolismo da base (kcal ou Kj) – Idade metabólica (de 12 até 50) – Estimação da constituição física (de 1 até 9) – Registro Automático de Medidas em “Catão SD”</t>
  </si>
  <si>
    <t>Tendo em vista o Projeto Semana da Saúde, instituido a fim de potencializar o alcance e a divulgação das orientações, ações e programas em saúde, de forma presencial
em várias partes do estado, em consonância com os objetivos da Política de Atenção Integral à Saúde de Magistrados e Servidores do Poder Judiciário, conforme
Resolução nº 207/2015 do CNJ.</t>
  </si>
  <si>
    <t>0011340-96.2023.8.24.0710</t>
  </si>
  <si>
    <t>Caçador</t>
  </si>
  <si>
    <t>Aquisição de balde 14L comum</t>
  </si>
  <si>
    <t>Justifica-se a aquisição de baldes comuns para limpeza de chão em geral, mais preciso nas salas onde tem chão tipo laminado. _x000D_</t>
  </si>
  <si>
    <t>0027756-42.2023.8.24.0710</t>
  </si>
  <si>
    <t>Aquisição de balde em pvc reforçado</t>
  </si>
  <si>
    <t xml:space="preserve">Aquisição de materiais de limpeza, os quais não são atendidos pelo Almoxarifado Central. Os baldes novos são para substituição de alguns antigos que estão danificados
pelo uso do tempo e serão usados pelas serventes. São de um tamanho (12L) e estrutura adequados para as necessidades do dia a dia, considerando que nosso prédio é
de grande porte, possui 9 pavimentos, 4 copas e 3 áreas de serviço. Considerar o valor do orçamento adicional 1 como R$ 159,00 pois o desconto não será aplicado, uma
vez que o pagamento não será à vista. </t>
  </si>
  <si>
    <t>0042075-15.2023.8.24.0710</t>
  </si>
  <si>
    <t>Itá</t>
  </si>
  <si>
    <t>Aquisição de balde grande, balde médio, vassoura de palha e pa de lixo.</t>
  </si>
  <si>
    <t>Os itens estão sendo solicitados pelos terceirizados para execução das tarefas diárias de limpeza do prédio do Fórum e calçadas externas. São itens básicos, não
disponibilizados pelo almoxarifado, que precisam ser adquiridos por RC. Nossa previsão é que essa quantidade seja suficiente para atender a necessidade durante 1 ano.
Por fim, JUSTIFICO que os itens 5 e 6 (escova limpeza geral com cabo e sem cabo) apresentam preço maior que o concorrente, entretanto, por ser pequeno valor e
apenas dois itens, não é viável abrtura de procedimento exclusivo para referido item, portanto, optamos em manter a compra no mesmo estabelecimento. Caso entada-se
que é necessário novo procedimento, desde já, manifestamos por retirar estes itens da RC._x000D_</t>
  </si>
  <si>
    <t>8 balde, 8 vassoura e 6 pá de lixo</t>
  </si>
  <si>
    <t>0038825-71.2023.8.24.0710</t>
  </si>
  <si>
    <t>Aquisição de Bancada 1500mm comprimento x 700 mm de profundidade x 850 mm de altura com cuba 50cm x 50cm x 35 cm, submesa, lisa, HGA.</t>
  </si>
  <si>
    <t>A presente requisição de comprar refere-se a uma solicitação do Gabinete da Presidência para melhor equipar a estrutura de cozinha do Ático (SEI 0020048-
38.2023.8.24.0710).
Salienta-se que a documentação juntada (CND Federal e Certidão sobre Impedimento de Licitar) traz os dados da matriz (JM Comércio Atacadista de Equipamentos
Ltda, CNPJ 21.239.570/0001-09) à qual a pretensa contratada pertence (CNPJ 21.239.570/0006-13, JM Comécio Atacadista). Esclarece-se que "Capital Equipamentos"
é o nome fantasia da empresa registrada como "JM Comércio Atacadista".
O produto a ser adquirido é uma bancada em aço inox medindo 1500mm de altura, 700 mm de profundidade e 850 mm de altura, com cuba central medindo 50cm x
50cm x 35 cm, modelo submesa, lisa</t>
  </si>
  <si>
    <t>0036675-20.2023.8.24.0710</t>
  </si>
  <si>
    <t>A presente requisição de comprar refere-se a uma solicitação do Gabinete da Presidência para melhor equipar a estrutura de cozinha do Ático (SEI 0020048-
38.2023.8.24.0710).
Salienta-se que a documentação juntada (CND Federal e Certidão sobre Impedimento de Licitar) traz os dados da matriz (JM Comércio Atacadista de Equipamentos
Ltda, CNPJ 21.239.570/0001-09) à qual a pretensa contratada pertence (CNPJ 21.239.570/0006-13, JM Comécio Atacadista). Esclarece-se que "Capital Equipamentos"
é o nome fantasia da empresa registrada como "JM Comércio Atacadista"</t>
  </si>
  <si>
    <t xml:space="preserve">Aquisição de Bandeira do Brasil Ref 2,0P (0,90 x 1,28m), Bandeiras oficiais, para uso externo confeccionadas em tecido nylon paraquedas 240 não resinado, 100% poliamida , com arte impressão digital em ambas as faces das bandeiras, ilhoses metálicos para fixação, bordas e costuras reforçadas. Acompanha 13m de cordão trançado em nylon 100% com no mínimo 6mm de diâmetro
Bandeira de Santa Catarina, Ref 2,0P (0,90 x 1,28m), Bandeiras oficiais, para uso externo confeccionadas em tecido nylon paraquedas 240 não resinado, 100% poliamida , com arte impressão digital em ambas as faces das bandeiras, ilhoses metálicos para fixação, bordas e costuras reforçadas. Acompanha 13m de cordão trançado em nylon 100% com no mínimo 6mm de diâmetro
Bandeira do Brasil, uso interno , Ref .2,5P ( 1,12 x 1,60m) confeccionada em cetim luxo dupla face com roseta em fita. Bandeira de Santa Catarina, uso interno , Ref. 2,5P ( 1,12 x 1,60m) confeccionada em cetim luxo dupla face com roseta em fita.
</t>
  </si>
  <si>
    <t>A aquisição de bandeira oficial do Brasil e do Estado de Santa Catarina para ambiente interno e externo faz-se necessária para a reposição do estoque que supre as
necessidades das unidades do Poder Judiciário de Santa Catarina. As bandeiras deverão ser fabricadas de acordo com a legislação pertinente e seguir as especificações
técnicas conforme anexo (documento complementa</t>
  </si>
  <si>
    <t>70 bandeira do Brasil, 70 bandeira de SC, 20 bandeira do Brasil uso interno e 20 bandeira de SC, uso interno</t>
  </si>
  <si>
    <t>0002943-48.2023.8.24.0710</t>
  </si>
  <si>
    <t>Blumenau - Fórum FURB</t>
  </si>
  <si>
    <t>Aquisição de bandeira do município de Blumenau, 100% poliester sublimada dupla, ilhose na lateral para hasteamento, medidas 0,90X1,28 metros.</t>
  </si>
  <si>
    <t>Necessário bandeiras do município para hastear em frente ao Fórum. As nossas bandeiras estão velhas e rasgadas. Necessário com urgência.</t>
  </si>
  <si>
    <t>0034721-36.2023.8.24.0710</t>
  </si>
  <si>
    <t>Joinville - Fórum Fazendario</t>
  </si>
  <si>
    <t>Aquisição de bandeira do município de Joinville – SC (2,5P) tamanho 1,12 x 1,60m, em poliéster, com impressão digital</t>
  </si>
  <si>
    <t>Aquisição de bandeira da cidade de Joinville, para substituição da bandeira externa que encontra-se rasgada após os últimos fortes ventos que ocorreram no município</t>
  </si>
  <si>
    <t>0034020-75.2023.8.24.0710</t>
  </si>
  <si>
    <t>Aquisição de Bandeira do município de Lebon Régis, 100% Poliester, Sublimado dupla, ilhoses na lateral para hasteamento, medidas: 0,90X1,28 metros.</t>
  </si>
  <si>
    <t>Bandeiras do Município de Lebon Régis para hasteamento. Informo que foi solicitado na quantidade de 5, pois o compensa, e em razão do desgaste ser muito grande,
por ficarem expostas ao tempo, sol, chuva.</t>
  </si>
  <si>
    <t>0036438-83.2023.8.24.0710</t>
  </si>
  <si>
    <t>Aquisição de bandeiras DO MUNICIPIO DE CAÇADOR</t>
  </si>
  <si>
    <t>NECESSÁRIO BANDEIRAS DO MUNICÍPIO PARA HASTEAR EM FRENTE AO FÓRUM. AS MESMAS ESTÃO VELHAS E RASGADAS. NECESSÁRIO COM
URGÊNCIA.</t>
  </si>
  <si>
    <t>baixo</t>
  </si>
  <si>
    <t>0035750-24.2023.8.24.0710</t>
  </si>
  <si>
    <t>Aquisição de bandeja inox medida aproximada de 40 x 30cm</t>
  </si>
  <si>
    <t>Aquisição para distribuição a todas Unidades do PJSC, para utilização nas copas das edificações do PJSC. Trata da primeira aquisição do item neste exercício._x000D_</t>
  </si>
  <si>
    <t>0052723-54.2023.8.24.0710</t>
  </si>
  <si>
    <t xml:space="preserve">Aquisição de base aberta para fornos HPE80 e HPE100
</t>
  </si>
  <si>
    <t>A presente Requisição de Compra tem por objetivo a aquisição de uma base para o forno do ático do tribunal de justiça de santa catarina, sendo necessário para o
melhor uso do forno, e maior segurança para os  colaboradores e servidores do tribunal.
Os preços orçados pela pretensa contratada estão de acordo com o valor de mercado praticado, conforme pesquisa anexada ao processo.</t>
  </si>
  <si>
    <t xml:space="preserve">0047624-06.2023.8.24.0710
</t>
  </si>
  <si>
    <t>Joaçaba</t>
  </si>
  <si>
    <t>Aquisição de base com 3 furos e 3 mastros de madeira</t>
  </si>
  <si>
    <t>A presente aquisição foi determinada pela Direção do Foro. As bases e os mastros serão destinados às três salas de audiência do Fórum da Comarca de Joaçaba, para
que as bandeiras do Brasil, Santa Catarina e Joaçaba sejam hasteadas</t>
  </si>
  <si>
    <t>0040939-17.2022.8.24.0710</t>
  </si>
  <si>
    <t>Aquisição de BATERIA 3V CR-2032 MAXELL</t>
  </si>
  <si>
    <t>Justifica-se a aquisição de 10 pilhas para o controle dos portões do Forúm da Comarca de Caçador e da Vara da família, a pedido dos vigilantes, pois os mesmo não
funcionam mais.</t>
  </si>
  <si>
    <t>0022243-93.2023.8.24.0710</t>
  </si>
  <si>
    <t>Fraiburgo</t>
  </si>
  <si>
    <t>Aquisição de Bateria automotiva 45AH ERBS</t>
  </si>
  <si>
    <t>Bateria a ser utilizada na porta giratória do prédio da Comarca para que esta continue a funcionar, conforme relatório técnico em anexo, inclusive no caso de falta de
energia elétrica, por questões de segurança._x000D_</t>
  </si>
  <si>
    <t>0009071-84.2023.8.24.0710</t>
  </si>
  <si>
    <t>Aquisição de Bateria estacionária 12V 40Ah Marca FREEDOM Modelo DF-500</t>
  </si>
  <si>
    <t>Aquisição de uma nova Bateria para a Porta Giratória da entrada do Fórum. Atualmente ela apresenta restrições de funcionamento, sendo necessária a
substituição da bateria atual, conforme orientação do Técnico da Empresa de Manutenção</t>
  </si>
  <si>
    <t>0019026-42.2023.8.24.0710</t>
  </si>
  <si>
    <t>Aquisição de BATERIA ESTACIONARIA MOURA</t>
  </si>
  <si>
    <t>Necessidade de troca das 4 baterias utilizadas na iluminação de emergência do Fórum, tendo em vista que as atuais estão inoperantes devido ao fim da vida útil das
mesmas (aproximadamente 4 anos de uso) ._x000D_</t>
  </si>
  <si>
    <t>0006656-31.2023.8.24.0710</t>
  </si>
  <si>
    <t>Aquisição de Bateria Premium 12V 45ª</t>
  </si>
  <si>
    <t>Necessidade de troca de bateria para porta giratória na entrada principal do Fórum da Comarca de São Domingos._x000D_</t>
  </si>
  <si>
    <t>0027727-89.2023.8.24.0710</t>
  </si>
  <si>
    <t>Chapecó</t>
  </si>
  <si>
    <t>Aquisição de bateria VRLA CSB/LOG 12V 5A</t>
  </si>
  <si>
    <t>Bateria da mesa de som do Salão do Júri obsoleta devido ao tempo de uso, a qual apresenta problemas no recarregamento, não suportando mais carga, o que ocasiona desligamento dos equipamentos em caso de queda de energia ou intermitência na rede elétrica</t>
  </si>
  <si>
    <t>0041980-82.2023.8.24.0710</t>
  </si>
  <si>
    <t>Descanso</t>
  </si>
  <si>
    <t>Aquisição de Baterias 12 NX</t>
  </si>
  <si>
    <t>Justifica-se a aquisição de duas (02) baterias, para ser trocadas na porta giratória, tendo em vista a solicitação do pessoal da manutenção da porta giratória, pois que as
que estão ali instaladas estão apresentando problemas</t>
  </si>
  <si>
    <t>0013533-84.2023.8.24.0710</t>
  </si>
  <si>
    <t>Aquisição de bico de metal para torneira de jardim para o encaixe da mangueira</t>
  </si>
  <si>
    <t>Conforme despacho nos autos SEI 0007964-05.2023.8.24.0710, o item bico de metal para torneira de jardim para encaixe de mangueira não é abrangido pelo contrato nº
111/2017 e, portanto, faz-se necessário adquiri-lo por meio de requisição de compras._x000D_</t>
  </si>
  <si>
    <t>0012053-71.2023.8.24.0710</t>
  </si>
  <si>
    <t>Joinville</t>
  </si>
  <si>
    <t>Aquisição de Bobina de plástico bolha 1,20 mm x 100m</t>
  </si>
  <si>
    <t>Esta requisição de compras se justifica pela necessidade de aquisição de plástico bolha para acondicionamento de bens apreendidos, especialmente monitores e
televisores cujas telas são bastante sensíveis e frágeis. O plástico bolha também será utilizado como forma de proteger as mobílias pertencentes aos magistrados e ao
Poder Judiciário de Santa Catarina em casos de mudanças</t>
  </si>
  <si>
    <t>0028541-04.2023.8.24.0710</t>
  </si>
  <si>
    <t xml:space="preserve">Aquisição de Bolsa/Saco de Vinil (peça de reposição carro América/Triplex) Amarelo – Bralimpia </t>
  </si>
  <si>
    <t>Aquisição de bolsa de vinil usada nos carrinhos funcionais de limpeza 434155, 434156 e 435064. As atuais rasgaram com o uso._x000D_</t>
  </si>
  <si>
    <t>0017734-22.2023.8.24.0710</t>
  </si>
  <si>
    <t>Aquisição de Botina de segurança em couro com biqueira resistente a impacto e palmilha antiperfuro</t>
  </si>
  <si>
    <t>Aquisição de equipamentos de proteção individual (EPI) para servidores da Diretoria de Engenharia e Arquitetura para utilização em vistorias nas obras e serviços
em andamento._x000D_</t>
  </si>
  <si>
    <t>21PAR</t>
  </si>
  <si>
    <t>0013491-35.2023.8.24.0710</t>
  </si>
  <si>
    <t>Aquisição de Brasão em inox 304 escovado, 1mm de espessura, fotografado em baixo relevo, com pintura automotiva, corte laser acompanhando o formato da arte, sobreposto em acrílico preto 8mm de espessura no formato. Tamanho 60x60cm.
e Letreiro em acrílico preto 8mm de espessura, com sobreposição de aço inox 0,8mm de espessura. Fita VHB no verso. Tamanho total: 194x5cm (LxA)</t>
  </si>
  <si>
    <t>Trata-se de aquisição necessária para identificação do CISM do TJSC, cuja inauguração a Presidência pretende realizar até final do mês de julho. Deste modo, a fim de
viabilizar a inauguração pretendida, uma vez que o sistema já está parcialmente instalado, solicita-se autorização para a presente aquisição.</t>
  </si>
  <si>
    <t>0031833-94.2023.8.24.0710</t>
  </si>
  <si>
    <t>Aquisição de Brevê metálico do Curso de Formação Inicial à Judicância Militar com 4 centímetros de diâmetro</t>
  </si>
  <si>
    <t>Conforme parecer da edição anterior desse curso, a aquisição justifica-se devido às Organizações Militares terem por praxe agregar à entrega do certificado de conclusão
do curso o fornecimento de um distintivo específico para afixação na farda. Esse distintivo, além de sinalizar a especialidade do militar, também tem função motivacional
para incentivar outros oficiais a buscar a mesma capacitação.
Tratando-se de nova edição do mesmo curso, mantém-se as autorizações constantes no processo n. 0013991-38.2022.8.24.0710: parecer do Diretor de Formação Inicial
da Magistratura e Projetos Especiais (doc. 6446383), decisão do Diretor da Academia Judicial (doc. 6448412) e decisão do Presidente do TJSC (doc. 6451902)</t>
  </si>
  <si>
    <t>0038218-58.2023.8.24.0710</t>
  </si>
  <si>
    <t>Biguaçu</t>
  </si>
  <si>
    <t>Aquisição de BRILHA INOX AEROSSOL SCOTCH BRITE 300GR/400ML 3M</t>
  </si>
  <si>
    <t>O Fórum de Biguaçu possui estruturas de aço inox que foram revitalizadas conforme o SEI 0028968-98.2023.8.24.0710, porém não dispomos de nenhum produto para a manutenção dessas peças em aço inox. Por esse motivo, com o intuito de preservar o serviço prestado, manter o brilho por mais tempo, diminuindo a ação do tempo e de utilização, se faz necessário a aquisição desse produto. Ressalta-se que a pesquisa de preços foi realizada conforme a IN DMP 01 (art. 23 da Lei n. 14.133/2021), ou seja, juntando 3 (três) orçamentos de pesquisa em empresas locais.</t>
  </si>
  <si>
    <t>0039730-76.2023.8.24.0710</t>
  </si>
  <si>
    <t>Aquisição de brise tipo veneziana em alumínio, com estrutura em tubo de alumínio retangural 76x38 branco, sem emendas, com travessa ao meio tubo 76x38 - 2,40x3,40, incluso instalação completo ;brise tipo veneziana em alumínio, com estrutura em tubo de alumínio retangural 76x38 branco sem emendas, com travessa ao meio tubo 76x38 - 3,12x3,40, incluso instalação completo; veneziana para brise em alumínio brando a ser instalado em estrutura de alumínio existentes no local, 3,10x3,30 branco, incluso instalação; brise tipo veneziana em alumínio, com estrutura em tubo de alumínio;retangural 76x38 branco sem emendas, brise em alumínio 3,04x3,46, incluso instalação completo; Manutenção em estrutura de alumínio existente no local</t>
  </si>
  <si>
    <t xml:space="preserve">JUSTITICATIVA DA CONTRATAÇÃO (art. 72, inciso I, da Lei n. 14.133/2021 e art. 4º, incisos I e III, da Resolução GP n. 29/2021), tendo em vista que este tipo de serviços não esta incluso no contrato n.39/2023/TJ e a grande dificuladade em encontar empresas nesse ramo na cidade como também nas cidades vizinhas que se dispoem em orçar e prestar esse tipo de serviço, finalmente consegui 03 orçamentos/empresas que irão consertar essa parte do prédio denificado.  </t>
  </si>
  <si>
    <t>0049340-68.2023.8.24.0710</t>
  </si>
  <si>
    <t>Diretoria de Documentação e Informação</t>
  </si>
  <si>
    <t xml:space="preserve">Aquisição de busto feminino revestido com tecido suede cor bege, tampa cromada no pescoço e pedestal cromado
Aquisição de Busto masculino revestido com tecido suede cor bege, tampa cromada no pescoço e pedestal cromado
</t>
  </si>
  <si>
    <t>Atualmente, o museu possui togas doadas por desembargadores e estão expostas de forma improvisada, em suportes com cabides, que além de visualmente
inapropriados, podem danificar as vestimentas.
Assim, entende-se que os bustos são a forma adequada de expor esses trajes, pois não danificam as peças e permitem expor mais fidedignamente as roupas que eram
utilizadas e tanto representam o Poder Judiciário catarinense, contribuindo com a preservação da memória institucional.
Além da proposta vencedora, foram recebidos outros 2 orçamentos de bustos com características semelhantes e preços superiores, os quais foram inseridos neste
processo administrativo.
Destaca-se que não foi possível obter comprovações de preço similares a esta contratação na plataforma Banco de Preços, conforme consta na comprovação inserida
neste processo administrativo. Salienta-se, por fim, que foram contatadas outras 5 empresas e nenhuma delas atendeu à necessidade, uma vez que não dispunham dos bens com os requisitos exigidos ou não responderam aos contatos realizados, conforme segue: SM Expositores - não tinha os bens com as características solicitadas Equipa Manequins - não retornou o contato
Exposul - não tinha os bens com as características solicitadas Pró-loja - não tinha os bens com as características solicitadas Propavite - empresa encerrou as atividades BrasNova - não tinha os bens com as características solicitadas</t>
  </si>
  <si>
    <t>1 busto feminino e 1 busto masculino</t>
  </si>
  <si>
    <t>0044074-03.2023.8.24.0710</t>
  </si>
  <si>
    <t>Aquisição de Cabo auxiliar de partida (cabo chupeta)</t>
  </si>
  <si>
    <t>Tendo em vista os longos deslocamentos da equipe do NIS e prioridades nos atendimentos, houve a necessidade da aquisição de cabos auxiliar de partida (cabo
chupeta) para reparo rápido e continuidade do atendimento.</t>
  </si>
  <si>
    <t>0022074-09.2023.8.24.0710</t>
  </si>
  <si>
    <t>Aquisição de CABO DE AÇO PLAST. 6X7 1/16" X 2,0;
CLIPS GRAMPO LEVE AÇO GALV 1/8"</t>
  </si>
  <si>
    <t>A item da requisição de compra será utilizado para hastear as bandeiras nos mastros do Fórum Principal da Comarca, uma vez que as cordas utilizadas se deterioram com
facilidade em razão das intempéries do tempo. Além disso, a troca do material é perigosa devido à altura e à falta de apoio nas escadas, exigindo muitas vezes o auxílio do
corpo de bombeiros para efetiva colocação.</t>
  </si>
  <si>
    <t>50 cabos de aço;  6 clips grampo leve aço.</t>
  </si>
  <si>
    <t>0050355-09.2022.8.24.0710</t>
  </si>
  <si>
    <t xml:space="preserve">Aquisição de CABO EXTENSOR 3 MT TELESCOPICO e VASSOURA LIMPA TETO
</t>
  </si>
  <si>
    <t>30 cabo extesor e 30 vassoura limpa teto</t>
  </si>
  <si>
    <t xml:space="preserve">0046925-15.2023.8.24.0710
</t>
  </si>
  <si>
    <t>A presente Requisição de Compra tem por objetivo a aquisição de vassouras específicas para limpeza de teto, os quais não estão disponíveis no Almoxarifado Central
e são destinados para uso da equipe terceirizada na limpeza do teto das salas e corredores localizados nas torres I e II do TJSC (Sede).  A compra refere-se ao abastecimento de material para o ano de 2023 e a urgência se faz necessária pois os itens necessitam de substituição no estoque, dificultando a correta execução do serviço. Os preços orçados pela pretensa contratada estão de acordo com o valor de mercado praticado, conforme pesquisa anexada ao processo._x000D_</t>
  </si>
  <si>
    <t>30 cabo extensor e 30 vassoura limpa teto</t>
  </si>
  <si>
    <t>Aquisição de Cabo Extensor Usb 3.0 Macho/Fêmea 5 Metros</t>
  </si>
  <si>
    <t>O material em questão é utilizado nas Salas de Audiências, sendo necessária a aquisição tanto para atender as Unidades em funcionamento quanto para suprir a
demanda decorrente da instalação de novas Varas.</t>
  </si>
  <si>
    <t>0005216-97.2023.8.24.0710</t>
  </si>
  <si>
    <t>Aquisição de Cabo extensor, tipo HDMI, 2.0, 4k Ultra HD, 3D c/Filtro - 5 metros de comprimento com pontas douradas, 19 pinos, saída: Macho/Macho</t>
  </si>
  <si>
    <t>O material em questão é utilizado nas Salas de Audiências, sendo necessária a aquisição tanto para atender as Unidades em funcionamento quanto para suprir a
demanda decorrente da instalação de novas Varas._x000D_</t>
  </si>
  <si>
    <t>0005193-54.2023.8.24.0710</t>
  </si>
  <si>
    <t>Aquisição de cabo telefonico RJ11 1,5m, 2,5m e 5m na cor preta.</t>
  </si>
  <si>
    <t>A aquisição se faz necessária para suprir demandas de novas instalações telefônicas, bem como para substituição imediata de cabos telefônicos com defeito da
Secretaria do TJSC e 112 Comarcas, uma vez que a demanda superou o estoque disponível e não há previsão de licitação e tampouco Ata de Registro de Preço</t>
  </si>
  <si>
    <t>0019016-95.2023.8.24.0710</t>
  </si>
  <si>
    <t>Capital - Fórum Central</t>
  </si>
  <si>
    <t>Aquisição de CADEIRA DE BEBÊ PARA TRANSPORTE EM AUTOMÓVEL</t>
  </si>
  <si>
    <t>Equipamento para atender determinação presente no processo SEI nº 0019896-87.2023.8.24.0710, uma vez que os equipamentos são uma necessidade para realização de diligências por parte dos oficiais de justiça e o fórum Rid Silva não dispõe de peças que atendam a essa finalidade.</t>
  </si>
  <si>
    <t>0050254-35.2023.8.24.0710</t>
  </si>
  <si>
    <t>Aquisição de CÂMARA DE AR 3.25-8" "CAPANEMA-ATISA"</t>
  </si>
  <si>
    <t xml:space="preserve">Aquisição de CAMPAINHA DE MESA
Aquisição de CANETA DE BALCÃO
</t>
  </si>
  <si>
    <t>Aquisição de campainha para uso nos balcões dos cartórios judiciais bem como das assessorias como meio de chamamento para atendimento. Já,a aquisição de caneta
fixa para balcão é para evitar que canetas se percam ou sejam levadas despretenciosamente._x000D_</t>
  </si>
  <si>
    <t>5 campainha de mesa; e 10 canetas de balcão</t>
  </si>
  <si>
    <t>0044186-69.2023.8.24.0710</t>
  </si>
  <si>
    <t>Correia Pinto</t>
  </si>
  <si>
    <t>Aquisição de campainha mister 32 melodias</t>
  </si>
  <si>
    <t>Campainha para uso na central de atendimentos do cartório da vara única._x000D_</t>
  </si>
  <si>
    <t>0025284-68.2023.8.24.0710</t>
  </si>
  <si>
    <t>Aquisição de CAMPAINHA SEM FIO</t>
  </si>
  <si>
    <t>A campainha é extremamente importante para a segurança, visto que o prédio do Fórum de Abelardo Luz localiza-se em uma esquina e possui 2 andares, sem
comunicação interna (sem escadaria ou elevador</t>
  </si>
  <si>
    <t>0022224-87.2023.8.24.0710</t>
  </si>
  <si>
    <t xml:space="preserve">Aquisição de cancela automática, motor de 1hp, sem escova, com inversora, braço de 4,5 metros, para alto fluxo, ciclos/hora 300, tempo de abertura (ajustavél) 2,5s, tempo de fechamento (ajustável) 3s, tensão 220v 60hz, com LED e sensor de barreira antiesmagamento para portões automáticos com regulagem
</t>
  </si>
  <si>
    <t>CANCELA PATRIMÔNIO N. 431362 NÃO ESTÁ MAIS FUNCIONANDO, LAUDO TÉCNICO DIZ QUE A AQUISIÇÃO DE PEÇAS E A REPOSIÇÃO TORNAM O REPARO INVIÁVEL, EM RAZÃO DO ALTO CUSTO. NÃO PODEMOS FICAR SEM A CANCELA EM RAZÃO DE ESTARMOS NO CENTRO DA CIDADE E DO NOSSO LADO FOI ABERTO UMA PRAÇA DA CERVEJA E OS VEÍCULOS ESTÃO ESTACIONANDO NO NOSSO PÁTIO, TORNANDO-SE UM PROBLEMA MUITO GRANDE PARA O VIGILANTE E PARA OS MAGISTRADOS E FUNCIONÁRIOS, POIS FICAM SEM ESTACIONAMENTO.</t>
  </si>
  <si>
    <t>1 cancela automatica e 01 sensor de barreira antiesmagamento</t>
  </si>
  <si>
    <t>0043958-94.2023.8.24.0710</t>
  </si>
  <si>
    <t>Aquisição de Canecas comemorativas</t>
  </si>
  <si>
    <t>Materiais essenciais para acondicionamento de resíduos</t>
  </si>
  <si>
    <t>50 unidades</t>
  </si>
  <si>
    <t xml:space="preserve">Aquisição de caneta marca texto, com ponta chanfrada, pacote copntendo 2 unidades cor amarela e 1 unidade cor verde e cola em bastão, atóxica, tubo com no mínimo 9 gramas
</t>
  </si>
  <si>
    <t>Materiais para distribuição às Unidades do PJSC para realização de atividades de escritório</t>
  </si>
  <si>
    <t>300 canetas marca texto - 600 cola em bastão.</t>
  </si>
  <si>
    <t>0003699-57.2023.8.24.0710</t>
  </si>
  <si>
    <t>Aquisição de Caneta na cor preta em detalhes dourado personalizada com estojo com o logo criado pela Seção de Artes Visuais</t>
  </si>
  <si>
    <t xml:space="preserve">Trata-se de requisição de compras de 250 unidades de canetas personalizadas com estojo com o logo criado pela Seção de Artes Visuais do TJSC, não sendo possível indicação de marca e modelo. A demanda é para atender o Gabinete da Presidência e Assessoria de Cerimonial. O objeto servirá de apoio para as reuniões do Gabinete da Presidência e eventos realizados no TJSC. O Objeto não se enquadra como bem de luxo e não há resolução vigente com essa previsão e nesse sentido, destaca-se o disposto no art. 5º, §3º, IV da Res. GP n. 29/2021:
</t>
  </si>
  <si>
    <t>0026999-48.2023.8.24.0710</t>
  </si>
  <si>
    <t>Aquisição de canetas</t>
  </si>
  <si>
    <t>Materiais para realização das atividades de expediente</t>
  </si>
  <si>
    <t>1.450 caixas</t>
  </si>
  <si>
    <t xml:space="preserve">0025347-93.2023.8.24.0710; 0049936-52.2023.8.24.0710
</t>
  </si>
  <si>
    <t>Aquisição de Cânfora</t>
  </si>
  <si>
    <t>Conservação dos processos judiciais físicos findos de guarda permanente</t>
  </si>
  <si>
    <t>Aprimorar a prestação jurisdicional pela otimização da organização judiciária e da força de trabalho, sobretudo por meio dos avanços proporcionados pelos Serviços digitais</t>
  </si>
  <si>
    <t>500 potes</t>
  </si>
  <si>
    <t>0053403-39.2023.8.24.0710</t>
  </si>
  <si>
    <t>Aquisição de Cantoneira CT016 (25x25mm de paredes) medindo 250cm de comprimento</t>
  </si>
  <si>
    <t>Aquisição de cantoneiras de alumínio para serem instaladas nas paredes do Fórum de Gaspar, evitando que os cantos quebrem, com pequenos esbarrões, ajudando
assim a preservar o patrimônio. O fornecedor informou que na hora de mandar o orçamento houve um erro de centavos no somatório tota</t>
  </si>
  <si>
    <t>0027839-58.2023.8.24.0710</t>
  </si>
  <si>
    <t>Aquisição de Capa de bombona de água mineral 20 litros. Material TNT. Personalizado com logo do PJSC.</t>
  </si>
  <si>
    <t>Capas de material TNT para proteção das bombonas de 20 litros de água mineral presentes nos diversos setores e comarcas do PJSC_x000D_</t>
  </si>
  <si>
    <t>0014738-51.2023.8.24.0710</t>
  </si>
  <si>
    <t>Aquisição de CAPA ESPECIAL PARA CHURRASQUEIRA PROFISSIONAL SUPER 380 - SCHEER TECIDO BAGUM COM VISOR TRANSPARENTE</t>
  </si>
  <si>
    <t>Trata- se de Aquisição de capa sob medida, tecido impermeável, para proteger equipamento do Ático, Torre II. As pesquisas de preço estão de acordo com as pesquisas
realizadas no mercado de preços.</t>
  </si>
  <si>
    <t>0043834-14.2023.8.24.0710</t>
  </si>
  <si>
    <t>Aquisição de Capacete de segurança c/suspensão e jugular</t>
  </si>
  <si>
    <t>Aquisição de equipamentos de proteção individual (EPI) para servidores da Diretoria de Engenharia e Arquitetura para utilização em vistorias nas obras e serviços em
andamento.</t>
  </si>
  <si>
    <t>Pomerode</t>
  </si>
  <si>
    <t>Aquisição de CAPACHO 3,00 X 1,50M – COR GRAFITE – SEM LOGO - Aquisição de CAPACHO 1,30 X 1,00M – COR GRAFITE – SEM LOGO</t>
  </si>
  <si>
    <t>SUBSTITUIÇÃO DE CAPACHOS DETERIORADOS NOS ACESSOS AO PRÉDIO DO FÓRUM DE POMERODE _x000D_</t>
  </si>
  <si>
    <t>0045261-46.2023.8.24.0710; 0045261-46.2023.8.24.0710</t>
  </si>
  <si>
    <t>Aquisição de capacho com 3mt e 2mt.</t>
  </si>
  <si>
    <t xml:space="preserve"> DOIS CAPACHOS QUE SERÃO COLOCADOS NA ENTRADA PRINCIPAL DO FÓRUM E NA ENTRADA EXTERNA DO SALÃO DO JÚRI. _x000D_</t>
  </si>
  <si>
    <t>0021932-05.2023.8.24.0710</t>
  </si>
  <si>
    <t>Timbó</t>
  </si>
  <si>
    <t xml:space="preserve">Aquisição de capacho de vinil, sem personalização, com borda, cor grafite, tamanho 1,10m x 0,70m – Entrada garagem, depósito e vestiário - 
Aquisição de capacho de vinil, sem personalização, com borda, cor grafite, tamanho 2,20m x 1,20m – Porta Principal - 
Aquisição de capacho de vinil, sem personalização, com borda, cor grafite, tamanho 1,70m x 0,70m – Porta térreo localizada em frente ao elevador - 
Aquisição de capacho de vinil, sem personalização, com borda, cor grafite, tamanho 2,00m x 0,70m - Área de convivência - 
Aquisição de capacho de vinil, sem personalização, com borda, cor grafite, tamanho 2,00m x 1,00m – Acesso Júri
</t>
  </si>
  <si>
    <t>Capachos de vinil, sem personalização, com borda, cor grafite, em tamanhos diversos para as portas de acesso do novo prédio do Fórum da Comarca de Timbó. Justificase a urgência na tramitação do presente pedido em razão da data para inauguração, prevista para ocorrer no dia 24/10/2023</t>
  </si>
  <si>
    <t>0044355-56.2023.8.24.0710</t>
  </si>
  <si>
    <t xml:space="preserve">Aquisição de capacho em PVC 1,20 x 1,00           Capacho em PVC 1,20 x 0,60
</t>
  </si>
  <si>
    <t>Devido às chuvas frequentes, e do mau estado de conservação dos capachos que possuímos, há necessidade de adquirir tapetes do tipo capacho, SEM
PERSONALIZAÇÃO, onde servidores, magistrados, colaboradores do MP, promotores de justiça, advogados e população em geral entram e saem. Os tapetes serão
colocados no espaço destinado ao guarda volume, após a porta giratória e pela entrada lateral.</t>
  </si>
  <si>
    <t>0050379-37.2022.8.24.0710</t>
  </si>
  <si>
    <t>Aquisição de CAPACHO EMBORRACHADO SILVER 10M/M 1.20 LARG 3M COMPRIMENTO</t>
  </si>
  <si>
    <t>O atual já está sem condições de uso e a contratação está dentro dos parâmetros legais exigidos._x000D_</t>
  </si>
  <si>
    <t>0031330-73.2023.8.24.0710</t>
  </si>
  <si>
    <t xml:space="preserve">Aquisição de capacho Liso GOLDEN 178X 121 CM e capacho Liso GOLDEN 103X 54 CM
</t>
  </si>
  <si>
    <t>Capachos para uso na entrada do fórum em substituição a antigos que estão muito estragados. Considerando que grande parte dos jurisdicionados residem no interior da
comarca, onde as estradas são sem pavimentação, os capachos na entrada do fórum contribuem para a manutenção da limpeza do fórum._x000D_</t>
  </si>
  <si>
    <t>0048786-36.2023.8.24.0710</t>
  </si>
  <si>
    <t xml:space="preserve">Aquisição de CAPACHO VINIL - 1,20m de largura x 0,80m de comprimento
CAPACHO VINIL - 0,90m de largura x 0,60m de comprimento
</t>
  </si>
  <si>
    <t>Devido às chuvas frequentes, sentimos a necessidade de adquirir 2 (dois) tapetes do tipo capacho, sendo o menor para a entrada da garagem, onde alguns servidores e
magistrados entram e saem, e o maior para a porta principal, onde temos o maior fluxo de pessoas.</t>
  </si>
  <si>
    <t>0046262-03.2022.8.24.0710</t>
  </si>
  <si>
    <t>Capinzal</t>
  </si>
  <si>
    <t xml:space="preserve">Aquisição de CAPACHO VINIL LISO 1,20M X 1,00M e CAPACHO VINIL LISO 1,10M X 0,60CM
</t>
  </si>
  <si>
    <t>Compra necessária para capachos de uso dos servidores e o público em geral, tendo em vista que os atuais se encontram em estado precário devido ao tempo de uso._x000D_</t>
  </si>
  <si>
    <t>0011761-86.2023.8.24.0710</t>
  </si>
  <si>
    <t>Aquisição de CAPACHO VINILICO (1,65 X 1,20)</t>
  </si>
  <si>
    <t>Aquisição de 02 capachos para as entradas do Fórum da Comarca, um para a entrada da frente o outro para a entrada secundária, medindo 1,65 por 1,20, cada, na cor
cinza, em razão do desgaste</t>
  </si>
  <si>
    <t>0022213-58.2023.8.24.0710</t>
  </si>
  <si>
    <t>Aquisição de capacho, liso, na cor cinza, medindo 2,10X0,80</t>
  </si>
  <si>
    <t>Aquisição de produto não fornecido pelo Tribunal de Justiça: tapete capacho para entrada das dependências do Fórum, pois os atuais encontram-se desgastados e
rasgados.</t>
  </si>
  <si>
    <t>0023721-39.2023.8.24.0710</t>
  </si>
  <si>
    <t>Porto União</t>
  </si>
  <si>
    <t>Aquisição de Capachos 60X120 cor grafite</t>
  </si>
  <si>
    <t xml:space="preserve"> Aquisição de dois capachos para as duas portas de acesso existente no Fórum desta Comarca de Porto União.</t>
  </si>
  <si>
    <t>0033418-84.2023.8.24.0710</t>
  </si>
  <si>
    <t>Imbituba</t>
  </si>
  <si>
    <t xml:space="preserve">Aquisição de CAPACHOS DE PORTA, MEDINDO 150X90CM, NA COR GRAFITE, EM POLIPROPILENO NA SUPERFÍCIE E COM BORRACHA NA BASE.
</t>
  </si>
  <si>
    <t>A contratação justifica pela necessidade de substituição dos capachos, desgastados pelo tempo, posicionados nas portas de entrada tanto do prédio sede do fórum
como nas salas locadas que abrigam a 1ª Vara cível da Comarca.</t>
  </si>
  <si>
    <t xml:space="preserve">0049402-11.2023.8.24.0710
</t>
  </si>
  <si>
    <t>Blumenau</t>
  </si>
  <si>
    <t xml:space="preserve">Aquisição de Capachos Liso medindo 200cm x 120cm, cor grafite e Capacho Liso medindo 120cm x 80cm, cor grafite
</t>
  </si>
  <si>
    <t>Substituição dos capachos existentes atualmente no fórum e que estão em péssimas condições. _x000D_</t>
  </si>
  <si>
    <t>0029766-59.2023.8.24.0710</t>
  </si>
  <si>
    <t xml:space="preserve">Aquisição de CAPACITOR 20+3 MF; CAPACITOR 25+3 MF; CAPACITOR 30+3 MF; CAPACITOR 35+5 MF; CAPACITOR 40+5 MF
</t>
  </si>
  <si>
    <t>Precisamos destes itens para manutenções corretivas em aparelhos de ar condicionado localizados no TJSC, no 11º e 12º andar._x000D_</t>
  </si>
  <si>
    <t>0030403-10.2023.8.24.0710</t>
  </si>
  <si>
    <t>Aquisição de Carrinho de armazém 250 kg (pneu 3,25x8)</t>
  </si>
  <si>
    <t>Se faz necessária a compra do Carrinho para que o Zelador possa realizar o abastecimento de água, bem como o transporte de bens apreendidos e outros mobiliários da
Comarca de São José. Ademais, ressalto que a compra foi autorizada pela Seção de Gestão de Contratos, uma vez que o equipamento carrinho que utilizado na Comarca -
patrimônio 430969, está sem rodas, e de acordo com a Resolução GP n. 9/2013 foi considerado bem antieconômico, pois a sua manutenção é onerosa, em virtude do uso
prolongado, desgaste prematuro ou obsoletismo e também é um bem irrecuperável, devido à inviabilidade econômica de recuperação</t>
  </si>
  <si>
    <t>0036122-70.2023.8.24.0710</t>
  </si>
  <si>
    <t>Aquisição de Carrinho plataforma, 300 kgf, VONDER</t>
  </si>
  <si>
    <t>Trata-se de requisição de compra de carro de transporte de carga tipo plataforma pela seção de serviços gerais do tribunal de justiça de santa catarina para auxiliar os
colaboradores na distribuição de bombonas e água mineral com o intúito de facilitar e aprimorar o serviço prestado , respeitando os preços de mercado, como consta em
pesquisa feita no banco de preços e em sites especializados.</t>
  </si>
  <si>
    <t>0004437-45.2023.8.24.0710</t>
  </si>
  <si>
    <t xml:space="preserve">Aquisição de Carrinho plataforma, 300 kgf, VONDER </t>
  </si>
  <si>
    <t>Trata-se de requisição de compra de carro de transporte de carga tipo plataforma pela Seção de Apoio - TJSC do Tribunal de Justiça de Santa Catarina para auxiliar os
colaboradores no transporte de materiais com o intuito de facilitar e aprimorar o serviço prestado</t>
  </si>
  <si>
    <t>0025337-49.2023.8.24.0710</t>
  </si>
  <si>
    <t>Aquisição de Carrinhos de transporte de processos e caixas</t>
  </si>
  <si>
    <t>Auxiliar na logística de arquivamento e desarquivamento de processos judiciais físicos findos arquivados da Divisão de Arquivo</t>
  </si>
  <si>
    <t>Aquisição de Cartão de Memória Micro SD 32GB Classe 10</t>
  </si>
  <si>
    <t>Material necessário para manutenção em impressoras realizada pela Seção de Gerenciamento e Manutenção de Equipamentos de TI. Atualmente constam apenas 18
unidades de cartão Micro SD em estoque.</t>
  </si>
  <si>
    <t>0011125-23.2023.8.24.0710</t>
  </si>
  <si>
    <t>Aquisição de Cartucho</t>
  </si>
  <si>
    <t>Recomposição de estoque setorial da SGME/DSGA</t>
  </si>
  <si>
    <t>0013282-66.2023.8.24.0710</t>
  </si>
  <si>
    <t>Aquisição de cera líquida</t>
  </si>
  <si>
    <t>Materiais utilizados na limpeza e manuntenção nas Comarcas</t>
  </si>
  <si>
    <t>3500 frascos</t>
  </si>
  <si>
    <t>0010953-81.2023.8.24.0710</t>
  </si>
  <si>
    <t xml:space="preserve">Aquisição de cera líquida incolor (frasco com 750ml), validade mínima de 12 meses no ato da entrega e escova sanitária com suporte
</t>
  </si>
  <si>
    <t>Aquisição para distribuição a todas Unidades do PJSC, para utilização nas atividades de limpeza das edificações do PJSC. Observa-se que houve ampliação da distribuição nos últimos meses, decorrente da maior movimentação das estruturas do PJSC, de modo que houve esgotamento dos materiais nos últimos dias. Objetivando evitar contratempos nas atividades de limpeza no TJ e
Comarcas opinamos pelo afastamento da dispensa eletrônica.</t>
  </si>
  <si>
    <t>1500 cera liquida e 1200 escova sanitária</t>
  </si>
  <si>
    <t>0029426-18.2023.8.24.0710</t>
  </si>
  <si>
    <t>Aquisição de Cestos azul 50 litros polietireno para separação de resíduos recicláveis</t>
  </si>
  <si>
    <t>20 cestos</t>
  </si>
  <si>
    <t>Aquisição de Cestos cinza 50 litros polietireno para separação de rejeitos não recicláveis</t>
  </si>
  <si>
    <t xml:space="preserve">Aquisição de CHALEIRA EM ALUMÍNIO, CAPACIDADE APROXIMADA DE 3,3L e  BULE EM ALUIMÍNIO, CAPACIDADE APROXIMADA DE 3,25L
</t>
  </si>
  <si>
    <t>Aquisição para distribuição a todas Unidades do PJSC, para utilização nas copas existentes na preparação diária do café._x000D_</t>
  </si>
  <si>
    <t>60 chaleira e 80 bule</t>
  </si>
  <si>
    <t>0030972-11.2023.8.24.0710</t>
  </si>
  <si>
    <t xml:space="preserve">Aquisiçao de Chave 10mm catraca, Chave 11mm catraca e  Acabamentos DOCOL para válvula de descarga
</t>
  </si>
  <si>
    <t>AQUISIÇÃO DE MATERIAL QUADRIMESTRAL (MAIO A AGOSTO) PARA ZELADORIA DO PRÉDIO._x000D_</t>
  </si>
  <si>
    <t>2 chave e 5 acabamento docol</t>
  </si>
  <si>
    <t>0019725-33.2023.8.24.0710</t>
  </si>
  <si>
    <t>Aquisição de Chave de Fenda 1/8x3"; Chave Philips 1/8x3"; Fita Isolante 18mm/20m; Desengripante 300ml/200g; Limpa contato 385ml/310g; Alicate Universal e Alicate de bico.</t>
  </si>
  <si>
    <t>Aquisição de ferramental para utilização em visitas às Comarcas do Poder Judiciário de Santa Catarina. O item 6 - Alicate Universal - difere do orçamento vencedor (Kit
Alicate Universal + Chave de Fenda). Porém, por se tratar do menor valor para a ferramenta, além da inclusão de mais um item que será útil para desenvolvimento das
atividades, foi considerado na presente Requisição de Compra._x000D_</t>
  </si>
  <si>
    <t>0052498-34.2023.8.24.0710</t>
  </si>
  <si>
    <t xml:space="preserve">Aquisição de Cinzeiro móvel </t>
  </si>
  <si>
    <t>10 unidades</t>
  </si>
  <si>
    <t xml:space="preserve">Aquisição de COADOR DE PANO P/ARO 14CM (COM ARO) - EM FLANELA BRANCA, MED. APROX.(CM): COMPR. 23 X ALTURA 24,5 CM. EMBALAGEM PLASTICA UNITARIA C/CODIGO DE BARRAS
e COADOR DE PANO P/ARO 17CM (COM ARO) - EM FLANELA BRANCA, MED. APROX. (CM) COMPR. 28 X ALT. 25.EMBALAGEM PLASTICA UNITARIA COM ETIQUETA DE CODIGO DE BARRAS
</t>
  </si>
  <si>
    <t>150 coador de pano aro 14cm e 50 coador de pano aro 17cm.</t>
  </si>
  <si>
    <t>0011676-03.2023.8.24.0710</t>
  </si>
  <si>
    <t>Aquisição de cobertor mudança/pulgueiro 1,80M X DVS 2,10M</t>
  </si>
  <si>
    <t>A presente requisição tem a finalidade de compra de COBERTOR MUDANÇA/PULGUEIRO 1,80M X DVS 2,10M - 20 UNIDADES. A aquisição dos cobertores se dá a
alta demanda de mudanças de gabinetes e demais salas dentro do Tribunal de Justiça.</t>
  </si>
  <si>
    <t>0047224-89.2023.8.24.0710</t>
  </si>
  <si>
    <t>Aquisição de Cola Inst Super Fernandes Bond 100 g</t>
  </si>
  <si>
    <t>A aquisição refere-se a necessidade de compra de material usados para a manutenção dos móveis padronizados deste Tribunal de Justiça. Os valores estão de acordo
com o preço praticado pelo mercado, consoante pesquisas em outras referendadas empresas locais.</t>
  </si>
  <si>
    <t>0013420-33.2023.8.24.0710</t>
  </si>
  <si>
    <t>Aquisição de Colher grande em inox, medida aproximada de 30cm</t>
  </si>
  <si>
    <t>Aquisição para distribuição a todas Unidades do PJSC, para utilização nas copas existentes para a preparação de café.</t>
  </si>
  <si>
    <t>0004084-05.2023.8.24.0710</t>
  </si>
  <si>
    <t>Aquisição de Colher inox para café, 91 x 0,6 mm, caixa contendo um dúzia</t>
  </si>
  <si>
    <t>Aquisição para distribuição a todas Unidades do PJSC, para utilização nas copas existentes.</t>
  </si>
  <si>
    <t>80 duzias</t>
  </si>
  <si>
    <t>0005094-84.2023.8.24.0710</t>
  </si>
  <si>
    <t>Aquisição de cone flexível (borracha) para sinalização com faixa reflexiva - laranja e branco de 75 cm - 15.071</t>
  </si>
  <si>
    <t>Considerando o atual estado de conservação dos cones adquidos em 2013, requeremos a aquisição (objetivando a substituição) de 6 cones para sinalização, os quais
serão utilizados para colocação/demarcação em frente ao prédio do Fórum, sobretudo nos dias de júri. Ressalto que foi escolhido o material flexível em razão da
durabilidade do produto.</t>
  </si>
  <si>
    <t>0046013-18.2023.8.24.0710</t>
  </si>
  <si>
    <t>Aquisição de CONE SINAL.LARANJA/BR-70CM</t>
  </si>
  <si>
    <t>Aquisição de Conjunto externo com cestos em inox</t>
  </si>
  <si>
    <t>5 conjuntos</t>
  </si>
  <si>
    <t>Aquisição de Conjunto externo com cestos plásticos</t>
  </si>
  <si>
    <t>Aquisição de Conjunto mop rotatorio slim (balde 13L c/cesto plastico e 1 refis, Rotary Mop) – Nobre</t>
  </si>
  <si>
    <t>O pedido se justifica eis que há locais em que o atual equipamento dificulta a limpeza por necessitar de maior espaçamento, ficando o manuseio comprometido pelo
colaborador</t>
  </si>
  <si>
    <t>0027927-96.2023.8.24.0710</t>
  </si>
  <si>
    <t>Aquisição de Contentor azul 1000 litros para depósito recicláveis</t>
  </si>
  <si>
    <t>5 unidades</t>
  </si>
  <si>
    <t>Aquisição de Contentor azul 240 litros para depósito recicláveis</t>
  </si>
  <si>
    <t>Aquisição de CONTROLE TV</t>
  </si>
  <si>
    <t>Justifica-se a aquisição de 1 controle de TV LG para a sala de audiencia da 1° Vara Cível da Comarca de Caçador devido ao mesmo ter sido extraviado._x000D_</t>
  </si>
  <si>
    <t>0016892-42.2023.8.24.0710</t>
  </si>
  <si>
    <t>Aquisição de controles codificados de portão eletrônico</t>
  </si>
  <si>
    <t>Esta requisição de compra se justifica devido a necessidade de aquisição de controles codificados de portão eletrônico de acesso ao Fórum. Habitualmente, a demanda
era atendida por contrato de manutenção predial, porém, não havendo saldo contratual para o item, foi autorizado pela DMP, através do SEI 0004494-63.2023.8.24.0710, a
contratação por RC._x000D_</t>
  </si>
  <si>
    <t>0008813-74.2023.8.24.0710</t>
  </si>
  <si>
    <t>Aquisição de conversor VGA P/ HDMI</t>
  </si>
  <si>
    <t>A televisão utilizada para as sessões do Tribunal do Júri queimou e será colocada uma nova (patrimônio 469269), porém, segundo informações dos TSI, ela não tem
entrada VGA, que é a única forma de conecta-la, apenas HDMI</t>
  </si>
  <si>
    <t>0051565-61.2023.8.24.0710</t>
  </si>
  <si>
    <t xml:space="preserve">Lages </t>
  </si>
  <si>
    <t>Aquisição de cópias de chaves</t>
  </si>
  <si>
    <t>Ao término da reforma parcial no prédio do Fórum, houve a substituição de várias portas além da ocupação da ala dos fundos anteriormente utilizada pelo Ministério Público e atualmente destinada aos gabinetes e assessorias dos magistrados, faz-se necessário a confeção de chaves para os magistrados e servidores das unidades</t>
  </si>
  <si>
    <t>0024233-22.2023.8.24.0710</t>
  </si>
  <si>
    <t xml:space="preserve">Aquisição de COPO DE VIDRO TRANSPARENTE, 340 ML, ESCORREDOR DE LOUÇA PARA 11 PRATOS, 5 COPOS E PORTA TALHERES, EM AÇO CROMADO e1 KIT TALHER COM 12 FACAS DE MESA E 12 GARFOS DE MESA EM AÇO INOX
</t>
  </si>
  <si>
    <t>COPOS DE VIDROS PARA SERVIR ÁGUA PARA JUIZ DE DIREITO, PROMOTOR DE JUSTIÇA, JURADOS E ADVOGADOS DURANTE AS SESSÕES DE JÚRI.
ESCORREDOR DE LOUÇA PARA DESCANSO/ESCORREDOR DE XÍCARAS DE CAFÉ E COLHERES USADAS NO DIA A DIA. FACAS E GARFOS PARA SERVIR ALMOÇOS (MARMITAS) E JANTAS QUE SÃO SERVIDAS NO PRÉDIO DO FÓRUM DE PINHALZINHO NAS SESSÕES DO JÚRI</t>
  </si>
  <si>
    <t>24 copos, 1 escorredor de louça e 1 kit de talher.</t>
  </si>
  <si>
    <t>0030274-05.2023.8.24.0710</t>
  </si>
  <si>
    <t>Xaxim</t>
  </si>
  <si>
    <t>Aquisição de COPO DE VIDRO, 300 ML, MUNICH</t>
  </si>
  <si>
    <t>Justifica-se esta requisicao de compras devido a necessidade de repor copos para uso nas Sessões de Juri da Comarca. A forma de contratação por RC foi a mais
adequada e a escolha do fornecedor deu-se pelo menor preco e por ser empresa local</t>
  </si>
  <si>
    <t>0047405-27.2022.8.24.0710</t>
  </si>
  <si>
    <t>Aquisição de cortador de papel grande</t>
  </si>
  <si>
    <t>0035810-94.2023.8.24.0710</t>
  </si>
  <si>
    <t>Rio do Sul</t>
  </si>
  <si>
    <t>Aquisição de cortina para fachada de vidro na Recepção sendo: tecido em Voil Flame (linho sintético), na cor cinza; forro oxford; trilho suiço duplo; buchas e parafusos. Totalizando 117,0 m² de cortinas.</t>
  </si>
  <si>
    <t xml:space="preserve">Colocação de cortinas de tecido na faixada de vidro do hall de entrada do prédio do Fórum, para conter a alta incidência de raios solares, o que esta prejudicando o
trabalho dos colaboradores e também danificando os bens patrimoniais. </t>
  </si>
  <si>
    <t>0030682-93.2023.8.24.0710</t>
  </si>
  <si>
    <t>Aquisição de Créditos para emissão de até 15 (quinze) relatórios/sessões de capturas técnicas do produto websites totais ou até</t>
  </si>
  <si>
    <t xml:space="preserve">O Verifact é ferramenta imprescindível para a validação da integridade da prova digital, que fornece segurança quanto à correta identificação e verificação dos conteúdos digitais e substitui a eventual necessidade de ata notarial. É sistema prático e seguro utilizado por diversos órgãos de inteligência nacionais,a exemplo das policias civis, de órgãos do Ministério Público e da ABIN e que represenatria importante mecanismo à disposição da Corregedoria na sua atividade fiscalizatória. </t>
  </si>
  <si>
    <t>0022711-57.2023.8.24.0710</t>
  </si>
  <si>
    <t>Aquisição de Datalogger temperatura e umidade</t>
  </si>
  <si>
    <t xml:space="preserve">Auxiliar no monitoramento dos índices de temperatura e umidade nos ambientes que abrigam acervos de guarda permanente </t>
  </si>
  <si>
    <t>Aquisição de DESFIBRILADOR EXTERNO AUTOMÁTICO (DEA)- Referência: desfibrilador automático I.ON Instramed</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</si>
  <si>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 mencionado equipamento de suporte à vida é indispensável para o
desenvolvimento das atividades constitucionais do CBMSC no PJSC e possuem caráter de urgência devido a ausência deste para resposta às ocorrências de
atendimento pré-hospitalar atendidas pela brigada na sede do TJSC e seu entorno. Solicita-se afastamento do procedimento de dispensa eletrônica através da
contratação da proposta mais vantajosa consignada, com base na Resolução Nr 29, de 03 de agosto de 2021, § 3º, Art 5º, que versa sobre o tema e esclarece as
condições para habilitação do afastamento mencionado, das quais destaco a urgência na contratação devido a ausência de equipamentos com a referida finalidade
para a prestação do atendimento em caso de emergências. A extensa especificação foi anexada como documento complementar.</t>
  </si>
  <si>
    <t>0037085-78.2023.8.24.0710</t>
  </si>
  <si>
    <t>Aquisição de detectores de metal</t>
  </si>
  <si>
    <t>100 detectores metais portateis x 250,00 a unidade, atendimento comarcas</t>
  </si>
  <si>
    <t>médio</t>
  </si>
  <si>
    <t>Aquisição de detergente</t>
  </si>
  <si>
    <t>Materiais necessários para utilização na limpeza em geral</t>
  </si>
  <si>
    <t>1.000 caixas</t>
  </si>
  <si>
    <t>0004862-72.2023.8.24.0710; 0042996-71.2023.8.24.0710</t>
  </si>
  <si>
    <t xml:space="preserve">Aquisição de DETERGENTE LIMPA CARPETE DE 1 LITRO  ESCOVA BETTANIN
</t>
  </si>
  <si>
    <t>Aquisição de material quadrimestral (maio a agosto) para a manutenção da limpeza do prédio do Fórum de Criciúma.</t>
  </si>
  <si>
    <t>5 detergente limpa carpete e 5 escova</t>
  </si>
  <si>
    <t>0013008-05.2023.8.24.0710</t>
  </si>
  <si>
    <t>Aquisição de DETERGENTE LIMPADOR 5L - IPC BAIXA ESPUMAÇÃO</t>
  </si>
  <si>
    <t>Aquisição necessária para que possa ser utilizada na Máquina Extratora Lavadora / Aspirador de Água (Patrimônio n. 465750), a qual foi comprada recentemente para
lavar cadeiras e estofados do Fórum de Tubarão</t>
  </si>
  <si>
    <t>0023778-57.2023.8.24.0710</t>
  </si>
  <si>
    <t>Aquisição de disco para enceradeira 350mm</t>
  </si>
  <si>
    <t>Solicitação de disco para equipar enceradeira (478875) transferida para o Fórum Rid Silva mediante a transferência 21782, uma vez que o equipamento não conta com disco para sua utilização._x000D_</t>
  </si>
  <si>
    <t>0052644-75.2023.8.24.0710</t>
  </si>
  <si>
    <t>Aquisição de Dobradiças com amortecedor</t>
  </si>
  <si>
    <t>Necessidade de substituição de dobradiças em armário com patrimônio sob nº 343254. No local fica o tanque utilizado pelo setor de limpeza, sendo que em razão da
umidade e tempo de uso ocasionou a ferrugem e desgaste das dobradiças existentes. Não há outro fornecedor desse tipo de material nesta cidade</t>
  </si>
  <si>
    <t>0007306-78.2023.8.24.0710</t>
  </si>
  <si>
    <t>Aquisição de dois equipamentos denominados lavadora e secadora de piso para limpeza e remoção de água dos pisos existentes no prédio sede do TJSC e na Divisão de Arquivo.</t>
  </si>
  <si>
    <t>Desde a assunção da nova empresa prestadora dos serviços de limpeza no PJSC e com a troca da Chefia da Divisão de Serviços Gerais, a equipe responsável pela limpeza tem envidado todos os esforços para manutenção e limpeza dos prédios que compõem a estrutura do PJSC.
Para promover uma melhor limpeza dos espaços e otimizar o uso da mão de obra terceirizada, optou-se por adquirir equipamentos com maior eficiência e produtividade, em especial dos amplos espaços de corredores existentes no prédio sede e na Divisão de Arquivo.
A aquisição é um projeto piloto para avaliar a possibilidade de extensão do equipamento para outras comarcas. Segundo informações da BRA, seu uso deve reduzir a demanda de serventes em quantidade significativa.</t>
  </si>
  <si>
    <t>0048961-30.2023.8.24.0710</t>
  </si>
  <si>
    <t>Aquisição de ducha higiênica Docol Nova Lóggica c/ registro e derivação</t>
  </si>
  <si>
    <t>Trata-se de uma requisição de compra de uma ducha para utilização na nova sala de lavação de bombonas. Informo ainda que os valores orçados da pretensa
contratada estão de acordo com a média de preços de mercado</t>
  </si>
  <si>
    <t>0047325-29.2023.8.24.0710</t>
  </si>
  <si>
    <t>Aquisição de elástico para prender processos, em látex siliconado, em borracha natural com baixa toxidade. Medidas 210mm circular e 10mm largura. Pacote com 1kg</t>
  </si>
  <si>
    <t>Aquisição para distribuição às unidades do Poder Judiciário para utilização nas atividades de organização de processos para transporte e arquivamento.</t>
  </si>
  <si>
    <t>0012456-40.2023.8.24.0710</t>
  </si>
  <si>
    <t>Aquisição de Equipamento de Proteção Individual-EPI</t>
  </si>
  <si>
    <t>Luva P: 405575; Luva M: 405574; Luva G: 437575.</t>
  </si>
  <si>
    <t>A aquisição de EPI – Equipamentos de Proteção Individual se faz necessária as atividades que possam expor algum tipo de risco físico ao colaborador, sendo imprescindíveis para resguardar sua saúde. O EPI é utilizado para garantir que o profissional não seja exposto a doenças ocupacionais, que possam comprometer a capacidade de trabalho e de vida dos profissionais.</t>
  </si>
  <si>
    <t>500 caixas</t>
  </si>
  <si>
    <t>0007805-62.2023.8.24.0710; 0013327-70.2023.8.24.0710; 0013328-55.2023.8.24.0710; 0030457-73.2023.8.24.0710; 0052402-19.2023.8.24.0710</t>
  </si>
  <si>
    <t>Aquisição de Equipamentos para a Seção de Pronto Atendimento e para a Seção Odontológica (MP)</t>
  </si>
  <si>
    <t>desfibrilador: 2717 / autoclave: 3133</t>
  </si>
  <si>
    <t>Manter o funcionamento das atividades das Seções</t>
  </si>
  <si>
    <t>0012953-54.2023.8.24.0710; 0028127-06.2023.8.24.0710; 0024700-98.2023.8.24.0710</t>
  </si>
  <si>
    <t>Aquisição de ESCADA RESIDENCIAL ALUMINIO 08 DEGRAUS</t>
  </si>
  <si>
    <t>Necessida da compra da escada com 8 degraus para limpeza e manutenção do prédio do Fórum de Tubarão._x000D_</t>
  </si>
  <si>
    <t>0043636-74.2023.8.24.0710</t>
  </si>
  <si>
    <t>Aquisição de Escada Retrátil com 12 degraus</t>
  </si>
  <si>
    <t>A Comarca de Santa Cecília utiliza uma escada de madeira retrátil, número de patrimônio 368845, para acessar a cobertura do prédio do Fórum. Ocorre que referido
patrimônio está danificada pelo tempo de uso e a madeira está quebrada o que pode causar vir a causar um acidente com as pessoas que utilizam a escada. Diante disso,
faz-se necessária da compra de uma nova escada de madeira retrátil para que os prestadores de serviço, engenheiros do TJ e a zeladora consigam acessar a cobertura do
prédio do Fórum de Santa Cecília._x000D_</t>
  </si>
  <si>
    <t>0049424-06.2022.8.24.0710</t>
  </si>
  <si>
    <t xml:space="preserve">Aquisição de Escorredor de louça de inox, Pegador de salada ou carne inox
</t>
  </si>
  <si>
    <t>Tendo em vista que o almoxarifado central não fornece os itens acima, faça necessario a compra por meio de RC.Os pegadores são utilizados em dias de Júri, visto que a alimentação é servida dentro das dependências do Fórum</t>
  </si>
  <si>
    <t>1 escorredor e 3 pegador de salada</t>
  </si>
  <si>
    <t>0026341-24.2023.8.24.0710</t>
  </si>
  <si>
    <t>Aquisição de ESCOVA</t>
  </si>
  <si>
    <t>A escova é necessária para realizar a limpeza dos panos de chão e toalhas de louças usados no prédio do fórum. É necessário substituir esses itens, pois estão velhos
e desgastados. Informo que o Tribunal não fornece esse tipo de escova</t>
  </si>
  <si>
    <t>0014879-70.2023.8.24.0710; 0053871-03.2023.8.24.0710</t>
  </si>
  <si>
    <t xml:space="preserve">Aquisição de esguicho com controle de vazão e de regulagem de jato do tipo pistola, com manopla de abertura para uso em atividades de combate a incêndio, exercidas pelos Bombeiros Militares. e
Aquisição de capuz tipo Balaclava - Combate a Incêndio Estrutural - Capuz de proteção, tipo balaclava para combate a incêndio, com o objetivo de proteger a cabeça do bombeiro militar contra o calor radiante, composto de uma única peça.
</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</si>
  <si>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Os mencionados equipamentos de proteção individual e combate à incêndio são
indispensáveis para o desenvolvimento das atividades constitucionais do CBMSC no PJSC e possuem caráter de urgência devido à ausência de parte dos itens
para prestação do serviço em caso de incêndio na sede do TJSC. Cabe salientar que dentre os mencionados equipamentos, a brigada possui somente balaclava
de uso coletivo e 01 (uma) unidade de esguicho, ambos emprestados das unidades do Corpo de Bombeiros Militar. Os equipamentos possuem diversas aplicações
no combate ao incêndio, possibilitando o desenvolvimento das atividades dos brigadistas que são de elevado risco à vida. Foi necessário anexar os orçamentos relacionados ao Esguicho nos documentos complementares pois foram envidados separados dos demais itens. As justificativas e as extensas especificações
também foram anexadas em documento complementar.</t>
  </si>
  <si>
    <t>2 esguicho e 10 capuz de proteção</t>
  </si>
  <si>
    <t>0036336-61.2023.8.24.0710</t>
  </si>
  <si>
    <t>Aquisição de espelho Convexo 60 cm</t>
  </si>
  <si>
    <t>Requisição para compra de 2 espelhos convexos a serem instalados nas saídas de garagem do prédio, com o objetivo de melhorar a visibilidade dos magistrados e
servidores e prevenir acidentes. Já possuíamos os itens instalados, porém, foram quebrados devido ao ciclone que atingiu a região na última semana</t>
  </si>
  <si>
    <t>0032333-63.2023.8.24.0710</t>
  </si>
  <si>
    <t>Aquisição de Esponja - bucha vegetal</t>
  </si>
  <si>
    <t>Tendo em vista a preocupação com a maior sustentabilidade na cadeia de consumo dos produtos utilizados pelo Poder Judiciário Estadual, bem como a necessidade do
utensílio para uso na limpeza, área de cozinha, encaminha-se a presente requisição de compra.</t>
  </si>
  <si>
    <t xml:space="preserve">0012328-20.2023.8.24.0710; 0038409-06.2023.8.24.0710 </t>
  </si>
  <si>
    <t>Aquisição de esponja de aço, em pacote contendo 8 unidades, peso mínimo de 60 gramas</t>
  </si>
  <si>
    <t>Aquisição para distribuição a todas Unidades do PJSC, para utilização nas atividades de limpeza das edificações do PJSC. _x000D_</t>
  </si>
  <si>
    <t>0023990-78.2023.8.24.0710</t>
  </si>
  <si>
    <t>Aquisição de Esponja fibra abrasiva, verde, uso geral, limpeza multiuso</t>
  </si>
  <si>
    <t>A requisição de compra se justifica pela necessidade de realizar a limpeza de cantos de parede, pisos, remoção das sujeiras mais impregnadas na superfície, locais
onde a máquina de lavar não alcança e também devido a maior durabilidade em comparação às esponjas convencionais gerando economia aos cofres públicos.</t>
  </si>
  <si>
    <t>0023870-35.2023.8.24.0710</t>
  </si>
  <si>
    <t>Aquisição de esponja para limpeza</t>
  </si>
  <si>
    <t>20.000 unidades</t>
  </si>
  <si>
    <t>0017592-18.2023.8.24.0710; 0042996-71.2023.8.24.0710</t>
  </si>
  <si>
    <t>Aquisição de Esponja para limpeza, 2 lados, em embalagem individual medidas 110x74x23mm</t>
  </si>
  <si>
    <t>Aquisição para distribuição a todas Unidades do PJSC, para utilização nas atividades de limpeza._x000D_</t>
  </si>
  <si>
    <t>0004180-20.2023.8.24.0710</t>
  </si>
  <si>
    <t>Aquisição de ESTANTE DE AÇO COM 6 PRATELEIRAS</t>
  </si>
  <si>
    <t>Atendimentos de pedidos das comarcas que possam surgir em razão de criação de novos projetos</t>
  </si>
  <si>
    <t xml:space="preserve">Aquisição de estante de Aço inox, com 4 prateleiras lisas, medindo 1,20 m x 0,50 cm de profundidade e 1,50 m de altura. 
Aquisição de estante de Aço inox, com 4 prateleiras lisas, medindo 1,50 m x 0,50 cm de profundidade e 2,00 m de altura.
</t>
  </si>
  <si>
    <t>A presente requisição de comprar refere-se a aquisição de 2 estantes de inox para melhor armazenamento de produtos de copa e limpeza nos depositos do tribunal de
justiça de santa catarina Salienta-se que a documentação juntada (CND Federal e Certidão sobre Impedimento de Licitar) traz os dados da matriz (JM Comércio Atacadista de Equipamentos Ltda, CNPJ 21.239.570/0001-09) à qual a pretensa contratada pertence (CNPJ 21.239.570/0006-13, JM Comécio Atacadista). Esclarece-se que "Capital Equipamentos" é o nome fantasia da empresa registrada como "JM Comércio Atacadista".</t>
  </si>
  <si>
    <t>1 estante de aço inox med. 1,20 x 0,50  x 1,50 alt. e 1 estante de aço med. 1,50 x 0,50 x 2,00 m alt.</t>
  </si>
  <si>
    <t>0042984-57.2023.8.24.0710</t>
  </si>
  <si>
    <t>Aquisição de Etiqueta para impressora inkjet/laser, medidas 138,11x212,73mm (2 por folha), formato carta. Caixa contendo 100 folhas</t>
  </si>
  <si>
    <t>Aquisição para utilização nos rótulos dos volumes expedidos pela Divisão de Almoxarifado</t>
  </si>
  <si>
    <t>0024608-23.2023.8.24.0710; 0042534-17.2023.8.24.0710</t>
  </si>
  <si>
    <t>Aquisição de Etiquetas adesivas de identificação</t>
  </si>
  <si>
    <t>357634</t>
  </si>
  <si>
    <t>Controlar o acesso aos prédios do PJSC que não possuem catracas</t>
  </si>
  <si>
    <t>Aquisição de etiquetas diversas</t>
  </si>
  <si>
    <t>Etiquetas diversas utilizadas pelas unidades do PJSC</t>
  </si>
  <si>
    <t>1000 pacotes</t>
  </si>
  <si>
    <t>Aquisição de Etiquetas para caixas de arquivo em papelão</t>
  </si>
  <si>
    <t>Auxiliar a localização de processos judiciais físicos findos arquivados na Divisão de Arquivo</t>
  </si>
  <si>
    <t>Curitibanos</t>
  </si>
  <si>
    <t>Aquisição de Extintor CO2 BC 4kG</t>
  </si>
  <si>
    <t>Para regularização da edificação do Fórum da Comarca de Curitibanos junto ao Corpo de Bombeiros Militar de Santa Catarina, conforme despacho proferido no
processo administrativo SEI 0041118-48.2022.8.24.0710</t>
  </si>
  <si>
    <t>0024380-48.2023.8.24.0710</t>
  </si>
  <si>
    <t>Ascurra</t>
  </si>
  <si>
    <t>Aquisição de Extintor de incêndio tipo C2 4kg</t>
  </si>
  <si>
    <t>Aquisição de exƟntor para subsƟtuição de um que foi condenado na úlƟma manutenção prevenƟva (autos SEI n. 0027099-37.2022.8.24.0710), para segurança do
prédio da Comarca de Ascurra.</t>
  </si>
  <si>
    <t>0006154-92.2023.8.24.0710</t>
  </si>
  <si>
    <t xml:space="preserve">Aquisição de Extratora Carpet Cleaner Pro 50 1600W 50L 220V Wap e Detergente Concentrado para Limpeza Pesada Limpe Pro 5L WAP 5 Litros
</t>
  </si>
  <si>
    <t>Aquisição de máquina Extratora para limpeza de sofás, cadeiras, longarinas, tapetes, persianas do Fórum da Comarca de Itapiranga</t>
  </si>
  <si>
    <t>1 extratora e 2 Detergente concentrado.</t>
  </si>
  <si>
    <t>0005636-05.2023.8.24.0710</t>
  </si>
  <si>
    <t xml:space="preserve">Aquisição de Extratora Carpet Cleaner Pro 50 1600W 50L 220V Wap e
Detergente Concentrado para Limpeza Pesada Limpe Pro 5L WAP 5 Litros
</t>
  </si>
  <si>
    <t>Aquisição de máquina Extratora para limpeza de sofás, cadeiras, longarinas, tapetes, persianas do Fórum da Comarca de Descanso</t>
  </si>
  <si>
    <t>1 extratora carpet pro e 2 detergente concentrado</t>
  </si>
  <si>
    <t>0005648-19.2023.8.24.0710</t>
  </si>
  <si>
    <t>São Miguel do Oeste</t>
  </si>
  <si>
    <t xml:space="preserve">Aquisição de Extratora Carpet Cleaner Pro 50 1600W 50L 220V Wap
Aquisição de Detergente Concentrado para Limpeza Pesada Limpe Pro 5L WAP 5 Litros
</t>
  </si>
  <si>
    <t>Aquisição de máquina Extratora para limpeza de sofás, cadeiras, longarinas, tapetes, persianas do Fórum da Comarca de São Miguel do Oeste._x000D_</t>
  </si>
  <si>
    <t>1 extratora carpet e 2 detergente concentrado</t>
  </si>
  <si>
    <t>0005631-80.2023.8.24.0710</t>
  </si>
  <si>
    <t>Aquisição de extratora de Sujeira Carpet Cleaner Pro 50 aço Inox40L para pisos tapetes e estofados</t>
  </si>
  <si>
    <t>A presente Requisição de Compra tem por objetivo a aquisição de uma extratora para facilitar o serviço de limpeza de tapetes e estofados localizados nos corredores e salas, os quais não estão disponíveis no Almoxarifado Central e são destinados para uso da equipe terceirizada na limpeza do chão das salas e corredores localizados nas torres I e II do TJSC (Sede). Os preços orçados pela pretensa contratada estão de acordo com o valor de mercado praticado, conforme pesquisa anexada ao processo</t>
  </si>
  <si>
    <t>0049676-72.2023.8.24.0710</t>
  </si>
  <si>
    <t>Aquisição de FECHADURA GAVETA NIQUELADA 22MM 06508.0861.10 - CAIXA COM 20 UNIDADES.</t>
  </si>
  <si>
    <t>A presente requisição tem a finalidade de compra de FECHADURA GAVETA NIQUELADA 22MM 06508.0861.10 - CAIXA COM 20 UNIDADES. A aquisição destina-se
ao atendimento da demanda de substituição de fechaduras de móveis padrão deste Tribunal de Justiça de Santa Catarina e demais unidades a ele vinculadas.</t>
  </si>
  <si>
    <t>0041600-59.2023.8.24.0710</t>
  </si>
  <si>
    <t>Aquisição de ferramenta para entrada forçada do tipo “Holligan” 1.1 A Alavanca de Arrombamento tipo Hooligan é desenvolvida para perfurar, arrombar, bater, torcer e remover barreiras que impeçam as equipes de salvamento de chegar à vítima. Recomendadas em qualquer serviço de emergência, policial ou militar; 1.2 Deverá ser fabricada em Aço com níquel e 15% de inox, possuir múltiplas funções, quebrar furar, arrombar, dilacerar, consiste de um pé de cabra, uma cunha e uma espora, montados em uma barra de aço ideal para abertura de válvula de gás fechaduras e ferrolhos; 1.3 Deverá possuir ranhuras antiderrapantes e medidas: 930 mm Peso: 5kg; 1.4 Deverá possuir uma extremidade com ponteira perfurante, haste chata para alavancas e superfície para martelar. Outra extremidade com “cunha” pé de cabra e encaixe para trabalhos em incêndios estruturais.</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</si>
  <si>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Os mencionados equipamentos de proteção individual e combate à incêndio são
indispensáveis para o desenvolvimento das atividades constitucionais do CBMSC no PJSC e possuem caráter de urgência devido à ausência de parte dos itens
para prestação do serviço em caso de incêndio na sede do TJSC. Cabe salientar que dentre os mencionados equipamentos, a brigada possui somente balaclava
de uso coletivo e 01 (uma) unidade de esguicho, ambos emprestados das unidades do Corpo de Bombeiros Militar. Os equipamentos possuem diversas aplicações
no combate ao incêndio, possibilitando o desenvolvimento das atividades dos brigadistas que são de elevado risco à vida. Foi necessário anexar os orçamentos relacionados ao Esguicho nos documentos complementares pois foram envidados separados dos demais itens. As justificativas e as extensas especificações
também foram anexadas em documento complementar</t>
  </si>
  <si>
    <t>Aquisição de Fervedor em aço inoxidável 1,4L com cabo</t>
  </si>
  <si>
    <t xml:space="preserve">Aquisição de fervedor/leiteira em aço inoxidável para o Fórum de Gaspar. O item é necessário para uso, pela copeira, no fogão de patrimônio 467767. Esse fogão é do
tipo cooktop em vitrocerâmica, funcionando por meio do aquecimento de resistência elétrica. </t>
  </si>
  <si>
    <t>0010714-77.2023.8.24.0710</t>
  </si>
  <si>
    <t>Itajaí</t>
  </si>
  <si>
    <t>Aquisição de Filtro aspirador Hydrovac A20 Filtrons</t>
  </si>
  <si>
    <t>Necesária a troca regular dos filtros dos aspiradores de pó do Fórum, utilizados na limpeza gera</t>
  </si>
  <si>
    <t>0029728-47.2023.8.24.0710</t>
  </si>
  <si>
    <t>Aquisição de filtro de agua para purificador</t>
  </si>
  <si>
    <t>De acordo com as orientações do fabricante, faz-se necessária a troca dos filtros dos purificadores de patrimônio n. 142192 e 142193 para garantir a pureza da água.</t>
  </si>
  <si>
    <t>0025819-94.2023.8.24.0710</t>
  </si>
  <si>
    <t>Aquisição de Filtro de café n. 103, 100% celulose, caixa contendo 30 unidades, validade mínima de 12 meses na entrega</t>
  </si>
  <si>
    <t>Aquisição para distribuição a todas Unidades do PJSC, para utilização na preparação de café nas copas do PJSC. Neste exercício houve aquisição deste produto no valor total de R$ 2.794,50 e R$
2.765,00 (SEIs 4118-77.2023 e 16328-63.2023)</t>
  </si>
  <si>
    <t>1600 unidade</t>
  </si>
  <si>
    <t>0034986-38.2023.8.24.0710</t>
  </si>
  <si>
    <t>Aquisição de Filtro de papel para café,100% celulose, número 103, caixa com 30 unidades</t>
  </si>
  <si>
    <t>Aquisição para distribuição a todas Unidades do PJSC, para utilização nas copas existentes para preparação de café</t>
  </si>
  <si>
    <t>0004118-77.2023.8.24.0710; 0016328-63.2023.8.24.0710</t>
  </si>
  <si>
    <t>Aquisição de Filtros para purificador de água, marca Colormaq</t>
  </si>
  <si>
    <t>No edifício do Fórum desta Comarca de São Lourenço do Oeste foram instalados dois purificadores de água da marca Colormaq (equipamentos sob nºs 451599 e
435231), um encontra-se no piso térreo e outro no piso superior, os quais necessitam de substituição dos filtros quando purificam a quantidade de 4.000 litros de água</t>
  </si>
  <si>
    <t>0022075-91.2023.8.24.0710</t>
  </si>
  <si>
    <t xml:space="preserve">Aquisição de fita adesiva dupla face transp; silic acetico incolor multiuso; adesivo selante pu construcao; cola instantanea 20 gr; fita sinalizacao zebrada pret/amar; 
mec. entrada para caixa acoplada e thinner 900 ml 2750
</t>
  </si>
  <si>
    <t>3 silicone; 2 adesivo selante pu; 4 cola instantanea; 5 fita sinalização; 15 mec. entrada cx acoplada e  2 thinner</t>
  </si>
  <si>
    <t>0044279-32.2023.8.24.0710</t>
  </si>
  <si>
    <t>itapema</t>
  </si>
  <si>
    <t>Aquisição de fita antiderrapante 50MMx15m preta</t>
  </si>
  <si>
    <t>De acordo com a determinação constante no SEI 0002426-43.2023.8.24.0710 que trata da acessibilidade da servidora Daniele Mari Zanchet Azevado_x000D_</t>
  </si>
  <si>
    <t>0014416-31.2023.8.24.0710</t>
  </si>
  <si>
    <t>Aquisição de Fita antiderrapante com faixa fosforescente Neon</t>
  </si>
  <si>
    <t>Solicitamos a aquisição de faixas antiderrapantes para a substituição das existentes nas escadarias do prédio da Comarca. AS faixas antiderrapantes estão se soltando
(algumas já soltaram e a escada está sem) com a ação do tempo.</t>
  </si>
  <si>
    <t>60mts</t>
  </si>
  <si>
    <t>0014074-20.2023.8.24.0710</t>
  </si>
  <si>
    <t xml:space="preserve">Aquisição de FITA ANTIDERRAPANTE; TINER - SOLVENTE; ESTILETE PROFISSIONAL; FECHADURA COMPLETA PARA PORTA INTERNA
</t>
  </si>
  <si>
    <t>A entrada do prédio do Fórum de Itá é uma área aberta, cujo piso fica exposto à chuva, sendo frequentemente molhado e higienizado. Este piso, quando molhado, torna-se
muito escorregadio. Houve 2 ocorrências de quedas de pessoas neste local, entre o final do ano de 2022 e início do corrente ano, sendo que a última queda ocorreu no dia
16/01, sendo vítima a promotora de justiça da Comarca. Diante do risco iminente de outros acidentes como este, é necessário e urgente a instalação de fitas
antiderrapantes no piso em questão. Efetuado contato prévio com DEA e recebido orientação neste sentido. Serão feitos 3 corredores, de 1,35m de largura (espaço de 3
lajotas de 0,45cm, para passagem de 2 pessoas) e 14m de comprimento no total, com espaçamento de 30cm entre cada fita. Referida instalação será executada pelo
zelador (terceirizado) da comarca. Os itens 2 e 3 são necessários para a instalação do item 1 no local. Por fim, o item 4 (fechaduras) são necessárias para troca de 2
fechaduras danificadas, localizadas nas portas dos banheiros masculino e feminino do Fórum, conforme fotos. Referidas fechaduras são da época da construção do prédio
(anterior ao ano 2000) e não funcionam mais.</t>
  </si>
  <si>
    <t>160 fita antiderrapante, 2 tiner, 1 estilete e 2 fechaduras</t>
  </si>
  <si>
    <t>0003165-16.2023.8.24.0710</t>
  </si>
  <si>
    <t>Aquisição de FITA DUPLA FACE VHB-4910 19MMX20M H0002317875</t>
  </si>
  <si>
    <t>A aquisição de rolos de fita dupla face se faz necessária em virtude da Seção de Apoio - TJSC fazer utilização deste material para a instalação de
dispensers e comunicação visual em ambas as Torres deste Tribunal de Justiça</t>
  </si>
  <si>
    <t>0011513-23.2023.8.24.0710</t>
  </si>
  <si>
    <t xml:space="preserve">Aquisição de FITA VEDA ROSCA 12 X 10M
FITA DUPLA FACE
OLEO LUBRIFICANTE SPRAY M500 300ML
POLIURETANO PU40 280ML
</t>
  </si>
  <si>
    <t>Justifica-se esta requisicao de compras devido a necessidade do zelador fazer pequeno reparos no predio da comarca de Xaxim.</t>
  </si>
  <si>
    <t>2 fita veda rosca. 3 fita dupla face, 2 oleo lubrificante e 2 poliuretano PU 40</t>
  </si>
  <si>
    <t>0005046-28.2023.8.24.0710</t>
  </si>
  <si>
    <t>Aquisição de Fita zebrada para demarcação de espaço de 20m,
Chave multifuncional reparadora de torneira, Trinco tarjeta de 75mm e
Tinta spray branco fosco de 350 ml</t>
  </si>
  <si>
    <t>AQUISIÇÃO DE MATERIAL QUADRIMESTRAL (MAIO A AGOSTO) PARA ZELADORIA DO PRÉDIO.</t>
  </si>
  <si>
    <t>2 fita zebrada, 1 chave multifuncional, 30 trinco 10 tinta spray.</t>
  </si>
  <si>
    <t>0020933-52.2023.8.24.0710</t>
  </si>
  <si>
    <t>Aquisição de fitas adesivas diversas</t>
  </si>
  <si>
    <t>351728, 278983</t>
  </si>
  <si>
    <t>Materiais necessários para utilização na expedição de materiais em caixas e outras atividades administrativas nas Comarcas</t>
  </si>
  <si>
    <t>2500 rolos</t>
  </si>
  <si>
    <t>0002985-97.2023.8.24.0710; 0006372-23.2023.8.24.0710; 0025677-90.2023.8.24.0710; 0026776-95.2023.8.24.0710; 0050665-78.2023.8.24.0710</t>
  </si>
  <si>
    <t>Aquisição de fitas para restauração de livros.</t>
  </si>
  <si>
    <t>O material será utilizado para a manutençao e reparo das obras raras da Biblioteca Desembargador Marcílio Medeiros.</t>
  </si>
  <si>
    <t>0013884-57.2023.8.24.0710</t>
  </si>
  <si>
    <t>Aquisição de flanela na cor branca em algodão, pacote com peça de 5 metros x 0,60m</t>
  </si>
  <si>
    <t>Aquisição para distribuição a todas Unidades do PJSC, para utilização nas atividades de limpeza das edificações do PJSC. Observa-se que houve ampliação da distribuição nos últimos meses,
decorrente da maior movimentação das estruturas do PJSC, de modo que o saldo do material encontra-se próximo do término, haja vista que houve grande dificuldade para encontrar o produto.
Objetivando evitar contratempos nas atividades de limpeza nas diversas localidades, opinamos pelo afastamento da dispensa eletrônica.</t>
  </si>
  <si>
    <t>0027267-05.2023.8.24.0710; 0042479-66.2023.8.24.0710; 0053905-75.2023.8.24.0710</t>
  </si>
  <si>
    <t>Aquisição de Fluido Refrigerante Freon R22, Fluido Refrigerante Freon R410A e Fluido Refrigerante Freon R134A</t>
  </si>
  <si>
    <t>Estes itens são necessarios para a garantir atendimentos emergênciais realizados pela equipe de manutenção interna do TJSC em equipamentos nos equipamentos de ar
condicionado instalados na torre I do TJSC. _x000D_</t>
  </si>
  <si>
    <t>0033414-47.2023.8.24.0710</t>
  </si>
  <si>
    <t>Aquisição de Fogão elétrico, tipo cooktop, com mesa vitrocerâmica, 4 (quatro) bocas, 220v</t>
  </si>
  <si>
    <t>Necessidade de aquisição de fogões elétricos, tipo cooktop, para uso nas copas do Tribunal de Justiça e das comarcas do Estado</t>
  </si>
  <si>
    <t xml:space="preserve">0042679-10.2022.8.24.0710 </t>
  </si>
  <si>
    <t>Aquisição de Folhas A4 (21cm x 29,7cm) em papel offset, na cor branca e gramatura 150g/m2</t>
  </si>
  <si>
    <t>Conforme documento juntado do presente processo, a aquisição de folhas brancas A4 de gramatura especial (150gr), justifica-se tendo em vista:
- que não há mais a gráfica, que contava com esse tipo de material;
- que o objeto não consta no estoque do almoxarifado;
- a recorrente utilização do material para identificação de prismas em eventos;
- a utilização em salas de aula para fins de material didático;
- que para as finalidades citadas não é possível a utilização de folhas coloridas;
- que para as finalidades citadas não é suficiente as folhas de A4 de gramatura padrão, por serem muito finas;
- a frequência recorrente em que são utilizadas as folhas e a deliberação prévia do setor sobre a quantidade necessária.</t>
  </si>
  <si>
    <t>0015481-61.2023.8.24.0710</t>
  </si>
  <si>
    <t>Aquisição de Fonte 12 Volts 3 a 5 amperes para DVR</t>
  </si>
  <si>
    <t>A fonte do sistema de câmeras de monitoramento queimou devido às frequentes quedas de energia causadas pela chuva.
As câmeras são essenciais para a segurança das pessoas e também desempenham um papel crucial na preservação do patrimônio do fórum, que engloba os
equipamentos e as instalações</t>
  </si>
  <si>
    <t>0042415-56.2023.8.24.0710</t>
  </si>
  <si>
    <t>Aquisição de Fonte Carregador compatível para Positivo Master MiniPRO C610 – 19V 4,74 A.</t>
  </si>
  <si>
    <t>A aquisição se faz necessária para regularizar notebook de Magistrado (patrimônio n º 442331), conforme decisão contida no documento n. 7184291 (autos n. 0042841-
05.2022.8.24.0710).</t>
  </si>
  <si>
    <t>0023126-40.2023.8.24.0710</t>
  </si>
  <si>
    <t>Canoinhas</t>
  </si>
  <si>
    <t>Aquisição de Fonte chaveada 12V 2ª</t>
  </si>
  <si>
    <t>Aquisição de uma fonte 12V 2A para utilização nos microfones sem fio, quando utilizados nas audiências e sessões do Tribunal do Júri._x000D_</t>
  </si>
  <si>
    <t>0028269-10.2023.8.24.0710</t>
  </si>
  <si>
    <t>Aquisição de FONTE ZX CHAVEADA 5V 2A CX COM 1 UNIDADE</t>
  </si>
  <si>
    <t xml:space="preserve">A aquisição se faz necessária para atender demandas de substituição imediata de fontes com defeito da secretaria do TJSC e 112 Comarcas, uma vez que a
demanda superou o estoque disponível e não há previsão de licitação e tampouco ata de registro de preço disponível. A fonte a ser adquirida serve tanto para utilização em
telefone IP quanto em ATA (adaptador de telefonia analógico </t>
  </si>
  <si>
    <t xml:space="preserve">0014520-23.2023.8.24.0710 </t>
  </si>
  <si>
    <t>Trombudo Central</t>
  </si>
  <si>
    <t>Aquisição de Forno Microondas Brastemp 32 litros</t>
  </si>
  <si>
    <t>O atual Microondas em uso, número patrimonial 350589, está com ferrugem em diversas partes, o que pode fazer mal a saúde. Ver documento 6536740 dos presentes
autos. Observações:</t>
  </si>
  <si>
    <t>0032756-57.2022.8.24.0710</t>
  </si>
  <si>
    <t>Aquisição de Fusores para impressoras</t>
  </si>
  <si>
    <t>Aquisição de Galão 5 litros de Detergente Clareador Gansow Soteco, utilizado para máquina de lavar pisos Alfa Fox.</t>
  </si>
  <si>
    <t>Produto destinado a utilização exclusiva na máquina de lavar pisos, que não pose operar com detergente comum. _x000D_</t>
  </si>
  <si>
    <t>0029958-89.2023.8.24.0710</t>
  </si>
  <si>
    <t>Aquisição de Galões de Hipoclorito de sódio 12%</t>
  </si>
  <si>
    <t>O material não é fornecido pelo Almoxarifado e é necessário para lavação de calçadas, cercas e paredes externas com inuito de manter a limpeza e boa aparência, bem
como evitar a deterioração precoce dos materiais atingidos pela sujeira e maresia, evitando a necessidade de reformas e pinturas mais frequentes com custos bem mais
elevados. A quantidade é suficiente para atender a demanda do ano de 2023</t>
  </si>
  <si>
    <t>0003142-70.2023.8.24.0710</t>
  </si>
  <si>
    <t xml:space="preserve">Aquisição de Galões de impermeabilizante DEO UHS 5 litros, Discos limpador verde de 500mm e
Mop sintético 40 cm
</t>
  </si>
  <si>
    <t>Os galões de impermeabilizante são usados para manutenção dos pisos das salas. Esse produto age como selador, impermeabilizante, conservando o piso. Sem o uso
desse produto, a limpeza é difícil e deixa o piso com aspecto sujo, enquanto que, com o produto, fica brilhante, bem conservado e limpo. O segundo item, disco
limpador verde, é um disco de fibra, usado na enceradeira para limpeza do piso dos corredores</t>
  </si>
  <si>
    <t>12Galões de impermeabilizante, discos e  Mop sitentico</t>
  </si>
  <si>
    <t>0018821-13.2023.8.24.0710</t>
  </si>
  <si>
    <t>Aquisição de Garrafas térmicas</t>
  </si>
  <si>
    <t xml:space="preserve">Aquisição de garrafas térmicas para servir café para distribuir para comarcas e unidades do TJSC </t>
  </si>
  <si>
    <t xml:space="preserve">0020002-49.2023.8.24.0710 </t>
  </si>
  <si>
    <t xml:space="preserve">Aquisição de grama amendoim Arachis repens, mínimo de 05 cm (tamanho médio)
</t>
  </si>
  <si>
    <t>Em razão da morte da grama já existente e necesidade de substituição da cobertura verde restante por outra mais adequada referente à área ajardinada da sede do
Tribunal de Justiça que compreende a divisa com o DNT, 150m2, apresenta-se a presente requsição de compra.</t>
  </si>
  <si>
    <t>0045765-52.2023.8.24.0710</t>
  </si>
  <si>
    <t>Aquisição de grampeadores</t>
  </si>
  <si>
    <t>405489, 422424, 365838</t>
  </si>
  <si>
    <t>1.000 unidades</t>
  </si>
  <si>
    <t>0041443-23.2022.8.24.0710 ; 0026776-95.2023.8.24.0710</t>
  </si>
  <si>
    <t>Aquisição de Gravador de voz digital sony icdpx240</t>
  </si>
  <si>
    <t>A aquisição se faz necessária para atender a demanda represada bem como formar reserva técnica de equipamento utilizado pelos Psicólogos do TJSC em
Depoimentos Especiais nas comarcas do Estado.</t>
  </si>
  <si>
    <t xml:space="preserve">0023110-86.2023.8.24.0710 </t>
  </si>
  <si>
    <t>Aquisição de GRAXA AZUL, 1 KG</t>
  </si>
  <si>
    <t>Justifica-se esta requisicao de compras devido a necessidade de dar manutenção constante aos portões eletronicos de acesso ao predio da comarca de Xaxim</t>
  </si>
  <si>
    <t>0004999-54.2023.8.24.0710</t>
  </si>
  <si>
    <t>Aquisição de Grelha Emisfer Flexível DN88</t>
  </si>
  <si>
    <t>Aquisição de grelhas para evitar o entupimento das calhas do telhado do prédio, visto que uma vez entupidas provocam vazamentos no interior do prédio com qualquer
pequena quantidade de chuva.</t>
  </si>
  <si>
    <t>0022485-52.2023.8.24.0710</t>
  </si>
  <si>
    <t>Aquisição de guarda chuva</t>
  </si>
  <si>
    <t>O estacionamento do fórum é bastante grande, nos dias de chuva, os vigilantes e PM necessitam do guarda-chuva para fazer a escolta/condução dos juízes e promotores
até o hall de entrada do fórum. Os guarda-chuvas utilizados até então estão bastante velhos e com furos.</t>
  </si>
  <si>
    <t>0038330-27.2023.8.24.0710</t>
  </si>
  <si>
    <t>Aquisição de Guardanapos de Papel; tamanho: Grande</t>
  </si>
  <si>
    <t xml:space="preserve"> O item guardanapo não é fornecido pelo amoxarifado central.Diante disso faz-se necessária a aquisição por meio da presente requisição de compras. O material será
utilizado nos dias de sessão de Júri(almoço, lanche /oue jantar) no decorrer do ano de 2023</t>
  </si>
  <si>
    <t>0017187-79.2023.8.24.0710</t>
  </si>
  <si>
    <t xml:space="preserve">Aquisição de HIDROLAVADORA EXTRATORA A135EXT-220V e 
LIMPADOR IPC DETERGENTE SB21601 1 LT
</t>
  </si>
  <si>
    <t>Aquisição de máquina extratora e detergente para efetuar a limpeza dos sofás, cadeiras, longarinas, tapetes e persianas do Fórum da Comarca de Herval d´Oeste.</t>
  </si>
  <si>
    <t>0039053-46.2023.8.24.0710</t>
  </si>
  <si>
    <t>Aquisição de Hidrolavadora Karcher HD 585 profissional 220 V - 19741850</t>
  </si>
  <si>
    <t>Necessidade de aquisição de máquina de alta pressão, de qualidade profissional, para lavagem das calçadas (principalmente), escadaria externa (frente do fórum) e
muros, dentre outros que se fizerem necessários</t>
  </si>
  <si>
    <t>0048163-06.2022.8.24.0710</t>
  </si>
  <si>
    <t>Aquisição de Impressora de crachá</t>
  </si>
  <si>
    <t>392350</t>
  </si>
  <si>
    <t>Aquisição de Impressora de etiqueta</t>
  </si>
  <si>
    <t>Aquisição de Impressoras coloridas</t>
  </si>
  <si>
    <t>Demandas pontuais de determinados setores da Secretaria do TJSC</t>
  </si>
  <si>
    <t>Aquisição de Insumos para impressão de etiquetas de processos e para caixas</t>
  </si>
  <si>
    <t xml:space="preserve">Aquisição de ISBN para publicação da coleção "Sistema de Justiça, Gênero e Diversidades"
ISBN para publicação do "Volume 1. Estudos e práticas sobre violências domésticas, familiares e acesso à justiça"
ISBN para publicação do "Volume 2. Estudos e práticas sobre violências contra as mulheres com ênfase nos direitos sexuais e reprodutivos, saúde e deficiências"
ISBN para publicação do "Volume 3. Estudos e práticas sobre os impactos da pandemia Covid-19 na vida das mulheres e as relações de gênero"
ISBN para publicação do "Volume 4. Estudos e práticas sobre aspectos socioculturais e políticos das violências contra as mulheres"
</t>
  </si>
  <si>
    <t>Aquisição de 5(cinco) ISBN para publicação do e-book: coleção "Sistema de Justiça, Gênero e Diversidades", que abarca quatro volumes, conforme processo
administrativo nº 0045610-83.2022.8.24.0710. O pagamento
ocorrerá mediante boleto, conforme casos anteriores. Informa-se que não há outra instituição que forneça o registro em questão. Tema
orçamentário n. 6781._x000D_</t>
  </si>
  <si>
    <t>0007013-11.2023.8.24.0710</t>
  </si>
  <si>
    <t>Aquisição de ISBN para publicação do e-book "Caderno Reflexões Acadêmicas: Direito, Globalização e Meio Ambiente"</t>
  </si>
  <si>
    <t>Aquisição de 1 (um) ISBN para publicação do e-book: "Caderno Reflexões Acadêmicas: Direito, Globalização e Meio Ambiente", em formato de livro digital, conforme
processo administrativo nº 0048883-70.2022.8.24.0710.</t>
  </si>
  <si>
    <t>0033200-56.2023.8.24.0710</t>
  </si>
  <si>
    <t>Aquisição de itens de limpeza</t>
  </si>
  <si>
    <t>Produtos a serem utilizados no 2 semestre de 2023. A empresa vencedora apresentou o preço global dentro da estimativa do mercado. Assim, a escolha foi realizada com
base na proposta mais vantajosa._x000D_</t>
  </si>
  <si>
    <t>diversos</t>
  </si>
  <si>
    <t>0021960-70.2023.8.24.0710</t>
  </si>
  <si>
    <t>Aquisição de Kit espremedor do balde doblo Bralimpia KT112</t>
  </si>
  <si>
    <t>A compra se faz necessária para o conserto dos carrinhos de limpeza utilizados pelas serventes do prédio._x000D_</t>
  </si>
  <si>
    <t>5kits</t>
  </si>
  <si>
    <t>0012505-81.2023.8.24.0710</t>
  </si>
  <si>
    <t>Aquisição de KIT ESTILETE P/ RASPAR COLA DO VIDRO 15-046K</t>
  </si>
  <si>
    <t>A presente requisição tem a finalidade de compra de KIT ESTILETE P/ RASPAR COLA DO VIDRO para uso de zeladores e marceneiros nas manutenções diárias assim
como nos serviços prestados aos gabinetes.</t>
  </si>
  <si>
    <t>0033140-83.2023.8.24.0710</t>
  </si>
  <si>
    <t>Aquisição de KIT MOP ÚMIDO COMPLETO (carrinho + balde duas águas + cabo + suporte + placa sinalizadora + 1 refil mop úmido/liquido)</t>
  </si>
  <si>
    <t>Necessidade de aquisição de equipamento Kit Mop Úmido Completo, utilizado nos procedimentos de limpeza de todas as instalações do Poder Judiciário Catarinense. A
distribuição destina-se ao Tribunal de Justiça (prédio sede), unidades administrativas e Comarcas deste PJSC.</t>
  </si>
  <si>
    <t>0033281-05.2023.8.24.0710</t>
  </si>
  <si>
    <t>Aquisição de Kit pilhas AA recarregável (4unidades)</t>
  </si>
  <si>
    <t>Aquisição de pilhas recarregáveis para utilização nos microfones sem fio, quando utilizados nas audiências e sessões do Tribunal do Júri.</t>
  </si>
  <si>
    <t>2 kits</t>
  </si>
  <si>
    <t>0026770-88.2023.8.24.0710</t>
  </si>
  <si>
    <t>Aquisição de Kit reparo espremedor MOP</t>
  </si>
  <si>
    <t>Aquisição de kit de reparos para manutenção dos carrinhos de limpeza balde MOP com espremedor pertencentes à equipe de limpeza do Fórum de Criciúma.</t>
  </si>
  <si>
    <t>0003159-09.2023.8.24.0710</t>
  </si>
  <si>
    <t>Aquisição de Lâmpada tubular T-5 TUBO LED 8W - 4000K com selo Procel, FP 0,95, Fluxo 950 lm, Eficiencia 118,7</t>
  </si>
  <si>
    <t>Necessidade de aquisição de lâmpadas tubulares LED com bulbo T5 por não estarem previstas no Contato de Manutenção Predial vigente devendo ser adquiridas via
RC. Urgente devido ao fato de haverem vários ambientes com lâmpadas queimadas</t>
  </si>
  <si>
    <t>0014051-74.2023.8.24.0710</t>
  </si>
  <si>
    <t>Aquisição de Lâmpada vermelha de led para painel elétrico
Lâmpada verde de led para painel elétrico
Lâmpada amarela de led para painel elétrico
2 CORREIA BX68
PARAFUSO ZINCADO, SEXTAVADO, COM ROSCA INTEIRA, DIAMETRO 3/8, COMPRIMENTO 4CM</t>
  </si>
  <si>
    <t>Os itens destinam-se à substituição de peças que estão desgastadas e são necessarias para realizar a manutenção do equipamento de ar-condicionado que é responsavel
pela climatização do galpão do predio do Patrimônio.</t>
  </si>
  <si>
    <t>4;
1;
4;
2;
2</t>
  </si>
  <si>
    <t>0035969-37.2023.8.24.0710</t>
  </si>
  <si>
    <t>Aquisição de Lanterna portátil de ângulo reto intrinsecamente segura - Combate a Incêndio Estrutural</t>
  </si>
  <si>
    <t>Necessidade de estruturação da Brigada de Incêndio da sede do Tribunal de Justiça, torre I e II, esta que iniciou as atividades em Novembro de 2022, logo após ter
sido instituído a Assessoria do Corpo de Bombeiros Militar – ACBM, através da Resolução GP N. 54, em 10 de agosto de 2022, com atribuição de desenvolver
atividades de Segurança Contra Incêndio e Pânico – SCI no âmbito do PJSC. O mencionado equipamentos é indispensável para o desenvolvimento das atividades
constitucionais do CBMSC no PJSC. Devido a característica anti explosão, sugere-se locação orçamentária em objeto específico</t>
  </si>
  <si>
    <t>0036330-54.2023.8.24.0710</t>
  </si>
  <si>
    <t>Aquisição de Lanterna tática não elétrica: Cor preta, 3000 lumens, bateria recarregavel, corpo em aluminio ,</t>
  </si>
  <si>
    <t>Trata-se de material necessário para a continuidade do bom atendimento prestado pelo Núcleo de inteligência e segurança institucional. Há de se observar que, dadas as
atividades desenvolvidas pelos agentes do NIS/TJSC é essencial que todos tenham o material necessário e dedicado para fazer, dentro das técnicas policias, o
atendimento no período noturno</t>
  </si>
  <si>
    <t>0014296-85.2023.8.24.0710</t>
  </si>
  <si>
    <t>Aquisição de latas de thinner</t>
  </si>
  <si>
    <t>Aquisição de Thinner para limpeza de móveis para raproveitamento no TJSC</t>
  </si>
  <si>
    <t>0009088-23.2023.8.24.0710</t>
  </si>
  <si>
    <t>Aquisição de Lavadora de Roupas Brastemp BWK12ABBNA 12 Kg Branca- 220 V</t>
  </si>
  <si>
    <t>Trata-se de requisição de compra pela seção de serviços gerais para aquisição de lavadora de roupas pelo tribunal de justiça de santa catarina, com o intuito de facilitar o
serviço de limpeza e copa, com a lavação de panos de limpeza e panos de prato.</t>
  </si>
  <si>
    <t>0006328-04.2023.8.24.0710</t>
  </si>
  <si>
    <t>Capivari de Baixo</t>
  </si>
  <si>
    <t>Aquisição de LAVADORA EXTRATORA 1700W - PUZZI 4/20 CLASSIC</t>
  </si>
  <si>
    <t>Trata-se da compra de máquina lavadora extratora para a limpeza de estofados.A aquisição do equipamento ajudaria na manutenção das cadeiras e assemelhados e
ajudaria na higienização deste local público frequentado por muitos visitantes e colaboradores diariamente. A contratação de empresa especializada resultaria em serviço
único e valor muito superior a de aquisição do equipamento que pode ser utilizado habitualmente e aos poucos pelo zelador. Não foram encontradas outras lojas físicas na
cidade que trabalham com o equipamento.
Ainda, ressalto que não se enquadra como bem de luxo, nos termos do art. 2º da Resolução GP n. 58/2022._x000D_</t>
  </si>
  <si>
    <t>0043111-92.2023.8.24.0710</t>
  </si>
  <si>
    <t>Aquisição de Lavadora Extratora para limpeza de estofados Karcher, cap. 15 lts, 1600w</t>
  </si>
  <si>
    <t>Confecciona-se esta requisição de compra devido a necessidade de higienização profunda nas cadeiras estofadas do Fórum da Comarca de Campo Erê. O prédio está
passando por reforma global com ampliação, sendo que estamos trabalhando no mesmo ambiente da reforma</t>
  </si>
  <si>
    <t>0023326-47.2023.8.24.0710</t>
  </si>
  <si>
    <t>Aquisição de Leite</t>
  </si>
  <si>
    <t>Aquisição de Aquisição de Leite UHT</t>
  </si>
  <si>
    <t>0048775-41.2022.8.24.0710 (1º quadrimestre); 0028245-79.2023.8.24.0710; (setembro a dezembro)</t>
  </si>
  <si>
    <t>0050719-78.2022.8.24.0710 (1º quadrimestre); 0022693-36.2023.8.24.0710 (2º quadrimestre)</t>
  </si>
  <si>
    <t>0005165-86.2023.8.24.0710; 0029773-51.2023.8.24.0710</t>
  </si>
  <si>
    <t>0033517-54.2023.8.24.0710</t>
  </si>
  <si>
    <t>Ipumirim</t>
  </si>
  <si>
    <t>0047696-27.2022.8.24.0710 (1º quadrimestre); 0014298-55.2023.8.24.0710 (2º quadrimestre); 0047975-76.2023.8.24.0710; (outubro a dezembro)</t>
  </si>
  <si>
    <t>0047870-36.2022.8.24.0710; 0041850-92.2023.8.24.0710</t>
  </si>
  <si>
    <t>0047497-05.2022.8.24.0710 (1º quadrimestre)
0035490-44.2023.8.24.0710 (2º quadrimestre)</t>
  </si>
  <si>
    <t>Penha</t>
  </si>
  <si>
    <t>0011928-06.2023.8.24.0710 (5 meses); 0038845-62.2023.8.24.0710 (3º quadrimestre)</t>
  </si>
  <si>
    <t>0022747-02.2023.8.24.0710</t>
  </si>
  <si>
    <t>0049087-17.2022.8.24.0710</t>
  </si>
  <si>
    <t>0045972-85.2022.8.24.0710 (1º quadrimestre); 0015901-66.2023.8.24.0710 (2º quadrimestre)</t>
  </si>
  <si>
    <t>0039481-28.2023.8.24.0710</t>
  </si>
  <si>
    <t>0006167-91.2023.8.24.0710</t>
  </si>
  <si>
    <t>Tijucas</t>
  </si>
  <si>
    <t>0047432-10.2022.8.24.0710;
0036949-81.2023.8.24.0710</t>
  </si>
  <si>
    <t>Aquisição de lençol BORRACHA - COMUM - LISO - 0L - SH 65/70 - 1000X3MM – PR – 3 metros</t>
  </si>
  <si>
    <t>Aquisição de revestimento da bancada de trabalho da SGME, local destinado à organização de ferramentas e equipamentos para manutenção e conserto</t>
  </si>
  <si>
    <t>2</t>
  </si>
  <si>
    <t>0033632-75.2023.8.24.0710</t>
  </si>
  <si>
    <t>Aquisição de licença de software para impressão de crachás</t>
  </si>
  <si>
    <t>Aquisição de LIMPA PEDRAS 1LT</t>
  </si>
  <si>
    <t>Aquisição de produto para auxiliar na lavação das calçadas (Área: 241,30 m²) e telhado do Fórum, que estão precisando de uma limpeza pesada. Produto
suficiente para suprir 6 meses de uso</t>
  </si>
  <si>
    <t>0018009-68.2023.8.24.0710</t>
  </si>
  <si>
    <t>Aquisição de limpa vidros</t>
  </si>
  <si>
    <t>600 caixas</t>
  </si>
  <si>
    <t>0042996-71.2023.8.24.0710</t>
  </si>
  <si>
    <t>Aquisição de Limpador 5 litros rejuntes e porcelanatos Prímula</t>
  </si>
  <si>
    <t>O prédio está em reforma há cerca de 2 anos e alguns banheiros foram reformados, no entanto, ainda permanecem sujeiras difíceis de retirar usando os produtos
disponibilizados pelo Almoxarifado, referido produto é de boa qualidade e remove as sujeiras com facilidade evitando que o piso permaneça encardido. A empresa
vencedora apresentou o preço global dentro da estimativa do mercado. Assim, a escolha foi realizada com base na proposta mais vantajosa para a Administração.
Aquisição referente 1º quadrimestre 2023.</t>
  </si>
  <si>
    <t>0007101-49.2023.8.24.0710 (1º quadrimestre)</t>
  </si>
  <si>
    <t xml:space="preserve">Aquisição de Livro Ata 200 folhas, capa cor preta
Pasta AZ lombro estreito, cor prrta, montada
Porta clips em acrílico ou poliestireno redondo, transparente fume, em embalagem individual
 pastas de papelão com elástico, medidas aproximadas de 24x35cm e gramatura de 250 gr/m², nas cores preta, amarela, verde e vermelha
</t>
  </si>
  <si>
    <t>Aquisição para distribuição às unidades do Poder Judiciário para utilização nas atividades diárias de escritório._x000D_</t>
  </si>
  <si>
    <t>20 libro ata 200 fls - 120 pasta az - 120 porta clips e 580 pasta de papelão com elastico.</t>
  </si>
  <si>
    <t>0016550-31.2023.8.24.0710</t>
  </si>
  <si>
    <t>Aquisição de Livros de Testes Psicológicos: COLEÇÃO R-PAS com pranchas</t>
  </si>
  <si>
    <t>Solicitado pelo Setor Psicossocial da Vara da Infância e Juventude da Capital para utilização nos atendimentos psicologicos realizados nesta unidade. Essa solicitação
tem o acordo da Juiza de Direito Titular da Vara, Brigitte Remor de Souza May. A utilização desse kit proporciona uma melhoria na qualidade do atendimento e
elaboração dos laudos psicológicos, caracterizando, dessa forma, o interesse público na sua aquisição.</t>
  </si>
  <si>
    <t>0010918-24.2023.8.24.0710</t>
  </si>
  <si>
    <t>Aquisição de Lixeira c/pedal 25l slim branco - MI – MOOD</t>
  </si>
  <si>
    <t>Lixeiras para uso na clínica odontológica e enfermagem._x000D_</t>
  </si>
  <si>
    <t>0024323-30.2023.8.24.0710</t>
  </si>
  <si>
    <t>Aquisição de lixeira em polipropileno, com tampa basculante, altura 77,5cm, largura 32,5cm, profundidade 42 cm, cor cinza, capacidade 50 litros, destinado a coleta seletiva, contendo adesivo escrito REJEITOS</t>
  </si>
  <si>
    <t>Trata-se de manutenção do estoque regular do material usado para operação adequada do descarte de rejeitos, para posterior recolhimento em separado, nos serviços de coleta seletiva. A aquisição de materiais de consumo para coleta seletiva é indispensável para manutenção e ampliação do programa de coleta seletiva do PJSC,
gerenciado pela Secretaria de Gestão Socioambiental. A coleta seletiva de recicláveis, bem como a destinação adequada dos recicláveis separados, é exigência da Lei
Federal n. 12.305/2010 e da Resolução n. 05/2009-TJSC, e ação inserida no Plano de Logística Sustentável do PJSC. Com o retorno das atividades presenciais os
pedidos aumentaram consideravelmente e é indispensável o fornecimento de lixeiras especificas para destinação de rejeitos, além disso há necessidade manter a continuidade do abastecimento dos estoques de materiais do almoxarifado, para atendimento contínuo dos pedidos das unidades diversas deste TJSC e Fóruns diversos do Estado. Deste modo, diante da informação da Divisão de Almoxarifado/DMP que o estoque deste item está zerado, há necessidade da aquisição com urgência, motivo pelo qual solicita-se que seja afastada a realização da compra por meio de cotação eletrônica. Cabe ressaltar que foi realizada pesquisa no site do Banco de Preços e foi possível constatar que o valor do orçamento vencedor está dentro do parametros de preço de aquisições feitas por outros órgãos públicos, conforme documento complementar anexo.</t>
  </si>
  <si>
    <t>0049066-07.2023.8.24.0710</t>
  </si>
  <si>
    <t>Aquisição de louça: pratos de sobremesa</t>
  </si>
  <si>
    <t>Aquisição de pratos para servir refeições aos jurados e demais participantes das Sessões do Tribunal do Júri no Fórum da Comarca de Ascurra</t>
  </si>
  <si>
    <t>0018126-59.2023.8.24.0710</t>
  </si>
  <si>
    <t>Palhoça</t>
  </si>
  <si>
    <t xml:space="preserve">Aquisição de louças e utensílios domésticos não fornecidos </t>
  </si>
  <si>
    <t>Trata-se da compra de louças e utensílios domésticos não fornecidos pelo almoxarifado para serem utilizados principalmente nos dias do Tribunal do Juri, quando as
louças fornecidas pelo contratado não supre a demanda, bem como quando, extraordináriamente</t>
  </si>
  <si>
    <t>0023425-17.2023.8.24.0710</t>
  </si>
  <si>
    <t xml:space="preserve">Aquisição de mangueira de 30m
</t>
  </si>
  <si>
    <t>Em face da deterioração da mangueira existente e da necessidade de uso para lavação de calçadas._x000D_</t>
  </si>
  <si>
    <t xml:space="preserve">0038803-13.2023.8.24.0710
</t>
  </si>
  <si>
    <t>Aquisição de mangueira de Jardim</t>
  </si>
  <si>
    <t>Justifica-se a aquisição de uma manguiera para a Vara da Familía, para limpeza em geral na área externa. Se faz necessário pois a existente já esta gasta, com rachaduras. _x000D_</t>
  </si>
  <si>
    <t>10mt</t>
  </si>
  <si>
    <t>0027940-95.2023.8.24.0710</t>
  </si>
  <si>
    <t xml:space="preserve">Aquisição de Mangueira Jardim 50 metros Siliconada, Engate Rápido, Esguicho Mangueira e Bico de Torneira Jardim
</t>
  </si>
  <si>
    <t>O material a ser pedido tem a finalidade de auxiliar na limpeza externa do prédio/pátio da Comarca de São Domingos.</t>
  </si>
  <si>
    <t>1 mangueira, 5 engate rapido, 2 esguichoe 5 bico de torneira.</t>
  </si>
  <si>
    <t>0026196-65.2023.8.24.0710</t>
  </si>
  <si>
    <t>Aquisição de MANGUEIRA MEGAFORTE AMARELA COM ESGUICHO 7/16 30M</t>
  </si>
  <si>
    <t xml:space="preserve">A mangueira faz-se necessária para lavar garagem e calçadas ao redor do prédio. </t>
  </si>
  <si>
    <t>0008241-21.2023.8.24.0710</t>
  </si>
  <si>
    <t>Aquisição de mangueira trançada</t>
  </si>
  <si>
    <t>Fornecer materiais para a execução dos serviços de limpeza</t>
  </si>
  <si>
    <t>60mt</t>
  </si>
  <si>
    <t>0038399-59.2023.8.24.0710</t>
  </si>
  <si>
    <t>Içara</t>
  </si>
  <si>
    <t>Aquisição de MAQUINA DE LAVAR ROUPA ELECTROLUX 11KG MODELO LES11</t>
  </si>
  <si>
    <t>Justifica-se esta RC devido a necessidade de substituir a maquina de lavar roupa existente, haja vista que esta nao atende mais as necessidades, e a comarca ja iniciou um processo de baixa desta
(SEI 0002580-61.2023.8.24.0710). O patrimônio da máquina que será baixada é 343953</t>
  </si>
  <si>
    <t>0003365-23.2023.8.24.0710</t>
  </si>
  <si>
    <t>Aquisição de marca texto, com ponta chanfrada, pacote contendo 2 unidades cor amarela e 1 unidade cor verde</t>
  </si>
  <si>
    <t xml:space="preserve">Aquisição de massa para Madeira Cerejeira 220gr; Massa para Madeira Ipê 220g; massa para Madeira Jatobá 220gr; massa para Madeira Pinus 220gr; niple PVC com Rosca B 3/4 - 25mm ;  válvula Lavatório s/ ladrão 7/8'; kit Reparo p/ Válvula de Descarga DOCOL 1 1/4' - Alta Pressão 341602; ducha Multi Temperatura SS 3T 5400W 127V DPS; fita Veda Rosca 18mmX25m; poliuretano PU 40 400gr Cinza 150016; silicone Acético Transparente 280gr; e plug Rosca PVC ¨B¨ 3/4 25mm 294.
</t>
  </si>
  <si>
    <t>Aquisição de materiais específicos para atendimento dos chamados de manutenção nas Torres I e II do TJSC._x000D_</t>
  </si>
  <si>
    <t>48 massa para madeira, 12 nipel pvc, 20 valvula de lavatório, 20 kit de reparo p/valvula e 01 ducha multi temperatura</t>
  </si>
  <si>
    <t>0043854-05.2023.8.24.0710</t>
  </si>
  <si>
    <t>Aquisição de materiais destinados à confecção de crachás de identificação para o PJSC - cartão PVC branco</t>
  </si>
  <si>
    <t>Garantir de forma eficiente, a segurança e o controle de acesso de pessoas às edificações do PJS</t>
  </si>
  <si>
    <t>3.000 cartão em PVC branco</t>
  </si>
  <si>
    <t>0032038-26.2023.8.24.0710</t>
  </si>
  <si>
    <t>Aquisição de materiais destinados à confecção de crachás de identificação para o PJSC - cartão PVC branco Mifare</t>
  </si>
  <si>
    <t>2.000 cartão em PVC branco Mifare</t>
  </si>
  <si>
    <t>Aquisição de materiais destinados à confecção de crachás de identificação para o PJSC - película</t>
  </si>
  <si>
    <t>9.000 película</t>
  </si>
  <si>
    <t>Aquisição de materiais destinados à confecção de crachás de identificação para o PJSC - presilha</t>
  </si>
  <si>
    <t>4.000 presilha</t>
  </si>
  <si>
    <t>0016962-59.2023.8.24.0710</t>
  </si>
  <si>
    <t>Aquisição de materiais destinados à confecção de crachás de identificação para o PJSC - ribon colorido</t>
  </si>
  <si>
    <t>24 ribon colorido</t>
  </si>
  <si>
    <t xml:space="preserve">0007798-70.2023.8.24.0710; 0016291-36.2023.8.24.0710; 0016296-58.2023.8.24.0710 </t>
  </si>
  <si>
    <t>Aquisição de materiais e produtos de limpeza não disponibilizados pelo Almoxarifado Central</t>
  </si>
  <si>
    <t>Os produtos descritos são necessários à execução da limpeza do Fórum da Comarca. Foram solicitados orçamentos com empresas locais e realizada pesquisa em sites
da internet</t>
  </si>
  <si>
    <t>0022744-47.2023.8.24.0710</t>
  </si>
  <si>
    <t>Aquisição de materiais para a manutenção predial, conforme itens descritos no doc. 7303384 (SEI)</t>
  </si>
  <si>
    <t>Aquisição de materiais para a manutenção predial. O prédio possui 7.801,91 m2, que contém 9 pavimentos, 3 ambientes de grandes de garagens, pátio, calçadas,
hall, telhado e diversos terraços. É essencial neste momento para que a limpeza e manutenção predial não seja afetada. Quantidade visando suprir o 2º semestre
de 2023. _x000D_</t>
  </si>
  <si>
    <t>0027036-75.2023.8.24.0710</t>
  </si>
  <si>
    <t>Aquisição de Materiais para a Seção de Pronto Atendimento e para a Seção Odontológica (MC)</t>
  </si>
  <si>
    <t>6505 - drogas e medicamentos/ 6515 - instrumentos, equipamentos e suprimentos médicos e cirúrgicos/ 6520 - instrumentos, equipamentos e suprimentos dentários / 421 - luva para procedimento cirúrgico / 12792 - toalha de papel / 6532 - vestuário hospitalar e cirúrgico e itens correlatos de finalidades especiais</t>
  </si>
  <si>
    <t>0018224-44.2023.8.24.0710; 0025216-21.2023.8.24.0710; 0026687-72.2023.8.24.0710; 0026685-05.2023.8.24.0710; 0027334-67.2023.8.24.0710; 0028993-14.2023.8.24.0710; 0028962-91.2023.8.24.0710; 0028766-24.2023.8.24.0710; 0028578-31.2023.8.24.0710; 0030695-92.2023.8.24.0710; 0028860-69.2023.8.24.0710; 0036360-89.2023.8.24.0710; 0042215-49.2023.8.24.0710; 0047637-05.2023.8.24.0710; 0008353-87.2023.8.24.0710; 0055212-64.2023.8.24.0710; 0052402-19.2023.8.24.0710; 0055845-75.2023.8.24.0710</t>
  </si>
  <si>
    <t>Dispensa de licitação em razão do valor</t>
  </si>
  <si>
    <t>Aquisição de materiais para avaliação psicológica (MC)</t>
  </si>
  <si>
    <t>testes psicológicos: 12698  / formulários padronizados: 8305 / conjunto instrução: 13720</t>
  </si>
  <si>
    <t>Prestar apoio e orientação aos setores psicossociais de 1º Grau na realização de avaliações psicológicas para os processos judiciais e no 2º Grau para avaliação de ingresso no PJSC</t>
  </si>
  <si>
    <t>Aquisição de materiais para limpeza predial, conforme itens descritos no doc. 7289930 (SEI)</t>
  </si>
  <si>
    <t>Os produtos são necessários para a limpeza e conservação do Fórum, referentes ao 2º semestre de 2023. O removedor será utilizado para a limpeza e o aumento de aderência e resistência do piso das salas e dos corredores do prédio, áreas de grande circulação de pessoas, visto que não tem o revestimento esmaltado e os produtos fornecidos pelo Almoxarifado não suprem tal demanda. Frise-se que o Almoxarifado não dispõe desses produtos</t>
  </si>
  <si>
    <t>0026899-93.2023.8.24.0710</t>
  </si>
  <si>
    <t>Concórdia</t>
  </si>
  <si>
    <t>Aquisição de materiais para limpeza predial, conforme itens descritos no doc. 7322361(SEI)</t>
  </si>
  <si>
    <t xml:space="preserve">Material necessário para a limpeza e manutenção das dependências do prédio do Fórum e não fornecidos pelo almoxarifado ou pela empresa terceirizada contratada e
responsável pela limpeza. Material imprescindível à execução dos trabalhos pelos colaboradores dos serviços gerais </t>
  </si>
  <si>
    <t>0027813-60.2023.8.24.0710</t>
  </si>
  <si>
    <t>Aquisição de materiais para manutenção para uso pelo zelador</t>
  </si>
  <si>
    <t>Trata-se de produtos e insumos para serem utilizados pela zeladoria do edifício, a fim de realizar pequenos reparos e manutenção da estrutura predial, quando não há
necessidade de acionar o contrato de engenharia</t>
  </si>
  <si>
    <t>0023995-03.2023.8.24.0710</t>
  </si>
  <si>
    <t xml:space="preserve">Aquisição de material de apoio operacional,  tais como mochilas, canivetes, cintos táticos, lanternas, vestimentas </t>
  </si>
  <si>
    <t xml:space="preserve"> 
461431, 476993, 455677, 19798, 3948, 112615, 19755</t>
  </si>
  <si>
    <t>Melhorias no processo e suporte ao Serviços operacional</t>
  </si>
  <si>
    <t>15 kits completos para agentes do NIS (incluem mochila, lanterna, algema, cinto tático, canivete, lanterna);</t>
  </si>
  <si>
    <t>Aquisição de material de consumo - materiais para utilização nos treinamentos realizados pelas equipes e nos ministrados aos magistrados e servidores, tais como alvos de papel, alvos metálicos, bolinhas de paintball e cilindros.</t>
  </si>
  <si>
    <t xml:space="preserve">468995, 468996, 468994, </t>
  </si>
  <si>
    <t>Materiais de consumo para custeio do NIS</t>
  </si>
  <si>
    <t>400 alvos múltiplos de treinamento (alvos de papel); 100 alvos metálicos de treinamento; 10 cilindros para armas de paintball; 4000 munições de paintball.</t>
  </si>
  <si>
    <t>Aquisição de material de limpeza, os quais não estão disponíveis no Almoxarifado Centra</t>
  </si>
  <si>
    <t>A presente Requisição de Compra tem por objetivo a aquisição de material de limpeza, os quais não estão disponíveis no Almoxarifado Central e são destinados para
uso da equipe terceirizada na limpeza das salas, corredores e vidros localizados nas torres I e II do TJSC (Sede).</t>
  </si>
  <si>
    <t>0011013-54.2023.8.24.0710</t>
  </si>
  <si>
    <t>Aquisição de material de sinalização diversa</t>
  </si>
  <si>
    <t>Equipamentos de sinalização diversos (cones, avisos, barreiras etc)</t>
  </si>
  <si>
    <t>100 unidades de cavalete de sinalização</t>
  </si>
  <si>
    <t>Araquari</t>
  </si>
  <si>
    <t>Aquisição de Material para manutenção predial</t>
  </si>
  <si>
    <t>Produtos necessários para a manutenção da pintura do meio-fio em torno do jardim, do estacionamento e dos pilares da cerca em torno de todo o terreno do prédio.
Colocação da fita antiderrapante no hall por conta de ser escorregadio quando molha com a chuva. O spray será para fazer a manutenção do totem existente na
entrada da recepção._x000D_</t>
  </si>
  <si>
    <t>10 sacos de cal de 20kg; 1 broxa; 5 rolos de fita antiderrapante; 2 tubos de cola branca 10kg; 2 rolos de fita dupla face; 2 latas de tinta spray</t>
  </si>
  <si>
    <t>0016285-29.2023.8.24.0710</t>
  </si>
  <si>
    <t>Aquisição de MESA DE CENTRO</t>
  </si>
  <si>
    <t>Necessidade de aquisição de MESA DE CENTRO para uso corporativo no ANDAR ÁTICO da Torre II do Tribunal de Justiça. A MESA a ser adquirida possui estrutura
reforçada e material diferenciado para suportar a utilização prolongada</t>
  </si>
  <si>
    <t>0011551-35.2023.8.24.0710</t>
  </si>
  <si>
    <t>Aquisição de Mesa de centro redonda</t>
  </si>
  <si>
    <t>Necessidade de aquisição de mesas de apoio para uso corporativo no hall principal da Torre I do Tribunal de Justiça, conforme projeto contido no SEI n. 0046649-
18.2022.8.24.0710. As mesas a serem adquiridas possuem estrutura reforçada e material diferenciado para suportar a utilização prolongada, sem que haja necessidade
de manutenções periódicas ou até mesmo nova compra. Assim, houve a necessidade de conferir a qualidade dos materiais utilizados nas mesas in loco, em lojas da
região da Grande Florianópolis</t>
  </si>
  <si>
    <t>0011029-08.2023.8.24.0710</t>
  </si>
  <si>
    <t>Aquisição de mesas para higienização de documentos</t>
  </si>
  <si>
    <t>A Divisão de Arquivo, vinculada à Diretoria de Documentação e Informações, tem como atribuição a guarda, de forma centralizada, dos processos judiciais físicos findos arquivados e da documentação administrativa produzida pela Secretaria do Tribunal de Justiça.
Para realizar sua tarefa, dispõe de um prédio próprio e outro locado.
Na segunda edificação acima aludida, localizada no bairro Brejarú, Município de Palhoça, estão alocadas aproximadamente duzentas mil caixas de processos.
No mês de novembro do ano passado, o prédio supracitado foi atingido pelas fortes chuvas que assolaram o município. Na ocasião, as águas atingiram as duas primeiras prateleiras das estantes, o que comprometeu um acervo aproximado de quarenta mil caixas, equivalente a 700.000 mil processos, conforme informações acostadas ao SEI n. 0001168-95.2023.8.24.0710.
Embora adotadas todas as providências possíveis naquele momento e também no decorrer do tempo, os documentos atingidos estão apresentando fungos, bolor e mofo.
Considerando que o equipamento que se pretende adquirir é utilizado para coletar sujidades generalizadas durante o processo de higienização, faz-se necessária a inclusão no PCA desta demanda para otimizar o trabalho e contribuir com a segurança dos colaboradores que executam a atividade de manuseio e avaliação dos documentos atingidos pela enchente.</t>
  </si>
  <si>
    <t>0050466-56.2023.8.24.0710</t>
  </si>
  <si>
    <t>Lauro Müller</t>
  </si>
  <si>
    <t>Lauro Muller</t>
  </si>
  <si>
    <t xml:space="preserve">Aquisição de Metros de mangueira de jardim ½ e 
engates rápidos
</t>
  </si>
  <si>
    <t>Mangueira de jardim para substituição, necessidade da troca: a que temos está com vários furos e sem condições de uso._x000D_</t>
  </si>
  <si>
    <t>50 metros de mangueira jardim e 2 engates</t>
  </si>
  <si>
    <t>0014464-87.2023.8.24.0710</t>
  </si>
  <si>
    <t xml:space="preserve">Aquisição de metros de nylon para roçadeira e frascos de óleo motor para roçadeira
</t>
  </si>
  <si>
    <t>Produtos necessários para a manutenção do corte da grama do jardim do fórum até dezembro/2023._x000D_</t>
  </si>
  <si>
    <t>312 metro de nylon; 2 frascos de óleo</t>
  </si>
  <si>
    <t>0026004-35.2023.8.24.0710</t>
  </si>
  <si>
    <t>Aquisição de microfones/mesas (depoimento especial)</t>
  </si>
  <si>
    <t>Demandas do CEIJ para salas de Depoimento Especial</t>
  </si>
  <si>
    <t>Aquisição de micro-ondas</t>
  </si>
  <si>
    <t>Tendo em vista que o micro-ondas da Comarca, patrimônio n. 321405, utilizado na copa do Fórum, bem omo para aquecer os lanches dos júris foi considerado
irrecuperável pela viabilidade econômica, sendo de muita utilidade, especialmente nos dias de júri. De conformidade com o e-mail respondido pela DIE/DA</t>
  </si>
  <si>
    <t>0012701-51.2023.8.24.0710</t>
  </si>
  <si>
    <t>Aquisição de MOLA AÉREA PARA PORTAS</t>
  </si>
  <si>
    <t>Justifica-se a aquisição de 4 molas aéreas para serem aplicadas nas portas dos banheiros masculino e feminino do 1° e 2° andar do fórum da Comarca de Caçador, para
que se mantenham fechadas automaticamente.</t>
  </si>
  <si>
    <t>0013612-63.2023.8.24.0710</t>
  </si>
  <si>
    <t>Aquisição de MOP Plus 360 (Balde/Rotatório)</t>
  </si>
  <si>
    <t>JUSTIFICO A NECESSIDADE DE AQUISIÇÃO DO PRODUTO MOP PLUS 360 (BALDE/ROTATÓRIO), A FIM DE SER UTILIZADO NA LIMPEZA DOS PISOS
CERÂMICOS DO PRÉDIO FÓRUM DA COMARCA DE IMARUÍ/SC.</t>
  </si>
  <si>
    <t>0013127-63.2023.8.24.0710</t>
  </si>
  <si>
    <t>Aquisição de Mosquetão Aço Trava Simples 08x80mm</t>
  </si>
  <si>
    <t>É necessário a compra dos mosquetões para hatear as bandeiras no Fórum da Comarca de São José_x000D_</t>
  </si>
  <si>
    <t>0018561-33.2023.8.24.0710; 0022326-12.2023.8.24.0710</t>
  </si>
  <si>
    <t>Aquisição de Mouse LED Ergonômico 1600dpi 6 botões - PC e Laptop - Verto Mouse 22885 – Trust</t>
  </si>
  <si>
    <t>Aquisição de 1 (um) mouse ergonômico para a Magistrada Dra. Liana Bardini Alves, conforme necessidade médica atestada e orientação da Seção de Ergonomia
(documento anexo)</t>
  </si>
  <si>
    <t>0018457-41.2023.8.24.0710</t>
  </si>
  <si>
    <t>Camboriú</t>
  </si>
  <si>
    <t xml:space="preserve">Aquisição de Mouse sem fio ergonomico Multilaser e Teclado Logitech ergonomico Série K860
</t>
  </si>
  <si>
    <t>A presente requisição e para compra de equipamento ergonomico formulado pelo servidor Joarez Avila Saticq Júnior em atenção a orientação contida no SEI 0017738-59.2023.8.24.0710 da DTI
documentos em anexo._x000D_</t>
  </si>
  <si>
    <t>1 mouse; 1 teclado</t>
  </si>
  <si>
    <t>0022883-96.2023.8.24.0710</t>
  </si>
  <si>
    <t>Aquisição de mouses ergonômicos</t>
  </si>
  <si>
    <t>Essencial para a saúde dos servidores que trabalham realizando muitos cliques no sistema.</t>
  </si>
  <si>
    <t>Aquisição de Mouses/Teclados</t>
  </si>
  <si>
    <t>457752 e 451817</t>
  </si>
  <si>
    <t>Aquisição de muda de planta.</t>
  </si>
  <si>
    <t>Doação de mudas necessárias para finalização do processo (E 120580/2022) de aprovação do projeto de reforma do paisagismo do canteiro central do TJSC (SEI
0009259-14.2022.8.24.0710).
Informamos que a exigência da FLORAM foi a aquisição e doação de 39 mudas de árvores nativas da Mata Atlântica ao Departamento de Arborização Pública e
Hortos da FLORAM. Assim sendo, foram solicitados orçamentos para aquisição de quaisquer mudas de árvores nativas, com o menor custo possível, sem
descrimação específica das espécies. As empresas encaminharam suas propostas, com as quais constatamos que o valor por muda é sempre o mesmo,
independente da espécie</t>
  </si>
  <si>
    <t>39 mudas de plantas</t>
  </si>
  <si>
    <t>0020682-34.2023.8.24.0710</t>
  </si>
  <si>
    <t>Aquisição de Nobreak NHS Premium PDV Sen (GII 1000VA/3b.7Ah s220v</t>
  </si>
  <si>
    <t>O no-break utilizado no scanner apresentou defeito, necessitando de troca. O aparelho foi avaliado pelo TSI que também verificou que não há na Comarca nenhum outro nobreak capaz de substituir esse com defeito</t>
  </si>
  <si>
    <t>0024147-51.2023.8.24.0710</t>
  </si>
  <si>
    <t>Aquisição de NPK Adubo 08-20-20 (bolsa de 50 Kg)</t>
  </si>
  <si>
    <t>Tendo em vista a Requisição de Compra feita para serviços de jardinagem (SEI! 0048017-62.2022.8.24.0710) onde um dos itens é a aplicação de adubo na área de 286
m², solicitamos a presente RC. A “Orientação nº 08/2020 – Normativa de Jardinagem do PJSC” recomenda a aplicação do adubo químico NPK por ser fácil manusear e
por dar resultado de forma rápida.</t>
  </si>
  <si>
    <t>0048728-67.2022.8.24.0710</t>
  </si>
  <si>
    <t xml:space="preserve">Aquisição de OXILENE e AQUASTOP 5 LITROS
</t>
  </si>
  <si>
    <t>Aquisição de produtos específicos para limpeza e tratamento de granito. Nosso prédio tem muitas peças de granito, internas e externas, que necessitam de limpeza e
tratamento. O Oxilene será utilizado para remoção das marcas de ferrugem e demais sujeiras e o Aquastop fará a imperbeamilização, evitando aderência de novas
sujeiras, limo e fungos, bem como dará brilho mantendo sempre o aspecto de novo.</t>
  </si>
  <si>
    <t>5 oxline e 3 aquastop</t>
  </si>
  <si>
    <t>0018413-22.2023.8.24.0710</t>
  </si>
  <si>
    <t>Aquisição de PAINEL COMPLETO VALVULA DE MICTORIO EMBUTIR 2780 DK</t>
  </si>
  <si>
    <t>Aquisição de peça para conserto de mictório instalado em banheiro do Fórum da Comarca de Ascurra, para atender o público que frequenta o prédio._x000D_</t>
  </si>
  <si>
    <t>0013101-65.2023.8.24.0710</t>
  </si>
  <si>
    <t>Aquisição de pano de limpeza uso geral - com 5kg; óleo lubrificante - Spray e tinta branca fosca - Spray</t>
  </si>
  <si>
    <t>Aquisição de Óleo lubrificante, Tinta branca fosca e Estopas, para limpeza de móveis para raproveitamento no TJSC. _x000D_</t>
  </si>
  <si>
    <t>14 pano de limpeza; 5 oleo lubrificante e 5 tinta branca fosca</t>
  </si>
  <si>
    <t>0046440-15.2023.8.24.0710</t>
  </si>
  <si>
    <t>Aquisição de pano para limpeza do tipo saca alvejada, 100% algodão, 50 x 70cm, com no min 160 gramas</t>
  </si>
  <si>
    <t>0035549-32.2023.8.24.0710</t>
  </si>
  <si>
    <t>Aquisição para distribuição a todas Unidades do PJSC, para utilização nas atividades de limpeza das edificações do PJSC. Observa-se que houve ampliação da distribuição nos últimos meses,
decorrente da maior movimentação das estruturas do PJSC, de modo que o saldo do material encontra-se próximo do término. Objetivando evitar contratempos nas atividades de limpeza nas diversas
localidades, opinamos pelo afastamento da dispensa eletrônica.</t>
  </si>
  <si>
    <t>0026433-02.2023.8.24.0710</t>
  </si>
  <si>
    <t xml:space="preserve">Aquisição de pano para limpeza do tipo saca alvejada, 100% algodão, 50 x 70cm, com no min 160 gramas e
Limpa vidros, caixa contendo 12 frascos borrifadores com 500ml, validade mínima de 12 meses
</t>
  </si>
  <si>
    <t>Aquisição para distribuição a todas Unidades do PJSC, para utilização nas atividades de limpeza nas edificações existentes. Cabe informar que na pesquisa do produto limpa vidros encontramos
somente a unidade frasco, de modo que para fins comparativos deve-se multiplicar por 12 (doze), uma vez a caixa do produto ser composta por 12 frascos, e desta administração realizar a aquisição e
distribuição deste material na unidade CAIXA com 12 frascos</t>
  </si>
  <si>
    <t>450 Panos para limpeza e 128 cx de limpa vidros.</t>
  </si>
  <si>
    <t>0016747-83.2023.8.24.0710</t>
  </si>
  <si>
    <t>Aquisição de Papel Chamequinho A4, 210x297 - 180g/m², na cor branca</t>
  </si>
  <si>
    <t>Trata-se de requisição de compras de 20 pacotes de 50 folhas de Papel Chamequinho A4, 210x297 - 180g/m², na cor branca, da marca chamequinho. A demanda é para
atender o Gabinete da Presidência e Assessoria de Cerimonial. O material servirá para impressão de atas, termos e outros documentos pertinentes ao Gabinete da
Presidência e da Assessoria de Cerimonial.
Informo que em razão do Tribunal de Justiça de Santa Catarina não possuir mais a gráfica, o almoxarifado não dispõe mais esse tipo de folha que tem uma gramatura
diferenciada da folha comum fornecida pelo almoxarifado</t>
  </si>
  <si>
    <t>0027818-82.2023.8.24.0710</t>
  </si>
  <si>
    <t xml:space="preserve">Aquisição de papel kraft para embrulho, gramatura 80 med 66x96cm
Aquisição de extrator de grampos em aço inox, embalagem individual
Aquisição de grampo para grampeador 26/6, com tratamento anti oxidação, caixa com 1.000 grampos
Aquisição de bateria alcalina 12V A23, em cartela com um unidade
</t>
  </si>
  <si>
    <t>Materiais para distribuição às Unidades do PJSC para realização de atividades de escritório. Informamos que referente ao item 3 - grampo para grampeador, houve aquisição neste exercício no valor
total de R$ 2.700,00, assim o item 4 - bateria alcalina A23 houve aquisição no valor de R$ 1.125,00 , ambos no processo 17292-56.2023. Considerando a recente e não prevista instalação de novos
gabinetes, houve ampliação do grampo para grampeador, incorrendo na antecipação de seu esgotamentamento no estoque antes do previsto. Desta maneira, objetivando evitar contratempos nestas
Unidades, sugerimos o afastamento da cotação eletrônic</t>
  </si>
  <si>
    <t>1200 papel kraft gr 80, 250 extrator de grampos, 1000 grampo pra grampeador 26/6 e 200 bateria alcalina 12v A23.</t>
  </si>
  <si>
    <t>0043724-15.2023.8.24.0710</t>
  </si>
  <si>
    <t>São João Batista</t>
  </si>
  <si>
    <t>Aquisição de Par de Placas de Identificação Veicular (PIV) - Padrão Mercosul</t>
  </si>
  <si>
    <t>Necessidade de substituição das placas do veículo oficial do fórum desta comarca, por motivo de desbotamento, sendo esta a primeira substituição a ser realizada no
Veículo Renault/Logan EXP 16, Patrimônio 754107. Justifico a existência de um único orçamento devido a inexistência de prestador de serviço no município sede
desta comarca</t>
  </si>
  <si>
    <t>01 par</t>
  </si>
  <si>
    <t>0028785-30.2023.8.24.0710</t>
  </si>
  <si>
    <t>Aquisição de Par de placas Mercosul</t>
  </si>
  <si>
    <t>Haja vista a recente aquisição de dois veículos novos para o NIS, cuja entrega está na iminência de ocorrer, bem como que um veículo da frota do TJSC foi recentemente
disponibilizado para a Casa Militar do TJSC, e considerando que os setores utilizam placas de segurança, em razão das atividades que desenvolvem, faz-se necessária a
presente aquisição para que as placas de segurança possam ser confeccionadas e acopladas aos veículos.</t>
  </si>
  <si>
    <t>0037224-30.2023.8.24.0710</t>
  </si>
  <si>
    <t>Aquisição de par de placas padrão Mercosul para veículos</t>
  </si>
  <si>
    <t>Conforme solicitação para Manutenção em veículo oficial, foi verificada a necessidade de substituição das placas de identificação do veículo Oficial da Comarca de
Itaiópolis-SC, Renault Logan Branco, placas MIL3306. Informo que foi procedido o levantamento de preços conforme Relação de empresa estampadora e laudo de
vistoria</t>
  </si>
  <si>
    <t>0003865-89.2023.8.24.0710</t>
  </si>
  <si>
    <t>Aquisição de Pares de placa Mercosul</t>
  </si>
  <si>
    <t>Confecção de 05 placas veiculares para veículos do PJSC em utilização pelo NIS e 01 Placa para Veículo de utilização da Presidência. _x000D_</t>
  </si>
  <si>
    <t>6 pares</t>
  </si>
  <si>
    <t>0015185-39.2023.8.24.0710</t>
  </si>
  <si>
    <t>Aquisição de Pasta para limpeza a seco, frasco com 500 gramas</t>
  </si>
  <si>
    <t>Aquisição para distribuição a todas Unidades do PJSC, para utilização nas atividades de limpeza.</t>
  </si>
  <si>
    <t>Aquisição de PASTA TERMICA BISNAGA APLICADORA 10G</t>
  </si>
  <si>
    <t>O material solicitado se faz necessário na manutenção em processadores de microcomputadores realizada pela Seção de Gerenciamento e Manutenção de Equipamentos
de TI e Técnicos de Suporte em Informática.</t>
  </si>
  <si>
    <t>0004978-78.2023.8.24.0710</t>
  </si>
  <si>
    <t>Aquisição de pastas registradoras A/Z</t>
  </si>
  <si>
    <t> 228436, 228435</t>
  </si>
  <si>
    <t>Aquisição de Patches emborrachado - NIS/TJSC</t>
  </si>
  <si>
    <t>Identificação do NIS para os uniformes utilzados em Instruções pelos monitores e instrutores de Tiro Defensivo e Direção Defensiva ministrado aos Magistrados e
Servidores do PJSC, juntamente com AJ.</t>
  </si>
  <si>
    <t>0015202-75.2023.8.24.0710</t>
  </si>
  <si>
    <t>Aquisição de peça com instalação conserto de bebedouros, 354028, 372060, 380196, 426156, 428673,,428684,438211</t>
  </si>
  <si>
    <t>Trata-se de Requisição de Compra para conserto dos bebedouros que faz necessário em virtude de os bens não estarem em funcionamento, inviabilizando assim seu uso,
principalmente devido ao desgaste de suas peças.</t>
  </si>
  <si>
    <t>7 mangueira e mão de obra.</t>
  </si>
  <si>
    <t>0017166-06.2023.8.24.0710</t>
  </si>
  <si>
    <t xml:space="preserve">Aquisição de Peça de tapete Capacho com 2 m X 1,20 m - Grafite, sem personalização
e Peça de tapete Capacho com 80 cm X 1,20 m - Grafite, sem personalização
</t>
  </si>
  <si>
    <t xml:space="preserve">Destina-se à aquisição de 4 tapetes do tipo Capacho, para as dependências do prédio do fórum de Quilombo, em razão da deterioração dos dois que estão sendo
utilizados. Os dois menores (item 2) são para os dias de chuva e os dois maiores (item 1) são fixados na entrada do Fórum. </t>
  </si>
  <si>
    <t>0032240-03.2023.8.24.0710</t>
  </si>
  <si>
    <t>Aquisição de Peças de impressoras</t>
  </si>
  <si>
    <t>Manutenção do parque de impressoras do PJSC</t>
  </si>
  <si>
    <t>0017856-35.2023.8.24.0710</t>
  </si>
  <si>
    <t>Aquisição de peças e insumos de TI diversos (pen drive, cartão de memória, pilhas,  nobreaks, baterias, fontes, adaptadores, espaguetes/tubo, etc)</t>
  </si>
  <si>
    <t>0016689-80.2023.8.24.0710; 0025510-73.2023.8.24.0710</t>
  </si>
  <si>
    <t>Aquisição de PEÇAS PARA CADEIRAS</t>
  </si>
  <si>
    <t>Demandas anuais para substituição de rodízios de cadeiras e materiais de limpeza para higienização das mesmas.</t>
  </si>
  <si>
    <t>Aquisição de peças para reparo nos equipamentos da Seção Odontológica</t>
  </si>
  <si>
    <t xml:space="preserve">6520 - instrumentos, equipamentos e suprimentos dentários </t>
  </si>
  <si>
    <t>Manter os consultórios odontológicos em atividade</t>
  </si>
  <si>
    <t>0007998-77.2023.8.24.0710; 0029005-28.2023.8.24.0710; 0052289-65.2023.8.24.0710</t>
  </si>
  <si>
    <t>Aquisição de Peças para Serviços corretivos nas portas automáticas das edificações de 2° Grau do TJSC - 200.3.64.8</t>
  </si>
  <si>
    <t>Garantir o funcionamento adequado das portas automáticas</t>
  </si>
  <si>
    <t>Aquisição de perfuradores de papel</t>
  </si>
  <si>
    <t>414987, 324894, 319220</t>
  </si>
  <si>
    <t>200 unidades, dentre tamanhos médio e de grande porte</t>
  </si>
  <si>
    <t xml:space="preserve">Aquisição de Pilha alcalina palito (AAA), em cartela com 2 unidades. Validade minima de 12 meses no ato da entrega.
e Pilha alcalina palito (AA), em cartela com 2 unidades. Validade minima de 12 meses no ato da entrega
</t>
  </si>
  <si>
    <t>Aquisição para distribuição às unidades do Poder Judiciário para utilização em controles remotos, microfones e outros dispositivos._x000D_</t>
  </si>
  <si>
    <t>0014761-94.2023.8.24.0710</t>
  </si>
  <si>
    <t>Aquisição de pilhas alcalinas</t>
  </si>
  <si>
    <t>419860, 21806</t>
  </si>
  <si>
    <t>Materiais necessários utlizados pelas Unidades do PJSC em diversos utensílios</t>
  </si>
  <si>
    <t>3.500 cartelas</t>
  </si>
  <si>
    <t>0017973-26.2023.8.24.0710; 0042988-94.2023.8.24.0710</t>
  </si>
  <si>
    <t>Aquisição de Pincel atômico: Material: Plástico Rígido, Tipo Ponta: Feltro, Características Adicionais: Ponta Grossa Retangular Chanfrada, Cor Tinta: Preta, Tipo Carga: Recarregável,</t>
  </si>
  <si>
    <t>Aquisição para distribuição às unidades do Poder Judiciário para utilização nas atividades de expediente diárias.</t>
  </si>
  <si>
    <t>480</t>
  </si>
  <si>
    <t xml:space="preserve">0041443-23.2022.8.24.0710 </t>
  </si>
  <si>
    <t>Aquisição de PIRAMIDES COLORIDAS DE PFISTER ADULTO KIT</t>
  </si>
  <si>
    <t>A pedido da Psicóloga do Fórum de Criciúma, a servidora Joana Patrícia Anacleto de Assis, mat. 20914, requer-se a aquisição de um kit, conforme descrito no campo
"discriminação dos serviços/materiais", para teste psicológico tendo em vista que não há unidade para fornecer pela Seção de Atenção Integral à Saúde / DS / TJSC, tudo
conforme os documentos no anex</t>
  </si>
  <si>
    <t>0007183-80.2023.8.24.0710</t>
  </si>
  <si>
    <t>Aquisição de Placa de comando de portão eletrônico</t>
  </si>
  <si>
    <t>Manutenção do portão eletrônico localizado na entrada do fórum. _x000D_</t>
  </si>
  <si>
    <t>0013749-45.2023.8.24.0710</t>
  </si>
  <si>
    <t>Aquisição de placa em aço 35x50 cm e moldura em acrílico cristal 6mm medindo 45x60 cm</t>
  </si>
  <si>
    <t>Trata-se de requisição de compra de 1 placa em aço 35x50 cm e moldura em acrílico cristal 6mm medindo 45x60 cm, em razão da reforma parcial do Fórum da Comarca de Mondaí A Inauguração das novas Instalações do Fórum da Comarca de Mondaí será realizada no dia 27 de julho de 2023, e por isso requer tal placa de instalação.</t>
  </si>
  <si>
    <t>0029332-70.2023.8.24.0710</t>
  </si>
  <si>
    <t>Aquisição de Placa em aço 35x50 cm e moldura em acrílico cristal 6mm medindo 45x60 cm</t>
  </si>
  <si>
    <t>Trata-se de requisição de compra de 1 placa em aço 35x50 cm e moldura em acrílico cristal 6mm medindo 45x60 cm, em razão da Inauguração do Fórum da Comarca de
Timbó. A Inauguração das novas Instalações do Fórum da Comarca de Timbó será realizada no dia 24 de outubro de 2023, e por isso requer tal placa de instalação.
O objeto não se enquadra nas vedações previstas pela Lei Estadual nº 6.677/1985 e não se enquadra em bem de luxo, e não há resolução vigente com essa previsão e
nesse sentido, destaca-se o disposto no art. 5º, §3º, IV da Res. GP n. 29/2021: Art. 5º As contratações diretas de pequeno valor serão realizadas preferencialmente por meio da dispensa eletrônica [...]
§ 3º Será utilizado o formulário de requisição de compras, com a contratação da proposta mais vantajosa consignada, quando:
[...]IV - caracterizado evidente prejuízo no uso da dispensa eletrônica.
Informo ainda que foi realizado orçamentos com várias empresas, o qual verificou-se que a proposta da empresa Troféu Prime é mais vantajosa e menos onerosa.</t>
  </si>
  <si>
    <t>0047700-30.2023.8.24.0710</t>
  </si>
  <si>
    <t xml:space="preserve">Aquisição de placa em aço/latão 15x4 cm com moldura
</t>
  </si>
  <si>
    <t xml:space="preserve">Trata-se de requisição de compra de 1 placa em aço/latão 15x4 cm com moldura para colocar no quadro de foto na galeria de Presidente, em razão do Decerramento da
foto do Presidente João Henrique Blasi, que se realizará na Solenidade de Posse dos Novos Dirigentes.
A Solenidade de Posse dos novos Dirigentes será realizada no dia 01 de novembro de 2023, e por isso requer tal placa. O objeto não se enquadra nas vedações previstas pela Lei Estadual nº 6.677/1985 e não se enquadra em bem de luxo, e não há resolução vigente com essa previsão e nesse sentido, destaca-se o disposto no art. 5º, §3º, IV da Res. GP n. 29/2021:
Art. 5º As contratações diretas de pequeno valor serão realizadas preferencialmente por meio da dispensa eletrônica [...]
§ 3º Será utilizado o formulário de requisição de compras, com a contratação da proposta mais vantajosa consignada, quando:
[...]IV - caracterizado evidente prejuízo no uso da dispensa eletrônica.
Informo ainda que foi realizado orçamentos com várias empresas, o qual verificou-se que a proposta da empresa Troféu Prime é mais vantajosa e menos onerosa. </t>
  </si>
  <si>
    <t>0050203-24.2023.8.24.0710</t>
  </si>
  <si>
    <t xml:space="preserve">Aquisição de Placa fotoluminescente saída seta para esquerda de PVC 25x16cm e Placa fotoluminescente saída de PVC 25x16cm
</t>
  </si>
  <si>
    <t>Necessidade de aquisição de placas de sinalização de saída de emergência fotoluminescente para regularização do Projeto da Edificação conforme SEI de nº 0024096-
11.2021.8.24.0710, portanto a presente RC trata-se de aquisição de placas de sinalização que não constam nos contratos vigentes e devem ser adquiridos por meio de
Requisição de Compras, consoante também a disposição do SEI 0033671-43.2021.8.24.0710 da Divisão de Manutenção Predial do 1º Grau.</t>
  </si>
  <si>
    <t>0035007-14.2023.8.24.0710</t>
  </si>
  <si>
    <t>Aquisição de PLACA MERCOSUL PAR</t>
  </si>
  <si>
    <t xml:space="preserve">Justifica-se esta requisicao de compras devido a necessidade de substituir as placas existentes do veeiculo à servico deste Poder Judiciário, por estarem apagadas.
Esta substituição faz-se necessario para não sofrer multa de transito. </t>
  </si>
  <si>
    <t>1par</t>
  </si>
  <si>
    <t>0021479-10.2023.8.24.0710</t>
  </si>
  <si>
    <t>Aquisição de Placa OSB Multiuso - 10mm - 1,22m X 2,20m</t>
  </si>
  <si>
    <t>Realização da Fase Prática (Nível II) do programa de prevenção de acidentes no ambiente de trabalho e capacitação da brigada de incêndio das edificações do PJSC_x000D_</t>
  </si>
  <si>
    <t>0033871-79.2023.8.24.0710</t>
  </si>
  <si>
    <t xml:space="preserve">Aquisição de Placas de sinalização de saída de emergência fotoluminescente 25X16 cm e Placa de sinalização de saída de emergência fotoluminescente com SETA PARA DIREITA dimensões 25X16 cm
</t>
  </si>
  <si>
    <t>Necessidade de aquisição de placas de sinalização de saída de emergência fotoluminescente para regularização do Projeto da Edificação junto ao CBMSC conforme
SEI 0010948-93.2022.8.24.0710.. OBS: Materiais não previstos no Contrato de Manutenção vigente devendo ser adquiridos via RC.</t>
  </si>
  <si>
    <t>0012162-85.2023.8.24.0710</t>
  </si>
  <si>
    <t>Aquisição de Placas padrão Mercosul</t>
  </si>
  <si>
    <t>Necessidade de substituição das placas do veículo oficial do fórum desta comarca, por motivo de desbotamento, sendo esta a primeira substituição a ser realizada no
Veículo Renault/Logan EXP 16. Patrimônio 751555.</t>
  </si>
  <si>
    <t>1 par</t>
  </si>
  <si>
    <t>0021009-76.2023.8.24.0710</t>
  </si>
  <si>
    <t xml:space="preserve">Aquisição de planta Guaimbé (Philodendro bipinnatifidum), plantas médias; terra preta preparada (saco de 30 litros ou aproximandamente 16 kg); singônio (Syngonium podophyllum) alt 20cm - caixa com 15 unidades e adubo fertilizante NPK 10-10-10 (Azophoska) - embalagem c/ 05 kg - (jardinagem)
</t>
  </si>
  <si>
    <t>Em razão da necessidade de plantio de nova grama - por morte da anterior - na divisa do Tribunal de Justiça, sede, com DNT-SC, 150 m2, faz-se necessária a compra de
terra e adubo, bem como algumas plantas de ornamentação para complementar a cobertura de áreas carecas. Obs 1: a compra da grama será em RC própria, em elaboração. Obs 2: a descrição "planta Guaimbé - plantas médias" refere-se à mesma descrição "Guaimbé, altura 30-50 cm". O valor do serviço é compatível com o valor praticado no mercado, conforme documentos anexados.</t>
  </si>
  <si>
    <t>20 planta guaimbé; 50 saco de terra preta;  04 planta singônio;  e 5 saco de adubo fertilizante</t>
  </si>
  <si>
    <t>0045487-51.2023.8.24.0710</t>
  </si>
  <si>
    <t>Aquisição de Plástico polibolha, largura mínima de 1,20m, micragem minima 30, rolo com 100 metros</t>
  </si>
  <si>
    <t>Materiais para utilização pela Divisão de Almoxarifado na proteção no envio de materiais frágeis, assim como atendimento pontual de demandas da DTI e DIE.</t>
  </si>
  <si>
    <t>0004623-68.2023.8.24.0710</t>
  </si>
  <si>
    <t>Aquisição de PLÁSTICO POLIBOLHAS, 1,2 METROS DE LARGURA, ROLO COM 100 METROS, ESPESSURA MÍNIMA DE 30 MICRAS</t>
  </si>
  <si>
    <t>Aquisição para utilização nas remessas de materiais frágeis, como poltronas e móveis diversos. Observa-se que houve grande aumento na distribuição destes nos últimos meses. Considerando que
recentemente houve recebimento de grande quantitativo de poltronas, as quais serão distribuídas em caráter imediato pela Divisão de Patrimônio</t>
  </si>
  <si>
    <t>0024654-12.2023.8.24.0710</t>
  </si>
  <si>
    <t>Aquisição de PNEU DUAS LONAS 3,50X8 -</t>
  </si>
  <si>
    <t>Aquisição de Pneu p/ carrinho 3.25-8 2 lonas (+)</t>
  </si>
  <si>
    <t xml:space="preserve">A compra se faz necessária pois os atuais pneus do carrinho de transporte utilizado pelos zeladores estragaram. </t>
  </si>
  <si>
    <t>0012518-80.2023.8.24.0710</t>
  </si>
  <si>
    <t>Aquisição de POLTRONA</t>
  </si>
  <si>
    <t>Necessidade de aquisição de poltronas para uso corporativo no hall principal da Torre I do Tribunal de Justiça, conforme projeto contido no SEI n. 0046649-
18.2022.8.24.0710. As poltronas a serem adquiridas possuem estrutura reforçada e material diferenciado para suportar a utilização prolongada, sem que haja necessidade
de manutenções periódicas ou até mesmo nova compra</t>
  </si>
  <si>
    <t>0010948-59.2023.8.24.0710</t>
  </si>
  <si>
    <t>Aquisição de POLTRONA DE 1 LUGAR MODELO: POLTRONA BARI</t>
  </si>
  <si>
    <t>Trata-se de RC urgente para atendimentos dos projetos de instalações de Novas Varas da Presidência, bem como para os demais atendimentos das comarcas para
instalação de gabinetes de magistrados. Cumpre ressaltar que não foi previsto no PLA de 2022 em razão deste item constar em processo licitatório (SEI n; 0023957-
25.2022.8.24.0710)</t>
  </si>
  <si>
    <t>0002350-19.2023.8.24.0710</t>
  </si>
  <si>
    <t>Aquisição de POLTRONA PARA AUDITÓRIO P.M.R: contendo no mínimo as seguintes especificações: Poltrona para auditório para pessoas com mobilidade reduzidas com assento, encosto e prancheta escamoteável - Destro ou Canhoto. Cor: n. 1158. Quando a poltrona não estiver em uso, tanto o assento como o encosto deverão retornar à posição vertical, liberando espaço do corredor sem auxílio do usuário. Apoio de braço lateral articulado e estrutura lateral livre até o assento.</t>
  </si>
  <si>
    <t>Contratação necessária para composição dos bens a serem adquiridos no processo n° 0018739-79.2023.8.24.0710, uma vez que na adesão a esta ata de registro de
preços não há poltronas PMR. OBS: as especificações devem ser coincidentes da contratação presente na Ata 2023/064 para manter a padronização do ambiente a ser
instalado, conforme especificações anexas ao processo.</t>
  </si>
  <si>
    <t xml:space="preserve">0039461-37.2023.8.24.0710 </t>
  </si>
  <si>
    <t>Aquisição de POLTRONAS DE 1 LUGAR</t>
  </si>
  <si>
    <t>Justifica-se a solicitação para atendimentos dos pedidos para as instalações de novos gabinetes provenientes da Secretaria do TJSC e comarcas. Trata-se de RC urgente
para atendimentos dos projetos de instalações de Novas Varas da Presidência, bem como para os demais atendimentos das comarcas para instalação de gabinetes de magistrados.</t>
  </si>
  <si>
    <t>0027780-70.2023.8.24.0710</t>
  </si>
  <si>
    <t>Aquisição de porta automática para o 11° andar da torre I, sendo que tal porta destina-se a
Corregedoria Geral da Justiça e deve compreender o vão de 1300 mm x 2480 mm x 2770 mm
(compreendendo grupo operador, 2 sensores, trava eletromecânica, bateria, chave liga e desliga, trilho,
chassi, estrutura metálica e vidro temperado)</t>
  </si>
  <si>
    <t>0031911-88.2023.8.24.0710</t>
  </si>
  <si>
    <t>Aquisição de Porta Banner de Aluminio de 2,00 mts com ponteira 2 garras e bolsa</t>
  </si>
  <si>
    <t>A Coordenadoria do Programa Lar Legal realiza eventos relacionados a entrega de títulos aos cidadãos e assim nescessita dos portas banner, pois os susportes hoje são
emprestados do cerimonial da Presidência, dificultando o uso dos mesmos concomitante, necesistando ter disponível para uso nas cerimônias do Programa</t>
  </si>
  <si>
    <t>0004986-55.2023.8.24.0710</t>
  </si>
  <si>
    <t xml:space="preserve">Aquisição de Porta Lápis em acrílico poliestireno transparente fumê, 9cm de altura e 5,5cm de largura
e Plástico para proteção de fohas com 4 furos, espessur amínima de 100 microns, parfa folhas A4, cintados em dúzia
</t>
  </si>
  <si>
    <t>300 porta lapis e 600 plastico para proteção de folhas.</t>
  </si>
  <si>
    <t>0021020-08.2023.8.24.0710</t>
  </si>
  <si>
    <t xml:space="preserve">Aquisição de Prato Raso e Copos de Vidro
</t>
  </si>
  <si>
    <t>Utensílios que serão utilizados em dias de Júri, visto que a alimentação é servida pelo restaurante local, dentro das dependências do Fórum.Importante mencionar que no
ano de 2022 foram adquiridos utensílios para utilização nas sessões do júri, mas como o número de particpantes é variável faz-se necessário a complementação da
compra anterior</t>
  </si>
  <si>
    <t>15 prato e 06 copos</t>
  </si>
  <si>
    <t>0011159-95.2023.8.24.0710</t>
  </si>
  <si>
    <t>Aquisição de pratos vidro tamanho sobremesa</t>
  </si>
  <si>
    <t xml:space="preserve">Aquisição de pratos para servir refeições aos jurados e demais participantes das Sessões do Tribunal do Júri no Fórum da Comarca de Ascurra. </t>
  </si>
  <si>
    <t>0013168-30.2023.8.24.0710</t>
  </si>
  <si>
    <t xml:space="preserve">Aquisição de protetores solares destinados aos servidores que exercem as funções/atividades de oficial de justiça, oficial de justiça e avaliador, comissário da infância e juventude e oficial da infância e juventude. </t>
  </si>
  <si>
    <t xml:space="preserve">Seguir a recomendação dos Programas de Prevenção de Riscos Ambientais- PPRA, visando à prevenção da saúde dos colaboradores durante as atividades externas e redução das doenças relacionadas ao trabalho. </t>
  </si>
  <si>
    <t>2500 unidades</t>
  </si>
  <si>
    <t xml:space="preserve">0045980-62.2022.8.24.0710 </t>
  </si>
  <si>
    <t>Aquisição de PULVERIZADOR COSTAL 20L</t>
  </si>
  <si>
    <t>Aquisição do pulverizador. Utilizado pelo zelador na manutenção predial em geral, lavação de calçadas, pedras e telhado com aplicação de produto.</t>
  </si>
  <si>
    <t>0017783-63.2023.8.24.0710</t>
  </si>
  <si>
    <t>Aquisição de Quadro em acrílico transparente 3mm, 1,20m x 0,60m, com 4 prolongadores cromados para fixar na parede</t>
  </si>
  <si>
    <t>A Comarca de Ascurra comemora 20 anos de instalação em 2023 e o quadro que se pretende comprar registrará esse importante momento, com o nome de todos os
colaboradores que passaram pela Comarca.</t>
  </si>
  <si>
    <t>0011200-62.2023.8.24.0710</t>
  </si>
  <si>
    <t>Presidente Getúlio</t>
  </si>
  <si>
    <t>Aquisição de quadro em acrílico transparente 3mm, 1,20m x 0,60m, com 4 prolongadores cromados para fixar na parede</t>
  </si>
  <si>
    <t>A Comarca de Presidente Getúlio comemora 20 anos de instalação em 2023 e o quadro que se pretende comprar registrará esse importante momento, com o nome de
todos os colaboradores que passaram pela Comarca</t>
  </si>
  <si>
    <t>0028088-09.2023.8.24.0710</t>
  </si>
  <si>
    <t xml:space="preserve">Aquisição de refil MOP PÓ acrílico 60cm e 
Suporte s/cabo MOP PÓ 60cm
</t>
  </si>
  <si>
    <t>Os itens compõem um único kit e a aquisição individual de cada peça pode apresentar incompatibilidade entre os equipamentos na utilização. Os arquivos de documentos apresentam peculiaridades na manutenção e limpeza. A preservação dos documentos envolve um conjunto de ações que visam mitigar possíveis danos aos documentos. Por esse motivo, não é recomendado o uso de vassouras e similares na limpeza dos pisos</t>
  </si>
  <si>
    <t>60 refil mop, e 20 suporte s/cabo mop</t>
  </si>
  <si>
    <t>0026491-05.2023.8.24.0710</t>
  </si>
  <si>
    <t>Aquisição de Refil Mop Úmido – Ponta Dobrada com Loop 340 gr- Marca Nobre</t>
  </si>
  <si>
    <t>Necessidade de aquisição de refis para equipamento Mop Úmido, utilizado nos procedimentos de limpeza de todas as instalações do Poder Judiciário Catarinense. A
distribuição destina-se ao Tribunal de Justiça (prédio sede), unidades administrativas e Comarcas deste PJSC._x000D_</t>
  </si>
  <si>
    <t>0010212-41.2023.8.24.0710</t>
  </si>
  <si>
    <t>Aquisição de Refil para embalador quadrado de guarda-chuva</t>
  </si>
  <si>
    <t>Necessidade de aquisição de Refil para embalador quadrado de guarda-chuva , fornecido nos dias chuvosos a todos que circulam nas instalações do Poder Judiciário
Catarinense buscando manter a higiene e limpeza dos ambientes</t>
  </si>
  <si>
    <t xml:space="preserve">0044193-95.2022.8.24.0710 </t>
  </si>
  <si>
    <t>Aquisição de refrigerador Frost Free, 390 litros, marca Eletrolux</t>
  </si>
  <si>
    <t>Aquisição de uma geladeira Frost Free, marca Eletrolux, RF E39, para a copa do piso superior, em substituição ao refrigerador antigo, cujo nº de patrimônio é 131435,
adquirido em 1986, que será baixado do patrimônio da comarca assim que for aprovada a compra de um novo. _x000D_</t>
  </si>
  <si>
    <t>0006022-35.2023.8.24.0710</t>
  </si>
  <si>
    <t>Aquisição de relógio Digital Lelong LE 2112</t>
  </si>
  <si>
    <t>Trata-se de compra de um relógio digital para o Salão do Tribunal do Júri da Comarca de Palhoça, a pedido da magistrada responsável pelas sessões, a fim de que seja
visível a todos o controle do horário e o tempo de arguição de cada parte envolvida no processo.</t>
  </si>
  <si>
    <t>0035749-39.2023.8.24.0710</t>
  </si>
  <si>
    <t>Aquisição de Relógio e Cronometro Digital de Parede LED com Timer</t>
  </si>
  <si>
    <t>A presente requisição e para compra de um relógio cronometro de parede a ser instalado no Salão do Tribunal do Júri Popular da Comarca em atenção ao pedido formulado pela Presidente e Juíza do
Tribunal do Júri para controle do tempo da acusação e da defesa durante as sessões.</t>
  </si>
  <si>
    <t>0016528-70.2023.8.24.0710</t>
  </si>
  <si>
    <t>Aquisição de Removedor de cera, sem cheiro, 5 litros</t>
  </si>
  <si>
    <t>Esta requisição de compras se justifica pela necessidade da remoção da cera antiga presente no piso de alguns setores do Fórum Central da Comarca de Joinville, a
qual acaba deixando um aspecto ruim ao piso.</t>
  </si>
  <si>
    <t>0013919-17.2023.8.24.0710</t>
  </si>
  <si>
    <t>Aquisição de Removedor de sujeira (Removex) 2 Litros</t>
  </si>
  <si>
    <t>O material solicitado tem a necessidade de ser adquirido para facilitar a limpeza do ambiente interno do Fórum, (piso, antiderrapante e de cor clara, necessitando de
produtos mais potentes para efetivar a limpeza adequada)</t>
  </si>
  <si>
    <t>0018215-82.2023.8.24.0710 (2º quadrimestre)</t>
  </si>
  <si>
    <t xml:space="preserve">Aquisição de repelente de insetos, componente princípio ativo à base de icaridina, concentração mínima de 20%, repelência mínina de 4 horas contra aedes aegypti, apresentação uso tópico, forma </t>
  </si>
  <si>
    <t>A demanda decorre da significativa exposição dos servidores que laboram nas áreas externas do prédio deste Tribunal a insetos e mosquitos transmissores de doenças. A fim de protegê-los contra as picadas, o uso de repelente mostrou-se a melhor opção, pois contém substâncias que ao serem aplicadas na pele conseguem afastar e manter distantes esses insetos, em especial a espécie Aedes aegypti, responsável por doenças como a dengue, febre Chikungunya, zika vírus e febre amarela</t>
  </si>
  <si>
    <t xml:space="preserve">0026822-84.2023.8.24.0710 </t>
  </si>
  <si>
    <t>Aquisição de Repetidor AC IP66 com sirene bitonal e visual firebee com Serviço técnico para instalação e programação dos dispositivos repetidores sem fios firebee</t>
  </si>
  <si>
    <t>Adequação do sistema de alarme e detecção de incêndio no prédio, conforme SEI 0031959-81.2022.8.24.0710 tendo em vista que possuímos um servidor com
deficiência auditiva</t>
  </si>
  <si>
    <t>5 repetido com instalação</t>
  </si>
  <si>
    <t>0003379-07.2023.8.24.0710</t>
  </si>
  <si>
    <t>Aquisição de RESISTÊNCIA PARA TORNEIRA ELETRICA</t>
  </si>
  <si>
    <t>Justifica-se a aquisição de 1 resistência em razão da torneira elétrica da cozinha do Forúm da Comarca de Caçador não estar mais esquentando, tendo em vista que o
zelador da Comarca se protinficou a trocar e arrumar a resistência, para evitar a aquisição de uma torneira nova.</t>
  </si>
  <si>
    <t>0021250-50.2023.8.24.0710; 0027709-68.2023.8.24.0710</t>
  </si>
  <si>
    <t>Aquisição de Roçadeira Stihl FS160</t>
  </si>
  <si>
    <t>Equipamento necessário para a execução de serviço de jardinagem, corte da grama do jardim do Fórum de Araquari._x000D_</t>
  </si>
  <si>
    <t>0013703-56.2023.8.24.0710</t>
  </si>
  <si>
    <t>Aquisição de Rodízio empoliuretano PU com rolamento individual Jogos (com 5 rodízios)</t>
  </si>
  <si>
    <t>Considerando que as cadeiras encontram-se constantemente necessitando de substituiçao e manutenção das rodinhas, para reaproveitamento é necessário efetuar a substituiçãos dos rodízios danificados por novas rodinhas.</t>
  </si>
  <si>
    <t>0027264-50.2023.8.24.0710</t>
  </si>
  <si>
    <t>Aquisição de Rodízio empoliuretano PU com rolamento induvidual Jogos (Com 5 rodízios)</t>
  </si>
  <si>
    <t>Considerando que as cadeiras para reaproveitamento encontram-se com os rodízios danificados, para reaproveitamento é necessário efetuar a substituiçãos dos rodízios danificados por novas rodinhas.</t>
  </si>
  <si>
    <t>0022227-42.2023.8.24.0710</t>
  </si>
  <si>
    <t>Aquisição de Rodízios (rodas cadeira)</t>
  </si>
  <si>
    <t>Necessidade de substituição do rodizio (rodas), de cadeiras utilizadas pelos servidores para fins de trabalho, no fórum desta comarca, os quais encontram-se
danificados. Patrimônios: 421347, 421355, 421343, 421352, 421342, 413877, 421358, 421341, e restante para manter como reserva nesta comarca, para substituições futuras</t>
  </si>
  <si>
    <t>0022992-13.2023.8.24.0710</t>
  </si>
  <si>
    <t>Aquisição de rodízios em poliuretano PU com rolamento individual (kit com 5 unidades)</t>
  </si>
  <si>
    <t>A solicitação de aquisição de rodízio para conserto de cadeiras giratórias/poltronas giratórias da Academia Judicial justifica-se em razão da necessidade da substituição dos rodízios danificados a fim de aumentar sua vida útil. A manutenção corretiva evita o aumento do desgaste e/ou a sobrecarga de outras partes do mobiliário, o que poderia acarretar novas danificações ou mesmo a inutilização permanente. Trata-se, portanto, de promover a economicidade e a manutenção do padrão de ergonomia e organização dos ambientes de trabalho da empresa</t>
  </si>
  <si>
    <t>0041365-92.2023.8.24.0710</t>
  </si>
  <si>
    <t>Considerando que as cadeiras para reaproveitamento encontram-se com os rodízios danificados, para reaproveitamento é necessário efetuar a substituiçãos dos
rodízios danificados por novas rodinhas.</t>
  </si>
  <si>
    <t>0044316-59.2023.8.24.0710</t>
  </si>
  <si>
    <t>Aquisição de RODO 1M GALVANIZADO – SENDOR</t>
  </si>
  <si>
    <t>O Rodo de 1metro será utilizado para limpeza da garagem que é de piso porcelanato e que precisa de limpeza constante tendo em vista entrada e saíde diária do carro do
magistrado e do carro oficial do fórum, o rodo padão fornecido pelo almoxarifado é muito pequeno dificultando a limpeza.</t>
  </si>
  <si>
    <t>0045311-72.2023.8.24.0710</t>
  </si>
  <si>
    <t xml:space="preserve">Aquisição de Rodo de espuma com fibra - marca Sendor (conhecido como limpa piso ou rodo limpa azulejo - sem cabo),
Rodo de espuma - marca Sendor (sem cabo), Esfrega chão - marca Sendor (vassoura pequena de cerdas curtas - sem cabo), Removedor de sujeira (Removex) 5 Litros, Jarra, 2 Litros
</t>
  </si>
  <si>
    <t xml:space="preserve"> O material solicitado tem a necessidade de ser adquirido para facilitar a limpeza do ambiente interno do Fórum, (piso, antiderrapante e de cor clara, necessitando de
materiais mais potentes para efetivar a limpeza adequada). ITEM 1 - Esse material é necessário para a limpeza do piso interno, corredores do fórum, pois o piso
cerâmico é antiderrapante e se não for com a referente esponja, a limpeza do piso fica prejudicada; ITEM 2 - Como o fórum tem uma alta quantidade de vidraças, se faz
necessário esse material para a limpeza, pois tem maior durabilidade e flexibilidade para completo serviço; ITEM 3 - Se faz necessário para esfregar os frisos dos pisos
de cerâmica, sendo um material mais consistente e com maior durabilidade; ITEM 4 - Como o piso é claro e antiderrapante, esse produto se faz necessário para facilitar
a limpeza e eliminar com maior efetividade o acúmulo de sujeira do fórum. ITEM 5 - As jarras são necessárias para as reuniões de conciliação (resolução de conflitos)</t>
  </si>
  <si>
    <t>24- rolo de espuma, 12- esfregão, 5 removedor de sujeira, 3- jarras</t>
  </si>
  <si>
    <t>0046341-79.2022.8.24.0710</t>
  </si>
  <si>
    <t>Aquisição de rodo para chão</t>
  </si>
  <si>
    <t>O rodo é necessário para realizar a limpeza das calçadas anti-derrapantes do prédio do fórum. É necessário substituir esses itens, pois estão velhos e desgastados</t>
  </si>
  <si>
    <t>0014887-47.2023.8.24.0710</t>
  </si>
  <si>
    <t>O rodo é necessário para realizar a limpeza das calçadas anti-derrapantes do prédio do fórum. É necessário substituir esses itens, pois estão velhos e desgastados.
Informo que o rodo de borracha fornecido pelo Tribunal acaba estragando nas primeiras lavagens</t>
  </si>
  <si>
    <t xml:space="preserve">Aquisição de Rodos Mop giratórios com balde espremedor e Refis esfregão para rodo mops giratório.
</t>
  </si>
  <si>
    <t>CONFORME DOCUMENTO EM ANEXO, FOI DEFERIDO PELA DIREÇÃO DE INFRAESTRUTURA E SEÇÃO DE GESTÃO DE CONTRATOS, A AQUISIÇÃO DE RODO MOP DIVERSO DO MODELO DISTRIBUÍDO PELO PJSC. SENDO ASSIM, SOLICITAMOS 02 RODOS,TENDO EM VISTA QUE TEMOS 02
(DUAS) PESSOAS RESPONSÁVEIS PELA LIMPEZA DAS DEPENDÊNCIAS DO FÓRUM</t>
  </si>
  <si>
    <t>0031976-83.2023.8.24.0710</t>
  </si>
  <si>
    <t>Aquisição de ROLO de Saco para lixo Dover-Roll Economia AZUL, 50 litros - rolo com 30 unidades. Dimensões 63X80 cm</t>
  </si>
  <si>
    <t>Trata-se de manutenção do estoque regular do material usado para operação adequada do recolhimento, armazenamento temporário, e transporte dos resíduos, nos serviços de coleta seletiva. A aquisição de materiais de consumo (saco para lixo) para coleta seletiva de resíduos sólidos é indispensável para manutenção e ampliação do programa de coleta seletiva do PJSC, gerenciado pela Secretaria de Gestão Socioambiental. A coleta seletiva de recicláveis, bem como a destinação adequada dos recicláveis separados, é exigência da Lei Federal n. 12.305/2010 e da Resolução n. 05/2009-TJSC, e ação inserida no Plano de Logística Sustentável do PJSC. Com o retorno das atividades presenciais os pedidos aumentaram consideravelmente e é indispensável o uso de sacos para lixo azuis, visando manter a continuidade do abastecimento dos estoques de materiais do almoxarifado, para atendimento contínuo das necessidades e demandas das unidades diversas deste TJSC e Fóruns diversos do Estado e diante da informação da Divisão de Almoxarifado/DMP que o estoque está quase zerado, há necessidade da aquisição com urgência, motivo pelo qual solicita-se que seja afastada a realização da compra por meio de cotação eletrônica.</t>
  </si>
  <si>
    <t>0046965-94.2023.8.24.0710</t>
  </si>
  <si>
    <t>Taió</t>
  </si>
  <si>
    <t>Aquisição de ROLOS DE FITA ANTIDERRAPANTE COM 15 MT, COR PRETA</t>
  </si>
  <si>
    <t>Trata-se da aquisição de fitas antiderrapante para utilização nas escadas e pisos onde há grande circulação, tendo em vista o piso ser liso, evitando assim quedas ou
escorregamentos dos transeuntes.</t>
  </si>
  <si>
    <t>0010605-63.2023.8.24.0710</t>
  </si>
  <si>
    <t xml:space="preserve">Aquisição de sabão em pó, em pacote com 800 gramas, validade mínima de 12 meses
e lustra móvel 200ml, fragrância lavanda, validade mínima de 12 meses
</t>
  </si>
  <si>
    <t>Aquisição para distribuição a todas Unidades do PJSC, para utilização nas atividades de limpeza</t>
  </si>
  <si>
    <t>500 são em pó e 792 lustra movel</t>
  </si>
  <si>
    <t>0006410-35.2023.8.24.0710; 0017592-18.2023.8.24.0710; 0043432-30.2023.8.24.0710</t>
  </si>
  <si>
    <t>Aquisição de Saco de lixo 50L, medidas 63x80cm, pacote com 100 unidades. Peso mínimo do pacote de 3.500 gramas com variação de 8%, ABNT NBR9190/9191 Tabela 1,Classe 1, Tipo C</t>
  </si>
  <si>
    <t>Aquisição para distribuição a todas Unidades do PJSC, para utilização nas atividades de limpeza e recolhimento de lixo nos cestos de capacidade 50L nas edificações do PJSC. Observa-se que houve ampliação da distribuição nos últimos meses, decorrente da maior movimentação das estruturas do PJSC, de modo que houve a tentativa de prorrogação da ARP 2113</t>
  </si>
  <si>
    <t>0031333-28.2023.8.24.0710</t>
  </si>
  <si>
    <t>Aquisição de saco para aspirador de pó</t>
  </si>
  <si>
    <t>Trata-se de aquisição de itens de limpeza utilizados pelas Comarcas do PJSC. Esses itens são adquiridos através de RC elaborada por cada Comarca. Pensando em
reduzir tempo e custo a Diretoria de Infraestrutura fará a aquisição em maior quantidade para ser estocada e distribuída pelo Almoxarifado Central, através dos pedidos realizados pelo sistema ERP.</t>
  </si>
  <si>
    <t>0048817-56.2023.8.24.0710</t>
  </si>
  <si>
    <t>Aquisição de Saco plástico 50 litros transparente</t>
  </si>
  <si>
    <t>184 fardos</t>
  </si>
  <si>
    <t>Aquisição de Saco plástico 50 litros vermelho</t>
  </si>
  <si>
    <t>Aquisição de Saco plástico com fitilho 50 litros azul</t>
  </si>
  <si>
    <t>0015884-30.2023.8.24.0710</t>
  </si>
  <si>
    <t>Aquisição de Sacos de bioplástico compostável de 15 litros - pacotes com 100 unidades</t>
  </si>
  <si>
    <t>Trata-se de aquisição de sacos pásticos sustentáveis, feitos de bioplástico, sem polipropileno e sem polietileno para coleta seletiva de resíduos orgânicos no TJSC. Os
sacos serão utilizados pela Seção de Serviços Gerais - TJSC, responsável pela coleta dos lixos.</t>
  </si>
  <si>
    <t>0036102-79.2023.8.24.0710</t>
  </si>
  <si>
    <t xml:space="preserve">Aquisição de SELAMIX FINNOTOK 5KG; TUBO EXTENSIVO BRANCO C/ROSCA; e TINTA SPRAY PRETO BRILHANTE
</t>
  </si>
  <si>
    <t xml:space="preserve">A presente requisição de compra é necessária para a realização de manutenção no prédio do fórum pelo zelador, que sempre precisa de retoques, ajustes, para manter e conservar (fotos anexas). O item 10 será utilizado na manutenção dos pés de mesas e cadeiras (fotos anexas). </t>
  </si>
  <si>
    <t>01 selamix; 2 tubo extensivo c/rosca; e 10 tinta spray preto.</t>
  </si>
  <si>
    <t>0045267-53.2023.8.24.0710</t>
  </si>
  <si>
    <t>Aquisição de Separador/limitador de grama (metros)</t>
  </si>
  <si>
    <t>Separador de grama para que mesma não ultrapasse os limites canteiro e calçadas. Facilitação no corte e na aplicação de insumos. Suporte para que a terra em dias de
chuva não traga todos os nutrientes e demais insumos para o gramado, evitando assim nova reaplicação e manutenção dos canteiros</t>
  </si>
  <si>
    <t>0017739-44.2023.8.24.0710</t>
  </si>
  <si>
    <t>Aquisição de Silicone em gel, incolor, frasco com 200 gramas, validade mínima de 12 meses na entrega</t>
  </si>
  <si>
    <t>0004805-54.2023.8.24.0710</t>
  </si>
  <si>
    <t>Aquisição de Silicone líquido para proteção, embalagem com 1 litro e validade mínima de 12 meses na entrega</t>
  </si>
  <si>
    <t>Aquisição para distribuição a todas Unidades do PJSC, para utilização nas atividades de limpeza das edificações do PJSC. Observa-se que houve ampliação da distribuição nos últimos meses, de modo que o saldo dos materiais esgotu nesta semana. Neste exercício houve aquisição do item 1 - espanador no valor total de R$ 2.802,00 (SEI n. 15125-66.2023) e do item 2 - silicone no valor de
R$ 2.760,00 (SEI 4805-54.2023). Objetivando evitar contratempos nas atividades de limpeza em diversas localidades, opinamos pelo afastamento da dispensa eletrônica.</t>
  </si>
  <si>
    <t>0050321-97.2023.8.24.0710</t>
  </si>
  <si>
    <t>Aquisição de Simulador para preenchimento de ferida e cânula.</t>
  </si>
  <si>
    <t>Os equipamentos são necessários para as atividades desenvolvidas pelos agentes do Núcleo de Inteligência e Segurança Institucional. Trata-se de equipamentos
destinados à utilização nos treinamentos da equipe para atendimentos pré-hospitalares</t>
  </si>
  <si>
    <t>0025776-60.2023.8.24.0710</t>
  </si>
  <si>
    <t>Aquisição de SIRENE P/ ALARME 12 V</t>
  </si>
  <si>
    <t>Justifica-se esta requisicao de compras devido a necessidade de obter aprovação do alvara de corpo e Bombeiro para o predio da comarca de Xaxim. A forma de
contratação por RC foi a mais adequada e a escolha do fornecedor deu-se pelo menor preco e por ser empresa local</t>
  </si>
  <si>
    <t>0004980-48.2023.8.24.0710</t>
  </si>
  <si>
    <t>Aquisição de Sistema Web Gestão Tributária - GT Fácil</t>
  </si>
  <si>
    <t>Fornecedora possui certidão de exclusividade, objeto dessa RC. Devido à vasta legislação tributária e sua constante alteração, em que o Poder Judiciário de Santa
Catarina é tomador de serviços, no qual é obrigado a proceder a diversos recolhimentos tributários, pesquisar legislações municipais de todo o país, faz-se necessária a
contratação de soluções tecnológicas de apoio que permitam ao servidor enfrentar as dúvidas existentes com maior objetividade</t>
  </si>
  <si>
    <t>0029365-60.2023.8.24.0710</t>
  </si>
  <si>
    <t>Aquisição de sofá</t>
  </si>
  <si>
    <t>Necessidade de aquisição de SOFÁ para uso corporativo no hall principal da Torre I do Tribunal de Justiça, conforme projeto contido no SEI n. 0046649-
18.2022.8.24.0710. O sofá a ser adquirido possui estrutura reforçada e material diferenciado para suportar a utilização prolongada, sem que haja necessidade de
manutenções periódicas ou até mesmo nova compra. A</t>
  </si>
  <si>
    <t>0011168-57.2023.8.24.0710</t>
  </si>
  <si>
    <t xml:space="preserve">Aquisição de SOLUCAO LIMPADORA LIMPEZA PESADA PARA CALÇADAS ( 5 LITROS) </t>
  </si>
  <si>
    <t>Necessária a aquisição de solução limpadora limpeza pesada para calçadas( 5 LITROS ) , visto que o produto não é disponibilizado pelo almoxarifado central do TJSC.
Justifica-se o uso do produto nas calçadas porque a prefeitura está em obras nos arredores do forum e a sujeira da obra impregnou nas calçadas ( fotos anexas). A limpeza será executada pelas terceirezadas não havendo custo extra com mão de obra , será utilizado na lavadora de alta pressão.</t>
  </si>
  <si>
    <t xml:space="preserve">0049905-32.2023.8.24.0710
</t>
  </si>
  <si>
    <t xml:space="preserve">Aquisição de SOLVENTE 900ML RESICOLOR; e TINTA ACR FO OURO BRANCO 3,6 LT RESICOLOR
</t>
  </si>
  <si>
    <t>A requisição de compra da tinta branca e do solvente se faz necessário para reparos em geral no prédio do Foro._x000D_</t>
  </si>
  <si>
    <t>2 solventes; 1 tinta</t>
  </si>
  <si>
    <t>0032168-16.2023.8.24.0710</t>
  </si>
  <si>
    <t>Capital - Fórum do Norte da Ilha (UFSC)</t>
  </si>
  <si>
    <t>Aquisição de soprador de Folhas 2000 W 220 V</t>
  </si>
  <si>
    <t>A solicitação do soprador se justifica pela grande quantidade de árvores que se localizam no entorno do Fórum, ocasionando grande acúmulo de folhas no
estacionamento e nas galerias pluviais da unidade, diariamente. Atualmente o zalador da unidade utiliza um rastelo para recolher a folhagem, mas dada a extensão do
estacionamento, demanda largo tempo para a execução desse serviço diário, prejudicando outras atividades. O soprador proporcionará a otimização do tempo de
execução do serviço. A empresa contratada pelo TJSC (Plansul) já fornece aos zeladores o mencionado item "rastelo", o qual serve justamente para a função da limpeza e recolhimento de folhagens. Todavia, como já mencioado, a extensão da área demanda vasto tempo do colaborador com essa ferramenta manual._x000D_</t>
  </si>
  <si>
    <t>0045505-72.2023.8.24.0710</t>
  </si>
  <si>
    <t>Aquisição de SSD 256gb 256GB M.2 2280 NVME PCIE GEN 3X4 ADATA LEGEND 710 ALEG-710-256GCS</t>
  </si>
  <si>
    <t>Justifica-se a presente aquisição em caráter de urgência, pelo fato do registro na última quinta-feira, dia 22/06, de queima de 14 discos na DEA, inviabilizando
totalmente o uso das máquinas. Ainda, as poucas peças existentes em estoque nesta DTI com capacidade de 120G, não atendem no quesito armazenamento, pelas
características dos softwares utilizados naquela diretoria.</t>
  </si>
  <si>
    <t>0028568-84.2023.8.24.0710</t>
  </si>
  <si>
    <t>Aquisição de tablados medindo 1,04cm x 1,52cm em madeira angelim</t>
  </si>
  <si>
    <t>Necessidade de troca de tablados da sala de seção do HS2 do TJSC, onde os desembargadores ficam na hora da seção.</t>
  </si>
  <si>
    <t>0020053-60.2023.8.24.0710</t>
  </si>
  <si>
    <t>Aquisição de talheres: garfos de sobremesa em aço inox modelo Laguna</t>
  </si>
  <si>
    <t>Aquisição de garfos para servir refeições aos jurados e demais participantes das Sessões do Tribunal do Júri no Fórum da Comarca de Ascurra</t>
  </si>
  <si>
    <t>0018365-63.2023.8.24.0710</t>
  </si>
  <si>
    <t>Aquisição de TAMpA FERRO INCÊNDIO 60X40</t>
  </si>
  <si>
    <t>Serve a Requisição de Compras para aquisição de de uma tampa ferro de incêndio para substituir a tampa que quebrou, conforme fotos em anexo, Informo que foram
tomados 03 (três) orçamentos e que não há previsão em contrato para aquisição do referido material, conforme orientações da DEA.</t>
  </si>
  <si>
    <t>0004753-58.2023.8.24.0710</t>
  </si>
  <si>
    <t>Aquisição de tanque para banho todo feito em inox 30a, medindo 1550x650 (CxL)com porta e degrau para evitar transbordamento, com ponta roscada, pés em tudos 1.1/2", com sapatas niveladoras</t>
  </si>
  <si>
    <t>Em razão da construção do novo depósito de bombonas e fardos de água, disponbilizou-se um espaço para lavação de bombonas mais adequado. O material será feito todo em inox para proporcionar durabilidade e assepsia e com capacidade para higienização de 04 bombonas por vez, garantindo maior agilidade na execução do serviço. OBS: segundo a pretensa contratada, os termos usados no orçamento "tanque para banho" são sinônimos de "tanque para lavação". O preço orçado pela pretensa contratada está de acordo com o valor de mercado praticado, conforme pesquisa de demais orçamentos, em anexo</t>
  </si>
  <si>
    <t>0045871-14.2023.8.24.0710</t>
  </si>
  <si>
    <t>Aquisição de TAPETE</t>
  </si>
  <si>
    <t>Necessidade de aquisição de capacho para a entrada do Fórum de Biguaçu, bem como seu interior (antes da escada) e para Unidade Judiciária de Cooperação, em
razão de os existentes estarem se desintegrando.</t>
  </si>
  <si>
    <t>0011387-70.2023.8.24.0710</t>
  </si>
  <si>
    <t>Catanduvas</t>
  </si>
  <si>
    <t>Aquisição de Tapete - capacho de 1,75m de comprimento por 1,15m de largura, sem personalização, na cor grafite</t>
  </si>
  <si>
    <t>Aquisição de 3 tapetes capachos, sendo 1 para a entrada principal do prédio do fórum, 1 para a entrada lateral de acesso ao Tribunal do Júri e 1 para a entrada de acesso
lateral pelo estacionamento. O produto está de acordo com a normativa do PJSC</t>
  </si>
  <si>
    <t>0004759-65.2023.8.24.0710</t>
  </si>
  <si>
    <t>Aquisição de TAPETE AVANTI MODELO GUNTA BELLUGA</t>
  </si>
  <si>
    <t>Necessidade de aquisição de tapete para uso corporativo no hall principal da Torre I do Tribunal de Justiça, conforme projeto contido no SEI n. 0046649-
18.2022.8.24.0710. O tapete a ser adquirido possui medidas especiais, certificado de garantia contra desbotamento precoce e perda de fios, resistência à abrasão e ao
amassamento e foi testado no ambiente para que, além da composição estética com o espaço, fosse possível avaliar a durabilidade dos materiais com o qual ele foi
produzido (100% Nylon)</t>
  </si>
  <si>
    <t>0011182-41.2023.8.24.0710</t>
  </si>
  <si>
    <t xml:space="preserve">Aquisição de tapete Capacho (tamanho 3,50 x 1,20 - Cor Cinza) e tapete Capacho (tamanho 1,20 x 1,20 - Cor Cinza)
</t>
  </si>
  <si>
    <t>Se faz necessário a troca dos Tapetes Capacho do Fórum da Comarca de São Domingos, pois os atuais estão danificados e sem condições de uso._x000D_</t>
  </si>
  <si>
    <t>0033130-39.2023.8.24.0710</t>
  </si>
  <si>
    <t>Aquisição de Tapete Capacho medindo 1,95 X 1,00 metros</t>
  </si>
  <si>
    <t>Tapete capacho para a porta da frente do Fórum de Lebon Régis – SC._x000D_</t>
  </si>
  <si>
    <t>0038057-48.2023.8.24.0710</t>
  </si>
  <si>
    <t>Guaramirim</t>
  </si>
  <si>
    <t>Aquisição de Tapete capacho sem personalização, com borda, 1,40 x 80, cor grafite</t>
  </si>
  <si>
    <t>0017407-77.2023.8.24.0710</t>
  </si>
  <si>
    <t xml:space="preserve">Aquisição de Tapete tipo Capacho liso - 2,00m X1,20m
Tapete tipo Capacho liso - 1,00m X1,00m
Tapete tipo Capacho liso - 2,50m X1,20m
</t>
  </si>
  <si>
    <t>Para utilização nos acessos do Fórum, visto que os antigos estão muito velhos e com desgaste aparente, já soltando as serdas de viníl, sendo nescessário o descarte
dos mesmos.</t>
  </si>
  <si>
    <t>0004311-92.2023.8.24.0710</t>
  </si>
  <si>
    <t>Turvo</t>
  </si>
  <si>
    <t>Aquisição de tapete tipo capacho medindo 2 mts x 80 cm - cor grafite - sem personalização</t>
  </si>
  <si>
    <t>Aquisição de um tapete para a entrada da porta principal de acesso ao fórum e um tapete para entrada lateral de acesso ao salão do júri. Informo que os tapetes antigos
foram adquiridos quando da instalação da comarca em 2012 e foram descartados há alguns anos atrás, pois estavam muito desgastados._x000D_</t>
  </si>
  <si>
    <t>0012567-24.2023.8.24.0710</t>
  </si>
  <si>
    <t>Aquisição de Tapete tipo capacho sem personalização, nas medidas 1,00 m x 0,70 cm</t>
  </si>
  <si>
    <t xml:space="preserve">Necessidade de substituição do capacho utilizado na entrada no Fórum eis que o mesmo está se deteriorando em razão do tempo de uso. </t>
  </si>
  <si>
    <t>0009720-49.2023.8.24.0710</t>
  </si>
  <si>
    <t xml:space="preserve">Aquisição de TAPETE VINIL-KAP LISO Borda Pintada - 195 cm/95 cm. Observação: BORDA PINTADA CINZA; TAPETE VINIL-KAP LISO Borda Pintada - 125 cm/90 cm. Observação: BORDA PINTADA CINZA; TAPETE VINIL-KAP LISO Borda Pintada - 152 cm/159 cm. Observação: BORDA PINTADA CINZA; TAPETE VINIL-KAP LISO Borda - 192 cm/90 cm. Observação: BORDA REBAIXADA e TAPETE VINIL-KAP LISO Borda 188 cm/90 cm. Observação: BORDA REBAIXADA FORMATO MEIA LUA
</t>
  </si>
  <si>
    <t>A presente requisição tem a finalidade de compra de tapetes/capachos para substituir os existentes nos elevadores de serviços (Torre 1 e Torre 2), portarias do Tribunal
Pleno e portaria de entrada de autoridades no Hall Superior (HS), nos quais encontram-se danificados/desgastados pela grande fluxo de pessoas, ação do tempo e uso</t>
  </si>
  <si>
    <t>0027487-03.2023.8.24.0710</t>
  </si>
  <si>
    <t>Aquisição de teclados ergonômicos</t>
  </si>
  <si>
    <t>Aquisição de Tela filtrante para mictório</t>
  </si>
  <si>
    <t>Aquisição de telas filtrantes (perfumadas/anti odor) para colocação nos mictórios dos banheiros do Fórum - compra para utilização no ano de 2023.</t>
  </si>
  <si>
    <t>0008835-35.2023.8.24.0710</t>
  </si>
  <si>
    <t>Aquisição de tela interativa modelo WeJoin – 75”M5APRO, incluso: Caneta Smart Pen Servidor OPS i7 10th, 2x8GB+256G + 1 ano Software multitarefa. Pedestal Móvel em aço carbono 75”</t>
  </si>
  <si>
    <t>O acompanhamento dos dados do Poder Judiciário catarinense por meio de uma tela interativa é uma ferramenta valiosa para a alta administração, especialmente os de
natureza estratégica e de gestão. A disposição de informações em tela, com inúmeras possibilidades de manuseio, proporcionam uma compreensão mais célere e
assertiva da estratégia de negócio. A interatividade com os dados facilita a comunicação e potencializa o engajamento necessário em reuniões decisórias, oportunizando
os ajustes necessários ao bom andamento do serviço público. A referida tela interativa será de uso da presidência podendo ser utilizados por outros setores à critério da
administração deste poder judiciário</t>
  </si>
  <si>
    <t>Aquisição de Tela Mosquiteiro Malha 16 - Cinza (50X1,20m)</t>
  </si>
  <si>
    <t>A instalação da tela visa reduzir focos de mosquitos transmissores de doenças em atendimento a instrução do Instituto de Zoonozes de
Florianópolis</t>
  </si>
  <si>
    <t>Aquisição de TELEFONE GONDOLA COLOR GRAF INTELBRAS</t>
  </si>
  <si>
    <t>Necessidade de instalação de interforne na sala do parlatório do Fórum para contato do preso com o advogado. No momento, como não há outro meio de comunicação, o
advogado precisa descer até a carceragem para falar com seu cliente.</t>
  </si>
  <si>
    <t>0005474-10.2023.8.24.0710</t>
  </si>
  <si>
    <t>Aquisição de Telefone IP 2 contas SIP (Grandstream - GXP1628)</t>
  </si>
  <si>
    <t>A presente aquisição se faz necessária para atender novas demandas de instalação de telefones fixos IP em gabinetes de desembargadores e nas unidades
administrativas deste poder Judiciário, nos termos da Resolução nº 70/2022</t>
  </si>
  <si>
    <t xml:space="preserve">0024747-72.2023.8.24.0710 </t>
  </si>
  <si>
    <t>Aquisição de Telefone marca Intelbras modelo Pleno</t>
  </si>
  <si>
    <t>0032405-50.2023.8.24.0710</t>
  </si>
  <si>
    <t>Aquisição de Telefone Sem Fio Com Viva Voz Preto</t>
  </si>
  <si>
    <t>Justifica-se a aquisição para atendimento de demanda do Gabinete do Des. Torres Marques, cuja cópia de e-mail de requisição segue anexa</t>
  </si>
  <si>
    <t>0004412-32.2023.8.24.0710</t>
  </si>
  <si>
    <t>Aquisição de telefones analógicos com fio</t>
  </si>
  <si>
    <t>Utensílios necessários para comunicação via ramais internos</t>
  </si>
  <si>
    <t>500 unidades</t>
  </si>
  <si>
    <t>0005482-84.2023.8.24.071; 0018034-81.2023.8.24.0710</t>
  </si>
  <si>
    <t>Aquisição de terra adubada</t>
  </si>
  <si>
    <t>A presente requisição destina-se a compra de terra adubada para execução dos serviços de adubação do gramado e vegetação do jardim com área de 500m² do Foro da Comarca programado para o
mês de março de 2023</t>
  </si>
  <si>
    <t>1500kg</t>
  </si>
  <si>
    <t>0009005-07.2023.8.24.0710</t>
  </si>
  <si>
    <t>Aquisição de terra adubada (jardinagem)</t>
  </si>
  <si>
    <t>A presente requisição destina-se a compra de terra adubada para execução dos serviços de adubação do gramado e vegetação do jardim com área de 500m² do Foro da Comarca programado para o mês de outubro de 2023, conforme já estabelecido no cronograma que consta na contratação dos serviços de jardinagem no processo SEI 0029738-91.2023.8.24.0710 doc. 6886505 de acordo com a Resolução GP 14/2020 e Orientação nº 08/2020,</t>
  </si>
  <si>
    <t>0046419-39.2023.8.24.0710</t>
  </si>
  <si>
    <t xml:space="preserve">Aquisição de Terra Adubada 20kg ,  Ureia 25kg e Adubo 25kg - 04.14.08 (jardinagem)
</t>
  </si>
  <si>
    <t>Aquisição de insumos para tratar a grama e os boldos que compõe nosso ecotelhado, deixando-os sempre bem verdes. Os produtos são utilizados sempre que o
boldo começa a ficar amarelado. Quantidade necessária para 06 meses de manutenção. Área 360,63 m2 de grama e 439,76 m2 de boldo do ecotelhado</t>
  </si>
  <si>
    <t>15 terra adubada, 3 ureia 25kg e 4 adubo 25kg</t>
  </si>
  <si>
    <t>0019134-71.2023.8.24.0710</t>
  </si>
  <si>
    <t>Aquisição de Tesoura e aço inox, com cabo plástico, tamanho aproximado de 21cm</t>
  </si>
  <si>
    <t>0007490-34.2023.8.24.0710</t>
  </si>
  <si>
    <t xml:space="preserve">Aquisição de Tinta esmalte brilhante preto Eucatex 3,6l eTinta esmalte brilhante branco Eucatex 3,6l
</t>
  </si>
  <si>
    <t>Houve a desocupação da ala dos fundos do prédio que anteriormene era ocupada pelo Ministério Público, algumas assessorias e gabinetes de magistrado mudaram para o
local, houve necessidade de reaproveitamento do mobiliário existente e que estava em condições ruins de conservação</t>
  </si>
  <si>
    <t>4 latas de tinta</t>
  </si>
  <si>
    <t>0023791-56.2023.8.24.0710</t>
  </si>
  <si>
    <t xml:space="preserve">Aquisição de TINTA EUCATEX PROTEGE ACR S/B BASE C 3,6L,  TINTA EUCATEX PROTEGE ACR FOS BASE A 900ML e
TINTA EUCATEX ACR S/B PRE BASE B 3,6L
</t>
  </si>
  <si>
    <t>A requisição de compra é para poder fazer reparos no prédio do Foro, segue anexo das imagens de alguns reparos que serão feitos.</t>
  </si>
  <si>
    <t>0024184-78.2023.8.24.0710</t>
  </si>
  <si>
    <t>Aquisição de Tinta spray esm. decor branco fosco - 360ml</t>
  </si>
  <si>
    <t>Aquisição de tinta spray branco fosco da CORLORGIN para arremate de tintas descascadas, pintura de materiais de demais uso pelos zeladores do prédio do Fórum de
Criciúma.</t>
  </si>
  <si>
    <t>0025741-03.2023.8.24.0710</t>
  </si>
  <si>
    <t>Aquisição de TINTA SUVINIL PREMIUM FOSCO COMPLETO GL PAPEL CREPOM; Aquisição de tinta suvinil fosco; massa Acrilica resicolor e lixa massa 100.</t>
  </si>
  <si>
    <t>Justifica-se a aquisição de 1 lata de tinta para manutenção e reparos necessários da zeladoria em decorrência dos desgastes naturais de uso da pintuta, Retoques de pintura interna do fórum, Reparos pontuais no prédio da Comarça de Caçador.</t>
  </si>
  <si>
    <t>2 latas de tintas; 1 lata massa acrilica e 3 lixa.</t>
  </si>
  <si>
    <t>0021418-52.2023.8.24.0710; 0054541-41.2023.8.24.0710</t>
  </si>
  <si>
    <t>Aquisição de Toalha de mesa cor bege</t>
  </si>
  <si>
    <t>A Comarca serve as refeições nos dias de Júri nas dependências do Fórum, o restaurante que fornece a alimentação não fornece toalhas para as mesas. Por isso, a
Comarca necessita adquirir o tecido para a confecção das toalhas a serem utilizadas nas refeições do Júri</t>
  </si>
  <si>
    <t>14 metros</t>
  </si>
  <si>
    <t>0008268-04.2023.8.24.0710</t>
  </si>
  <si>
    <t xml:space="preserve">Aquisição de toalha de mesa, quadrada, na cor branca, de tecido ráfia poliéster, de medidas 1,40m x 1,40m ,  Aquisição de toalha de buffet, retangular, na cor branca, de tecido ráfia poliéster, de medidas 3,40m x 2,60m e
Aquisição de toalha de buffet, retangular, na cor branca, de tecido ráfia poliéster, de medidas 5,20m x 2,60m
</t>
  </si>
  <si>
    <t>A pedido do Gabinete da Presidência, trata-se de requisição para aquisição de toalhas complementares para as mesas novas do andar ático do TJSC. O pedido atenderá o processo de revitalização do espaço (SEI 0017115-29.2022.8.24.0710). Os valores estão de acordo com o preço de mercado, conforme orçamentos anexos.</t>
  </si>
  <si>
    <t xml:space="preserve">30 toalha quadrada e 6 toalha retangular </t>
  </si>
  <si>
    <t>0039757-59.2023.8.24.0710</t>
  </si>
  <si>
    <t>Jaraguá do Sul</t>
  </si>
  <si>
    <t>Aquisição de Toldo tubular medindo 0,90 x 0,60 m</t>
  </si>
  <si>
    <t>O toldo do almoxarifado da Comarca de Jaraguá do Sul está danificado, com estrutura enferrujada e lona rasgada. É necessário trocá-lo para evitar entrada de água
pela janela.</t>
  </si>
  <si>
    <t>0011259-50.2023.8.24.0710</t>
  </si>
  <si>
    <t xml:space="preserve">Aquisição de Toner Lexmark MB2236adwe- aproximadamente 6.000 impressões; e Toner HP Laser Jet Pro M404dw- aproximadamente 10.000 impressões
</t>
  </si>
  <si>
    <t>Esta requisição de compras se justifica pela necessidade de recompor o estoque de toners fornecidos à Central de Penas e Medidas Alternativas (CPMA), adquiridos
anteriormente através das RCs 0036795-97.2022.8.24.0710 e 0036786-38.2022.8.24.0710, tendo em vista o Termo de Cooperação Técnica n. 64/2020, o qual
estabelece que compete ao PJSC fornecer material de expediente às Centrais. O aumento da quantidade de toners, se justifica a fim de se evitar o o envio frequente de
novas Rcs. Em contato realizado com a DSGA/DTI, em 01/09/2022, foi informado que a DMP não tem disponibilidade de toners para uso em equipamentos diversos dos
utilizados no parque computacional deste PJSC, sendo sugerida a compra direta por meio de RC.</t>
  </si>
  <si>
    <t>0003133-11.2023.8.24.0710</t>
  </si>
  <si>
    <t>Aquisição de Toner Original HP Laser MFP1 35w 1.000 páginas. (Toner compatível com o modelo HP W1105A preto, 1.000 páginas).</t>
  </si>
  <si>
    <t>Esta requisição de compras se justifica pela necessidade de recompor o estoque de toners fornecidos à Central de Penas e Medidas Alternativas (CPMA), adquiridos
anteriormente através da RC 0036786-38.2022.8.24.0710, tendo em vista o Termo de Cooperação Técnica n. 64/2020, o qual estabelece que compete ao PJSC</t>
  </si>
  <si>
    <t>0009827-93.2023.8.24.0710</t>
  </si>
  <si>
    <t>Aquisição de toner original Samsung REF SCX-D6555A (original Samsung)</t>
  </si>
  <si>
    <t>"Aquisição para distribuição a todas Unidades do PJSC, inclusive Gabinente de Desembargadores. Observa-se que houve ampliação da distribuição nos últimos meses, decorrente da ampliação na
impressão de documentos. O primeiro semestre de 2023 apresentou acréscimo de 23% na distribuição de papel A4 em relação a 2022, sendo que houve ainda a instalação de novos Gabinetes
recentemente. Objetivando evitar contratempos na geração de documentos para estes Gabinetes e Oficiais de Justiça devido à indisponibilidade destes itens, opinamos pelo afastamento da dispensa
eletrônica."</t>
  </si>
  <si>
    <t>0032124-94.2023.8.24.0710</t>
  </si>
  <si>
    <t>Aquisição de Torneira Elétrica</t>
  </si>
  <si>
    <t>A torneira elétrica da cozinha estragou e não tem conserto, precisamos trocá-la, pois a água da torneira no inverno é insuportável de tão gelada.</t>
  </si>
  <si>
    <t>0036254-30.2023.8.24.0710</t>
  </si>
  <si>
    <t>Aquisição de Torniquete não pneumático para aplicação em combate com aplicação com apenas uma das mãos</t>
  </si>
  <si>
    <t>Trata-se de material necessário para o atendimento pré-hospitalar no ferimento por arma de fogo. Há de se observar que, dadas as atividades desenvolvidas
pelos agentes do Núcleo de inteligência e segurança institucional, é essencial que todos os agentes tenham o material necessário e dedicado para fazer o primeiro
atendimento por disparo de arma de fogo, enquanto aguardam ou deslocam até o apoio especializado</t>
  </si>
  <si>
    <t>0013033-18.2023.8.24.0710</t>
  </si>
  <si>
    <t>Aquisição de Totem tipo caixa em MDF 15mm, cor cinza cristal, bordas com negativo, rodízios de silicone com freios e barra de aço inox escovado 1”no topo da caixa. Medidas: 2m alt x 1,5m larg x 0,32m prof.</t>
  </si>
  <si>
    <t>Necessidade de aquisições de totens tipo caixa para composição e subsituição na Diretoria de Documentação e Informações. Os totens a serem adquiridos são para uso
corporativo, possuem estrutura reforçada e material diferenciado para suportar a utilização prolongada sem que haja necessidade de manutenções periódicas ou até
mesmo nova compra. Assim, houve a necessidade de solicitar orçamentos in loco, em empresas da região da Grande Florianópolis, a fim de evitar a aquisição de totens
com qualidade inferior</t>
  </si>
  <si>
    <t>0015050-27.2023.8.24.0710</t>
  </si>
  <si>
    <t>Aquisição de TRENA A LASER</t>
  </si>
  <si>
    <t>Requisição de compra para aquisição de uma trena digital a laser. O equipamento é essencial para as medições necessárias aos diversos serviços de manutenção do
prédio, evitando desperdícios de materiais e garantindo a qualidade na realização dos serviços de manutenção, especialmente para medições em áreas de difícil acesso</t>
  </si>
  <si>
    <t>0016369-30.2023.8.24.0710</t>
  </si>
  <si>
    <t>Aquisição de Unidade de imagem para impressora Samsung SCX-6545/6555 ref SCX R6555A (original Samsung)</t>
  </si>
  <si>
    <t>Aquisição para distribuição a todas Unidades do PJSC, inclusive Gabinente de Desembargadores. Observa-se que houve ampliação da distribuição nos últimos meses, decorrente da ampliação na
impressão de documentos. O primeiro semestre de 2023 apresentou acréscimo de 23% na distribuição de papel A4 em relação a 2022, sendo que houve ainda a instalação de novos Gabinetes
recentemente. Objetivando evitar contratempos na geração de documentos para estes Gabinetes e Oficiais de Justiça devido à indisponibilidade destes itens, opinamos pelo afastamento da dispensa
eletrônica.</t>
  </si>
  <si>
    <t>Aquisição de Válvula solenoide para torneira de bancada, 12V, Electric Zenit</t>
  </si>
  <si>
    <t>Kit de válvulas para conserto de 3 torneiras elétricas instaladas nos banheiros masculinos e femininos do Fórum da Comarca de Ascurra, que estão sem pressão. A
instalação será realizada pelo Zelador. Não conhecemos outros fornecedores na região, então juntamos preços retirados de sites que vendem o produto.</t>
  </si>
  <si>
    <t>0003364-38.2023.8.24.0710</t>
  </si>
  <si>
    <t xml:space="preserve">Aquisição de VARAL ALUMINIO SANFONADO 0.6 METROS (60 CM); 
VARAL ALUMINIO SANFONADO 1.0 METROS; PEGADOR GALAO DE AGUA 20 LITROS; RODO DRY 65 CM AZUL BRALIMPIA S/ CABO; PLACA PARA MICTORIO; ESCOVA PARA CANUDO e CHALEIRA ELETRICA AGRATTO INOX 1,8 LT
</t>
  </si>
  <si>
    <t>A presente Requisição de Compra tem por objetivo a aquisição de produtos específicos para limpeza e copa, os quais não estão disponíveis no Almoxarifado Central e
são destinados para uso da equipe terceirizada na limpeza das áreas comuns localizadas nas torres I e II do TJSC (Sede).  A compra refere-se ao abastecimento de material para o ano de 2023 e a urgência se faz necessária pois os itens necessitam de substituição no estoque, dificultando a correta execução do serviço. Os preços orçados pela pretensa contratada estão de acordo com o valor de mercado praticado, conforme pesquisa anexada ao processo._x000D_</t>
  </si>
  <si>
    <t>20 varal de aluminio; 20 pegador galão de agua; 20 rodo; 200 placa mictorio; 70 escova p/ canudo e 3 chaleira elétrica</t>
  </si>
  <si>
    <t xml:space="preserve">0049604-85.2023.8.24.0710
</t>
  </si>
  <si>
    <t>Aquisição de VARREDEIRA S4 TWIN</t>
  </si>
  <si>
    <t>A presente Requisição de Compra tem por objetivo a aquisição de uma varredeira para facilitar o serviço de limpeza do chão de corredores e áreas externas, as quais não estão disponíveis no Almoxarifado Central e são destinados para uso da equipe terceirizada na limpeza dos ambientes localizados nas torres I e II do TJSC (Sede).
Os preços orçados pela pretensa contratada estão de acordo com o valor de mercado praticado, conforme pesquisa anexada ao processo._x000D_</t>
  </si>
  <si>
    <t>0050968-92.2023.8.24.0710</t>
  </si>
  <si>
    <t xml:space="preserve">Aquisição de Vaso de fibra de vidro, modelo bacia "bacia 52", A25x 52xB36 (38,43 lt), cor fendi;  Vaso de fibra de vidro, modelo "bola M", A54x 49xB34 (73 lt), cor fendi; Prato PPA redondo, para diâmetro 34 , cor fendi; Prato PPA redondo, para diâmetro 40, cor fendi; Terra substrato para plantas (saco de 40 lt, aprox 20kg); Planta Ficus Lyrata, pote 040, diversas mudas, porte grande (mínimo 150 cm); Plantas Lírio da Paz (Spathiphyllum Wallisi), porte grande/gigante, pode 024; Argila expandida, saco c/ 30 kg e Manta Bidim (c/ largura 230 cm) (jardinagem)
</t>
  </si>
  <si>
    <t>Em razão da necessidade de plantas e vasos para a composição da nova identidade visual do saguão principal da sede do Tribunal de Justiça de Santa Catarina,
conforme projeto já aprovado por meio do SEI N°0046649-18.2022.8.24.0710, encaminha-se a presente requisição de compra.</t>
  </si>
  <si>
    <t>02 vaso de fibra de vidro, 02 prato PPA redondo, 03 terra substrato, 01 planta Ficus Lyrata, 03 Lirio da Paz, 01 argila expandida e manta bidim.</t>
  </si>
  <si>
    <t>0045838-24.2023.8.24.0710</t>
  </si>
  <si>
    <t>Aquisição de vaso e planta para complementar os anteriormente solicitados, nos ambientes do ático, corredores e entrada do TJSC.</t>
  </si>
  <si>
    <t>Aquisição de vasos e plantas para complementar os anteriormente solicitados, nos ambientes do ático, corredores e entrada do TJSC.</t>
  </si>
  <si>
    <t>11 plantas; 11 vasos; 11 pratos ; 4 argila; 4 manta bedim; 3 adubos ; 100 formicida; 3 casca de pinus, 14 substrato e 06 mão de obra.</t>
  </si>
  <si>
    <t>0015470-32.2023.8.24.0710; 0050582-62.2023.8.24.0710; 0051668-68.2023.8.24.0710</t>
  </si>
  <si>
    <t xml:space="preserve">Aquisição de Vassoura sanitária com suporte e sabão em barras, pacotes com 5 barras de 200 gramas cada
</t>
  </si>
  <si>
    <t>Aquisição para distribuição a todas Unidades do PJSC, para utilização nas atividades de limpeza das edificações do PJSC.</t>
  </si>
  <si>
    <t>480 vassoura sanitaria e 350 sabão em barras</t>
  </si>
  <si>
    <t>0002786-75.2023.8.24.0710; 0043432-30.2023.8.24.0710</t>
  </si>
  <si>
    <t>Aquisição de Vassourinha com cabo multiuso</t>
  </si>
  <si>
    <t>Aquisição de Ventilador de Coluna Preto Steel bivolt - 50 cm, 6 pás</t>
  </si>
  <si>
    <t>Se faz necessária a compra dos Ventiladores para uso em algumas Unidades e em alguns corredores da Comarca que não possuem ar-condicionado. Ressalto que a
demanda é maior no verão, pois o público externo (autor, réu e testemunhas) ficam nos referidos setores aguardando a realização das audiências. Ademais, os
ventiladores antigosda Comarca estão em processo de baixa, uma vez que encontram-se estragados e obsoletos, assim de acordo com a Resolução GP n. 9/2013 seriam
considerados bens antieconômicos, pois sua manutenção é onerosa, levando à inviabilidade econômica de recuperação</t>
  </si>
  <si>
    <t>0036187-65.2023.8.24.0710</t>
  </si>
  <si>
    <t>Aquisição de Ventilador de mesa marca Ventisol turbo 6, 40 cm, 220V</t>
  </si>
  <si>
    <t>Compra de três ventiladores de mesa para atender a necessidade dos funcionários das copas do 1º e 7º andares e da recepção em razão do forte calor e de esses setores
não são atendidos pelo sistema de ar condicionado do Fórum._x000D_</t>
  </si>
  <si>
    <t>0008850-04.2023.8.24.0710</t>
  </si>
  <si>
    <t>Aquisição de VENTILADOR DE MESA TURBO ECONOMY, 40 CM</t>
  </si>
  <si>
    <t>Justifica-se esta requisicao de compras devido a necessidade de oferecer um ar de melhor qualidade na cozinha do 1. piso, haja vista que esta não possui janela e é o
local onde prepara-se o cafe em dias de Sessão de Júri, e também é local de lanche de servidores deste piso</t>
  </si>
  <si>
    <t>0047441-69.2022.8.24.0710</t>
  </si>
  <si>
    <t xml:space="preserve">Aquisição de Ventilador de Pé 40cm Turbo
</t>
  </si>
  <si>
    <t>JUSTIFICO A NECESSIDADE DE AQUISIÇÃO DO VENTILADOR DE PÉ, A FIM DE SER UTILIZADO NO ÁTRIO DO PRÉDIO FÓRUM DA COMARCA DE IMARUÍ/SC,
NA CENTRAL DE ATENDIMENTO PELO POLICIAL MILITAR E VIGILANTE. INEXISTE AR CONDICIONADO NO LOCAL REFERIDO</t>
  </si>
  <si>
    <t xml:space="preserve">0048522-19.2023.8.24.0710
</t>
  </si>
  <si>
    <t>Aquisição de VENTILADOR OSCILANTE PAREDE 60CM PRETO GRADE</t>
  </si>
  <si>
    <t xml:space="preserve">Necessidade de aquisição de ventiladores para refrigeração dos corredores, onde há poltronas de espera de atendimento, bem como para a recepção, local
bastante quente nessa época do ano. </t>
  </si>
  <si>
    <t>0003858-97.2023.8.24.0710</t>
  </si>
  <si>
    <t>Aquisição de Ventilador oscilante pedestal 60cm preto grande</t>
  </si>
  <si>
    <t xml:space="preserve">Aquisição de ventiladores para os corredores do prédio principal, os quais não possuem climatização e nos meses de verão o ambiente torna-se desagradável. Ademais,
dos 5 ventiladores, dois deles serão colocados em duas salas de bens apreendidos, que não possuem janelas ou ar condicionado instalado. </t>
  </si>
  <si>
    <t>0015075-40.2023.8.24.0710</t>
  </si>
  <si>
    <t>Aquisição de VENTILADOR OSTER COLUNA 40CM PR*OVTR881-6P-220V</t>
  </si>
  <si>
    <t>Aquisição de ventiladores de coluna para serem disponibilizados nos seguintes locais, os quais possuem pouca ventilação, gerando, por vezes, indisposição e mal estar ao
público externo que aguarda para ser atendido e para participar das audiências: locais a serem disponibilização os ventiladores: recepção; salas de espera do serviço social
e oficialato de justiça; salas de espera para as audiências (principal); sala de espera para as audiências do juízado especial; sala de espera para o atendimento do Cartório
da Vara Única._x000D_</t>
  </si>
  <si>
    <t>0007669-65.2023.8.24.0710</t>
  </si>
  <si>
    <t xml:space="preserve">Aquisição de Vitrine expositora tipo mesa, estrutura(quadro) em tubo de aço galvanizado 50x30, 4 pés em tubo aço galvanizado 40x40 pintura epóxi na cor cinza cristal, base de apoio em MDF 25mm na cor cinza cristal, rodízios em silicone com freio, redoma em VIDRO INCOLOR 6MM com altura de 20cm, medida: 1400 x 700 x 750 (larg x prof x altura). 
e Vitrine expositora tipo torre, estrutura em tubo de aço galvanizado 40x40, pintura epóxi na cor cinza cristal, fechamento total nos 4 lados da base em MDF 6mm na cor cinza cristal com bordas em negativo, base de apoio em MDF 25mm na cor cinza cristal, rodízios em silicone com freio, redoma em VIDRO INCOLOR 6MM com altura de 70cm, medida: 700 x 700 x 750 (larg x prof x altura). 
</t>
  </si>
  <si>
    <t>Necessidade de aquisições de vitrines para composição na Diretoria de Documentação e Informações. As vitrines a serem adquiridas são para uso corporativo, possuem
estrutura reforçada e material diferenciado para suportar a utilização prolongada sem que haja necessidade de manutenções periódicas ou até mesmo nova compra</t>
  </si>
  <si>
    <t>0016576-29.2023.8.24.0710</t>
  </si>
  <si>
    <t>Aquisição de Xtration II limpa estofados, carpetes, tapetes de 5 litros</t>
  </si>
  <si>
    <t>Aquisição de detergente líquido concentrado para utilização na máquina extratora n. 467249 com a função de limpar tapetes, estofados e carpetes._x000D_</t>
  </si>
  <si>
    <t>0015212-22.2023.8.24.0710</t>
  </si>
  <si>
    <t>Aquisição e Instalação de Kits de sistema luminoso de veículos descaracterizados para: dois novos veículos da frota do NIS e um novo veículo da Presidencia do TJSC,</t>
  </si>
  <si>
    <t>03 (três) Kits de sistema luminoso de veículos descaracterizados para: dois novos veículos da frota do NIS e um novo veículo da Presidencia do TJSC, necessários para o
serviço de escolta e segurança aproximada dos magistrados e para o deslocamento do Exmo. Presidente do PJSC - - veículos de segurança.</t>
  </si>
  <si>
    <t>3 kits</t>
  </si>
  <si>
    <t>0014318-46.2023.8.24.0710</t>
  </si>
  <si>
    <t>Aquisição Painéis ripados em MDF amadeirado, com acabamento em granito preto absoluto, de acordo com o projeo (SEI nº 0004319-69.2023.8.24.0710)</t>
  </si>
  <si>
    <t>Atendimento de projeto conforme SEI nº 0004319-69.2023.8.24.0710: Painéis ripados em MDF amadeirado, com acabamento em granito preto absoluto no Hall dos
elevadores da Presidência do TJSC, localizada no 8º andar da Torre II.</t>
  </si>
  <si>
    <t>0007737-15.2023.8.24.0710</t>
  </si>
  <si>
    <t>Aquisição POLTRONAS GIRATÓRIA</t>
  </si>
  <si>
    <t>Necessidade de aquisição de poltronas para uso corporativo no hall principal da Torre I do Tribunal de Justiça, conforme projeto contido no SEI n. 0046649-
18.2022.8.24.0710. As poltronas a serem adquiridas possuem estrutura reforçada e material diferenciado para suportar a utilização prolongada, sem que haja necessidade
de manutenções periódicas ou até mesmo nova compra. Assim, houve a necessidade de conferir a qualidade dos materiais utilizados nas poltronas in loco, em lojas da
região da Grande Florianópolis</t>
  </si>
  <si>
    <t>0011061-13.2023.8.24.0710</t>
  </si>
  <si>
    <t>Assinatura do jornal O Estado de São Paulo (3 assinaturas)</t>
  </si>
  <si>
    <t>4243</t>
  </si>
  <si>
    <t>Manter a continuidade e a atualização da coleção para os usuários da Biblioteca Desembargador Marcílio Medeiros</t>
  </si>
  <si>
    <t>2 renovação de assinatura</t>
  </si>
  <si>
    <t>0038706-13.2023.8.24.0710</t>
  </si>
  <si>
    <t xml:space="preserve">Conserto Notebook pat. 459952; 463801; 459977; 464008; 463415; 459971; 463607; 463246; 463520; 463220. </t>
  </si>
  <si>
    <t xml:space="preserve">O conserto destes equipamentos é essencial para garantir o funcionamento contínuo e eficaz dos serviços prestados nas comarcas e unidades. Estas máquinas são
importantes para a execução de tarefas administrativas, gestão de processos e comunicações internas e externas.
Cabe ressaltar que os equipamentos estão em garantia, razão pela qual todos os laudos foram emitidos pela empresa TORINO Informática Ltda. Contudo, como os
reparos não estão cobertos pela garantia fornecida pela empresa, a presente RC faz-se necessária.
Para evitar a perda da garantia, não foram juntadas propostas de outras empresas. Não obstante, a título de comparação, foram anexados preços da internet.
Com relação ao item 6, em que pese o valor apresentado, solicita-se o conserto do equipamento visto que foi descontado em folha o valor de R$ 4.119,00 (processo 0043055-93.2022.8.24.0710) para que o reparo fosse realizado. Ainda, de forma análoga, em relação ao item 7, foi descontado em folha o valor de R$ 890,00. Em relação aos demais itens, é importante ressaltar que não ocorreu responsabilidade dos usuários, uma vez que o assunto foi analisado cuidadosamente pela Presidência que concluiu não se tratar de casos indenização.Perante a realidade acima exposta, solicitamos aprovação para reparação de probooks indicados. A pronta resolução da situação permitirá disponibilidade de equipamentos para utilização do judiciário. </t>
  </si>
  <si>
    <t>0047908-14.2023.8.24.0710</t>
  </si>
  <si>
    <t>Curso - “Instalação dos softwares Archivematica e AtoM para implantação de RDC-Arq</t>
  </si>
  <si>
    <t>Conforme requerimento (doc. 7129006 do processso n. 0017503-92.2023.8.24.0710) os servidores indicados para o curso foram designados para atuar na instalação de RDCArq no órgão no SEI 0040912-34.2022.8.24.0710. A adoção do Repositório Arquivístico Digital Confiável - RDC-Arq no âmbito do PJSC foi imposta inicialmente pela Resolução
CNJ n. 324, de 30 de junho de 2020, que “institui diretrizes e normas de Gestão de Memória e de Gestão Documental e dispõe sobre o Programa Nacional de Gestão
Documental e Memória do Poder Judiciário – Proname"._x000D_</t>
  </si>
  <si>
    <t>0020263-14.2023.8.24.0710</t>
  </si>
  <si>
    <t>Duplo enquadramento</t>
  </si>
  <si>
    <t>Curso - 18º Congresso Brasileiro de Pregoeiros</t>
  </si>
  <si>
    <t>Conforme requerimento (doc. 7006232) do processo n. 0010159-60.2023.8.24.0710, trata-se do maior congresso do país que reúne anualmente os melhores especialistas
na área de licitações e que, por certo, contribuirá para a capacitação e troca de experiências (nos workshops) com outros entes sobre a nova lei de licitações._x000D_</t>
  </si>
  <si>
    <t>0011460-42.2023.8.24.0710</t>
  </si>
  <si>
    <t>Curso - Alterações e Aditivos aos Contratos Administrativos, a ser realizado de 12 a 16 de junho de 2023, no ambiente virtual Zenite Online.</t>
  </si>
  <si>
    <t>Conforme requerimento (doc. 7049413), trata-se de importante capacitação, já que os servidores participantes operacionalizam as alterações contratuais e devem ser
continuamente capacitados na atividade que realizam, de forma a implementar as linhas de controle previstas na nova lei de licitações</t>
  </si>
  <si>
    <t>8</t>
  </si>
  <si>
    <t>0016359-83.2023.8.24.0710; 0023633-98.2023.8.24.0710</t>
  </si>
  <si>
    <t>Curso - Avaliação pelo Oficial de Justiça - Imóveis Urbanos e Bens Móveis</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</si>
  <si>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</si>
  <si>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3 turmas</t>
  </si>
  <si>
    <t>0006157-47.2023.8.24.0710</t>
  </si>
  <si>
    <t>Curso - Avaliação pelo Oficial de Justiça: imóveis urbanos e bens móveis</t>
  </si>
  <si>
    <t>Conforme parecer do doc. 6936485 houve a validação dessa atividade pedagógica pelo Diretor de Capacitação de Serviços Judiciários, e autorização do Diretor-Executivo da
Academia Judicila na decisão do doc. 6936705 do processo 0038495-11.2022.8.24.0710 (relacionado).
O procedimento de avaliação de bens é uma atribuição do Oficial de Justiça, prevista no artigo 870 do Código de Processo Civil, imprescindível para a realização dos atos
processuais.
É de suma importância que a avaliação seja elaborada com rigor, por meio de uma metodologia adequada, que atenda a todos os requisitos exigidos e com o mínimo de
subjetividade possível. Como resultado, a prestação jurisdicional ganha maior celeridade e eficiência.</t>
  </si>
  <si>
    <t>Curso - Certified Ethical Hacker – CEH - 2 inscrições</t>
  </si>
  <si>
    <t xml:space="preserve">2 inscrições </t>
  </si>
  <si>
    <t>0035218-50.2023.8.24.0710</t>
  </si>
  <si>
    <t>Curso - Congressistas para o CONCARH 2023 - Congresso Catarinense sobre Gestão de Pessoas</t>
  </si>
  <si>
    <t>De ordem do Secretário Executivo da Academia Judicial, Alexandre dos Anjos, iniciou-se processo para inscrição de 19(dezenove) servidores (indicados pela Diretoria da
Academia Judicial, Diretoria de Gestão de Pessoas e Diretoria de Saúde) ao Congresso Catarinense sobre Gestão de Pessoas - CONCARH 2023, nos dias 13 e 14 de
julho de 2023, em Florianópolis-SC</t>
  </si>
  <si>
    <t>0029535-32.2023.8.24.0710</t>
  </si>
  <si>
    <t>Curso - Conselheiros de Administração, a ser realizado de 15 de maio a 29 de agosto de 2023, em São Paulo-SP.</t>
  </si>
  <si>
    <t>Conforme requerimento (doc. 7113747 do processo 0016557-23.2023.8.24.0710), o planejamento estratégico do TJSC traz como um de seus objetivos Fomentar a
Governança e Gestão Estratégica. Recentemente, em reunião entre GP/NF, Asplan, DGA e DGJ, foi aprovada proposta para viabilizar maior capacitação em Governança,
por meio dos cursos do IBGC. O TJSC firmou convênio com IBGC para intercâmbio e sinergia relacionados à melhores práticas de Governança</t>
  </si>
  <si>
    <t>0019546-02.2023.8.24.0710</t>
  </si>
  <si>
    <t>Curso - Desenvolvimento de Ideias Inovadoras, a ser realizado no período de 14 de setembro a 14 de novembro de 2023, na plataforma virtual da empresa Hotmilk PUCPR, conforme processo n 0011212- 76.2023.8.24.0710.</t>
  </si>
  <si>
    <t>A justificativa pormenorizada encontra-se no Projeto Básico para Contratação AJU 03/2023. Diante da possibilidade de duplo enquadramento, conforme Resolução GP 29/2021, encaminha-se por requisição de compra. A palestra Liderança e Gestão da Inovação e o curso Desenvolvimento de Ideias Inovadoras foram autorizados pelo Coordenador da Assessoria de Planejamento (doc. 7099492 e doc. 7023959) e pelo Diretor Executivo da Academia Judicial (doc. 7122425 e doc. 7123751), que constam nos processos sei n. 0015654-85.2023.8.24.0710 e n. 0011212-76.2023.8.24.0710, respectivamente (relacionados).</t>
  </si>
  <si>
    <t>0021069-49.2023.8.24.0710</t>
  </si>
  <si>
    <t>Curso - Dispensa, Inexigibilidade e a instrução segura dos processos de acordo com Lei nº 14.133/2021, sendo 17 inscrições pagas e 5 cortesias</t>
  </si>
  <si>
    <t>22 inscrições</t>
  </si>
  <si>
    <t>0035123-20.2023.8.24.0710</t>
  </si>
  <si>
    <t>Curso - Formação de Facilitadores em Processos Circulares de Justiça Restaurativa</t>
  </si>
  <si>
    <t>2 Turmas</t>
  </si>
  <si>
    <t>Curso - Formação de Formadores - Módulo I - Nível I</t>
  </si>
  <si>
    <t>1 Turma</t>
  </si>
  <si>
    <t>Curso - Formação de Formadores - Módulo I - Nível II</t>
  </si>
  <si>
    <t>Curso - Formação de Formadores - Módulo I - Nível III</t>
  </si>
  <si>
    <t>Curso - Formação de Instrutores em Mediação e Conciliação Judiciais</t>
  </si>
  <si>
    <t>2 turmas</t>
  </si>
  <si>
    <t>Curso - Formação de Tutores no Contexto da Magistratura</t>
  </si>
  <si>
    <t>Curso - Formação Inicial à Judicância Militar</t>
  </si>
  <si>
    <t>4 Turmas</t>
  </si>
  <si>
    <t>Curso - Fórum de Governança no Sistema de Justiça</t>
  </si>
  <si>
    <t>Curso - Instrutor de Armamento e Tiro, a ser realizado de 27 de março a 1 de abril de 2023, no Clube e Escola de Tiro.38, em São José - SC</t>
  </si>
  <si>
    <t>Conforme requerimento (doc. 6761491 ) do processso 0046012-67.2022.8.24.0710, trata-se de necessidade de capacitação considerando as atribuições do Núcleo de
Inteligência e Segurança Institucional do Tribunal de Justiça de Santa Catarina, elencadas na Resolução GP nº 11, de 14 de fevereiro de 2022.
Considerando que, para dar cumprimento ao aludido acima o NIS, por intermédio de sua equipe e conjuntamente à Academia Judicial, fornece, desde 2018, Cursos de
Autoproteção para Magistrados e Servidores, na modalidade de Tiro Tático Defensivo; Considerando que os cursos em questão, desde o seu planejamento até a efetiva
realização, são executados integralmente pelos policiais à disposição do NIS; Considerando, ainda, que para o ano de 2023 o calendário conta com cursos de Tiro Tático
Defensivo na modalidade avançada, caracterizados pelo aumento do nível técnico das atividades e, consequentemente, a elevação do grau de risco, o que exige, por parte
da equipe de instrução e treinamento, um preparo ainda mais aprimorado, a fim de garantir a segurança que o evento exige; Considerando que os policiais militares
Subtenente Juliano Fleck da Rosa e Cb PM Dyego de Souza Pereira integram a equipe de instrução e treinamento dos cursos de autoproteção, modalidade Tiro Tático
Defensivo, desde o início da disponibilização do treinamento aos magistrados e servidores, buscando sempre aperfeiçoarem-se para proporcionar maiores aprendizados aos
participantes e toda a segurança necessária para que eles bem executem as atividades propostas; Considerando a oferta de realização de curso de Instrutor de Armamento e
Tiro pelo Clube de Tiro .38 que, nada obstante voltado à iniciativa privada, contribuirá sobremaneira para o aperfeiçoamentos dos policiais militares na condição de
instrutores nos cursos ofertados aos integrantes do PJSC</t>
  </si>
  <si>
    <t>0004198-41.2023.8.24.0710</t>
  </si>
  <si>
    <t>Curso - Liderança e Gestão da Inovação, a ser realizada em 12 de setembro de 2023, das 10h às 12h, na sala de aula 101C da Academia Judicial, conforme processo n. 0015654-85.2023.8.24.0710.</t>
  </si>
  <si>
    <t>Curso - Liderança Transformadora</t>
  </si>
  <si>
    <t>Conforme análise pedagógica (doc. 7386597, processo n. 0032730-25.2023.8.24.0710), o curso Liderança Transformadora busca desenvolver, nos executivos, o
autoconhecimento e a autoliderança, dois fatores-chave e determinantes para que se atinja a maturidade e autonomia que a posição exige. Desta forma, os participantes
conseguirão entender qual seu desafio empresarial, atuarão de forma fluída e consistente com as dimensões pares e superiores e assim criarão um ambiente
organizacional propício para que sua equipe se desenvolva, tenha um alto desempenho e entregue resultados melhores.
O presente pedido de participação se fundamenta em face das atribuições que o magistrado desempenha como gestor da Academia Judicial no cargo de Diretor de
Capacitação de Serviços Judiciários, conforme despacho do doc. 7386308.</t>
  </si>
  <si>
    <t>0037228-67.2023.8.24.0710</t>
  </si>
  <si>
    <t>Curso - Matemática Financeira Voltada a Cálculos Bancários</t>
  </si>
  <si>
    <t>A justificativa pormenorizada encontra-se no Projeto Básico par Contratação AJU 01/2023. Diante da possibilidade de duplo enquadramento, conforme Resolução GP
29/2021, encaminha-se por requisição de compra. O Curso Matemática Financeira Voltada a Cálculos Bancários foi autorizado pelo Diretor de Suporte à Jurisdição de Primeiro
Grau (doc. 6769518) e pelo Diretor Executivo da Academia Judicial e.e. (doc. 70127460</t>
  </si>
  <si>
    <t>1 turma</t>
  </si>
  <si>
    <t>0012465-02.2023.8.24.0710</t>
  </si>
  <si>
    <t>Curso - Oficial de Formação Inicial</t>
  </si>
  <si>
    <t>Curso - Planejamento da Contratação de Obras Públicas e serviços de Engenharia de acordo com a Lei 14.133/2021 (inscrições)</t>
  </si>
  <si>
    <t>A justificativa encontra-se no requerimento presente no doc.7484103 do processo n. 0038695-81.2023.8.24.0710 (relacionado).
A solicitação da capacitação foi autorizada pelos superiores hierárquicos (doc. 7484105) e pelo Diretor Executivo da Academia Judicial (doc. 7533567).</t>
  </si>
  <si>
    <t>0043526-75.2023.8.24.0710</t>
  </si>
  <si>
    <t>Curso - Pós-Graduação em Gestão da Inovação</t>
  </si>
  <si>
    <t>0048774-56.2022.8.24.0710; 0048872-41.2022.8.24.0710; 0049130-51.2022.8.24.0710; 0049194-61.2022.8.24.0710; 0050406-20.2022.8.24.0710; 0049160-86.2022.8.24.0710; 0049597-30.2022.8.24.0710;</t>
  </si>
  <si>
    <t>Curso - Produtividade nas diligências: a tecnologia a favor dos oficiais de justiça e centrais de mandados</t>
  </si>
  <si>
    <t>Curso - Seminários Regionais da Magistratura</t>
  </si>
  <si>
    <t>5 Turmas</t>
  </si>
  <si>
    <t>Curso - xTech Legal - 6ª Turma - quarta inscrição oferecida como cortesia</t>
  </si>
  <si>
    <t xml:space="preserve">A justificativa encontra-se nos requerimentos presentes no doc. 7347513 do processo n. 0030473-7.2023.8.24.0710 e no doc. 7380938 do processo n. 0032416-79.2023.8.24.0710 (relacionados).
A solicitação da capacitação foi autorizada pelos superiores hierárquicos e pelo Diretor Executivo da Academia Judicial. </t>
  </si>
  <si>
    <t>3</t>
  </si>
  <si>
    <t>0033785-11.2023.8.24.0710</t>
  </si>
  <si>
    <t xml:space="preserve">Curso Fundamentos em Gerenciamento de Projetos - até 30 participantes
</t>
  </si>
  <si>
    <t>Conforme requerimento, em razão da execução anual de mais de 200 (duzentos) projetos pelos diversos setores do TJSC, a realização do curso de Fundamentos de Gerenciamento de Projetos auxiliará o nivelamento de conhecimento para estes inúmeros atores, bem como possibilitará a evolução da maturidade na gestão dos projetos e produtos desta Corte. A oferta desta capacitação encontra-se inserida em um movimento do Gabinete da Presidência e da Asplan, que busca incrementar a gestão do portfólio de projetos, seja geral ou do dito estratégico, como também fomentar a gerência e a execução de projetos. Além disso, contribuirá sobremaneira para uma outra vertente desse movimento, que é a instrumentalização da gerência de projetos e da gestão do portfólio, por meio da adoção de ferramentas que possibilitem o cadastro e o acompanhamento, assim como a automação das consultas por meio de painéis de BI. Por fim, cabe destacar que o curso pretendido também está alinhado ao objetivo de "Fomentar a Governança e a Gestão Estratégica", componente da Estratégia 2021-2026 do PJSC.</t>
  </si>
  <si>
    <t xml:space="preserve">0047983-53.2023.8.24.0710
</t>
  </si>
  <si>
    <t>Aquisição de filme strecht 500mmx 25 micras, aproximadamente 3kg de filme</t>
  </si>
  <si>
    <t>Itens para utilização na Divisão de Almoxarifado, para fins de fechamento e proteção de volumes enviados às Unidades do PJSC de maneira a ampliar a segurança dos materiais acondicionados nos
volumes transportados. Mencionanos que a grande distribuição de monitores e cpus mantida pela DTI nas últimas semanas impactou diretamente na utilização destas fitas, e que a projeção de duração
são de apenas 10 dias. Referente ao item 1 - fita adesiva personalizada houve aquisição neste exercício no valor total de R$ 7.264,50 (SEI n. 0025677-90.2023.8.24.0710). Diante disso, e considerando que tratam de fitas personalizadas e necessitam de um tempo para confecção e de maneira a evitar contratempos no fechamento dos volumes aos requisitantes do PJSC, opinamos pelo
afastamento da cotação eletrônica. Importante observar que tratam de itens personalizados, sendo que na pesquisa encontramos somente materiais sem personalização._x000D_</t>
  </si>
  <si>
    <t>0050665-78.2023.8.24.0710</t>
  </si>
  <si>
    <t>Inscrições no 43° Congresso Brasileiro de Auditoria Interna - Conbrai</t>
  </si>
  <si>
    <t>Conforme requerimento do doc. 7645083 do Processo n. 0049921-83.2023.8.24.0710 os solicitandes, Auditores Internos do PJSC, informa tratar-se do maior evento do
país nessa área e no qual será possível buscar atualização dos mais relevantes temas sobre Auditoria Interna.
A participação foi autorizada pelo Juiz Auxiliar da Presidência (doc. 7645085) e pelo Diretor Executivo da Academia Judicial (doc. 7679624)._x000D_</t>
  </si>
  <si>
    <t>0053002-40.2023.8.24.0710</t>
  </si>
  <si>
    <t>Reavaliação do ESTUDO E PROJETOGEOTÉCNICO DE ESTABILIZAÇÃO E CONTENÇÃO DE TALUDE</t>
  </si>
  <si>
    <t>necessidade de adequação do projeto de estabilização de talude, em razão da movimentação de terra ocorrida durante a fase de contratação das obras de contenção/estabilização do talude existente no terreno do Fórum.</t>
  </si>
  <si>
    <t>0045234-63.2023.8.24.0710</t>
  </si>
  <si>
    <t xml:space="preserve">Renovação de licença - SolarWinds Engineer's Toolset Out-of Maintenance Upgrade (f/1 desktop install &amp; 1 Web named user) - 1 ano de garantia
Aquisição de licença - SolarWinds Engineer's Toolset Per Seat License (includes one desktop install &amp; one Web named user) - 1 ano de garantia
</t>
  </si>
  <si>
    <t>A Seção de Administração de Redes atualmente dispõe de três licenças do software SolarWinds Engineer's Toolset, que possui ferramentas essenciais para o dia a dia da administração de redes como
o Switch Port Mapper, Network Performance Monitor, Bandwidth Gauge e Real-time NetFlow Analyzer. Estas ferramentas são cruciais para o monitoramento, diagnóstico e otimização da rede. Contudo,
o referido software encontra-se obsoleto, requerendo sua atualização. Adicionalmente, a Seção de Administração de Redes opera com três servidores e é assistida por duas equipes terceirizadas. _x000D_</t>
  </si>
  <si>
    <t>3 Renovação de licença e 2 aquisição de licença</t>
  </si>
  <si>
    <t>0045304-80.2023.8.24.0710</t>
  </si>
  <si>
    <t>Seguro Coletivo Residentes Judiciais</t>
  </si>
  <si>
    <t>12 meses</t>
  </si>
  <si>
    <t>0049668-32.2022.8.24.0710</t>
  </si>
  <si>
    <t xml:space="preserve">Serviço  Claro Net TV - Empresas (PLUS HD ) - Principal
(1)Serviços Técnicos (taxas de serviços técnicos serão cobradas somente se os serviços forem efetivamente utilizados)
</t>
  </si>
  <si>
    <t>Trata-se de contratação de serviço de TV a cabo com transmissão de canais de notícias locais e nacionais para o Gabinete do Presidente do Tribunal de Justiça de Santa
Catarina. O seviço não se enquadra como bem de luxo e não há resolução vigente com essa previsão, e nesse sentido, destaca-se o disposto no art. 5º, §3º, IV da Res.
GP n. 29/2021:</t>
  </si>
  <si>
    <t>0001169-80.2023.8.24.0710</t>
  </si>
  <si>
    <t>Serviço  de conserto de cadeiras, tombamentos 336189, 354612, 356181, 105909, 105910, 142617 e 142504.</t>
  </si>
  <si>
    <t>Manutenção de cadeiras, em que pese o tempo de uso das cadeiras, elas se encontram em excelente estado o que justifica o conserto</t>
  </si>
  <si>
    <t>0022731-48.2023.8.24.0710</t>
  </si>
  <si>
    <t>Serviço bimestral de limpeza da elevatório de esgoto, limpeza no cesto, lavar o poço, fazer teste no gerador e nas 2 bombas</t>
  </si>
  <si>
    <t>Por não ter contrato próprio para manutenção do sistema de elevatório de esgoto, a DEA - manutenção predial orientou que fosse contratado mão de obra para
determinado serviço por RC.</t>
  </si>
  <si>
    <t>0050231-26.2022.8.24.0710</t>
  </si>
  <si>
    <t>Jaguaruna</t>
  </si>
  <si>
    <t xml:space="preserve">Serviço de  Levantamento Topográfico e Retificação da Matrícula n. 26.322
</t>
  </si>
  <si>
    <t>Com a finalidade de obter-se documentação técnica de levantamento planialtimétrico topográfico do lote onde está localizado o prédio que abriga o Fórum da Comarca de
Jaguaruna, assim como para obter-se conhecimento geral do terreno: relevo, limites, confrontantes, área, localização, amarração e posicionamento; informações sobre o
terreno destinadas a estudos preliminares de projetos, anteprojetos, projetos básicos e a projetos executivos; questiona-se se existe interesse por parte de vossa empresa
na execução do LEVANTAMENTO TOPOGRÁFICO PLANIALTIMÉTRICO CADASTRAL do terreno sob a Matrícula n. 26.322 do Registro de Imóveis da Comarca de
Jaguaruna.</t>
  </si>
  <si>
    <t>1 levantamento topografico 1 retificação de matricula</t>
  </si>
  <si>
    <t>0001825-37.2023.8.24.0710</t>
  </si>
  <si>
    <t xml:space="preserve">Serviço de  MÃO DE OBRA (CONSERTO DE VAZAMENTO DE ISOPOR) BEBEDOUROS LIBELL (PATRIMÔNIOS: 380197, 314455, 426155 E 312301) MANGUEIRAS BEBEDOURO LIBELL (MASTER CGA) KIT COM 2 UNIDADES (PAR) (PATRIMÔNIOS: 380197, 314455, 426155 E 312301)
</t>
  </si>
  <si>
    <t>Conserto de bebedouros com danos que inviabilizam seu uso. O valor do conserto apresentado não ultrapassa 60% de cada um dos equipamentos, conforme consulta no
sistema de patrimônio, e está de acordo com o valor de mercado</t>
  </si>
  <si>
    <t>4</t>
  </si>
  <si>
    <t>0048625-60.2022.8.24.0710</t>
  </si>
  <si>
    <t>Rio Negrinho</t>
  </si>
  <si>
    <t>Serviço de 8 Diária em quarto individual padrão</t>
  </si>
  <si>
    <t>Fornecimento de serviço de hospedagem de 08 (oito) participantes da sessão do tribunal do júri. Processo judicial n. 5000051-43.2022.8.24.0055, nos dias 18/05/2023 e
19/05/2023. Pernoite do dia 18/05/2023 para o dia 19/05/2023</t>
  </si>
  <si>
    <t>0019970-44.2023.8.24.0710</t>
  </si>
  <si>
    <t>Araranguá</t>
  </si>
  <si>
    <t>Serviço de adequação de granito móvel da cozinha e da recepção.</t>
  </si>
  <si>
    <t>Trata-se de contratação de empresa para efetuar serviço de adequação nos móveis sob medida da Copa e Recepção do Fórum da Comarca de Araranguá. Conforme
detalhado no documento (justificativa) e fotos anexas,</t>
  </si>
  <si>
    <t>0026684-20.2023.8.24.0710</t>
  </si>
  <si>
    <t>Serviço de Adequação do sistema de alarme e detecção de incêndio do Fórum da Comarca de Fraiburgo.</t>
  </si>
  <si>
    <t>0019119-05.2023.8.24.0710</t>
  </si>
  <si>
    <t xml:space="preserve">Serviço de alimentação das bombas do barrilete da torre 1
Aquisição de material para execução dos serviços de alimentação das bombas do barrilete da torre 1
Serviço para alimentação dos ventiladores das escadas da torre 2
Aquisição de material para execução dos serviços de para alimentação dos ventiladores das escadas da torre 2
Serviço para alimentação dos ventiladores das escadas da torre 1
Aquisição de material para execução dos serviços de para alimentação dos ventiladores das escadas da torre 1
</t>
  </si>
  <si>
    <t>A presente requisição de compras se justifica na medida em que se fazem necessários ajustes e melhorias em alguns dos circuitos de alimentação de equipamentos do
sistema preventivo de incêndio. Neste contexto, salienta-se que os serviços a serem contratados são relacionados a segurança dos usuários da edificação e assim
sendo, são indispensáveis._x000D_</t>
  </si>
  <si>
    <t>serviço com materiais</t>
  </si>
  <si>
    <t>0018907-81.2023.8.24.0710</t>
  </si>
  <si>
    <t>Serviço de alimentação para evento</t>
  </si>
  <si>
    <t>Será realizado a Oficina de parentalidade, para quaisquer dúvidas está anexado o pedido do Juiz da Vara solicitante._x000D_</t>
  </si>
  <si>
    <t>0016430-85.2023.8.24.0710</t>
  </si>
  <si>
    <t>O Poder Judiciário de Santa Catarina, quando do desempenho das suas atividades administrativas, políticas e de representação, necessita de todo suporte para alcance
das suas ações e para o fortalecimento e projeção de sua imagem institucional. Assim, a fim de atender os eventos e as reuniões institucionais (reuniões de trabalho,
seminários, cursos, treinamentos, etc.) no ano de 2023 para o prédio-sede do Tribunal de Justiça faz-se necessária a contratação de empresa especializada no
fornecimento de refeição (almoço/janta). Ressalta-se que se trata de complemento da RC tramitada no SEI N. 0002935-71.2023.8.24.0710.</t>
  </si>
  <si>
    <t>0036933-30.2023.8.24.0710</t>
  </si>
  <si>
    <t xml:space="preserve">O Poder Judiciário de Santa Catarina, quando do desempenho das suas atividades administrativas, políticas e de representação, necessita de todo suporte para alcance
das suas ações e para o fortalecimento e projeção de sua imagem institucional. Assim, a fim de atender os eventos e as reuniões institucionais (reuniões de trabalho,
seminários, cursos, treinamentos, etc.) no ano de 2023 para o prédio-sede do Tribunal de Justiça faz-se necessária a contratação de empresa especializada no
fornecimento de coffee-break. </t>
  </si>
  <si>
    <t>0002918-35.2023.8.24.0710; 0011369-49.2023.8.24.0710; 0029715-48.2023.8.24.0710</t>
  </si>
  <si>
    <t>Serviço de Alterações na rede pública de distribuição de energia elétrica, tal que seja possível realizar a ligação do novo ramal de fornecimento de energia em média tensão para o fórum de Campo Erê conforme instrução constante do SEI 0012699-81.2023.8.24.0710 em seus documentos 7047220, 7047255 e Parecer Técnico da Assessoria Técnica da DMO (documento 7062236)</t>
  </si>
  <si>
    <t>Conforme parcecer da Acessoria Técnica da DMP no documento 7062236 do SEI: 0012699-81.2023.8.24.0710: "A Diretoria de Engenharia e Arquitetura informou que a
reforma e ampliação do fórum, realizada por meio do contrato 77/2021, previu a mudança de local do poste da entrada de energia, mas sem prever que haveria
necessidade de alteração da rede pública de distribuição. Esclareceu que no momento em que a CELESC realizou vistoria para fazer as mudanças de ligação,
"identificou que na nova configuração da entrada de energia ocorreria uma travessia de rua oblíqua pelo novo ramal de entrada, o que é vedado por norma específica da
concessionária". Por esse motivo, a DEA submeteu os autos à DMP para análise da solução a ser adotada, dentre as duas a seguir (doc. 7047255):</t>
  </si>
  <si>
    <t>0014648-43.2023.8.24.0710</t>
  </si>
  <si>
    <t>Serviço de Aluguel de caçamba de papa-entulho</t>
  </si>
  <si>
    <t>Tendo em vista a necessidade urgente, por razões de segurança, de poda de árvore localizada no canteiro central da sede do Tribunal de Justiça, em 26/08/2023, uma vez que os galhos invadem área do passeio público e localizam-se acima do ponto de ônibus, abre-se a presente requisição de compra para locação da caçamba de recolhimento de entulho, conforme previsão contida no SEI número 0048657-65.2022, o qual rege a contratação do serviço de jardinagem.</t>
  </si>
  <si>
    <t>0038478-38.2023.8.24.0710</t>
  </si>
  <si>
    <t>Serviço de Análise de água em purificador de água (1 ponto) na Comarca de Penha</t>
  </si>
  <si>
    <t>Análise de água em bombona e purificador para concluir se é próprio ou não para consumo humano, na Comarca de Penha.</t>
  </si>
  <si>
    <t>0014587-85.2023.8.24.0710</t>
  </si>
  <si>
    <t>Serviço de aplicação de fibra de vidro na caixa d'água do prédio, para impermeabilização do reservatório, conforme orientação da engenharia do TJSC (incluindo material)</t>
  </si>
  <si>
    <t>Confecciona-se esta requisição de compra devido a necessidade de aplicação de fibra de vidro na caixa d'água do prédio, para impermeabilização do reservatório,
conforme orientação da engenharia do TJSC. Item não prervisto no contrato de manutenção vigente (091/2017). O problema do local está esmiuçado no processo SEI
0026556-68.2021.8.24.0710.</t>
  </si>
  <si>
    <t>0015352-56.2023.8.24.0710</t>
  </si>
  <si>
    <t>Serviço de Aplicação de tratamento químico ofensivo e preventivo contra o mosquito da dengue</t>
  </si>
  <si>
    <t>Haja vista o alerta recente da Diretoria de Saúde, sobre o alto risco de transmissão de dengue no Estado, confecciona-se esta requisição de compras para contratação de
serviço de desinsetização contra o mosquito da dengue. Será realizado tratamento químico com método de nebulização na área externa e pulverização de caixas de
passagem e ralos em toda a área externa do terreno do prédio.</t>
  </si>
  <si>
    <t>0020795-85.2023.8.24.0710</t>
  </si>
  <si>
    <t>Serviço de assiantura plataforma digital Minha Biblioteca Jurídica para 100 (cem) acessos simultâneos por 12 (doze) meses</t>
  </si>
  <si>
    <t>A contratação da assinatura objetiva atender interesses institucionais, uma vez que a Biblioteca Desembargador Marcílio Medeiros, unidade provedora de informações,
necessita ter à disposição dos usuários materiais bibliográficos atualizados e especializados nas diversas áreas do direito, como a plataforma Minha Biblioteca. Assim
pretende-se disponibilizar conteúdo bibliográfico digital das principais editoras jurídicas nacionais aos integrantes do PJSC, a fim de servir de apoio ao desenvolvimento das
atividades judicantes. A solução está de acordo com o planejamento estratégico no que se refere a aprimorar a prestação jurisdicional pela otimização da organização
judiciária e da força de trabalho, sobretudo por meio dos avanços proporcionados pelos serviços digitais.</t>
  </si>
  <si>
    <t>0044608-78.2022.8.24.0710</t>
  </si>
  <si>
    <t>Serviço de Assinatura anual da versão impressa, com direito a versão digital, do Jornal Notícias do Dia, de publicação diária de segunda a sábado.</t>
  </si>
  <si>
    <t xml:space="preserve"> A renovação das assinaturas descritas no item 1 objetiva atender interesses institucionais, uma vez que é fonte para atualização sobre notícias e informações que são importantes para as
atividades empreendidas pela Presidência, 1ª Vice-Presidência, Corregedoria-Geral da Justiça e Assessoria de Imprensa do Tribunal de Justiça de Santa Catarina, que são as unidades para
as quais as assinaturas serão destinadas</t>
  </si>
  <si>
    <t>0014607-76.2023.8.24.0710</t>
  </si>
  <si>
    <t>Serviço de assinatura anual de banco de imagens para elaboração de projetos gráficos (fotos e vetores) com 120 downloads por ano</t>
  </si>
  <si>
    <t xml:space="preserve">A Assessoria de Artes Visuais é responsável por executar os projetos gráficos digitais do Poder Judiciário do Estado de SC e supervisionar a execução dos projetos
impressos. Para isso, torna-se indipensável a Assessoria ter acesso a banco de imagens, com fotografias e vetores de alta resolução e com direito de uso dos mesmos. </t>
  </si>
  <si>
    <t>0049452-71.2022.8.24.0710</t>
  </si>
  <si>
    <t>Serviço de Assinatura das revistas da Editora Fórum (10 revistas)</t>
  </si>
  <si>
    <t>1 renovação de assinatura</t>
  </si>
  <si>
    <t>0050958-82.2022.8.24.0710</t>
  </si>
  <si>
    <t>Serviço de Assinatura das revistas da Editora IOB (6 revistas)</t>
  </si>
  <si>
    <t>0051139-83.2022.8.24.0710</t>
  </si>
  <si>
    <t>Serviço de Assinatura das revistas da Editora Lex Magister (9 revistas)</t>
  </si>
  <si>
    <t>0050415-79.2022.8.24.0710</t>
  </si>
  <si>
    <t>Serviço de Assinatura das revistas da Editora RT/Thomson Reuters (10 revistas)</t>
  </si>
  <si>
    <t>0010797-93.2023.8.24.0710</t>
  </si>
  <si>
    <t>Serviço de Assinatura de revista da Editora IBDFAM (1 revista)</t>
  </si>
  <si>
    <t>0047594-05.2022.8.24.0710</t>
  </si>
  <si>
    <t>Serviço de Assinatura de sistema digital multiusuário (ABNTColeção) pelo período de 24 (vinte e quatro) meses para disponibilização e Gerenciamento de 14 (quatorze) de Normas Técnicas Brasileiras (NBR) e Mercosul (NM), totalmente via web com recurso de visualização, atualização e impressão ilimitada</t>
  </si>
  <si>
    <t>A aquisição em epígrafe está relacionada às competências do Núcleo de Segurança Cibernética (NSEC), instituído pela Resolução GP n. 38, de 20 de outubro de 2021,
com a finalidade de aprimorar o nível de maturidade em segurança cibernética no Poder Judiciário de Santa Catarina, abrangendo aspectos fundamentais de segurança
da informação para o aperfeiçoamento necessário de processos e procedimentos do do Sistema de Gestão de Segurança da Informação (SGSI), projeto definido como
estratégico para o PJSC</t>
  </si>
  <si>
    <t>1</t>
  </si>
  <si>
    <t>0023584-57.2023.8.24.0710</t>
  </si>
  <si>
    <t>Serviço de Assinatura digital com direito a 3 acessos simultâneos ao site NSC TOTAL E APP NSC TOTAL, com vigência de 12 (doze) meses</t>
  </si>
  <si>
    <t>A renovação das assinaturas da plataforma descrita acima objetiva atender interesses institucionais, uma vez que é fonte para atualização sobre notícias e informações
que são importantes para as atividades empreendidas pela Corregedoria-Geral de Justiça, Corregedoria-Geral do Foro Extrajudicial, 2ª Vice-Presidência e Assessoria de
Imprensa do Tribunal de Justiça de Santa Catarina, que são as unidades para as quais as assinaturas serão destinadas._x000D_</t>
  </si>
  <si>
    <t>2 assinaturas</t>
  </si>
  <si>
    <t>0018038-21.2023.8.24.0710</t>
  </si>
  <si>
    <t>Serviço de Assinatura digital para acesso às normas técnicas da ABNT(18 normas técnicas)</t>
  </si>
  <si>
    <t>Serviço de Assinatura do jornal digital NSC Total (4 assinaturas)</t>
  </si>
  <si>
    <t>Serviço de Assinatura do jornal Folha de S.Paulo (3 assinaturas)</t>
  </si>
  <si>
    <t>0036290-72.2023.8.24.0710</t>
  </si>
  <si>
    <t>Serviço de Assinatura do jornal Notícias do Dia (4 assinaturas)</t>
  </si>
  <si>
    <t xml:space="preserve">Serviço de confecção de balcão da recepção e  confecção de painel em MDF com chapa metálica
</t>
  </si>
  <si>
    <t>Necessidade de confecção de balcão de atendimento e painel para atendimento de projeto, conforme SEI 0046649-18.2022.8.24.0710. Informa-se que o objeto da
presente contratação é diverso do objeto do Contrato n. 36/2022</t>
  </si>
  <si>
    <t>serviço</t>
  </si>
  <si>
    <t>0023371-51.2023.8.24.0710</t>
  </si>
  <si>
    <t xml:space="preserve">Serviço de confecção de módulo com três assentos conforme projeto em anexo e descrição abaixo; 
Serviço de remoção de módulo com dois assentos existente da bancada do lado esquerdo e sua instalação no módulo do lado direito
</t>
  </si>
  <si>
    <t>Trata-se de pedido realizado pelo gabinete da presidência, conforme SEI N. 0034735-20.2023.8.24.0710 - projeto consta no processo. Conforme informação da Chefe de
Gabiente: "Diante do advento da Lei Complementar estadual n. 820, de 11 de janeiro de 2023, que transformou cargos vagos remanescentes de Juiz Substituto em 2 (dois) cargos de Desembargador (e outros 16 de Juiz de Direito de Segundo Grau), deverá ser avaliada a necessidade de atualização do número de assentos de Desembargadores existentes no Auditório Ministro Teori Zavascki. Atualmente os arcos comportam 94 lugares, sendo necessário pelo menos mais 1 assento. Justificativa da Urgência: Com a solenidade de posse do Des. Alex Heleno Santore, agendada para o próximo dia 04/08/2023, e a iminente nomeação de mais dois
desembargadores, torna-se necessária a ampliação dos assentos no referido auditório."</t>
  </si>
  <si>
    <t>0045668-52.2023.8.24.0710</t>
  </si>
  <si>
    <t>Serviço de confecção de tampo para mesa do salão nobre da Presidência, patrimônio n. 248206, medidas 6m x 1,5m, incluída a retirada do tampo atual e instalação do novo tampo</t>
  </si>
  <si>
    <t>Necessidade de aquisição de tampo em MDF para a mesa de reuniões do Salão Nobre da Presidência (patrimônio n. 010.248206.00), sob medida (6m x 1,5m) para uso
corporativo, tendo em vista que o atual tampo está com inúmeras avarias. Informa-se que o objeto da presente contratação é diverso do objeto do Contrato n. 36/2022,
serviço de contratação de fornecimento de móveis sob medida, em especial porque o tampo será produzido em MDF amadeirado e não branco (contratado).</t>
  </si>
  <si>
    <t>0007280-80.2023.8.24.0710</t>
  </si>
  <si>
    <t xml:space="preserve">Serviço de confecção sob medida e instalação de letra caixa em aço inox - fonte century gothic, altura 5 cm, profundidade 1 cm - acabamento escovado
Serviço de confecção sob medida e instalação de letra caixa em aço inox - fonte century gothic, altura 10 cm, profundidade 1 cm - acabamento escovado
</t>
  </si>
  <si>
    <t xml:space="preserve">Necessidade de aquisição de confecção sob medida e instalação de letra caixa em aço inox,para instalar no hall do andar térreo da Torre 1 do prédio-sede do TJSC. Por
se tratar de aquisição que contempla a visita de medição, elaboração de leiaute, confecção do material sob medida, além da visita de entrega com instalação, solicita-se
que seja afastada a contratação por meio de dispensa eletrônica. Cabe ressaltar que o Contrato n. 132/2019, que trata de aquisição de materiais de comunicação visual,
não dispõe de material com a especificação do material que se pretende adquirir, objeto da presente RC. </t>
  </si>
  <si>
    <t>0044075-85.2023.8.24.0710</t>
  </si>
  <si>
    <t>Serviço de confecção sob medida e instalação de letra caixa em aço inox. Dizeres: “ELEVADOR PRIVATIVO” - Instalação no hall do elevador pivativo do 8º pavimento da torre II</t>
  </si>
  <si>
    <t>Necessidade de contratação de prestação de serviço de confecção sob medida e instação de letra caixa em aço inox do hall do elevador privativo do 8º pavimento da torre
II, prédio sede do TJSC, conforme deferido no processo sei n.0004319-69.2023.8.24.0710.</t>
  </si>
  <si>
    <t>0009968-15.2023.8.24.0710</t>
  </si>
  <si>
    <t>Necessidade de contratação de prestação de serviço de confecção sob medida e instação de letra caixa em aço inox do hall do elevador privativo do 8º pavimento da torre
II, prédio sede do TJSC, conforme deferido no processo sei n.0004319-69.2023.8.24.0710. Por se tratar de serviço que contempla contratação que demanda de visita de
medição, elaboração de leiaute, confecção de material sob medida, além de visita de entrega com instalação, solicita-se que seja afastada a contratação por meio de
dispensa eletrônica. Cabe ressaltar que o Contrato n. 132/2019 que trata de aquisição de materiais de comunicação visual, não dispõe de material com a especificação do
material que se pretende adquirir, objeto da presente RC. Foram enviados orçamentos para empresas do ramo, contudo somente 2 responderam, por conta disso a
pesquisa foi complementada com valores de contratações de Órgãos Publicos, cuja pesquisa foi realizada no site do Banco de Preços.</t>
  </si>
  <si>
    <t xml:space="preserve">Serviço de confecção sob medida e instalação de letra caixa em aço inox. Dizeres: “INFORMAÇÕES” ; Confecção sob medida e instalação de letra caixa em aço inox. Dizeres: “INFORMAÇÕES”; Confecção sob medida e instalação de letra caixa em aço inox. Dizeres: “CADASTRAMENTO”; e Confecção sob medida e instalação de letra caixa em aço inox. Dizeres: “COMUNICADOS”
</t>
  </si>
  <si>
    <t>Necessidade de contratação de prestação de serviço de confecção sob medida e instação de letra caixa em aço inox no móvel a ser confeccionado na recepção do hall de
entrada da Torre I do prédio sede do TJSC, conforme deferido no processo sei n.0046649-18.2022.8.24.0710</t>
  </si>
  <si>
    <t>46 letras</t>
  </si>
  <si>
    <t>0021714-74.2023.8.24.0710</t>
  </si>
  <si>
    <t>Campos Novos</t>
  </si>
  <si>
    <t>Serviço de Conserto da maca para perícias com substituição da chapa</t>
  </si>
  <si>
    <t>Conserto de uma maca utilizada para perícias judiciais utilizada em processos da 1ª e 2ª Varas Cíveis, com troca da chapa sob o estofado - tombamento n. 436106._x000D_</t>
  </si>
  <si>
    <t>0019789-43.2023.8.24.0710</t>
  </si>
  <si>
    <t>Serviço de Conserto da máquina de lavar calçadas de alta pressão, marca STIHL, modelo RE 143, patrimônio 461031</t>
  </si>
  <si>
    <t>A máquina de lavar calçadas de alta pressão da marca STIHL, modelo RE 143, patrimônio 461031, necessita de reparos em razão de haver vazamento de água pelo
manometro, reduzindo a performance do equipamento</t>
  </si>
  <si>
    <t>0050983-95.2022.8.24.0710</t>
  </si>
  <si>
    <t>Serviço de conserto de aparelho televisor</t>
  </si>
  <si>
    <t>Troca da placa da fonte do televisor do Salão do Júri - Patrimônio 334197_x000D_</t>
  </si>
  <si>
    <t>0023571-58.2023.8.24.0710</t>
  </si>
  <si>
    <t>Serviço de conserto de bebedouros com substituição de peças.</t>
  </si>
  <si>
    <t>Conserto de bebedouro com danos que inviabilizam o uso. O valor dos consertos não ultrapassa 60% de cada um dos equipamentos, conforme consulta no sistema de patrimônio e está de acordo com o valor de mercado.</t>
  </si>
  <si>
    <t>0021519-89.2023.8.24.0710</t>
  </si>
  <si>
    <t>Serviço de Conserto de Bomba Multiestágio Schneider ME-AL 1420 2 Cv Trifásica 220v/380v</t>
  </si>
  <si>
    <t>A motobomba da Comarca apresentou defeito, ficando inutilizada, tornando-se necessária a compra de uma nova. Importante frisar que esta aquisição é
imprescindível para o bom funcionamento da cisterna que fornece àgua para todo o prédio.</t>
  </si>
  <si>
    <t>0017650-21.2023.8.24.0710</t>
  </si>
  <si>
    <t>Serviço de conserto de cadeira</t>
  </si>
  <si>
    <t>A presente RC está de acordo com a Orientação DMP n. 02/2023, para contratações relativas aos serviços em cadeiras e poltronas, conforme decisão no SEI n. 0013851-
67.20238.24.0710,</t>
  </si>
  <si>
    <t>0026558-67.2023.8.24.0710</t>
  </si>
  <si>
    <t>Trata-se de requisição para o conserto de 11 cadeiras giratórias danificadas, acumuladas ao longo dos últimos 2 anos, desde a ultima leva de conserto, que estão
impossibilitadas de uso.</t>
  </si>
  <si>
    <t>0020018-03.2023.8.24.0710</t>
  </si>
  <si>
    <t>Atendimentos de pedidos das comarcas e Secretaria do TJSC</t>
  </si>
  <si>
    <t>Considerando a necessidade de reaproveitamento de cadeiras e poltronas giratórias e fixas, haja vista estarem dentro do prazo de vida útil e os valores dos consertos
dentro do limite de 60% previsto na Resolução 09/213-GP.
Convém ressaltar ainda, que a grande demanda para atendimento de projetos provenientes de criação de novas varas e substituição de bens cuja vida tenha sido
ultrapassada</t>
  </si>
  <si>
    <t>30</t>
  </si>
  <si>
    <t>0011613-75.2023.8.24.0710</t>
  </si>
  <si>
    <t>Trata-se de Requisição de Compra para conserto de duas cafeteiras para serem utilizadas nas copas do tribunal de justiça . Importante comunicar que o ítem resistência
são produzidos pela própria empresa da marca das cafeteiras( consta essa informação adicional em conversa por watssap), constando assim a dificuldade de encontrar
outros orçamentos, selienta- se ainda que apenas duas empresas se adequam ao serviço na modalidade empenho, portanto foram pesquisados orçamentos do banco de
preços e de internet</t>
  </si>
  <si>
    <t>0038107-74.2023.8.24.0710</t>
  </si>
  <si>
    <t>Serviço de conserto de cadeira, tombamentos: 337592, 463152, 321474, 281667, 321473, 321475, 456487, 348162, 419315, 335488; 281667, 281669, 321472; 293586; 345002</t>
  </si>
  <si>
    <t>Trata-se de requisição para o conserto de 15 cadeiras (14 giratórias e uma fixa) que se encontram danificadas e estão impossibilitadas de uso - o último pedido de conserto
foi realizado em 2021. Ademais, a Comarca pode vir a necessitar dos referidos bens para uso futuro nas demais Unidades do Fórum.</t>
  </si>
  <si>
    <t>0024620-37.2023.8.24.0710</t>
  </si>
  <si>
    <t>Serviço de Conserto de cadeiras</t>
  </si>
  <si>
    <t>Autorização para realização de de conserto em Poltrona Giratória - Magistrado patrimônio 435304; Poltronas, cadeiras giratórias, conforme fotos anexas.</t>
  </si>
  <si>
    <t>0008697-68.2023.8.24.0710</t>
  </si>
  <si>
    <t>Serviço de conserto de cadeiras</t>
  </si>
  <si>
    <t>A requisição de compra é para serviço de conserto das cadeiras do prédio do Foro, serão feitas as reformas de oito cadeiras sendo que duas precisam de novos pares de
braços. Os números dos patrimonios são: n°202997 / n°214180 / n°203012 / n°202990 / n°419426 / n°343538 / n°352873 / n°203014.</t>
  </si>
  <si>
    <t>0021669-70.2023.8.24.0710</t>
  </si>
  <si>
    <t>As cadeiras e poltronas acima mencionadas apresentam defeitos que dificultam o uso, necessitando de reforma e/ou manutenção. É imprescindível o conserto do
mobiliário descrito, vez que a DMP não possui novas cadeiras para reposição, sendo estas necessárias para a execução das atividades dos servidores</t>
  </si>
  <si>
    <t>0026143-84.2023.8.24.0710; 0031081-25.2023.8.24.0710</t>
  </si>
  <si>
    <t>A justificativa da contratação é a necessidade da manutenção das cadeiras que, embora em sua maioria já ultrapassaram o prazo de vida útil, permanecem em perfeitas
condições de uso, contudo, carecem das manutenções ou consertos para uso dos servidores e colaboradores na unidade requisitante</t>
  </si>
  <si>
    <t>0024279-11.2023.8.24.0710</t>
  </si>
  <si>
    <t>Algumas cadeiras apresentam defeitos que impossibilitam seu uso. Tal mobiliário faz falta para a execução das atividades dos servidores e atendimento ao público</t>
  </si>
  <si>
    <t>0024223-75.2023.8.24.0710</t>
  </si>
  <si>
    <t>Esta requisição de compras se justifica pela necessidade de conserto de cadeiras, correspondendo-se aos seguintes serviços: troca de 5 rodízios (345752-
396035,345718,345748, conserto de sicrown: (396035, 331986) troca de tecido assento (329023, 345748), troca de pistão (331986, 341967, 345718, 432257, 329022,
345748). Nesta RC não será realizada a troca de apoio de braço (432257) embora constante nos orçamentos.</t>
  </si>
  <si>
    <t>0009814-94.2023.8.24.0710; 0023961-28.2023.8.24.0710</t>
  </si>
  <si>
    <t>Necessidade de conserto das cadeiras com patrimônios nºs 421642, 421641, 431628, 337715, 337717, 423735, 376699 e 199813. Os problemas estão relacionados ao
encosto, pistão, fixadores e pano</t>
  </si>
  <si>
    <t>0008928-95.2023.8.24.0710</t>
  </si>
  <si>
    <t>Serviço de conserto de cadeiras (264012, 424501)</t>
  </si>
  <si>
    <t xml:space="preserve">No item 1; Necessário o conserto da Cadeira Giratória (264012), devido o uso será preciso trocar o pistão. Item 2; Conserto de Cadeira Giratória (264012) será feito a
troca da coluna. Item 3; Conserto de Cadeira Giratória (264012) será feita a troca de encosto. Item 4; Será feito o conserto da cadeira giratória (424501), sendo preciso
fazer a troca e adaptação de plataforma. Item 5; Conserto Cadeira Giratória (424501) será feita a troca da mola de aço. </t>
  </si>
  <si>
    <t>0013615-18.2023.8.24.0710</t>
  </si>
  <si>
    <t>Serviço de conserto de cadeiras e poltronas giratórias</t>
  </si>
  <si>
    <t>Preço da pretensa contratada reflete preços de mercado, já que inferior ao preço referencial constante do Termo de Consolidação de Pesquisa de Preços disponível no SEI
0013851-67.2023.8.24.0710. Considerando a necessidade de reaproveitamento de cadeiras e poltronas giratórias e fixas, haja vista estarem dentro do prazo de vida útil e os valores dos consertos dentro do limite de 60% previsto na Resolução 09/213-GP</t>
  </si>
  <si>
    <t>0030833-59.2023.8.24.0710</t>
  </si>
  <si>
    <t>Contratação de empresa para realizar o conserto das poltronas e cadeiras avariadas do Fórum de Herval d´Oeste. CERTIFICO que o preço da pretensa contratada reflete preços de mercado, já que inferior ao preço referencial constante no Termo de Consolidação da Pesquisa de Preços, disponível no Doc. 7131807 do SEI 0013851- 67.2023.8.24.0710.</t>
  </si>
  <si>
    <t>0029742-31.2023.8.24.0710</t>
  </si>
  <si>
    <t xml:space="preserve">SERVICO DE CONSERTO DE ENCOSTO DE CADEIRA
e SERVICO DE CONSERTO DO BKG, ASSENTO CADEIRA
</t>
  </si>
  <si>
    <t>Justifica-se esta requisicao de servico devido a necessidade de consertar as cadeiras de patrimonios 333290 e 445264, pertencentes ao cartório da 2a, Vara, por
estarem quebradas impossibilitando o seu uso.</t>
  </si>
  <si>
    <t>0017707-39.2023.8.24.0710</t>
  </si>
  <si>
    <t>Serviço de conserto de fogão cooktop por indução</t>
  </si>
  <si>
    <t xml:space="preserve"> Conserto do fogão Cooktop por indução FISCHER - 4 bocas, vitrocerâmico (patrimônio 430311), Modelo 2703-11305, 220v. O conserto do fogão é essencial pois ele é
usado diariamente pelas copeiras e utilizado também quando necessário na sessão do Júri.</t>
  </si>
  <si>
    <t>0009906-72.2023.8.24.0710</t>
  </si>
  <si>
    <t>Serviço de conserto de forno HP80 Pratica (TROCA DE CONTATOR)</t>
  </si>
  <si>
    <t xml:space="preserve">Trata-se de troca de contator para forno elétrico instalado no ático do TJSC, que apresentou problemas e precisa ser trocado com urgência em virtude de programação de
eventos que ocorrerá nesta semana. Ressalta-se que o pedido foi realizado pelo gabinete da presidência, conforme e-mail anexo. </t>
  </si>
  <si>
    <t>0043586-48.2023.8.24.0710</t>
  </si>
  <si>
    <t xml:space="preserve">Serviço de conserto de fragmentadora (Patrimônio 347863) e fragmentadora (Patrimônio 304163)
</t>
  </si>
  <si>
    <t>Trata-se dos consertos das fragementadoras de papel com patrimônios 347863 e 304163. A apresentação de um único orçamento para os itens é devido a inexistência de
mais fornecedores para esse serviço na Região._x000D_</t>
  </si>
  <si>
    <t>0029354-31.2023.8.24.0710</t>
  </si>
  <si>
    <t xml:space="preserve">Serviço de conserto de MAQUINA DE LAVAR CALÇADAS DE ALTA PRESSÃO MARCA STIHL - PATRIMÔNIO Nº 404444. </t>
  </si>
  <si>
    <t>NECESSIDADE DE MANUTENÇÃO CORRETIVA DE MÁQUINA DE LAVAR CALÇADAS MARCA STIHL ALTA PRESSÃO - PATRIMONIO Nº 404444. _x000D_</t>
  </si>
  <si>
    <t>0052470-66.2023.8.24.0710</t>
  </si>
  <si>
    <t>Serviço de Conserto de móveis estofados, cadeiras e poltronas, tomb: 351311, 421338, 377205, 315838, 326922, 311960, 337560, 313497, 311963, 355034, 423723, 357211, 429893, 428925, 431478, 431472, 404881, 440349, 187916, 355573, 399628, 432852, 430718, 430719, 432707, 43056 e 431500.</t>
  </si>
  <si>
    <t>Considerando a necessidade de reaproveitamento de cadeiras e poltronas giratórias e fixas, haja vista estarem
dentro do prazo de vida útil e os valores dos consertos dentro do limite de 60% previsto na Resolução 09/213-GP.
Convém ressaltar ainda, que a grande demanda para atendimento de projetos provenientes de criação de novas
varas e substituição de bens cuja vida tenha sido ultrapassada</t>
  </si>
  <si>
    <t>0026712-85.2023.8.24.0710</t>
  </si>
  <si>
    <t>Serviço de conserto de nobreak com aquisição de peças e componentes, bateria e mão de obra.</t>
  </si>
  <si>
    <t>Requisição de compra para conserto de 1 nobreak utilizado na subestação de energia elétrica do prédio do fórum de Gaspar, patrimônio 465157. O aparelho é essencial
ao sistema e a troca do item foi recomendada durante manutenção periódica realizada pela equipe técnica contratada pelo TJSC,conforme relatório anexo.</t>
  </si>
  <si>
    <t>0045737-84.2023.8.24.0710</t>
  </si>
  <si>
    <t>Serviço de conserto de persianas</t>
  </si>
  <si>
    <t>Aquisição de peças para o conserto e manutenção das persinas do Fórum de Criciúma. Ressalto que colhi orçamentos da internet por ser material difícil de encontrar na
região.</t>
  </si>
  <si>
    <t>0014917-82.2023.8.24.0710</t>
  </si>
  <si>
    <t>Segue apenas 1 (um) orçamento, pois, apesar de envidados esforços, não conseguimos encontrar na região empresas que façam este tipo de serviço, inclusive a
empresa que prestava este tipo de serviço na cidade de Urussanga não presta mais e foi quem nos indicou a empresa PERSONAL PERSIANAS E CORTINAS
informando-nos que esta seria a única empresa do conhecimento destes que atendia atualmente na região.</t>
  </si>
  <si>
    <t>0018221-89.2023.8.24.0710</t>
  </si>
  <si>
    <t>Necessidade de manutenção em 18 persianas. A relação das salas e a manutenção necessária em cada uma delas encontra-se no orçamento da empresa vencedora.
Cabe informar que a Secretaria do entrou em contato com 17 empresas via e-mail, WhatsApp e por contato telefônico, porém não recebemos respostas de algumas, outras
cobram uma taxa de visitação para realizar o orçamento e algumas não tiveram interesse em realizar o serviço. Nesse caso, chegou ao ponto de uma das empresas
(persianas Camboriú) dirigir-se ao fórum para realizar o orçamento e desistir sem dar explicações ante ao serviço que deveria ser feito.</t>
  </si>
  <si>
    <t>0027883-77.2023.8.24.0710</t>
  </si>
  <si>
    <t xml:space="preserve">Serviço de conserto de persianas com reposição de material,  Troca de 65 trilhos e 35 cordões ,Troca de Balastro de 220
Troca de 380 carrinhos, Troca de 420 Cabides, Diminuição de 17 trilhos 30,  Troca de pêndulos, Troca de 196 metros de clips para balastro, Troca de 76 metros de corrente de giro , Troca de 31 metros de varão e Troca de 20 comandos
</t>
  </si>
  <si>
    <t>As persianas do Fórum são datas de 2009 e não receberam manutenção nos últimos 5 anos. Em função da pandemia, muitas ficaram paradas, sem uso. Com o retorno
gradual do trabalho presencial, esses equipamentos, antes não utilizados, passaram a apresentar problemas decorrentes à falta de uso nos anos de 2020 e 2021, tais
como ressecamento de componentes plásticos, travamento de carrinhos, pêndulos quebrados por conta da exposição direta ao sol, cordas desgastadas. Outro problema
é o ajuste de varões, pois há locais no 2º pavimento com infiltração que ocasionaram queda da persiana e é necessário realizar ajustes para recolocá-las.</t>
  </si>
  <si>
    <t>DIVERSOS</t>
  </si>
  <si>
    <t>0030191-86.2023.8.24.0710</t>
  </si>
  <si>
    <t>Serviço de CONSERTO DE PLACA FONTE DE TELEVISOR LED 43 MARCA LG, PATRIMÔNIO 456755</t>
  </si>
  <si>
    <t>EQUIPAMENTO COM DEFEITO: NÃO TEM IMAGEM, NÃO LIGA. PLACA DE FONTE AVARIADA. DATA DE AQUISIÇÃO: 30/9/2019. EQUIPAMENTO UTILIZADO NAS
SESSÕES DE JÚRI. RC</t>
  </si>
  <si>
    <t>0005433-43.2023.8.24.0710</t>
  </si>
  <si>
    <t>Serviço de CONSERTO DE VAZEMENTO DE ISOPOR) BEBEDOUROS
Aquisição de MANGUEIRAS BEBEDOURO LIBELL (MASTER CGA) KIT COM 2 UNIDADES(PAR)
TORNEIRA DE ÁGUA GELADA P/ MASTER CGA ( LIBELL)
TORNEIRA DE ÁGUA NATURAL P/ MASTER CGA ( LIBELL)
TERMOSTATO PARA BEBEDOURO LIBELL</t>
  </si>
  <si>
    <t>Trata-se de Requisição de Compra na modalidade empenho por estimativa para conserto de bebedouros, tendo em vista o alto índece de bebedouros danificados com o passar dos meses, o intuito do empenho por estimativa é dá celeridade ao conserto e manutenção dos produtos para uma melhor prestação de serviços no Tribunal de justiça . O valor do conserto apresentado não ultrapassará de 60% de cada um dos equipamentos, conforme consulta no sistema de patrimônio e estará de acordo com o valor de mercado, considerando pesquisa realizada no banco de preços. . conserto dos ítens fará com que os bens fiquem em pleno estado de funcionamento.</t>
  </si>
  <si>
    <t>70; 70; 45; 45; 20</t>
  </si>
  <si>
    <t>0037341-21.2023.8.24.0710</t>
  </si>
  <si>
    <t>Serviço de Conserto do forno micro-ondas marca Electrolux patrimônio 426520 com substituição de peças</t>
  </si>
  <si>
    <t>Conserto através de serviço de substituição de peças transformador e magnetron do forno micro-ondas marca electrolux patrimônio 426520, com a finalidade de manter o aparelho em funcionamento e preservar o patrimônio público para ser utilizado para esquentar lanches e refeições durante as sessões do tribunal do júri</t>
  </si>
  <si>
    <t>0029650-53.2023.8.24.0710</t>
  </si>
  <si>
    <t>Serviço de conserto do portão do Fórum de Caçador</t>
  </si>
  <si>
    <t>No último final de Semana, durante as audiências de custódia, uma viatura do DEAP acabou colidindo com o portão principal do Fórum ao passar pelo mesmo quando
não se encontrava totalmente aberto. A situação causou o entortamento do portão, conforme é possível perceber das fotos anexas</t>
  </si>
  <si>
    <t>0028516-88.2023.8.24.0710; 0053913-52.2023.8.24.0710</t>
  </si>
  <si>
    <t>Serviço de conserto do sistema de ar condicionado</t>
  </si>
  <si>
    <t>Atende solicitação da DEA, conforme email incluido no processo, tendo em vista necessidade urgente de serviço de manutenção e conserto do chiller TRANE, modelo
RTHD, 200 TR´s, responsável pelo funcionamento do sistema de ar condicionado deste fórum, pois o equipamento está inoperante no momento._x000D_</t>
  </si>
  <si>
    <t>0006366-16.2023.8.24.0710; 0019390-14.2023.8.24.0710</t>
  </si>
  <si>
    <t>Serviço de conserto e manutenção  BEBEDOUROS LIBELL ( PATRIMÔNIO- 292838, 357943, 380195, 428675, 344758, 354024, 358510, 435420
MANGUEIRAS BEBEDOURO LIBELL( MASTER CGA) KIT COM 2 UNIDADES(PAR) (PATRIMÔNIO292838, 357943, 380195, 428675, 344758, 354024, 358510, 435420)
TORNEIRAS DE ÁGUA PARA BEBEDOURO ( LIBELL)- ( PATRIMÔNIO - 435420, 358510, 344758, 354024, 380195)
FOGÃO FISCHER ( MÃO DE OBRA E MANUTENÇÃO)- ( PATRIMÔNIO - 424947, 436639, 445958)
REGULADOR DE ENERGIA
4 SINALEIRO BIVOLT- LP 08M-120/220V 11 A 15/54 1 MICROONDAS ( MÃO DE OBRA E MANUTENÇÃO)- ( PATRIMÔNIO- 435855)</t>
  </si>
  <si>
    <t>Trata-se de Requisição de Compra para conserto dos bebedouros, fogões e microondas que se faz necessário em virtude de os bens não estarem em funcionamento,
inviabilizando assim seu uso, principalmente devido ao desgaste de suas peças.</t>
  </si>
  <si>
    <t>8 bebedouros e 3 fogões ficher.</t>
  </si>
  <si>
    <t>0027079-12.2023.8.24.0710</t>
  </si>
  <si>
    <t>Serviço de conserto e manutenção - Pat. 404830</t>
  </si>
  <si>
    <t>Justifica-se a presente RC para fins de conserto e manutenção em uma caixa de som ativa, utilizada no Salão do Tribunal de Júri da Comarca de Joaçaba</t>
  </si>
  <si>
    <t>0003221-49.2023.8.24.0710</t>
  </si>
  <si>
    <t>Serviço de conserto e manutenção de caixa de som - Patrimônio 366392</t>
  </si>
  <si>
    <t>Justifica-se a presente RC para fins de conserto e manutenção em uma caixa de som ativa, utilizada no Salão do Tribunal de Júri da Comarca de Biguaçu</t>
  </si>
  <si>
    <t>0026249-46.2023.8.24.0710</t>
  </si>
  <si>
    <t>Serviço de conserto e manutenção em caixa de som - Pat. 404815</t>
  </si>
  <si>
    <t>Justifica-se a presente RC para fins de conserto e manutenção em uma caixa de som ativa, utilizada no Salão do Tribunal de Júri da Comarca de Ibirama.</t>
  </si>
  <si>
    <t>0024214-16.2023.8.24.0710</t>
  </si>
  <si>
    <t>Serviço de conserto e manutenção JBL/EON 515XT - Pat. 381474</t>
  </si>
  <si>
    <t>Justifica-se a presente RC para fins de conserto e manutenção em uma caixa de som ativa, utilizada no Salão do Tribunal de Júri da Comarca de Balneário Camboriú. A caixa estava sendo remetida
para baixa pela Comarca por inservibilidade, mas houve interesse da área de audiovisual para conserto e utilização da mesma. O valor orçado encontra-se condizente com o valor de mercado,
consoante pesquisas realizadas através de orçamentos junto a empresas do ramo e pesquisa em Painel de Preços. O conserto da caixa permitirá sua utilização e atenderá as demandas da Unidade
Requisitante.</t>
  </si>
  <si>
    <t>0046563-13.2023.8.24.0710</t>
  </si>
  <si>
    <t xml:space="preserve">Serviço de Conserto em Balcão térmico para buffet
</t>
  </si>
  <si>
    <t xml:space="preserve">0049865-50.2023.8.24.0710
</t>
  </si>
  <si>
    <t>Serviço de conserto em refrigerador Electrolux RE-120 litros</t>
  </si>
  <si>
    <t>Solicitação de conserto do refrigerador Electrolux 120 litros modelo RE-120 para atender solicitação do cartório da Vara Criminal da Região Metropolitana de
Florianópolis, uma vez que o bem parou de funcionar.</t>
  </si>
  <si>
    <t>0045488-36.2023.8.24.0710</t>
  </si>
  <si>
    <t>Serviço de conserto maquina de lavar roupas</t>
  </si>
  <si>
    <t>A máquina de lavar (patrimônio 454866) estragou necessitando de conserto. O conserto justifica-se pela necessidade de seu uso dário para higienização dos panos de limpeza.</t>
  </si>
  <si>
    <t>0023011-19.2023.8.24.0710</t>
  </si>
  <si>
    <t xml:space="preserve">Serviço de conserto refrigerador, (1) controle eletrônico - 220V
(1) kit sensor
(1) fusível térmico
(1) mão-de-obra
</t>
  </si>
  <si>
    <t>o aparelho refrigerado Brastemp, tombamento n. 265293 parou de funcionar. Seu conserto é necessário a fim de que possamos armazenar alimentos perecíveis garrafas
de água mineral que são servidas nas sessões de Julgamento pelo Tribunal do Júri, por exemplo.</t>
  </si>
  <si>
    <t>1 controle eletronico, 1 kit sensor, 1 fusível termico, e mão de obra.</t>
  </si>
  <si>
    <t>0044103-87.2022.8.24.0710</t>
  </si>
  <si>
    <t>Serviço de Conserto TV</t>
  </si>
  <si>
    <t>A presente requisição atende a necessidade de troca da placa principal da TV utilizada para realização de audiências da 4ª Vara Criminal._x000D_</t>
  </si>
  <si>
    <t>0031036-21.2023.8.24.0710</t>
  </si>
  <si>
    <t>TV não liga devido falha na fonte de alimentação. (Patrimônio 334249)</t>
  </si>
  <si>
    <t>0050486-81.2022.8.24.0710</t>
  </si>
  <si>
    <t>Necessidade de conserto da TV, patrimônio 334353, utilizada no Salão do Júri. Troca de capacitores. A TV é utilizada nas sessões do Tribunal do Júri.</t>
  </si>
  <si>
    <t>0035772-82.2023.8.24.0710</t>
  </si>
  <si>
    <t>Serviço de consertos de cadeiras</t>
  </si>
  <si>
    <t>A presente RC está de acordo com a Orientação DMP n. 02/2023, para contratações relativas aos serviços em cadeiras e poltronas, conforme decisão no SEI n. 0013851-
67.20238.24.0710, sendo que o preço da pretensa contratada reflete preços de mercado, já que inferior ao preço referencial constante do Termo de Consolidação de
Pesquisa de Preços disponível no documento eletrônico n. 713807</t>
  </si>
  <si>
    <t>0022825-93.2023.8.24.0710; 0026592-42.2023.8.24.0710</t>
  </si>
  <si>
    <t>Serviço de cópia de chave simples</t>
  </si>
  <si>
    <t>Aquisição de cópias de chaves para a Comarca de Correia Pinto, para manter completos e atualizados o claviculário da Secretaria do Foro</t>
  </si>
  <si>
    <t>0001643-51.2023.8.24.0710</t>
  </si>
  <si>
    <t>Serviço de criação de uma nova unidade consumidora conectada a rede da CELESC</t>
  </si>
  <si>
    <t>Em razão do convênio 482022, firmado entre a prefeitura e o TJSC, para o uso do estacionamento em frente ao TJSC, cujo cercamento demanda portões automatizados,
se faz necessário o uso de energia elétrica. Como o local é desprovido de energia elétrica, se faz necessário a criação de uma nova unidade consumidora conectada a
rede da concessionária</t>
  </si>
  <si>
    <t>0020365-36.2023.8.24.0710</t>
  </si>
  <si>
    <t>Servico de desentupimento de banheiro</t>
  </si>
  <si>
    <t>Justifica-se esta requisicao de compras devido a urgente necessidade de desintupir banheiro da sala da Promotoria, junto ao predio da comarca de Xaxim. A forma de
contratação por RC foi a mais adequada e a escolha do fornecedor deu-se pelo menor prec</t>
  </si>
  <si>
    <t>0014218-91.2023.8.24.0710</t>
  </si>
  <si>
    <t>Serviço de DESENTUPIMENTO DE MICTORIOS</t>
  </si>
  <si>
    <t>Se faz necessária a contratação do serviço, pois os mictórios das celas encontram-se entupidos</t>
  </si>
  <si>
    <t>0008577-25.2023.8.24.0710</t>
  </si>
  <si>
    <t>Serviço de Desobstrução de tubulação hidrossanitária em tubulações com caminhão com aproximadamente 456,69 metros</t>
  </si>
  <si>
    <t>As tubulações pluviais do Almoxarifado Central se encontram obstruidas, ocasionando inundações em dias de chuvas e apresentando risco à integridade do prédio
e dos materiais estocados nas dependências do galpão.</t>
  </si>
  <si>
    <t>0006356-69.2023.8.24.0710</t>
  </si>
  <si>
    <t>Serviço de Elaboração de Laudo Técnico Arquivístico mediante diagnóstico e análise situacional do acervo atingido (cerca de mil caixas) pela chuva no período de Novembro de 2022, na cidade de Palhoça, no Prédio do Arquivo do Tribunal de Justiça de Santa Catarina.</t>
  </si>
  <si>
    <t>0034883-31.2023.8.24.0710</t>
  </si>
  <si>
    <t>Serviço de Elaboração de Laudo Técnico Arquivístico mediante diagnóstico e análise situacional do Acervo atingido (cerca de mil caixas) pela chuva no período de Novembro de 2022, na cidade de Palhoça, no Prédio do Arquivo do Tribunal de Justiça de Santa Catarina.</t>
  </si>
  <si>
    <t>A contratação do serviço para elaboração de um Laudo Técnico Arquivístico terá como objetivo principal a realização de um diagnóstico, a partir da avaliação do atual estado dos documentos arquivísticos que foram atingidos pelas cheias ocorridos no início do mês de dezembro de 2022. A contratação do serviço de Arquivista é uma exigência do CNJ, visto não haver nos quadros do Poder Judiciário de Santa Catarina o profissional arquivista.</t>
  </si>
  <si>
    <t>Serviço de elaboração de Projeto elétrico executivo de baixa tensão e adequação da subestação transformadora e reaprovação do projeto elétrico junto a concessionária Celesc</t>
  </si>
  <si>
    <t>Atualmente se encontra em construção o prédio que abrigará o Fórum da Comarca de Herval D´Oeste. O projeto elétrico de entrada de energia desse prédio ainda não
foi executado e já se passou um período de tempo superior a 36 meses desde quando foi aprovado na concessionária Celesc, sendo que os projetos aprovados na
Celesc tem uma validade de 36 meses. Diante dessa situação, há a necessidade de reaprovar o projeto elétrico de Herval D´Oeste e adequa-lo as normas vigentes</t>
  </si>
  <si>
    <t>0034177-48.2023.8.24.0710</t>
  </si>
  <si>
    <t xml:space="preserve">SERVIÇO DE FORNECIMENTO E APLICAÇÃO DE PELÍCULA BLACKOUT
</t>
  </si>
  <si>
    <t>A sala de reconhecimento anexa à sala de audiências da 2ª Vara Criminal precisa ser adequada à sua função, que é a de se obter o reconhecimento de suspeitos pelas
testemunhas sem que a identidade destas seja revelada. A instalação de película blackout irá resolver a questão da luminosidade que entra nessa sala.</t>
  </si>
  <si>
    <t>0006495-21.2023.8.24.0710</t>
  </si>
  <si>
    <t xml:space="preserve">Serviço de Higienização de 10 Cadeiras
Higienização de 02 Poltronas
</t>
  </si>
  <si>
    <t>Serviço de Higienização de 10 cadeiras e 02 poltronas._x000D_</t>
  </si>
  <si>
    <t>12</t>
  </si>
  <si>
    <t>0015918-05.2023.8.24.0710</t>
  </si>
  <si>
    <t xml:space="preserve">Serviço de Higienização de 42 Cadeiras estofadas e Higienização de 02 Sofás
</t>
  </si>
  <si>
    <t>Serviço de Higienização de cadeiras e sofás. A segunda
proposta foi contemplada nesta Requisição, em razão da desistência da primeira proposta vencedora.</t>
  </si>
  <si>
    <t>42 higenização de cadeiras e 2 higienização de sofa</t>
  </si>
  <si>
    <t>0011233-52.2023.8.24.0710</t>
  </si>
  <si>
    <t>Serviço de Higienização de 42 Cadeiras Estofadas Fixa</t>
  </si>
  <si>
    <t>A pedido da Diretoria de Infraestrutura e através da Seção de Serviços Gerais será realizado o serviço de Higienização de até 42 cadeiras estofadas fixas, a depender da necessidade do serviço, pois trata-se de EMPENHO ESTIMATIVO, os orçamentos adicionais comparativos foram retirados do SEI- 0011233-52.2023, pois os mesmos se encontram dentro do prazo de 6 meses.</t>
  </si>
  <si>
    <t>42</t>
  </si>
  <si>
    <t>0023357-67.2023.8.24.0710</t>
  </si>
  <si>
    <t>Serviço de higienização de moveis estofados.</t>
  </si>
  <si>
    <t>Serviços de higienização de cadeiras, longarinas e sofás._x000D_</t>
  </si>
  <si>
    <t>0026064-08.2023.8.24.0710</t>
  </si>
  <si>
    <t>Mafra</t>
  </si>
  <si>
    <t xml:space="preserve">Serviço de higienização/manutenção preventiva de bebedouro torre de galão 20l de água e substituição de peça de bebedouro torre
</t>
  </si>
  <si>
    <t>Necessária limpeza profunda dos bebedouros torre, com desmontagem parcial e utilização de equipamentos específicos, uma vez que mesmo com a limpeza cotidiana
dos mesmos na comarca, há sujidades que se acumulam em locais de difícil acesso com o tempo, com análise especializada da condição de uso e necessidade de
manutenção corretiva dos aparelhos</t>
  </si>
  <si>
    <t>0030031-61.2023.8.24.0710</t>
  </si>
  <si>
    <t>Barra Velha</t>
  </si>
  <si>
    <t>Serviço de Hospedagem</t>
  </si>
  <si>
    <t>Serviços de hospedagem na noite do dia 30/03/2023, Sessão de Tribunal do Júri do Processo n. 5003281-17.2020.8.24.0006, com início às 9h do dia 30/03/2023 e término
previsto para o dia 31/03/2023. A hospedagem atenderá os sete jurados e dois oficiais de justiça designados para o evento, conforme previsto no art. 4º da Resolução GP
n. 27/2014. Os ocupantes utilizarão quartos "single" devido à necessidade de manter a incomunicabilidade dos jurados</t>
  </si>
  <si>
    <t>0013376-14.2023.8.24.0710</t>
  </si>
  <si>
    <t>AHospedagem para 15 (quinze) participantes da Sessão do Tribunal de Júri, sendo 7 Jurados, 2 Oficias de Justiça e 6 Testemunhas, em quarto individual (single), autos
5003405-36.2021.8.24.0015; início às 9h do dia 18/07/2023 com pernoite para o dia 19/07/2023 e 20/07/2023 (sendo previsto três dias de sessão de júri). A entrada no
hotel está prevista para ocorrer entre 21:00hrs e 23h59min do dia 18/07/2023 e saída entre 07h30min a 8h do dia 20/07/2023</t>
  </si>
  <si>
    <t>0027310-39.2023.8.24.0710</t>
  </si>
  <si>
    <t>Trata-se de pedido de hospedagem para 7 jurados e 2 Oficiais de Justiça, pois a juíza titular da vara criminal está em atestado médico, e o juiz substituto pretende dividir
o júri em 2 dias, em virtude de serem 4 réus presos e várias testemunhas a serem ouvidas</t>
  </si>
  <si>
    <t>0017628-60.2023.8.24.0710</t>
  </si>
  <si>
    <t>De ordem do Magistrado da 1ª Vara Criminal, Dr. Daniel Victor Gonçalves Emendorfer, devido à sessão do Tribunal do Júri agendada para 15.06.2023, autos 0000799-
76.2019.8.24.0020/SC, com um total de 55 pessoas</t>
  </si>
  <si>
    <t>0023785-49.2023.8.24.0710; 0046404-70.2023.8.24.0710; 0053340-14.2023.8.24.0710</t>
  </si>
  <si>
    <t>1) 20 Hospedagens para o Júri de 17 e 18/01/2023. Autos n. 5001511-29.2020.8.24.0025. Início da sessão: 9 horas. Como será um júri de grande porte, complexo, com
multiplus réus e testemunhas, há previsão de até 3 dias consecutivos de sessão, razão pela qual estamos contratando hospedagem para os dia 17 e 18/01/2023. Serão 10 quartos, para os 7 jurados, 2 oficiais de justiça e 2 PM´s, para garantia do princípio da incomunicabilidade e segurança.  2) 10 Hospedagens para o
Júri 15/02/2023. Autos n. 0006231-13.2009.8.24.0025. Início da sessão: 9 horas. Como será um júri de grande porte, complexo, com multiplus réus e testemunhas, há
previsão de até 2 dias consecutivos de sessão, razão pela qual estamos contratando hospedagem para a noite do dia 15/02/2023. Serão 10 quartos, para os 7 jurados, 2
oficiais de justiça e 2 PM´s, para garantia do princípio da incomunicabilidade e segurança.
Único Hotel de padrão mediano da cidade de Gaspar/SC, que apresenta boas condições de higiene, preço adequado, boa localização e segurança (quartos no
mesmo bloco).</t>
  </si>
  <si>
    <t>0048486-11.2022.8.24.0710; 0043784-85.2023.8.24.0710</t>
  </si>
  <si>
    <t>Prestação de serviço de hospedagem de 09 (nove) participantes da sessão do tribunal do júri. Processo judicial n. 5000606-44.2022.8.24.0028, nos dias 24 e 25 de agosto de 2023. Pernoite do dia 24/08/2023 para o dia 25/08/2023. Quartos individuais devido à necessidade de incomunicabilidade dos jurados. Participantes: 07 (sete) jurados e 02 (dois) oficiais de justiça</t>
  </si>
  <si>
    <t>0031865-02.2023.8.24.0710</t>
  </si>
  <si>
    <t>Hospedagem para 07 jurados e 02 oficiais de justiça em 16/08/2023 referente à sessão de juri - autos 5000279-93.2022.8.24.0030 . Horário de Início da
Sessão : 08horas.</t>
  </si>
  <si>
    <t>0037170-64.2023.8.24.0710</t>
  </si>
  <si>
    <t>Fornecimento de serviço de hospedagem de 09 (nove) participantes da sessão do tribunal do júri. Processo judicial n. 5000760-13.2021.8.24.0282 em conjunto com
5002948-42.2022.8.24.0282, nos dias 18/04/2023 e 19/04/2023. Pernoite do dia 18/04/2023 para o dia 19/04/2023</t>
  </si>
  <si>
    <t>0014954-12.2023.8.24.0710</t>
  </si>
  <si>
    <t>Essa requisição de compra se justifica pelas especificidades de sessão do júri (5016480-73.2021.8.24.0038), que se iniciará em 05/09/2023, com previsão de término para
o dia seguinte. Deta forma, faz-se necessária a incomunicabilidade, sendo preciso o pernoite em hotel dos jurados (7) e oficiais de justiça (2) que os acompanham</t>
  </si>
  <si>
    <t>0038138-94.2023.8.24.0710</t>
  </si>
  <si>
    <t>Essa requisição de compras se justifica pelas especificidades de sessão do júri (5041096-49.2020.8.24.0038), que se iniciará em 31/05/2023, com previsão de término
para o dia seguinte</t>
  </si>
  <si>
    <t>0021114-53.2023.8.24.0710</t>
  </si>
  <si>
    <t>Hospedagem pra os participantes da sessão do Tribunal do Júri designada para o período de 27 a 31 de março de 2023, processo 0005819-88.2018.8.24.0039, início às
08h. Participantes: 7 jurados e 1 oficial de justiça que farão jus à pernoite no hotel, 1 policial militar convocado pelo presidente da Sessão do Tribunal do Júri para
acompanhar e garantir a incomunicabilidade dos participantes da sessão durante o período de pernoite no hotel e retorno ao prédio do Fórum na manhã seguinte, fazendo jus ao café da manhã- Refeições (café da manhã) para o policial militar que permanecerá de plantão para garantir a incomunicabilidade dos jurados</t>
  </si>
  <si>
    <t>0008685-54.2023.8.24.0710</t>
  </si>
  <si>
    <t xml:space="preserve">Hospedagens para 7 jurados e 2 oficiais de justiça para os dias 09 e 10 de fevereiro de 2023 em razão do júri designado no processo n. 5000421-95.2021.8.24.0042
para o dia 09/02/2023, com início às 8h e previsão de duração para três dias. Não foi possível obter os 3 orçamentos, pois o município de Maravilha conta com apenas
dois hotéis, sendo que um não forneceu orçamento, embora solicitado, e e por essa razão é anexada pesquisa feita pela internet onde constam preços de vários hotéis
da região, pesquisa feita no site de Hoteis.com e pequisa feita no painel de preços. A RC está de acordo com a Resolução GP n. 27/2014. </t>
  </si>
  <si>
    <t>0001888-62.2023.8.24.0710</t>
  </si>
  <si>
    <t>Data da sessão:02 e 03/03/2023. Número do processo judicial:5008411-94.2022. Horário de início da sessão: 9:00 horas. 7 jurados, 4 oficiais de justiça(possivelmente)
e 2 agentes de segurança,de modo que os quartos acomodem homens e mulheres separadamente e contemplem todas as variações possíveis, a depender da
composição do Conselho de Sentença, devendo haver um quarto separado para os agentes de segurança</t>
  </si>
  <si>
    <t xml:space="preserve">0006864-15.2023.8.24.0710; 0028966-31.2023.8.24.0710; 0037247-73.2023.8.24.0710; 0051009-59.2023.8.24.0710
</t>
  </si>
  <si>
    <t>Hospedagem para 09 (nove) participantes da sessão do Tribunal do Júri, sendo 07 jurados e 02 oficiais de justiça, em quarto individual (single), processo nº 5001318-
74.2022.8.24.0047</t>
  </si>
  <si>
    <t>0024632-51.2023.8.24.0710</t>
  </si>
  <si>
    <t>Data da sessão: 9/8/2023 (com possibilidade de se estender por até três dias). Autos n. 5001172-61.2021.8.24.0049, horário de início da sessão: 8h30min. Categoria de
participantes e número de participantes que farão uso da hospedagem (previstos na Resolução GP n. 27/2014):</t>
  </si>
  <si>
    <t>0023117-78.2023.8.24.0710</t>
  </si>
  <si>
    <t>São Bento do Sul</t>
  </si>
  <si>
    <t>Essa requisição de compras se justifica pelas especificidades de sessão do júri ( 0000745-93.2019.8.24.0058), que se iniciará em 21/09/2023, com previsão de término
para o dia seguinte. Desta forma, faz-se necessária a incomunicabilidade, sendo preciso o pernoite em hotel dos jurados (7) e oficiais de justiça (2) que os acompanham.</t>
  </si>
  <si>
    <t>0038301-74.2023.8.24.0710; 0043586-48.2023.8.24.0710</t>
  </si>
  <si>
    <t>Hospedagens para 7 jurados e 2 oficiais de justiça para o dia 12 de julho de 2023 em razão do Júri designado no processo de n° 5002867-80.2022.8.24.0060/SC para o
dia 12/06/2023, com início 09:30h e previsão de duração para dois dias, ou seja, 12 e 13 de julho de 2023. A RC está de acordo com a Resolução GP n. 27/2014.</t>
  </si>
  <si>
    <t>0029133-48.2023.8.24.0710</t>
  </si>
  <si>
    <t>Por se tratar de um Júri extenso e com mais de um dia de duração, é necessário fazer a hospedagem de 7 (sete) jurados e também 3 (três) oficiais de justiça. A
sessão acontecerá nos dias 17 e 18 de janeiro de 2023, sendo que o início da sessão nos dias 17 e 18 de janeiro de 2023, é às 08:00 horas da manhã. Número do
processo judicial: 5000981-65.2021.8.24.0065.</t>
  </si>
  <si>
    <t>0049894-37.2022.8.24.0710</t>
  </si>
  <si>
    <t>Hospedagem dos participantes a Sessão do Tribunal do Júri designada para o dia 06/03/2023 às 9 h, autos nº 0002879-66.2019.8.24.0067, categoria de participantes:
jurados e oficial de justiça conforme previsto na Resolução GP nº 27/2014, art. 6º. A sessão tem possibilidade e previsão de duração de 05 (cinco) dias pela
complexidade do processo, e serão levados a julgamento 02 (réus) e mais de 13 (treze) testemunhas</t>
  </si>
  <si>
    <t>0005235-06.2023.8.24.0710</t>
  </si>
  <si>
    <t>Necessidade de hospedagem para 7 jurados (quartos individuais) e 2 oficiais de justiça (quarto duplo) devido à Sessão de Júri a ser realizada em 12/01/2023 (com
possibilidade de continuação em 13/01/2023), Autos n. 5010059-19.2022.8.24.0075.</t>
  </si>
  <si>
    <t>0049958-47.2022.8.24.0710; 0024944-27.2023.8.24.0710</t>
  </si>
  <si>
    <t>hospedagem em quarto single aos jurados (sete) e Oficiais de Justiça (dois), que participarão da sessões do Tribunal de Júri (previstos na Resolução GP n. 27/2014,
Art. 6º). Data da sessão 1/03/2023, número do processo judicial 0001184-84.2009.8.24.0081.</t>
  </si>
  <si>
    <t>0004809-91.2023.8.24.0710</t>
  </si>
  <si>
    <t>0041275-84.2023.8.24.0710</t>
  </si>
  <si>
    <t>0039664-96.2023.8.24.0710; 0044655-18.2023.8.24.0710</t>
  </si>
  <si>
    <t>Serviço de hospedagem</t>
  </si>
  <si>
    <t>Despesa referente à 09 diárias devio à realização da Sessão de Tribunal de Júri, com início às 8:30h, a ser realizada em 26/10/2023 e com término previsto para a noite do dia seguinte, 27/10/2023, serão 02 (dois) dias de júri. Autos nº 0900114-86.2019.8.24.0103. As diárias são para os 07 jurados e 2 oficiais de justiça. A RC está de
acordo com a Resolução GP n. 27/2014.</t>
  </si>
  <si>
    <t>0048553-39.2023.8.24.0710</t>
  </si>
  <si>
    <t xml:space="preserve">Serviço de Hospedagem </t>
  </si>
  <si>
    <t>Díarias de hospedagem sem estacionamento para sete Jurados e dois Oficiais de Justiça para Sessão do Tribunal do Júri no dia 30/03/2023, referente processo Nº
5000286-50.2021.8.24.0053/SC.</t>
  </si>
  <si>
    <t>0011197-10.2023.8.24.0710; 0055103-50.2023.8.24.0710</t>
  </si>
  <si>
    <t xml:space="preserve">Serviço de Hospedagem
</t>
  </si>
  <si>
    <t>Hospedagem para participantes da sessão do Júri agendada para o dia 11/05/2023, com início previsto para as 9h, processo n. 5004804-95.2020.8.24.0125, categoria dos
hóspedes jurados e o oficiais de justiça. Informo que os jurados ficarão cada um em um quarto separadamente em respeito a incomunicabilidade legal dos jurados (7
quartos single), e ambos os oficiais ficarão no quarto duplo (um quarto duplo)</t>
  </si>
  <si>
    <t>0020796-70.2023.8.24.0710</t>
  </si>
  <si>
    <t>Serviço de impermeabilização de moveis estofados, sofa e poltronas.</t>
  </si>
  <si>
    <t>Trata-se de contratação de serviço de ipermeabilização de sofá e poltronas recém adquiridos pelo Tribunal de Justiça de Santa Catarina, a pedido da presidência deste
tribunal com o intuito de preservar e manter higienizados os novos bens.</t>
  </si>
  <si>
    <t>7</t>
  </si>
  <si>
    <t>0025412-88.2023.8.24.0710</t>
  </si>
  <si>
    <t>Serviço de instalação com aquisição de material de toldo pra duas coberturas</t>
  </si>
  <si>
    <t>Serviço de fornecimento e instalação de toldos em duas coberturas, o fórum de Abelardo Luz localiza-se em uma esquina e possui 2 andares, sem escadaria interna ou
elevador. Cada andar tem a entrada em uma rua diferente e, portanto, cada andar possui uma entrada independente. A cobertura é de extrema importância para a segurança em dias chuvosos, pois impede que a escada fique escorregadia evitando acidentes, além de melhorar a qualidade do acesso e preservar a área interna que pode ser danificada pela chuva</t>
  </si>
  <si>
    <t>0023155-90.2023.8.24.0710</t>
  </si>
  <si>
    <t>Serviço de Instalação de condicionador de ar split 12.000 BTU/h no 12° andar da torre I</t>
  </si>
  <si>
    <t>A presente requisição de compras se justifica na medida em que algumas modificações de layout realizadas na torrre I do TJSC foram executadas neste ano de 2023,
sendo necessário realizar adequações também em relação aos equipamentos de climatização. Esta requisição de compras não estava prevista para ser executada neste
ano, na medida em que necessidade de instalação foi deflagrada nas primeiras semanas de 2023</t>
  </si>
  <si>
    <t>0013028-93.2023.8.24.0710</t>
  </si>
  <si>
    <t xml:space="preserve">Serviço de instalação de equipamento de ar condicionado do tipo Cassete 36.000 BTU/h, no CPD do TJSC -
Serviço de instalação de equipamento de ar condicionado de 32.000 BTJ/h, no térreo da torre II - 
Serviço de instalação de equipamento split hi-wall 36.000 BTU/h, na capela do TJSC.
</t>
  </si>
  <si>
    <t>A presente requisição de compras se justifica na medida em que algumas máquinas de ar condicionado instaladas na torre I apresentaram problemas que inviabilizaram
seu uso, sendo necessárias novas instalações de ar condicionado, razão pela qual foi elaborada a presente requisição de compras. Esta requisição de compras não estava
prevista para ser executada neste ano, na medida em que necessidade de instalação foi deflagrada nas primeiras semanas de 2023.</t>
  </si>
  <si>
    <t>0013030-63.2023.8.24.0710</t>
  </si>
  <si>
    <t>Serviço de instalação de porta com fornecimento de materiais</t>
  </si>
  <si>
    <t>Conforme tratado no processo n. 0009349-90.2020.8.24.0710 foi determinado pela e. Presidência do TJSC a instalação de equipamentos de seguraça no hall de entrada
do Fórum da Comarca de Araranguá. Ocorre que para que seja possível a instalação destes equipamentos é necessária a remoção da atuais portas giratórias e a
instalação de uma porta automática, sendo este o objeto da presente RC</t>
  </si>
  <si>
    <t>0034656-41.2023.8.24.0710</t>
  </si>
  <si>
    <t>Serviço de instalação de video porteiro IV7000-MODULO EXTERNO, com equipamento</t>
  </si>
  <si>
    <t>Pedido de fornecimento de interfone e serviço de instalação para substituição do sistema do portão de carga e descarga, que apresenta problema de funcionamento._x000D_</t>
  </si>
  <si>
    <t>0037342-06.2023.8.24.0710</t>
  </si>
  <si>
    <t>Serviço de interpretação em libras</t>
  </si>
  <si>
    <t>O serviço de interpretação de libras se faz necessário para garantir a acessibilidade comunicacional para o servidor surdo Andrey Eduardo Silva, na reunião do Programa
Integra que ocorrerá no dia 13 de abril de 2023 das 14:00 às 16:00 horas._x000D_</t>
  </si>
  <si>
    <t>0014368-72.2023.8.24.0710; 0024371-86.2023.8.24.0710</t>
  </si>
  <si>
    <t xml:space="preserve">Serviço de Lavação de veículo (porte médio)
Lavação de veículo (caminhoneta)
</t>
  </si>
  <si>
    <t>O pedido em caráter EMERGENCIAL de serviços de lavação nos veículos oficiais do TJSC, faz-se necessário em razão de estar em tramitação a contratação por aditivo
ao CT nº 45/2022 (SEI n. 0001353-36.2023.8.24.0710</t>
  </si>
  <si>
    <t>0005516-59.2023.8.24.0710</t>
  </si>
  <si>
    <t xml:space="preserve">Serviço de lavação tapete - tamanho 2,00m x 2,80m (dimensão total do tapete : 5,60) e lavação de tapete - tamanho 1,97m x 2,94 (dimensão total do tapete : 5,80)
</t>
  </si>
  <si>
    <t xml:space="preserve">Em decorrência de situação excepcional da tempestade ocorrida na data de 24/08/2023, houve o rompimento do cano localizado no teto do gabinete do 1º andar, onde
escoa as águas das chuvas, da Unidade Presidente Coutinho, necessitando assim a lavação dos tapetes. </t>
  </si>
  <si>
    <t>0047250-87.2023.8.24.0710</t>
  </si>
  <si>
    <t xml:space="preserve">Serviço de letra Caixa de Aço inox escovado medindo 145,7x24,2cm com instalação no centro de Florianópolis.; adesivo vinil recorte medindo 71x64cm, 71x64cm, 71x36cm e 71x36cm com instalação.; quadro de PVC 3mm em forma de caixa conforme amostra adesivado e com pintura automotiva preta e instalação; e adesivo com impressão digital medindo 500cm x 160cm para painel de MDF já existente com instalação.
</t>
  </si>
  <si>
    <t>Trata-se de pedido formulado à Direção-Geral Administrativa pela Presidência desta Egrégia Corte, encaminho através do SEI 0018058-12.2023.8.24.0710 de estudos preliminares para a instalação de 2 (dois) painéis de madeira (MDF) no andar HS da Torre I deste Poder Judiciário de Santa Catarina, próximo à entrada do acesso
interno ao Tribunal Pleno e ao Museu, com vistas a compor área para exposições e plotagens, conforme demanda da Administração. Este pedido trata-se da plotagem, com fixação de letras em inox e quadro em pvc nos paineis que já foram instalados no local. Solicitou-se urgência pela Presidência no atendimendo do pleito, para que fique pronto ainda no mês de outubro.</t>
  </si>
  <si>
    <t>01 caixa de aço inox escovado; 01 adeviso vinil; 01 quadro pvc 3mm.; e 02 adesivo com impressão digital.</t>
  </si>
  <si>
    <t>0046368-28.2023.8.24.0710</t>
  </si>
  <si>
    <t xml:space="preserve">Serviço de Levantamento Cadastral Planialtimétrico e Material técnico para retificação da Matrícula 38.421 R. I. de Concórdia
</t>
  </si>
  <si>
    <t>com a finalidade de obter documentação técnica necessária para realização de um levantamento planialtimétrico topográfico cadastral de um terreno urbano onde
está localizado o prédio que abriga o Fórum da Comarca de Ipumirim, de maneira que possa ser utilizado como base no desenvolvimento do projeto de cercamento
do lote e atualização cadastral (AS-BUILT) da referida edificação nos arquivos desta DEA/TJSC.</t>
  </si>
  <si>
    <t>0013908-85.2023.8.24.0710</t>
  </si>
  <si>
    <t>Serviço de Levantamento cadastral planimétrico do lote onde está localizado o prédio que abriga o Fórum da comarca de Indaial, acompanhado das documentações necessárias à retificação da Matrícula 27.255 do R.I. DE Indaial</t>
  </si>
  <si>
    <t>O levantamento tem por objetivo servir como documentação técnica para retificação da Matrícula 27.255 do Registro de Imóveis de Indaial, cujo objeto é lote onde está
localizado o prédio que abriga o Fórum da comarca de Indaial_x000D_</t>
  </si>
  <si>
    <t>0044377-51.2022.8.24.0710</t>
  </si>
  <si>
    <t>Ponte Serrada</t>
  </si>
  <si>
    <t xml:space="preserve">Serviço de Levantamento Cadastral Planimétrico e 
Material técnico para retificação da Matrícula 3.636 R. I. de Ponte Serrada
</t>
  </si>
  <si>
    <t>Com a finalidade de obter documentação técnica necessária de levantamento planialtimétrico topográfico cadastral de um terreno urbano onde está localizado o
prédio que abriga o Fórum da Comarca de Ponte Serrada, de maneira que possa ser utilizado como base no desenvolvimento dos projetos de reforma global e
ampliação da referida edificação._x000D_</t>
  </si>
  <si>
    <t>01 levantamento cadastral e material tecnico</t>
  </si>
  <si>
    <t>0010062-60.2023.8.24.0710</t>
  </si>
  <si>
    <t>Serviço de levantamento cadastral planimétrico, com objetivo de constituir documentação técnica de levantamento planialtimétrico topográfico cadastral de um terreno que totaliza 4.092,77m², cadastrado com a Matrícula n. 4.361 do Registro de Imóveis de Modelo, em imóvel de propriedade deste e. Tribunal de Justiça, localizado na Rua Prefeito Edwin Engelbert Berger, S/N - Centro, Modelo/SC</t>
  </si>
  <si>
    <t xml:space="preserve"> Com a finalidade de obter documentação técnica necessária para realização de um novo levantamento planialtimétrico topográfico cadastral de um terreno onde
será edificado o prédio que abrigará o novo Fórum da Comarca de Modelo, de maneira que possa ser utilizado como base no desenvolvimento futuro dos projetos
de construção da referida edificação, e eventual retificação da Matrícula 4.361 R. I. de Modelo.</t>
  </si>
  <si>
    <t>0013904-48.2023.8.24.0710</t>
  </si>
  <si>
    <t>Serviço de levantamento planialtimétrico topográfico cadastral do imóvel objeto da Matrícula 127.726 do 1º Registro de Imóveis de Balneário Camboriú e Material formatado com as informações necessárias à eventual retificação futura da Matrícula 127.726 do 1º Registro de Imóveis de Balneário Camboriú</t>
  </si>
  <si>
    <t>Com a finalidade de obter documentação técnica necessária para realização de um novo levantamento planialtimétrico topográfico cadastral e eventual retificação
de matrícula de um terreno urbano onde está localizado o prédio que abriga o Fórum da Comarca de Balneário Camboriú</t>
  </si>
  <si>
    <t>0019588-51.2023.8.24.0710</t>
  </si>
  <si>
    <t>Serviço de Levantamento planialtimétrico topográfico cadastral do imóvel objeto da Matrícula 134.723 do 1º Ofício do Registro de Imóveis de Criciúma e material formatado com as informações necessárias à eventual retificação da matrícula</t>
  </si>
  <si>
    <t>Com a finalidade de obter documentação técnica necessária para realização de um novo levantamento planialtimétrico topográfico cadastral de um terreno urbano
onde está localizado o prédio que abriga o Fórum da Comarca de Criciúma,</t>
  </si>
  <si>
    <t>0019596-28.2023.8.24.0710</t>
  </si>
  <si>
    <t>Serviço de Levantamento planialtimétrico topográfico cadastral do imóvel objeto da Matrícula 21.347 do 1º Ofício de Registro de Imóveis de Itajaí e material formatado com as informações necessárias à eventual retificação futura da Matrícula 21.347 do 1º Ofício de Registro de Imóveis de Itajaí</t>
  </si>
  <si>
    <t>Com a finalidade de obter documentação técnica necessária para realização de um novo levantamento planialtimétrico topográfico cadastral e eventual retificação
de matrícula de um terreno urbano onde está localizado o prédio que abriga o Fórum da Comarca de Itajaí</t>
  </si>
  <si>
    <t>0019576-37.2023.8.24.0710</t>
  </si>
  <si>
    <t>Serviço de levantamento planialtimétrico topográfico cadastral do imóvel objeto da Matrícula 923 do Registro de Imóveis da 2ª Circunscrição de Mafra – SC + Material formatado com as informações necessárias à eventual retificação futura da Matrícula 923 do Registro de Imóveis da 2ª Circunscrição de Mafra – SC</t>
  </si>
  <si>
    <t>Diante da necessidade de obter documentação técnica necessária para realização de um novo levantamento planialtimétrico topográfico cadastral de um lote
urbano onde está localizado o prédio que abriga o Fórum da Comarca de Mafra, de maneira que possa ser utilizado como base no desenvolvimento do projeto de
cercamento e vedação física das divisas do referido terreno.</t>
  </si>
  <si>
    <t>0044434-35.2023.8.24.0710</t>
  </si>
  <si>
    <t>Serviço de licença de acesso ao SOLLICITA, incluindo 8 orientações jurídicas; 1 plataforma digital
(orientação jurídica); plataforma digital (usuários padrão) com acesso ilimitado de usuários.</t>
  </si>
  <si>
    <t xml:space="preserve">A plataforma objeto da proposta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  </t>
  </si>
  <si>
    <t>8 orientações jurídicas
Acesso à plataforma digital com acesso ilimitado de usuários</t>
  </si>
  <si>
    <t>Serviço de limpeza completa interna e externa no prédio após enchente</t>
  </si>
  <si>
    <t>A requisição de compra foi elaborada em situação emergencial (Decreto Estadual Nº 298, de 6 de outubro de 2023), Impossibilitando o anexo de outras propostas de orçamentos, a limpeza interna e externa no prédio do Fórum é necessária devido às fortes chuvas, causando alagamentos pelo centro da cidade e interiores, inundando o fórum e trazendo muita sujeira, (fotos anexas)._x000D_</t>
  </si>
  <si>
    <t>0047463-93.2023.8.24.0710</t>
  </si>
  <si>
    <t>Serviço de limpeza da área de paver e calçada</t>
  </si>
  <si>
    <t>Serviço de manutenção mensal, no pátio do galpão da Unidade Brejarú do Arquivo Central do Poder Judiciário de Santa Catarina, destinado à preservação da área total
de Paver de 2.627,14 m².
A manutenção é fundamentada na necessidade de efetuar a limpeza de ervas daninhas e a retirada de inços presentes no pavimento e nas calçadas, conforme
documento anexo nas informações complementares. Os serviços estão em conformidade com as diretrizes de jardinagem estipuladas pelo Poder Judiciário de Santa Catarina (PJSC).</t>
  </si>
  <si>
    <t>0043054-74.2023.8.24.0710</t>
  </si>
  <si>
    <t>Serviço de Limpeza de 1500m² de piso cerâmico (porcelanato)</t>
  </si>
  <si>
    <t>Os pisos cerâmicos do prédio desta Comarca precisam de serviço de limpeza específico para remoção de manchas, as quais não saem com a limpeza diária
realizada.</t>
  </si>
  <si>
    <t>0019743-54.2023.8.24.0710</t>
  </si>
  <si>
    <t>Serviço de Limpeza de 4 caixas d’agua de 9.000 litros e 2 Cisternas de 18.000 litros</t>
  </si>
  <si>
    <t>Serviço obrigatório com execução semestral, conforme orientação da Diretoria de Engenharia e Arquitetura._x000D_</t>
  </si>
  <si>
    <t>0015688-60.2023.8.24.0710</t>
  </si>
  <si>
    <t>Serviço de limpeza de caixa d'água com capacidade de 10m³ do Fórum da Comarca de Fraiburgo</t>
  </si>
  <si>
    <t>Necessário serviço de limpeza de caixa d'água a ser realizado periodicamente (semestralmente) no prédio do fórum da Comarca de Fraiburgo, a qual possui 10 m³ de
capacidade. Último serviço realizado ocorreu no mês 04/2022, conforme SEI 0005152-92.2020.8.24.0710.</t>
  </si>
  <si>
    <t>0016920-10.2023.8.24.0710</t>
  </si>
  <si>
    <t>Serviço de Limpeza de caixa d'água de 10.000 litros</t>
  </si>
  <si>
    <t>0020348-97.2023.8.24.0710</t>
  </si>
  <si>
    <t xml:space="preserve">Serviço de Limpeza de reservatório de água potável com capacidade de até 10 m3, Limpeza de reservatório de água potável com capacidade acima de 10 m3 e Limpeza de calha em m3
</t>
  </si>
  <si>
    <t>Necessidade de limpeza do reservatório de água potável e limpeza de calhas da Comarca de São Miguel do Oeste. Conforme cronograma anexo, para manter a
qualidade da água consumida por servidores, colaboradores e jurisdicionados, e tendo em vista que o contrato só entra em vigor a partir do 2º semestre de 2023,
solicitamos a referida limpeza.</t>
  </si>
  <si>
    <t>0020750-81.2023.8.24.0710 (2º semestre)</t>
  </si>
  <si>
    <t>Serviço de Limpeza dos brises metálicos – 854m²</t>
  </si>
  <si>
    <t>Contratação de serviços de limpeza dos brises metálicos do prédio do fórum de Gaspar. O item está instalado no prédio da nova sede do fórum desde sua inauguração,
no ano de 2017, e nunca foi recebeu serviço de limpeza profissional</t>
  </si>
  <si>
    <t>0011405-91.2023.8.24.0710</t>
  </si>
  <si>
    <t>Serviço de limpeza pesada da escada, Hall superior e calçadas do Prédio</t>
  </si>
  <si>
    <t>ecessidade de manutenção da escada principal, hall superior e calçada geral do Fórum da Comarca de Balneário Camboriú. Os locais citados são em marmol e predra
branca, com bastante aspereza, com isso mais propenso a ficar impregnado com sujidades com o passar do tempo, fazendo-se necessária manutenção sazonalmente, com
limpeza mais profunda</t>
  </si>
  <si>
    <t>0018412-37.2023.8.24.0710</t>
  </si>
  <si>
    <t>Serviço de limpeza pesada galpão Brejarú (4800 m²)</t>
  </si>
  <si>
    <t>A contratação do serviço se justifica por tratar-se de uma atividade cuja execução se torna inviável com os recursos humanos e tecnológicos disponíveis. O trabalho
demanda uma equipe especializada, pois como é possível observar nas imagens anexadas, houve uma significativa acumulação de barro no piso, especialmente nos
bolsões formados pela irregularidade do piso. Além disso, a mesma quantidade de barro restou alojada sob as mais de 5.000 estantes de aço dispostas nos 4.800 m² do
galpão. Destaco que o prédio conta com apenas 2 postos de auxiliar de serviços gerais.</t>
  </si>
  <si>
    <t>0002254-04.2023.8.24.0710</t>
  </si>
  <si>
    <t>Serviço de Limpeza/Desinfecção de 1 (uma) Caixa D`Água de 1000 (mil) litros</t>
  </si>
  <si>
    <t>Limpeza/desinfecção de 1 (uma) caixa d’água que abastece o fórum da comarca de Penha, com volume de 1000 (mil) litros. A realização deste serviço foi tentada através
do SEI! 0026729-29.2020.8.24.0710. Contudo, esta Secretaria foi orientada pela DEA a contratar o serviço via Requisição de Compras, porque inexistente contrato
vigente para tant</t>
  </si>
  <si>
    <t>0013647-23.2023.8.24.0710</t>
  </si>
  <si>
    <t>Serviço de lixação e aplicação de sinteco - Hall sala audiências e Hall sala mediação</t>
  </si>
  <si>
    <t>Serviço de Lixação do hall da sala de audiências e Hall da sala de mediação tendo em vista que foram feito obras de alteração do layout de paredes divisórias, ficando o
piso marcado nos locais onde estavam instaladas as paredes antigas. A empresa possui equipamento que recolhe a totalidade do pó o que vem ao encontro as
necessidades para realização dos serviços. O preço praticado está perfeitamente dentro dos praticados na região.</t>
  </si>
  <si>
    <t>0038523-42.2023.8.24.0710</t>
  </si>
  <si>
    <t>Serviço de Locação auditório para o Juri do dia 14/07/2023</t>
  </si>
  <si>
    <t>Locação de espaço físico com climatização, sonorização e acesso à internet para realização da sessão do Júri do dia 14/07/2023, processo n. 50019411720218240034
com início às 10h00min. CATEGORIA DE PARTICIPANTES (previstos na Resolução GP n. 27/2014, Art. 6º)</t>
  </si>
  <si>
    <t>0026795-04.2023.8.24.0710</t>
  </si>
  <si>
    <t>Serviço de Locação de diária de Auditório</t>
  </si>
  <si>
    <t>Locação de sala (auditório) para a sessão do Tribunal do Júri, datada de 3-2-2023, nos autos da ação penal 5002214-29.2022.8.24.0141, conforme previsão legal, contida
no art. 2º, Inc. I e § 1º da Resolução GP 27/2014. Justifica-se o aluguel do espaço particular, haja vista que na Comarca não existem espaços públicos passiveis de
aparelhar julgamento pelo Tribunal do Júri</t>
  </si>
  <si>
    <t>0001410-54.2023.8.24.0710; 0001593-25.2023.8.24.0710</t>
  </si>
  <si>
    <t>Serviço de Locação de espaço para realização de Júri dia 17/01/2023 (dia e noite) e 18/01/2023 (dia)</t>
  </si>
  <si>
    <t>A sessão acontecerá nos dias 17/01/2023 e 18/01/2023, com ínicio às 8:00 da manhã, número dos Autos: 5000981-65.2021.8.24.0065. A locação do espaço se dá pelo
motivo que a Sessão do Tribunal do Júri será extenso pelo fato que possui uma grande quantidade de réus, advogados e testemunhas que farão para da referida sessão.
Ainda justifico que esse é o único local adequado para essa grande quantidade de público.</t>
  </si>
  <si>
    <t>0051368-43.2022.8.24.0710</t>
  </si>
  <si>
    <t>Serviço de Locação de sala para realização do Júri</t>
  </si>
  <si>
    <t>Local para realização da Sessão do Tribunal do Júri no dia 10/03/2023, autos 50011223020208240256. Não há outro local apropriado nesta cidade, com mobília e estrutura
para os equipamentos de informática e gravação da Sessão, motivo pelo qual se justifica a ausência de outros orçamentos. O despacho determinando júri se deu no dia
09/02, justificando o atraso no envio da presente solicitação._x000D_</t>
  </si>
  <si>
    <t>0007598-63.2023.8.24.0710; 0013629-02.2023.8.24.0710; 0049397-86.2023.8.24.0710</t>
  </si>
  <si>
    <t>Serviço de Locação de tendas 8x8 Piramidais Branca</t>
  </si>
  <si>
    <t>Para assegurar dignidade às pessoas em situação de rua, imigrantes, indígenas e quilombolas em vulnerabilidade social, o Tribunal de Justiça de Santa Catarina (TJSC) e
o Tribunal Regional Federal da 4ª Região (TRF-4) realizam a 1ª Semana Nacional do Registro Civil - "Registre-se!". O evento ocorrerá de 8 a 12 de maio, das 10h às
16h, nas ruas Padre Miguelinho (ao lado da Catedral de Florianópolis) e Anita Garibaldi (em frente à Câmara de Vereadores), no Centro de Florianópolis</t>
  </si>
  <si>
    <t>3 tendas</t>
  </si>
  <si>
    <t>0020035-39.2023.8.24.0710</t>
  </si>
  <si>
    <t>Serviço de Locação de veículo para transporte da sessão do tribunal do Júri.</t>
  </si>
  <si>
    <t>Júri no dia dia 21/09/2023, processo número 0000673-36.2016.8.24.0083, início da sessão às 09:00 horas. Serão transportados jurados, oficiais de justiça e testemunhas
(se necessário), aproximadamente 11 pessoas. O transporte se refere ao percurso: fórum/restaurante/fórum. A RC está de acordo com a Resolução GP n. 27/2014.</t>
  </si>
  <si>
    <t>0036240-46.2023.8.24.0710</t>
  </si>
  <si>
    <t>Serviço de Locação de veículo para transporte dos participantes da sessão do tribunal do júr</t>
  </si>
  <si>
    <t>Júri no dia 27/04/2023 09:00, processo número 00136246720138240083. Serão transportados jurados, oficiais de justiça e testemunhas (se necessário), aproximadamente
11 pessoas. O transporte se refere ao percurso: fórum/restaurante/fórum</t>
  </si>
  <si>
    <t>0012952-69.2023.8.24.0710; 0021469-63.2023.8.24.0710; 0002049-72.2023.8.24.0710; 0021474-85.2023.8.24.0710; 0025827-71.2023.8.24.0710; 0029649-68.2023.8.24.0710; 0032284-22.2023.8.24.0710; 0042789-72.2023.8.24.0710</t>
  </si>
  <si>
    <t>Serviço de Locação de veículo para transporte dos participantes da sessão do tribunal do júri</t>
  </si>
  <si>
    <t>O TRANSPORTE DESTINA-SE AO DESLOCAMENTO DE IDA E VOLTA DO FÓRUM DE CAÇADOR AO RESTAURANTE VORIEDAD, EM DIAS DE JÚRI
POPULAR, PARA ALMOÇO DOS JURADOS.
Previsão das sessões, todas com início às 08:00 horas:
DIA 01/03/2023 - AUTOS N. 0005818-24.2018.8.24.0012
DIA 23.03.2023 - AUTOS N. 5000657-06.2022.8.24.0012
DIA 12/04/2023 - AUTOS N. 5004509-09.2020.8.24.0012
DIA 04/05/2023 - AUTOS N. 0004042-57.2016.8.24.0012
DIA 14/06/2023 - AUTOS N. 0001606-91.2017.8.24.0012
Previsão dos participantes que farão uso do transporte (previstos na Resolução GP n. 27/2017, Art. 5º): 7 jurados, 2 oficiais de justiça; 1 chefe de cartório; 1
assessor; 1 Técnico de Suporte de Informática; 1 Chefe de Secretaria do Foro; 1 Promotor de Justiça; 1 advogado. Total: 15 pessoas.</t>
  </si>
  <si>
    <t>0003096-81.2023.8.24.0710; 0013262-75.2023.8.24.0710; 0028191-16.2023.8.24.0710; 0044403-15.2023.8.24.0710</t>
  </si>
  <si>
    <t>Serviço de Locação de veículos, com opção de contratação de motorista, para atedimento aos servidores do Poder Judiciário de Santa Catarina, a partir da cidade de Chapecó</t>
  </si>
  <si>
    <t>Atendimento aos servidores do PJSC, a Serviços, para deslocamento após a chegada ao aeroporto de Chapecó</t>
  </si>
  <si>
    <t>0002325-06.2023.8.24.0710</t>
  </si>
  <si>
    <t>Serviço de locação mensal de 5 vagas no período de 4 meses (setembro, outubro, novembro e dezembro)</t>
  </si>
  <si>
    <t>Atualmente o acesso ao estacionamento regular do aeroporto Hercílio Luz é realizado através das TAGs contratadas e o custo médio para aguardar no estacionamento do
aeroporto está em torno de R$ 18,00.
Buscou-se por uma opção mais econômica e verificou-se a possibilidade de disponibilidade de aluguel de vagas no valor de R$ 75,00 mensais, por vaga.
Assim, considerando que semanalmente os veículos oficiais são utilizados para o deslocamento de magistrados e autoridades que chegam ao aeroporto Hercílio Luz,
inclusive comitivas, entende-se prudente dar prosseguimento no aluguel das vagas. Há necessidade de aluguel de 5 (cinco) vagas mensais. Como há somente 1 (uma)
empresa locadora de vagas dentro do aeroporto, buscou-se orçamentos em painel e banco de preços para justificar o valor mensal e conformar que está dentro do preço
de mercado.</t>
  </si>
  <si>
    <t>0042869-36.2023.8.24.0710</t>
  </si>
  <si>
    <t>Serviço de Locação mensal de vaga de estacionamento</t>
  </si>
  <si>
    <t>Uma vaga de estacionamento solicitada para atender demanda do doutor Marcelo Volpato de Souza, que está atuando na Vara de Execuções Fiscal Estaduais, cuja
lotação fica localizada na Rua Tenente Silveira, 60 - Centro, Florianópolis. O pagamento da mensalidade será feito mensalmente, com apresentação da nota fiscal, após
a utilização dos serviços.</t>
  </si>
  <si>
    <t>0046394-26.2023.8.24.0710</t>
  </si>
  <si>
    <t>Serviço DE MANUTENCAO COM REPOSICAO DE GAS</t>
  </si>
  <si>
    <t>Justifica-se esta requisicao de compras devido a necessidade de se consertar o bebedouro patrimonio n. 303206, ainda em bom estado de conservacao e em utilização
na cozinha do 1. piso. A forma de contratação por RC foi a mais adequada e a escolha do fornecedor deu-se pelo menor preco e por ser empresa loca</t>
  </si>
  <si>
    <t>0007162-07.2023.8.24.0710</t>
  </si>
  <si>
    <t>Serviço de manutenção corretiva em equipamento de climatização instalado no Fórum Des. Rid Silva - Comarca da Capital.</t>
  </si>
  <si>
    <t>0019390-14.2023.8.24.0710</t>
  </si>
  <si>
    <t>Serviço de manutenção corretiva em exaustor/ventilador</t>
  </si>
  <si>
    <t>A presente requisição de compras se justifica na medida em que as edificações das torres I e II do TJSC possuem escadas enclausuradas que devem operar com pressão
de ar positiva</t>
  </si>
  <si>
    <t>0023038-02.2023.8.24.0710</t>
  </si>
  <si>
    <t>Serviço de manutenção corretiva no sistema de exaustão automatizada da subestação incluindo fornecimento de inversor de frequência, ventilador e sensor de temperatura</t>
  </si>
  <si>
    <t>Manutenção no painel automatizado do controle de exaustão da Subestação de energia do Fórum de Gaspar. Exaustores de patrimônio 448440 e 448441 compõem o
sistema.</t>
  </si>
  <si>
    <t>0038520-87.2023.8.24.0710</t>
  </si>
  <si>
    <t xml:space="preserve">Serviço de Manutenção Corretiva Vistoria pela VMI
Aquisição de 1 Placa de Video NVIDIA LOW PROFILE G210 1GB DDR 364 BITAS
</t>
  </si>
  <si>
    <t>A esteira detectora deixou de funcionar, necessitando a troca da placa e manutebção corretiva _x000D_</t>
  </si>
  <si>
    <t>0023216-82.2022.8.24.0710</t>
  </si>
  <si>
    <t>Serviço de manutenção corretiva, com fornecimento de materiais, em Motobomba</t>
  </si>
  <si>
    <t>Nossa motobomba 5.0 CV SCHNNEIDER 380V está com pouca potência, necessário reparo especializado._x000D_</t>
  </si>
  <si>
    <t>0015580-31.2023.8.24.0710</t>
  </si>
  <si>
    <t>Serviço de manutenção da Encadernadora Perfuradora Elétrica Perfuramatic Lassane (número de patrimônio 418450)</t>
  </si>
  <si>
    <t>Trata-se de contratação de serviço de manutenção da Encadernadora Perfuradora Elétrica Perfuramatic Lassane.
Esclarece-se que na pesquisa ao banco de preços, utilizando como termo de busca o nome da marca do equipemento e pelo termo “manutenção perfuradora gráfico</t>
  </si>
  <si>
    <t>0023427-84.2023.8.24.0710</t>
  </si>
  <si>
    <t>Serviço de manutenção de portão eletronico</t>
  </si>
  <si>
    <t>Manutenção do portão eletrônico localizado na entrada do fórum.</t>
  </si>
  <si>
    <t>0018652-26.2023.8.24.0710</t>
  </si>
  <si>
    <t>serviço de manutenção do Scanner, com fornecimento de peças</t>
  </si>
  <si>
    <t>O serviço de manutenção do Scanner é essencial para segurança do Fórum uma vez que faz a vistoria de todos que adentram as suas dependências._x000D_</t>
  </si>
  <si>
    <t>0015927-64.2023.8.24.0710; 0014971-48.2023.8.24.0710</t>
  </si>
  <si>
    <t>Serviço de manutenção do sistema de climatização do novo Fórum da Comarca de Timbó</t>
  </si>
  <si>
    <t>Contratação emergencial para manutenção preventiva do sistema de climatização do novo Fórum da Comarca de Timbó para os meses de outubro, novembro e
dezembro/2023, conforme orientação da Divisão de Manutenção Predial. Justifica-se a urgência na tramitação do presente pedido em razão de a mudança para o novo
prédio iniciar no dia 9/10/2023.</t>
  </si>
  <si>
    <t>3 meses</t>
  </si>
  <si>
    <t>0045231-11.2023.8.24.0710</t>
  </si>
  <si>
    <t>SERVIÇO DE MANUTENÇÃo E DESINSTALAÇÃO/INSTALAÇÃO E CONFIGURAÇÃO DE CATRACAS DE CONTROLE DE ACESSO</t>
  </si>
  <si>
    <t>Trata-se do serviço de desinstalação e reinstalação de duas catracas localizadas na recepção da Torre I da sede do Tribunal de Justiça de Santa Catarina em virtude
da obra de modernização do hall de entrada do referido prédio, cujas deliberações tramitam no processo nº 0046649-18.2022.8.24.0710</t>
  </si>
  <si>
    <t>0027018-54.2023.8.24.0710</t>
  </si>
  <si>
    <t>Serviço de manutenção e Revisão de Porta Automática</t>
  </si>
  <si>
    <t>A presente requisição e para manutenção e revisão da porta automática instalada na Comarca por tratar-se de equipamento que não possui mais garantia.</t>
  </si>
  <si>
    <t>0024067-87.2023.8.24.0710</t>
  </si>
  <si>
    <t>Serviço de Manutenção em mesa de som</t>
  </si>
  <si>
    <t>Solicitação de conserto da mesa de som utilizada nas sessões do tribunal do júri do Fórum Rid Silva._x000D_</t>
  </si>
  <si>
    <t>Serviço de Manutenção fragmentadora 347769 e 344098</t>
  </si>
  <si>
    <t>A Secretaria do Foro da Comarca de Joaçaba informa que possui duas fragmentadoras grandes de papel estragadas (matrículas 347769 e 344098</t>
  </si>
  <si>
    <t>0026773-43.2023.8.24.0710</t>
  </si>
  <si>
    <t>Serviço de Manutenção persianas tecido black out</t>
  </si>
  <si>
    <t>A manutenção das persianas tem por finalidade dar proteção contra a ação de luz e calor solar, é necessária a fim de mantê-las em perfeito
funcionamento, com vistas a evitar o aquecimento dos ambientes e possibilitar a proteção dos servidores contra a incidência de luz._x000D_</t>
  </si>
  <si>
    <t>0005230-81.2023.8.24.0710</t>
  </si>
  <si>
    <t>Serviço de manutenção preventiva e corretiva, sem fornecimento de peças, bem como atendimento de chamados em 01 elevador hidráulico (sem nº de patrimônio) no período de 1º a 31 de janeiro de 2023</t>
  </si>
  <si>
    <t>A Comarca de Blumenau possui dois elevadores. Tendo em vista o contrato emergencial de reforma, ambos serão substituídos. Um foi desativado em outubro/2022. A
previsão inicial era que o segundo elevador seria desativado no início de janeiro de 2023, contudo, em razão de atraso na obra, será desativado apenas no fim de janeiro
de 2023 (nova previsão), fazendo-se necessária a contratação de mais um mês de serviço de manutenção preventiva e corretiva, sem fornecimento de peças, assim
como atendimento a chamados para resgate de passageiros ou correção de panes inesperadas. Destaco que a manutenção entre os meses de outubro a dezembro foi
tratada no sei n. 0039602-90.2022.8.24.0710. Assim sendo, faz-se necessária a presente, para manutenção do elevador que será substituído somente no final de janeiro
de 2023.</t>
  </si>
  <si>
    <t>0050401-95.2022.8.24.0710; 0004093-64.2023.8.24.0710</t>
  </si>
  <si>
    <t>Serviço de Manutenção preventiva em 02 condicionadores de ar tipo Splitão.</t>
  </si>
  <si>
    <t>A presente requisição de compras se justifica na medida em que ocorreram diversos problemas técnicos no equipamento central de climatização do setor de Patrimonio do
TJSC, razão pela qual se faz necessária a contratação de serviços de manutenção periódicas, como os especificados na presente requisição de compras. Esta requisição
de compras não estava prevista para ser executada neste ano, na medida em que necessidade de instalação foi deflagrada nas primeiras semanas de 2023.</t>
  </si>
  <si>
    <t>0008792-98.2023.8.24.0710</t>
  </si>
  <si>
    <t>SERVIÇO DE MÃO DE OBRA PARA CONSERTO DA MÁQUINA DE LAVAR PISOS ALFA FOX (PATRIMÔNIO 308624), com substituição de peças</t>
  </si>
  <si>
    <t xml:space="preserve">MÁQUINA DE LAVAR PISOS PATRIMÔNIO N. 308624 NÃO FUNCIONA. NECESSITA DE CONSERTO COM SUBSTITUIÇÃO DE PEÇAS, </t>
  </si>
  <si>
    <t>0025942-92.2023.8.24.0710</t>
  </si>
  <si>
    <t>Serviço de Modernização do elevador do Fórum Des. Eduardo Luz</t>
  </si>
  <si>
    <t>O principal motivo para modernização do elevador é a segurança de seus usuários. O elevador apresenta constantemente problemas, ficando, muitas vezes por diversos
dias sem funcionamento. No fórum temos alguns servidores portadores de deficiência (cadeirantes) que necessitam que o elevador esteja funcionando para realizar seus
deslocamentos. O sistema atual do elevador é muito antigo, acumula o desgaste do tempo de uso,utiliza tecnologia defasada, o que por sua vez gera dificuldade na
reposição e maior custo de aquisição de peças. Dessa maneira, o conjunto não entrega mais o desempenho que o edifício demanda. Fundamental para a compatibilidade
e homogeneidade do sistema, inclui-se a substituição do atual operador de portas, o qual dará espaço a um novo conjunto. Um moderno mecanismo que oferece alta
performance na abertura e fechamento da porta de cabina, controlando o acionamento do motor por inversor de frequência, o que garante aceleração e desaceleração
ágeis e suaves proporcionando maior conforto e comodidade aos usuários.A substituição doquadro de comando tem por objetivo oferecer a instalaçãodeum modelo mais
atualizado e tecnológico (VVVF*),proporcionando viagens mais confortáveis, com mais suavidadenaspartidas eparadas, nivelamento maispreciso da cabina em relação
aopiso, aumentando a segurança do elevador. Proporciona ainda, economia significativa de energia, menor desgaste dos equipamentos de freio e tração, menor índice
de ruídos na casa de máquinas, diminuição donúmero de falhas e, consequentemente, redução dos custos de manutenção.</t>
  </si>
  <si>
    <t>Serviço de Operação de equipamentos da Câmara de Vereadores de São Lourenço do Oeste</t>
  </si>
  <si>
    <t>Contratação de técnico operacional de equipamentos para o júri do dia 16 de fevereiro de 2023, às 09:00 horas, nos autos nº 5000298-88.2022.8.24.0066. Os júris são realizados na Câmara de
Vereadores desta cidade de São Lourenço do Oeste</t>
  </si>
  <si>
    <t>0004439-15.2023.8.24.0710; 0013001-13.2023.8.24.0710; 0021966-77.2023.8.24.0710; 0030132-98.2023.8.24.0710; 0044592-90.2023.8.24.0710</t>
  </si>
  <si>
    <t>Serviço de Operador de equipamentos da Câmara de Vereadores de São Lourenço do Oeste</t>
  </si>
  <si>
    <t>Contratação de técnico operacional de equipamentos para o júri do dia 16 de março de 2023, às 09:00 horas, nos autos nº 5002388-06.2021.8.24.0066. Os júris são realizados na Câmara de
Vereadores desta cidade de São Lourenço do Oeste, por não haver espaço físico no edifício do Fórum</t>
  </si>
  <si>
    <t>0006182-60.2023.8.24.0710</t>
  </si>
  <si>
    <t xml:space="preserve">Serviço de plotagem – adesivo digital perfurado, medidas 320cm x 150cm, 4x0 cores, impressão solvente 1.200 DPI em vinil (incluída </t>
  </si>
  <si>
    <t>Plotagem de adesivo na unidade - ACATE - onde funcionará o JUDLAB do PJSC</t>
  </si>
  <si>
    <t>0031386-09.2023.8.24.0710</t>
  </si>
  <si>
    <t xml:space="preserve">Serviço de Prestação de serviço de transfer com van, com motorista para o transporte de pessoas e bagagens e
Prestação de serviço de transfer com micro-ônibus, com motorista para o transporte de pessoas e bagagens
</t>
  </si>
  <si>
    <t>Contratação de serviço de transporte de passageiros para atendimento aos participantes do "V ENCONTRO NACIONAL DE INTELIGÊNCIA DO PODER JUDICIÁRIO",
que ocorrerá nos dias13 e 14 de abril de 2023, para os deslocamentos entre o aeroporto internacional Hercílio Luz e o Costão do Santinho Resort All Inclusive e viceversa. O Tribunal de Justiça não dispõe de veículos de transporte de passageiros com capacidade suficiente para atendimento ao evento, que necessitará deslocamento
de aproximadamente 400 pessoas.</t>
  </si>
  <si>
    <t>80</t>
  </si>
  <si>
    <t>0012671-16.2023.8.24.0710</t>
  </si>
  <si>
    <t>Serviço de produção e instalaçã de bancada em granito preto semi absoluto com três pés (no meio e nas laterais) e uma prateleira, 04 folhas alumínio anodizado preta com cuba</t>
  </si>
  <si>
    <t>Verificou-se a necessidade de criação de uma área de convivência no Ático do Anexo do Tribunal de Justiça de Santa Catarina, conforme solicitação da presidência
segundo SEI 0015238-20.2023.8.24.0710</t>
  </si>
  <si>
    <t>0018730-20.2023.8.24.0710</t>
  </si>
  <si>
    <t>Serviço de Regulagem de esquadrias, incluindo troca de ferragens, braços e dobradiças danificadas</t>
  </si>
  <si>
    <t>As janelas do Anexo do Tribunal de Justiça de Santa Catarina apresentam patologias que requerem manutenção célebre, uma vez que foi identificado risco à
segurança e, portanto, foram interditadas.</t>
  </si>
  <si>
    <t>0007109-26.2023.8.24.0710</t>
  </si>
  <si>
    <t xml:space="preserve">Serviço de Reparo da placa principal Projetor Epson
Capacitores conversor - DC-DC
Limpeza completa com desobstrução das ventoinhas
</t>
  </si>
  <si>
    <t>Conserto do Projetor Epson Powerlite X14, Patrimonio n° 351705, que atende às sessões do Tribunal do Júri deste fórum._x000D_</t>
  </si>
  <si>
    <t>01 reparo - 01 capacitor - 01 limpeza</t>
  </si>
  <si>
    <t>0007771-87.2023.8.24.0710</t>
  </si>
  <si>
    <t>Serviço de reparo em porta vai e vem com material</t>
  </si>
  <si>
    <t>Considerando que a porta vai e vem (pertencente ao móvel nº de patrimônio 470130) está com danos aparentes (furo em madeira espanado), faz-se necessário o conserto por meio da presente RC. A empresa contratada fará o serviço de troca de dobradiças e também a colocação de reforço na madeira. O conserto é no móvel da recepção do Fórum.</t>
  </si>
  <si>
    <t>0045857-30.2023.8.24.0710</t>
  </si>
  <si>
    <t>Serviço de restauração de dois bancos de madeira maciça; uma mesa auxiliar (escrivão), uma cadeira estofada e um armário cabideiro.</t>
  </si>
  <si>
    <t>O mobiliário que deverá ser restaurado compõe acervo constituinte da memória do Poder Judiciário de Santa Catarina. Devido ao estado de conservação desses móveis, é
necessário realizar restauro o mais rápido possível._x000D_</t>
  </si>
  <si>
    <t>0024830-88.2023.8.24.0710</t>
  </si>
  <si>
    <t xml:space="preserve">Serviço de Restauração do móvel de madeira do salão nobre (aparador)
 e Restauração do móvel de madeira do ático (mesa)
</t>
  </si>
  <si>
    <t>A pedido do Gabinete da Presidência, há necessidade de serviço de restauração de mesa e aparador de uso corporativo no andar ático e salão nobre do TJSC
respectivamente.</t>
  </si>
  <si>
    <t>0017652-88.2023.8.24.0710</t>
  </si>
  <si>
    <t>serviço de sondagem mista SPT e rotativa no terreno onde está construído o novo prédio do Fórum da Comarca de Joinville</t>
  </si>
  <si>
    <t>Necessidade de realizar exploração e reconhecimento do subsolo onde será construída novo prédio do Fórum da Comarca de Joinville, de forma a proporcionar subsídios
que irão definir o tipo e o dimensionamento das fundações que servirão de base para aquela edificação.</t>
  </si>
  <si>
    <t>0028223-21.2023.8.24.0710</t>
  </si>
  <si>
    <t>SERVICO DE SUBSTITUICAO DE BORRACHAS EM JANELAS DO PREDIO DA COMARCA DE XAXIM</t>
  </si>
  <si>
    <t>Justifica-se esta requisicao de servico devido a necessidade de substituir as borrachas das janelas do andar superior do predio da comarca, por estarem deterioradas
e geram infiltrações nas paredes, gerando bolor e pinturas a cada ano</t>
  </si>
  <si>
    <t>0019426-56.2023.8.24.0710</t>
  </si>
  <si>
    <t>Serviço de SUBSTITUIÇÃO DO SISTEMA DE ALARME CONTRA INCÊNDIIO</t>
  </si>
  <si>
    <t>NECESSIDADE DE SUBSTITUIÇÃO DO SISTEMA DE ALARME CONTRA INCÊNDIIO VISANDO ADEQUAÇÃO DA EDIFICAÇÃO ÀS NORMAS DO CORPO DE
BOMBEIROS MILITAR DE SC. OBS</t>
  </si>
  <si>
    <t>0021087-70.2023.8.24.0710</t>
  </si>
  <si>
    <t xml:space="preserve">NECESSIDADE DE SUBSTITUIÇÃO DO SISTEMA DE ALARME CONTRA INCÊNDIIO VISANDO ADEQUAÇÃO DA EDIFICAÇÃO ÀS NORMAS DO CORPO DE
BOMBEIROS MILITAR DE SC. </t>
  </si>
  <si>
    <t>0021932-05.2023.8.24.0710; 0021932-05.2023.8.24.0710</t>
  </si>
  <si>
    <t xml:space="preserve">Serviço de Sucção de fossa séptica do Fórum de Capinzal com 10m³.
Limpeza de caixa de gordura.
</t>
  </si>
  <si>
    <t>Limpeza de fossa séptica e da caixa de gordura, que se faz necessária, devido a finalização de contrato com a empresa responsável pela limpeza, até uma nova
contratação, os canais de acondicionamento encontram-se cheios e vazando, necessitando de urgente esvaziamento.</t>
  </si>
  <si>
    <t>0016174-45.2023.8.24.0710</t>
  </si>
  <si>
    <t>Capital - Fórum do Norte da Ilha (SC 401)</t>
  </si>
  <si>
    <t>Serviço de Supressão de uma unidade arbórea (Ipê-Roxo) e Remoção do Material proveniente</t>
  </si>
  <si>
    <t>3) Finalmente, em 13/04/2022 esta secretaria do Foro conseguiu, junto à prefeitura do campus da UFSC, a visita técnica do biólogo Allisson Castro, da Coordenadoria de Gestão Ambiental -
Gabinete da Reitoria/UFSC, o qual, após vistoriar a árvore em questão e atestar a necessidade de sua remoção (e-mails em anexo), intermediou a emissão, em 11/11/2022, da Autorização
de Corte (árvores isoladas) n° 418/2022 - DMA - Fundação Municipal do Meio Ambiente (em anexo). A referida autorização tem a validade de 12 (doze) meses._x000D_</t>
  </si>
  <si>
    <t>0008618-89.2023.8.24.0710</t>
  </si>
  <si>
    <t>Serviço de Tradução do Termo de Cooperação (Cooperation Term), doc. 6739798 do Processo n. 0036350- 79.2022.8.24.0710</t>
  </si>
  <si>
    <t>De acordo com o disposto no processo SEI n. 0036350-79.2022.8.24.0710, o Diteror-Executivo da Academia Judicial, Des. Luiz Antônio Zanini Fornerolli, acompanhado
do Magistrado Bruno Makowiecky Salles, por delegação do Presidente do Tribunal de Justiça de Santa Catarina, estiveram na Delaware Law School - Widener University,
situada nos Estados Unidos da América, no mês de outubro de 2022, onde celebraram convênio - Termo de Cooperação - entre a referida instituição de ensino
estrangeira e o Poder Judiciário Catarinense</t>
  </si>
  <si>
    <t>0006672-82.2023.8.24.0710</t>
  </si>
  <si>
    <t>Serviço de transfer com micro-ônibus, com motorista para o transporte de pessoas e bagagens (com limite de 80 quilômetros)</t>
  </si>
  <si>
    <t>Contratação de serviço de transporte de passageiros para atendimento aos participantes do "Encontro do Colégio Permanente de Diretores de Escolas Estaduais da
Magistratura - COPEDEM", nos dias 28 e 29 de setembro de 2023, em Florianópolis/SC (SEI N. 0032115-35.2023.8.24.0710). O serviço será realizado para o transporte
dos participantes, entre o LK Design Hotel e o TJSC. Ressalta-se que o Tribunal de Justiça não dispõe de veículos de transporte de passageiros com capacidade
suficiente para atendimento ao evento, que necessitará deslocamento de aproximadamente 60 pessoas.</t>
  </si>
  <si>
    <t>0038458-47.2023.8.24.0710; 0045383-59.2023.8.24.0710</t>
  </si>
  <si>
    <t>Serviço de transfer com van, com motorista para o transporte de pessoas e bagagens (com limite de 80 quilômetros)</t>
  </si>
  <si>
    <t>Contratação de serviço de transporte de passageiros para atendimento aos participantes do "Encontro do Colégio Permanente de Diretores de Escolas Estaduais da
Magistratura - COPEDEM", nos dias 28 e 29 de setembro de 2023, em Florianópolis/SC (SEI N. 0032115-35.2023.8.24.0710). O serviço será realizado para o transporte
dos participantes, entre o LK Design Hotel e o TJSC. Ressalta-se que o Tribunal de Justiça não dispõe de veículos de transporte de passageiros com capacidade
suficiente para atendimento ao evento, que necessitará deslocamento de aproximadamente 60 pessoas</t>
  </si>
  <si>
    <t>0036763-58.2023.8.24.0710; 0042118-49.2023.8.24.0710</t>
  </si>
  <si>
    <t xml:space="preserve">Serviço de transfer com van, com motorista para o transporte de pessoas e bagagens (com limite de 80 quilômetros), serviço de transfer com micro-ônibus, com motorista para o transporte de pessoas e bagagens (com limite de 80 quilômetros), serviço de transfer com ônibus, com motorista para o transporte de pessoas e bagagens (com limite de 80 quilômetros)
</t>
  </si>
  <si>
    <t>Contratação de serviço de transporte de passageiros para atendimento aos participantes do "FÓRUM NACIONAL DOS JUIZADOS ESPECIAIS - FONAJE", que ocorrerá
nos dias 24, 25 E 26 de MAIO de 2023, para os deslocamentos entre o TRIBUNAL DE JUSTIÇA E MAJESTIC PALACE HOTEL e vice-versa</t>
  </si>
  <si>
    <t>0019116-50.2023.8.24.0710</t>
  </si>
  <si>
    <t>Serviço de Transporte de 15 (quinze) pessoas, do Fórum de Tubarão até o restaurante e retorno, num raio de 05 (cinco)</t>
  </si>
  <si>
    <t>O serviço é destinado ao transporte de jurados e oficiais de justiça, convocados para a Sessão do Tribunal do Júri, marcado para os dias: Processo 5012803-
21.2021.8.24.0075, júri dia 25/01/2023, às 8h30min</t>
  </si>
  <si>
    <t>0046902-06.2022.8.24.0710; 0046039-50.2022.8.24.0710; 0049370-40.2022.8.24.0710; 0004072-88.2023.8.24.0710; 0013267-97.2023.8.24.0710; 0015305-82.2023.8.24.0710; 0023174-96.2023.8.24.0710; 0024616-97.2023.8.24.0710; 0031596-60.2023.8.24.0710; 0037790-76.2023.8.24.0710; 0051792-51.2023.8.24.0710; 0051790-81.2023.8.24.0710</t>
  </si>
  <si>
    <t>Serviço de transporte intermunicipal de 09 pessoas durante sessão do tribunal do júri</t>
  </si>
  <si>
    <t>Fornecimento de serviço de transporte de 09 (nove) participantes da sessão do tribunal do júri. Processo judicial n. 5000760-13.2021.8.24.0282 em conjunto com
5002948-42.2022.8.24.0282, nos dias 18/04/2023 e 19/04/2023, sendo 01 (um) trajeto de ida do fórum da Comarca de Jaguaruna (Bairro Cristo Rei, Jaguaruna) até o
Coral Palace Hotel (Hotel, Rod. BR 101 - km 362, Sangão – SC, CEP 88717-000) entre 21hrs e 23:59hrs do dia 18/04/2023 e 01 (um) trajeto de volta do Coral Palace
Hotel ao Fórum da Comarca de Jaguaruna (endereço retro), entre 07:30 e 8:00 do dia 19/04/2023. Participantes: 7 (sete) jurados e 2 (dois) oficiais de justiça</t>
  </si>
  <si>
    <t>0014944-65.2023.8.24.0710</t>
  </si>
  <si>
    <t>Serviço de transporte para conduzir os participantes da sessão do Tribunal do Juri, para o almoço</t>
  </si>
  <si>
    <t xml:space="preserve">Data : 28/02/2023; Sessão de Juri - Processo : 0001535-40.2014.8.24.0030; Justificativa de contratação: transportar os participantes da sessão do Tribunal do Juri ao
restaurante , para o almoço: 1 Juíz, 02 assessores de gabinete, 01 chefe de cartório, 01 técnico judiciário auxiliar, 01 promotor, 03 assistentes da promotorias, 07
jurados, 02 Oficiais de Justiça, 01 TSI, 01 Secretário, , 02 Servidores da Câmara de Vereadores. </t>
  </si>
  <si>
    <t>0006141-93.2023.8.24.0710; 0028884-97.2023.8.24.0710; 0033546-07.2023.8.24.0710; 0033549-59.2023.8.24.0710</t>
  </si>
  <si>
    <t>Serviço de Transporte Participantes do Júri dia 31/08 e 01/09/2023 (2)</t>
  </si>
  <si>
    <t>Está RC está de acordo com a Resolução GP n. 27/2014. Data da sessão: 31/08 e 01/09/2023. Número do processo judicial: 5018176-26.2021.8.24.0045. Início da
sessão: 9:00:00, 7 jurados e 2 oficiais de justiça(possivelmente). Transporte dos participantes do Júri no dia 31/08/2023 entre 22hrs a 00hrs, da Comarca de Palhoça
ao Hotel Firenze de Palhoça. No dia seguinte, 01/09/23, trazer os participantes de volta à Comarca entre 8h/8:30 hrs.</t>
  </si>
  <si>
    <t>0037248-58.2023.8.24.0710; 0051933-70.2023.8.24.0710</t>
  </si>
  <si>
    <t>Serviço de Transportes de jurados e servidores</t>
  </si>
  <si>
    <t>Transporte de servidores e jurados para o restaurante para refeições e hotel para pernoite, referente a júri designado no processo n. 5000421-95.2021.8.24.0042, PARA
O DIA 23/05/2023, com início às 8h. Sessão com previsão de duração para 03 dias em razão de serem levados a julgamento 4 réus e com 16 testemunhas arroladas.</t>
  </si>
  <si>
    <t>0001862-64.2023.8.24.0710; 0027241-07.2023.8.24.0710</t>
  </si>
  <si>
    <t>Serviço de VEDAÇÃO E REGULAGEM MAXIN</t>
  </si>
  <si>
    <t>Necessidade de regulagem da haste e do fecho maxin e vedação em janela basculante que está com infiltração da água da chuva, na sala ocupada pela 2ª Promotoria da
Comarca</t>
  </si>
  <si>
    <t>0011471-71.2023.8.24.0710</t>
  </si>
  <si>
    <t>Serviço de veiculação de atos judiciais do TJSC no Diário Oficial de Santa Catarina</t>
  </si>
  <si>
    <t>Em consonância com os arts. 11º e 18º da Lei Estadual n. 12.069, de 27 de dezembro de 2001.
Ressalte-se que a requerida veiculação evidencia o interesse do legislador na maior publicidade possível às decisões, em razão do interesse social nos bens jurídicos
tutelados por meio dessas ações.
Para que se possa viabilizar a publicação dos atos judiciais do Tribunal de Justiça de Santa Catarina no Diário Oficial do Estado, é necessário, antes, contratar os serviços
prestados pela Diretoria da Imprensa Oficial e Editora de Santa Catarina – DIOESC, da Secretaria de Estado da Administração, responsável pela confecção do referido
periódico. Desse modo, a contratação do serviço de veiculação de publicações de atos judiciais do Tribunal de Justiça de Santa Catarina no Diário Oficial do Estado de Santa Catarina fortalece a transparência dos atos jurídicos do Poder Judiciário do Estado de Santa Catarina e, além disso, alinha-se ao Planejamento Estratégico do Tribunal de Justiça, especialmente no que se refere aos esforços dedicados ao aprimoramento da comunicação institucional e às garantias de humanização do atendimento e de satisfação dos cidadãos.
A vigência da contratação será por 5 meses, de 1º de novembro de 2023 a 31 de março de 2024.</t>
  </si>
  <si>
    <t>0044287-09.2023.8.24.0710</t>
  </si>
  <si>
    <t>Serviço Digitalização de Pranchas de projetos de engenharia</t>
  </si>
  <si>
    <t>Atendimento às necessidades inerentes à Engenharia, como por exemplo, encaminhamento de projetos em meio digital para análise, consultas e guarda permanete
em meio digital, demaneira a garantir maior agilidade nas consultas e maior segurança na guarda dos referidos projetos.</t>
  </si>
  <si>
    <t>0016663-82.2023.8.24.0710; 0037577-70.2023.8.24.0710</t>
  </si>
  <si>
    <t>Serviço em sistema de monitoramento, com material</t>
  </si>
  <si>
    <t>Aquisição de 01 botoeira para ser instalada na recepção do Fórum de Gaspar, junto ao sistema de monitoramento.</t>
  </si>
  <si>
    <t>0025235-27.2023.8.24.0710</t>
  </si>
  <si>
    <t>Serviço mensal de manutenção continuada e atendimentos emergenciais, sem ahead, dos 02 elevadores do novo Fórum da Comarca de Timbó</t>
  </si>
  <si>
    <t xml:space="preserve">Contratação emergencial para manutenção mensal continuada e atendimentos emergenciais dos 02 elevadores do novo Fórum da Comarca de Timbó, durante os meses de outubro, novembro e dezembro/2023, conforme orientação da Divisão de Manutenção Predial. Foi solicitado orçamento a 4 prestadores, no entanto, apenas a pretensa contratada respondeu. Por isso, anexa-se o termo de consolidação de pesquisa de preços, doc. 7454012, processo n. 0026661-74.2023.8.24.0710. Justifica-se a urgência na tramitação do presente pedido em razão de a mudança para o novo prédio iniciar no dia 9/10/2023. </t>
  </si>
  <si>
    <t>0047610-22.2023.8.24.0710</t>
  </si>
  <si>
    <t>Serviço mensal de manutenção de 52 (cinquenta e dois) vasos com plantas diversas, compreendendo duas visitas por mês</t>
  </si>
  <si>
    <t>A prestação de serviço compreenderá o diagnóstico inicial de cada planta e elaboração de um memorial descritivo com instruções de rega. Estão compreendidos no valor
mensal todos os serviços necessários para que as plantas mantenham-se sempre saudáveis e com boa aparência (adubação, fertilização, troca de terra, poda de galho,
poda de raízes, aplicação de herbicida, etc.).</t>
  </si>
  <si>
    <t>0012199-15.2023.8.24.0710</t>
  </si>
  <si>
    <t>Serviço Transporte Participantes do Júri dia 02 e 03/03/2023</t>
  </si>
  <si>
    <t>Data da sessão:02 e 03/03/2023. Número do processo judicial: 5008411-94.2022.8.24.0045 horário de início da sessão: 9:00 horas. 7 jurados, 4 oficiais de
justiça(possivelmente).Transporte dos participantes do Júri no dia 02/03/2023 entre 22hrs à 00hrs, da Comarca de Palhoça ao Hotel Cambirela de Palhoça. No dia
seguinte, 03/03/23, trazer os participantes de volta à Comarca entre 8h/8:30 hrs.</t>
  </si>
  <si>
    <t>0008079-26.2023.8.24.0710; 0028947-25.2023.8.24.0710</t>
  </si>
  <si>
    <t>Serviços continuados de manutenção preventiva e corretiva ilimitada, para execução em regime de empreitada por preço global, bem como fornecimento de peças e serviços, para execução em regime de empreitada por preço unitário, do Grupo Motor-Gerador instalado no Fórum Des. Rid Silva, da Comarca da Capital.</t>
  </si>
  <si>
    <t>Pregão Eletrônico n. 192/2022 restou fracassado, nos termos do doc. 6915084 do SEI n. 0035535-82.2022.8.24.0710.</t>
  </si>
  <si>
    <t>0007042-61.2023.8.24.0710</t>
  </si>
  <si>
    <t>Serviços continuados de telefonia móvel pessoal (Serviços Móvel Pessoal - SMP), para a comarca de Rio do Campo.</t>
  </si>
  <si>
    <t xml:space="preserve">Necessidade de continuar utilizando o Serviços em Rio do Campo. </t>
  </si>
  <si>
    <t>Serviços de 2 Interpretação em libras de forma remota</t>
  </si>
  <si>
    <t>Serviço de Interpretação de Libras para a reunião da equipe multidisciplinar do Programa Integra, a reunião que ocorrerá Quinta - Feira
(24/08/2023) das 14:00 às 16:00 (remoto via Microsoft Teams).</t>
  </si>
  <si>
    <t>0037017-31.2023.8.24.0710</t>
  </si>
  <si>
    <t>Serviços de aplicação/software de monitoramento/social listening que permita o levantamento, análise e comparação do número de menções, hashtags, identificação perfis, alcance de posts, etc, com exposição gráfica, analítica, instrumentos de comparação, acompanhamento tópicos, tendências, rastreador de notícias, buscas retroativas e geração de relatórios</t>
  </si>
  <si>
    <t>Material essencial para a realização de atividades de inteligência, mormente no quediz respeito às pesquisas em fontes abertas e à produçâo de relatórios e tabulação de dados.</t>
  </si>
  <si>
    <t>Serviços de Assinatura anual do Zênite Fácil (Serviços de consultoria em licitações e contratos denominado Zênite Fácil com direito a 3 acessos/usuários simultâneos) e orientação por Escrito em Licitações e Contratos (com até 6 orientações por escrito), para a Diretoria de Material e Patrimônio e Diretoria-Geral Administrativa, pelo período de 12 meses</t>
  </si>
  <si>
    <t>Renovação de assinatura anual do Zênite Fácil e Orientação por Escrito em Licitações e Contratos, para a Diretoria de Material e Patrimônio e Diretoria-Geral
Administrativa, cuja vigência se encerrará em 12/01/2023.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</si>
  <si>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Zenite Fácil - 6 acessos
Orientações por escrito - 3</t>
  </si>
  <si>
    <t>0043814-57.2022.8.24.0710; 0049542-79.2022.8.24.0710</t>
  </si>
  <si>
    <t>Serviços de Assinatura do sistema Banco de Preços, versão Plus, para utilização pela Diretoria de Material e Patrimônio e outras Diretorias que necessitem fazer pesquisa de preços em Estudos Preliminares e Projetos Básicos para contratação de produtos e serviços, pelo período de 12 meses.</t>
  </si>
  <si>
    <t>A contratação da assinatura descrita objetiva atender interesses institucionais, uma vez que se trata de sistema eletrônico contendo informações sobre os preços praticados em licitações realizadas em todo o país, constituindo, portanto, ferramenta de trabalho indispensável às atividades tanto da Diretoria de Material e Patrimônio como das demais Diretorias e unidades, as quais atuam como unidades requisitantes nas contratações do TJSC. A ferramenta já vem sendo utilizada pela Diretoria de Material e Patrimônio, pela Diretoria de Infraestrutura, pela Diretoria de Tecnologia da Informação, pela Diretoria de Engenharia e Arquitetura (todas com login privativo) e pelas comarcas (com login compartilhado), com um volume grande de pesquisas realizadas ao longo da contratação vigente cujo prazo se encerra em 09 de dezembro de 2023.</t>
  </si>
  <si>
    <t>3 pagas + 5 cortesias (acessos simultâneos)</t>
  </si>
  <si>
    <t>0055293-13.2023.8.24.0710</t>
  </si>
  <si>
    <t>Serviços de assistência técnica para conserto de frigobar nº de patrimônio159492</t>
  </si>
  <si>
    <t>Serviços de assistência técnica para conserto de frigobar nº de patrimônio159492, o frigobar apresenta congelamento em excesso.</t>
  </si>
  <si>
    <t>0010859-36.2023.8.24.0710</t>
  </si>
  <si>
    <t>Serviços de Capacitação/treinamento para o software de impressão de crachá</t>
  </si>
  <si>
    <t>Serviços de Cercamento estacionamento praça Trancredo Neves - 200.3.64.6</t>
  </si>
  <si>
    <t>Atender ao processo 0033028-51.2022.8.24.0710</t>
  </si>
  <si>
    <t>Serviços de chaveiro</t>
  </si>
  <si>
    <t>Dada a recente troca de várias portas da unidade, bem como do tempo decorrido desde a última a última realização de serviços de chaveiro na unidade, bem como dada a
instalação do CEJUSC Virtual Estadual e da vinda de 01 (um) magistrado adicional para o Fórum anexo da UFSC, faz-se necessária a realização dos serviços pretendidos</t>
  </si>
  <si>
    <t>0023012-04.2023.8.24.0710</t>
  </si>
  <si>
    <t>Serviços de coleta de processos findos na Divisão de Documentação compreendendo o transporte pesagem trituração e destinação à reciclagem dos resíduos resultantes do processo de trituração</t>
  </si>
  <si>
    <t>Seviços essenciais de coleta, transporte e destinação ambientalmente adequada de resíduos recicláveis</t>
  </si>
  <si>
    <t>12.000 Kg</t>
  </si>
  <si>
    <t>Serviços de coleta dos resíduos de Serviços de saúde dos grupos A4 e E, dos resíduos químicos, tóxicos e perigosos classe I do grupo B, e sólidos produzidos pela Diretoria de Saúde do Tribunal de Justiça de Santa Catarina.</t>
  </si>
  <si>
    <t xml:space="preserve">Manutenção dos consultórios odontológicos e do pronto atendimento da Diretoria de Saúde; e exigência dos órgãos reguladores (como ANVISA, Ministério do Meio Ambiente, Vigilâncoa Sanitária, dentre outros). </t>
  </si>
  <si>
    <t>64 (52 - 1x semana; mais 12 - 1x por mês)</t>
  </si>
  <si>
    <t>0039245-76.2023.8.24.0710</t>
  </si>
  <si>
    <t xml:space="preserve">Serviços de Coleta, transporte e a destinação final adequada à legislação ambiental de resíduos recicláveis – classe II – região Grande Florianópolis  </t>
  </si>
  <si>
    <t>176 coletas</t>
  </si>
  <si>
    <t>Serviços de Coleta, transporte e a destinação final adequada à legislação ambiental de resíduos recicláveis – classe II – Região Litoral Norte - Navegantes - Penha - Camboriú e Barra Velha</t>
  </si>
  <si>
    <t>48 coletas</t>
  </si>
  <si>
    <t>Serviços de CONSERTO DE MÓVEIS PADRONIZADOS</t>
  </si>
  <si>
    <t xml:space="preserve">Serviços de conteúdo na modalidade “Software as a Service” (SaaS), na modalidade de subscrição de licenças à plataforma digital especializada em conteúdos de capacitação e conscientização em segurança da informação para realização da ação conjunta do Núcleo de Segurança Cibernética (NSEC) e Diretoria de Tecnologia da Informação (DTI) denominada Mês de Conscientização em Cibersegurança no PJSC. O serviço consiste na assinatura de 10.000 (dez mil) licenças da plataforma digital para a disponibilização de conteúdo, treinamento, simulação de ataques cibernéticos, palestra e gerenciamento dos serviços, incluindo suporte técnico, </t>
  </si>
  <si>
    <t>Considerando o cenário global vigente, em um mundo cada vez mais interconectado e dependente dos sistemas e serviços de tecnologia da informação e
comunicação, é eminente a exposição das organizações, públicas ou privadas, a variadas fontes de ameaças cibernéticas: invasão de sistemas, fraudes e
golpes virtuais, espionagem, sabotagem, sequestro de dados e informações, vandalismos, etc.
O número de ataques cresce exponencialmente a cada dia. Nesse contexto, gestores públicos e privados têm se preocupado cada vez mais em proteger
dados e informações dessas ameaças. Por isso, a segurança cibernética se tornou um tema de extrema relevância para a estratégia organizacional, uma
vez que os gestores têm o dever de garantir a segurança dos dados e informações institucionais.
A necessidade da compreensão de que a informação é o ativo mais importante de qualquer atividade nas organizações, e deve ser adequadamente
protegida, é uma das razões que tornam importante implementar ações que sensibilizem todos os colaboradores a desenvolver uma cultura de
cibersegurança.
Desde 2020 o TJSC busca promover ações integradas de conscientização para fomentar uma cultura institucional voltada à segurança da informação,
allém de divulgar boas práticas no uso da tecnologia. A ação, prevista para o mês de outubro, tem o objetivo de conscientizar magistrados, servidores,
colaboradores e usuários em geral dos serviços de tecnologia da informação deste Tribunal sobre a importância da segurança cibernética, além de focar a
atenção dos usuários e orientá-los a reconhecerem situações de quebra de segurança para agirem adequadamente e minimizar os impactos causados por
esse tipo de ameaça.
Destaca-se que a ação está em conformidade com as diretrizes da Estratégia Nacional de Segurança Cibernética do Poder Judiciário, instituída pela
Resolução CNJ n. 396/2021 e com o Manual de Referência - Política de Educação e Cultura em Segurança Cibernético do Poder Judiciário, de que trata o
Anexo VII da Portaria nº 162, de 10 de junho de 2021, do CNJ. No âmbito do PJSC, a ação está alinhada com o objetivo estratégico “Aprendizado e
Crescimento – Promover a transformação digital por meio do uso estratégico da tecnologia da informação e do fortalecimento da segurança da
informação”.
Assim, considerando a importância do tema e a expertise necessária para concretização das atividades desta ação, optou-se pela contratação de empresa
especializada, cuja proposta com toda a programação é apresentada nos autos.</t>
  </si>
  <si>
    <t>0037918-96.2023.8.24.0710</t>
  </si>
  <si>
    <t>Serviços de diagramação e impressão de obras bibliográficas referentes à história do PJSC</t>
  </si>
  <si>
    <t>Preservar a memória do PJSC</t>
  </si>
  <si>
    <t>Serviços de elaboração de projeto para o sistema de ar-condicionado da biblioteca da torre I do TJSC - 200.3.64.9</t>
  </si>
  <si>
    <t>Serviços de eventos - FONAJE</t>
  </si>
  <si>
    <t xml:space="preserve">Serviços de Ginástica Laboral - Projeto Piloto </t>
  </si>
  <si>
    <t>Analisar a efetividade, adesão e conveniência de um programa de Ginástica Laboral durante 6 meses</t>
  </si>
  <si>
    <t>6 meses (1 fórum)</t>
  </si>
  <si>
    <t>Serviços de Imunização - dedetização</t>
  </si>
  <si>
    <t>Manutenção da salubridade das instalações quanto às pragas</t>
  </si>
  <si>
    <t>0047664-22.2022.8.24.0710</t>
  </si>
  <si>
    <t> 2</t>
  </si>
  <si>
    <t>0013622-10.2023.8.24.0710 (semestral)</t>
  </si>
  <si>
    <t>Armazém</t>
  </si>
  <si>
    <t>0032355-24.2023.8.24.0710</t>
  </si>
  <si>
    <t>0040271-46.2022.8.24.0710</t>
  </si>
  <si>
    <t>0015835-86.2023.8.24.0710</t>
  </si>
  <si>
    <t>0044603-56.2022.8.24.0710</t>
  </si>
  <si>
    <t>0047986-42.2022.8.24.0710 (1º quadrimestre)</t>
  </si>
  <si>
    <t>0015896-44.2023.8.24.0710</t>
  </si>
  <si>
    <t>Brusque</t>
  </si>
  <si>
    <t>0047047-62.2022.8.24.0710</t>
  </si>
  <si>
    <t>0052699-26.2023.8.24.0710</t>
  </si>
  <si>
    <t>0005731-35.2023.8.24.0710</t>
  </si>
  <si>
    <t>0009140-19.2023.8.24.0710</t>
  </si>
  <si>
    <t>0017220-69.2023.8.24.0710</t>
  </si>
  <si>
    <t>0015091-91.2023.8.24.0710</t>
  </si>
  <si>
    <t>0018829-87.2023.8.24.0710</t>
  </si>
  <si>
    <t>0016455-98.2023.8.24.0710</t>
  </si>
  <si>
    <t>3417</t>
  </si>
  <si>
    <t>0003070-83.2023.8.24.0710</t>
  </si>
  <si>
    <t>0005127-74.2023.8.24.0710</t>
  </si>
  <si>
    <t>0020767-20.2023.8.24.0710</t>
  </si>
  <si>
    <t xml:space="preserve">0015904-21.2023.8.24.0710; 0049507-85.2023.8.24.0710
</t>
  </si>
  <si>
    <t>0004712-91.2023.8.24.0710</t>
  </si>
  <si>
    <t>0043490-67.2022.8.24.0710</t>
  </si>
  <si>
    <t>0004918-08.2023.8.24.0710</t>
  </si>
  <si>
    <t>0048661-68.2023.8.24.0710</t>
  </si>
  <si>
    <t>0054153-41.2023.8.24.0710</t>
  </si>
  <si>
    <t>Indaial</t>
  </si>
  <si>
    <t>0018716-36.2023.8.24.0710</t>
  </si>
  <si>
    <t>0018835-94.2023.8.24.0710</t>
  </si>
  <si>
    <t>Servioços de Desinsetização e Desratização, a ser realizado no Fórum da Comarca de Itá-SC. O Fórum de Itá tem área construida de 413,89m². Serão realizadas 2 (duas)
aplicações de dedetização, totalizando 827,78m² e, da mesma forma, serão realizados 2 (dois) serviços de desratização, na mesma área, ambos no ano de 2023,
mediante prévio agendamento de acordo com a necessidade.</t>
  </si>
  <si>
    <t>0043657-84.2022.8.24.0710</t>
  </si>
  <si>
    <t>0042411-53.2022.8.24.0710</t>
  </si>
  <si>
    <t>Itajaí - Fórum Universitário</t>
  </si>
  <si>
    <t>0006731-70.2023.8.24.0710 (1º quadrimestre)</t>
  </si>
  <si>
    <t>0046409-29.2022.8.24.0710 (1º semestre)
0033521-91.2023.8.24.0710 (2º semestre)</t>
  </si>
  <si>
    <t>0050370-75.2022.8.24.0710 (1º quadrimestre); 0046654-06.2023.8.24.0710 (3ºquadrimestre)</t>
  </si>
  <si>
    <t>0048624-75.2022.8.24.0710</t>
  </si>
  <si>
    <t>Laguna</t>
  </si>
  <si>
    <t>0049717-73.2022.8.24.0710</t>
  </si>
  <si>
    <t>0046348-71.2022.8.24.0710</t>
  </si>
  <si>
    <t>0047152-39.2022.8.24.0710</t>
  </si>
  <si>
    <t>Meleiro</t>
  </si>
  <si>
    <t>0045613-38.2022.8.24.0710 (1º quadrimestre)</t>
  </si>
  <si>
    <t>0047456-38.2022.8.24.0710</t>
  </si>
  <si>
    <t>0048066-69.2023.8.24.0710</t>
  </si>
  <si>
    <t>0047014-72.2022.8.24.0710</t>
  </si>
  <si>
    <t>0004764-87.2023.8.24.0710 (fevereiro e agosto)</t>
  </si>
  <si>
    <t>0048043-60.2022.8.24.0710</t>
  </si>
  <si>
    <t>Rio do Oeste</t>
  </si>
  <si>
    <t>0007157-82.2023.8.24.0710</t>
  </si>
  <si>
    <t>0007705-10.2023.8.24.0710; 0037551-72.2023.8.24.0710</t>
  </si>
  <si>
    <t>Santa Rosa do Sul</t>
  </si>
  <si>
    <t>0012035-50.2023.8.24.0710</t>
  </si>
  <si>
    <t>Santo Amaro da Imperatriz</t>
  </si>
  <si>
    <t>0020976-86.2023.8.24.0710</t>
  </si>
  <si>
    <t>0030501-92.2023.8.24.0710</t>
  </si>
  <si>
    <t>São Francisco do Sul</t>
  </si>
  <si>
    <t>0048293-93.2022.8.24.0710</t>
  </si>
  <si>
    <t>0047802-86.2022.8.24.0710</t>
  </si>
  <si>
    <t>0020838-22.2023.8.24.0710</t>
  </si>
  <si>
    <t>0047518-78.2022.8.24.0710 (1º semestre); 0047519-63.2022.8.24.0710 (2º semestre)</t>
  </si>
  <si>
    <t>0002602-22.2023.8.24.0710</t>
  </si>
  <si>
    <t>0018934-64.2023.8.24.0710</t>
  </si>
  <si>
    <t>0015703-29.2023.8.24.0710; 0047066-34.2023.8.24.0710 (novembro 2023)</t>
  </si>
  <si>
    <t>0023173-14.2023.8.24.0710</t>
  </si>
  <si>
    <t>0031090-84.2023.8.24.0710</t>
  </si>
  <si>
    <t>0048519-98.2022.8.24.0710 (1º quadrimestre); 0043560-50.2023.8.24.0710</t>
  </si>
  <si>
    <t>0023955-21.2023.8.24.0710</t>
  </si>
  <si>
    <t>0013465-37.2023.8.24.0710</t>
  </si>
  <si>
    <t>Seara</t>
  </si>
  <si>
    <t>0042952-86.2022.8.24.0710</t>
  </si>
  <si>
    <t xml:space="preserve"> Serviço mensal de desratização em área de 1200m², com instalação de porta iscas no início do serviço e manutenção mensal. Período total de 9 meses.</t>
  </si>
  <si>
    <t>0016985-05.2023.8.24.0710; 0022132-12.2023.8.24.0710</t>
  </si>
  <si>
    <t>Braço do Norte</t>
  </si>
  <si>
    <t>0043189-86.2023.8.24.0710</t>
  </si>
  <si>
    <t>0037135-07.2023.8.24.0710</t>
  </si>
  <si>
    <t>0043634-07.2023.8.24.0710</t>
  </si>
  <si>
    <t>0048096-07.2023.8.24.0710</t>
  </si>
  <si>
    <t>0048014-73.2023.8.24.0710</t>
  </si>
  <si>
    <t xml:space="preserve">0049199-49.2023.8.24.0710
</t>
  </si>
  <si>
    <t>0049240-16.2023.8.24.0710</t>
  </si>
  <si>
    <t>0051810-72.2023.8.24.0710</t>
  </si>
  <si>
    <t>Serviços de instalação de condicionadores de ar do tipo split, na torre I do TJSC - 200.3.62.46</t>
  </si>
  <si>
    <t>Serviços de instalação de Nova cisterna para reaproveitamento de água da chuva - 200.3.27.2</t>
  </si>
  <si>
    <t>Ampliação da sustentabilidade e gerar economia ao erário</t>
  </si>
  <si>
    <t>Serviços de instalação de novos sistemas de renovação de ar torre I do TJSC - 200.3.62.47</t>
  </si>
  <si>
    <t>Garantir o funcionamento adequado dos equipamentos de renovação de ar</t>
  </si>
  <si>
    <t>Serviços de Instalação de toldo para porta do Pleno - 200.3.64.5</t>
  </si>
  <si>
    <t>Atendimento ao processo 0035440-52.2022.8.24.0710</t>
  </si>
  <si>
    <t>Serviços de instalação, remoção e substituição de condicionadores de ar, do tipo ACJ, na torre I do TJSC - 200.3.62.45</t>
  </si>
  <si>
    <t>Serviços de jardinagem (aquisição de mudas e gramas, com mão de obra)</t>
  </si>
  <si>
    <t>Revela-se necessário e imprescindível realizar o plantio de mudas e gramas no estacionamento e lateral do prédio.
Em 2022 foi concluída a obra do nosso ESTACIONAMENTO. Foi totalmente custeada pelo Município de Ipumirim, o qual é proprietário do prédio (atualmente cedido, com ônus para o TJSC)</t>
  </si>
  <si>
    <t>0025761-91.2023.8.24.0710</t>
  </si>
  <si>
    <t xml:space="preserve">Serviços de lavação de toalhas de mesa (1,40m x 1,40m) - 300
Serviços de lavação de toalhas de buffet (3,40m x 2,60m) - 60
Serviços de lavação de toalhas de buffet (5,20m x 2,60m) - 30
Serviços de lavação de toalhas de buffet (4,80m x 2,15m) - 12
Serviços de lavação de toalhas de buffet (2,50m x 2,20m) - 12
Serviços de lavação de toalhas de buffet (2,60m x 2,00m) - 12
</t>
  </si>
  <si>
    <t>A pedido do Gabinete da Presidência, trata-se de requisição para serviço de lavação das toalhas de mesa do ático da torre II, no ano de 2023, que foram adquiridas por meio do SEI 0025477-20.2022.8.24.0710. O pedido atenderá o processo de revitalização do espaço (SEI 0017115-29.2022.8.24.0710). Os valores estão de acordo com o preço de mercado, conforme orçamentos anexos. Ressalta-se que trata de EMPENHO ESTIMATIVO.</t>
  </si>
  <si>
    <t>0002007-23.2023.8.24.0710</t>
  </si>
  <si>
    <t>Serviços de Levantamento topográfico no terreno do Arquivo Central - 112.4.5.3</t>
  </si>
  <si>
    <t>Serviços de Levantamento topográfico no terreno do fórum de Caçador - 016.1.5.3</t>
  </si>
  <si>
    <t>Serviços de Levantamento topográfico no terreno do fórum de Lages - 059.1.2.3</t>
  </si>
  <si>
    <t>Serviços de Levantamento topográfico no terreno do fórum de Modelo - 066.2.1.2</t>
  </si>
  <si>
    <t>Serviços de Levantamento topográfico no terreno do fórum de Modelo - 087.1.2.3</t>
  </si>
  <si>
    <t>Serviços de Levantamento topográfico no terreno do fórum de Orleans - 069.1.1.3</t>
  </si>
  <si>
    <t>Serviços de Levantamento topográfico no terreno do fórum de Santa Cecília - 085.2.1.3</t>
  </si>
  <si>
    <t xml:space="preserve">Serviços de Levantamento topográfico no terreno do fórum do Norte da Ilha (Canasvieiras) -023.6.1.3 </t>
  </si>
  <si>
    <t>Serviços de manutenção da revitalização do piso de mármore do prédio do fórum de Biguaçu (80,31 m²)</t>
  </si>
  <si>
    <t>Necessidade de manutenção, do serviço prestado anteriormente para revitalização do mármore, conforme SEI 0032840-58.2022.8.24.0710, do piso do Fórum da
Comarca de Biguaçu, que data da década de 90, é em mármore branco e com bastante aspereza, com isso, mais propenso a ficar impregnado com sujidades com o passar do tempo, fazendo-se necessária manutenção  sazonalmente, com limpeza mais profunda</t>
  </si>
  <si>
    <t>0028899-66.2023.8.24.0710</t>
  </si>
  <si>
    <t>Serviços de Manutenção de equipamentos para procedimentos odontológico - Seção Odontológica/DAS</t>
  </si>
  <si>
    <t>52 (1x por semana)</t>
  </si>
  <si>
    <t>Serviços de Manutenção de Jardim</t>
  </si>
  <si>
    <t>Manutenção e limpeza do jardim</t>
  </si>
  <si>
    <t> 12 meses</t>
  </si>
  <si>
    <t>0002451-56.2023.8.24.0710</t>
  </si>
  <si>
    <t>0003362-68.2023.8.24.0710</t>
  </si>
  <si>
    <t>0008542-65.2023.8.24.0710</t>
  </si>
  <si>
    <t>0048017-62.2022.8.24.0710</t>
  </si>
  <si>
    <t>0048581-41.2022.8.24.0710</t>
  </si>
  <si>
    <t>0045377-86.2022.8.24.0710</t>
  </si>
  <si>
    <t>0003785-28.2023.8.24.0710</t>
  </si>
  <si>
    <t>0047408-79.2022.8.24.0710</t>
  </si>
  <si>
    <t>0046557-40.2022.8.24.0710</t>
  </si>
  <si>
    <t>0046092-31.2022.8.24.0710</t>
  </si>
  <si>
    <t>0003774-96.2023.8.24.0710</t>
  </si>
  <si>
    <t>0051118-10.2022.8.24.0710</t>
  </si>
  <si>
    <t>0001850-50.2023.8.24.0710; 0020438-08.2023.8.24.0710; 0042347-09.2023.8.24.0710</t>
  </si>
  <si>
    <t>0049244-87.2022.8.24.0710</t>
  </si>
  <si>
    <t>0046877-90.2022.8.24.0710</t>
  </si>
  <si>
    <t>0018910-36.2023.8.24.0710 (maio a dezembro)</t>
  </si>
  <si>
    <t>0047318-71.2022.8.24.0710</t>
  </si>
  <si>
    <t> 12</t>
  </si>
  <si>
    <t>0002855-10.2023.8.24.0710 (1º semestre); 0029738-91.2023.8.24.0710 (2º semestre)</t>
  </si>
  <si>
    <t>0007274-73.2023.8.24.0710; 0008693-31.2023.8.24.0710</t>
  </si>
  <si>
    <t>0003795-72.2023.8.24.0710</t>
  </si>
  <si>
    <t>0048630-82.2022.8.24.0710</t>
  </si>
  <si>
    <t>0005063-64.2023.8.24.0710; 0041989-44.2023.8.24.0710</t>
  </si>
  <si>
    <t>0047018-12.2022.8.24.0710</t>
  </si>
  <si>
    <t>0048080-87.2022.8.24.0710 (1º semestre) 0027884-62.2023.8.24.0710 (2º semestre)</t>
  </si>
  <si>
    <t>0001720-60.2023.8.24.0710</t>
  </si>
  <si>
    <t xml:space="preserve">0004575-12.2023.8.24.0710; </t>
  </si>
  <si>
    <t>24287</t>
  </si>
  <si>
    <t>0050862-33.2023.8.24.0710</t>
  </si>
  <si>
    <t>0001887-77.2023.8.24.0710</t>
  </si>
  <si>
    <t>0047619-18.2022.8.24.0710</t>
  </si>
  <si>
    <t>0046761-84.2022.8.24.0710</t>
  </si>
  <si>
    <t>0043808-50.2022.8.24.0710</t>
  </si>
  <si>
    <t>0044906-70.2022.8.24.0710</t>
  </si>
  <si>
    <t>0048636-89.2022.8.24.0710 (semestral); 0026106-57.2023.8.24.0710 (semestral)</t>
  </si>
  <si>
    <t>0005750-41.2023.8.24.0710</t>
  </si>
  <si>
    <t>0046315-81.2022.8.24.0710</t>
  </si>
  <si>
    <t>0003119-27.2023.8.24.0710</t>
  </si>
  <si>
    <t>Manutenção, Limpeza e Conservação do Jardim Racional, de acordo com as Normativas do TJSC, para o ano de 2023. Trata-se de serviços essenciais que serão
executados para manter boa aparência do Jardim da Comarca de Itá SC. Os serviços são: 12 cortes de grama ( durante os meses frios e chuvosos, o corte de
grama ficará suspenso) ocorrendo duas podas nos meses subsequentes. Limpeza, adubação e podas. Área Total dos Gramados: aprox. 300m². Os canteiros têm uma
área de 30m². A Área correspondente a 300m² que correspondem ao Pátio em frente ao Fórum e às lateriais do Prédio, necessitaremos de aplicação de pesticidas, pelo
menos, 01 (uma) aplicação a cada dois meses; tem crescimento de inços e ervas daninhas entremeio as lajotas sextavadas, o que gera uma impressão de sujeira nas
imediações, além de ser inviável a retirada manual destas pragas.</t>
  </si>
  <si>
    <t>0043499-29.2022.8.24.0710</t>
  </si>
  <si>
    <t>0005005-61.2023.8.24.0710</t>
  </si>
  <si>
    <t>0045807-38.2022.8.24.0710</t>
  </si>
  <si>
    <t>0050905-04.2022.8.24.0710</t>
  </si>
  <si>
    <t>0051188-27.2022.8.24.0710</t>
  </si>
  <si>
    <t>0003963-74.2023.8.24.0710 (1º quadrimestre); 0021856-78.2023.8.24.0710 (junho a dezembro)</t>
  </si>
  <si>
    <t>0045906-08.2022.8.24.0710</t>
  </si>
  <si>
    <t>0048896-69.2022.8.24.0710 (1ºquadrimestre); 0036315-85.2023.8.24.0710; 0051364-69.2023.8.24.0710</t>
  </si>
  <si>
    <t>0002215-07.2023.8.24.0710</t>
  </si>
  <si>
    <t>0051273-13.2022.8.24.0710 (anual)</t>
  </si>
  <si>
    <t>0049969-76.2022.8.24.0710</t>
  </si>
  <si>
    <t>0046181-54.2022.8.24.0710</t>
  </si>
  <si>
    <t>0045887-02.2022.8.24.0710</t>
  </si>
  <si>
    <t>0047085-74.2022.8.24.0710</t>
  </si>
  <si>
    <t>0047439-02.2022.8.24.0710</t>
  </si>
  <si>
    <t>Navegantes</t>
  </si>
  <si>
    <t>0046500-85.2023.8.24.0710 (outubro a dezembro)</t>
  </si>
  <si>
    <t>Orleans</t>
  </si>
  <si>
    <t>0047299-65.2022.8.24.0710 (janeiro a agosto); 0033723-68.2023.8.24.0710 (setembro a dezembro)</t>
  </si>
  <si>
    <t>0046860-54.2022.8.24.0710 (semestreal); 0027455-95.2023.8.24.0710 (semestral)</t>
  </si>
  <si>
    <t>0008562-56.2023.8.24.0710</t>
  </si>
  <si>
    <t>0047599-27.2022.8.24.0710</t>
  </si>
  <si>
    <t>0046667-39.2022.8.24.0710</t>
  </si>
  <si>
    <t>0019367-68.2023.8.24.0710</t>
  </si>
  <si>
    <t>0047567-22.2022.8.24.0710</t>
  </si>
  <si>
    <t>0049727-20.2022.8.24.0710</t>
  </si>
  <si>
    <t>Porto Belo</t>
  </si>
  <si>
    <t>0047857-37.2022.8.24.0710</t>
  </si>
  <si>
    <t>0050350-84.2022.8.24.0710 (semestral); 0031205-08.2023.8.24.0710 (2º semestre)</t>
  </si>
  <si>
    <t>0003156-54.2023.8.24.0710</t>
  </si>
  <si>
    <t>0047856-52.2022.8.24.0710; 0014913-45.2023.8.24.0710</t>
  </si>
  <si>
    <t>0046833-71.2022.8.24.0710</t>
  </si>
  <si>
    <t>0049472-62.2022.8.24.0710</t>
  </si>
  <si>
    <t>0046379-91.2022.8.24.0710</t>
  </si>
  <si>
    <t>0046157-26.2022.8.24.0710</t>
  </si>
  <si>
    <t>0049091-54.2022.8.24.0710; 0049094-09.2022.8.24.0710</t>
  </si>
  <si>
    <t>0046769-61.2022.8.24.0710 (1º quadrimestre); 0015838-41.2023.8.24.0710 (2º quadrimestre)
0036905-62.2023.8.24.0710</t>
  </si>
  <si>
    <t>0045933-88.2022.8.24.0710</t>
  </si>
  <si>
    <t>0046630-12.2022.8.24.0710</t>
  </si>
  <si>
    <t>0047781-13.2022.8.24.0710</t>
  </si>
  <si>
    <t>0004587-26.2023.8.24.0710</t>
  </si>
  <si>
    <t>0049418-96.2022.8.24.0710</t>
  </si>
  <si>
    <t>0049329-73.2022.8.24.0710</t>
  </si>
  <si>
    <t>0049073-33.2022.8.24.0710</t>
  </si>
  <si>
    <t>0047924-02.2022.8.24.0710</t>
  </si>
  <si>
    <t>0007194-12.2023.8.24.0710; 0017613-91.2023.8.24.0710;
0037822-81.2023.8.24.0710</t>
  </si>
  <si>
    <t>0001395-85.2023.8.24.0710; 0021546-72.2023.8.24.0710; 0032533-70.2023.8.24.0710 (julho e outubro)
0035563-16.2023.8.24.0710</t>
  </si>
  <si>
    <t>0048062-66.2022.8.24.0710</t>
  </si>
  <si>
    <t>0049707-29.2022.8.24.0710</t>
  </si>
  <si>
    <t xml:space="preserve">0048073-95.2022.8.24.0710; </t>
  </si>
  <si>
    <t>0002341-57.2023.8.24.0710</t>
  </si>
  <si>
    <t>0002096-46.2023.8.24.0710</t>
  </si>
  <si>
    <t>0002595-30.2023.8.24.0710</t>
  </si>
  <si>
    <t>0048364-95.2022.8.24.0710; 0048657-65.2022.8.24.0710; 0004267-73.2023.8.24.0710</t>
  </si>
  <si>
    <t>Serviços de manutenção dos equipamentos da Seção de Pronto Atendimento</t>
  </si>
  <si>
    <t>Manutenção dos equipamentos da Seção de Pronto Atendimento</t>
  </si>
  <si>
    <t>Serviços de manutenção nas portas automáticas das edificações de 2° Grau do TJSC - 200.3.64.4</t>
  </si>
  <si>
    <t>Serviços de manutenção preventiva e corretiva em 2 equipamentos do tipo splitão de 15 TRs no edificio que abriga atualmente a Divisão de Patrimônio do TJSC</t>
  </si>
  <si>
    <t>A presente requisição de compras se justifica na medida em que ocorreram diversos problemas técnicos no equipamento central de climatização do setor de Patrimônio do
TJSC, razão pela qual se faz necessária a contratação de serviços de manutenção periódica, como aqueles especificados na presente requisição de compras</t>
  </si>
  <si>
    <t>0017690-03.2023.8.24.0710</t>
  </si>
  <si>
    <t>Serviços de manutenção preventiva mensal e corretiva no sistema de climatização do Fórum Des. Rid Silva – Comarca da Capital, incluindo a emissão de PMOC, ART e tratamento Químico da água do sistema - 2 meses</t>
  </si>
  <si>
    <t>Conforme e-mail DEA de 15/12/2022, incluído no processo, a empresa detentora do contrato n. 107/2020 desistiu de prorrogar o contrato vigente até 06/01/2023, fazendose necessária uma contratação emergencial, visto se tratar de serviço de engenharia com valor inferior ao limite para dispensa de licitação e se tratar de serviço
imprescindível para que o sistema de climatização se mantenha operante.</t>
  </si>
  <si>
    <t>0024508-68.2023.8.24.0710</t>
  </si>
  <si>
    <t>Serviços de Projetos para a Reforma parcial - calefação (instalação tanque de óleo) e climatização - São Joaquim - 093.1.1.1</t>
  </si>
  <si>
    <t>Serviços de Projetos para substituição do sistema de climatização do Fórum - São José - ID 094.1.6.1</t>
  </si>
  <si>
    <t>Sistema antigo, muitos gastos com manutenção, dificuldade de reposição de peças, atendimento de ambientes não climatizados</t>
  </si>
  <si>
    <t>Serviços de Refeição para sessões juri</t>
  </si>
  <si>
    <t>'</t>
  </si>
  <si>
    <t>0020523-91.2023.8.24.0710</t>
  </si>
  <si>
    <t>0031698-82.2023.8.24.0710; 0031944-78.2023.8.24.0710</t>
  </si>
  <si>
    <t>0001847-95.2023.8.24.0710; 0021462-71.2023.8.24.0710; 0021440-13.2023.8.24.0710; 0027062-73.2023.8.24.0710; 0032749-31.2023.8.24.0710; 0044194-46.2023.8.24.0710; 0044546-04.2023.8.24.0710; 0051923-26.2023.8.24.0710</t>
  </si>
  <si>
    <t xml:space="preserve">0010734-68.2023.8.24.0710; 0010742-45.2023.8.24.0710; 0010739-90.2023.8.24.0710; 0017959-42.2023.8.24.0710; 0017957-72.2023.8.24.0710; 0026302-27.2023.8.24.0710; 0026332-62.2023.8.24.0710; 0026372-44.2023.8.24.0710; 0026369-89.2023.8.24.0710; 0034746-49.2023.8.24.0710; 0034751-71.2023.8.24.0710; 0045337-70.2023.8.24.0710; 0045334-18.2023.8.24.0710; 0049161-37.2023.8.24.0710; 0049166-59.2023.8.24.0710; 0053308-09.2023.8.24.0710; 0053306-39.2023.8.24.0710
</t>
  </si>
  <si>
    <t>0053347-06.2023.8.24.0710</t>
  </si>
  <si>
    <t>Refeições/ Lanches: 215</t>
  </si>
  <si>
    <t>0004750-06.2023.8.24.0710; 0004742-29.2023.8.24.0710; 0017235-38.2023.8.24.0710; 0017479-64.2023.8.24.0710; 0017477-94.2023.8.24.0710; 0038584-97.2023.8.24.0710; 0038580-60.2023.8.24.0710; 0039083-81.2023.8.24.0710; 0039079-44.2023.8.24.0710; 0039089-88.2023.8.24.0710; 0039090-73.2023.8.24.0710</t>
  </si>
  <si>
    <t>0012399-22.2023.8.24.0710; 0012381-98.2023.8.24.0710; 0043703-39.2023.8.24.0710; 0044278-47.2023.8.24.0710; 0045817-48.2023.8.24.0710; 0055073-15.2023.8.24.0710</t>
  </si>
  <si>
    <t>0011009-17.2023.8.24.0710; 0011002-25.2023.8.24.0710; 0015488-53.2023.8.24.0710; 0015452-11.2023.8.24.0710
0034156-72.2023.8.24.0710
0035212-43.2023.8.24.0710</t>
  </si>
  <si>
    <t xml:space="preserve">0004499-85.2023.8.24.0710; 0005210-90.2023.8.24.0710; 0005212-60.2023.8.24.0710; 0004497-18.2023.8.24.0710; 0007817-76.2023.8.24.0710; 0008003-02.2023.8.24.0710; 0010623-84.2023.8.24.0710; 0007817-76.2023.8.24.0710;0019613-64.2023.8.24.0710; 0019554-76.2023.8.24.0710; 0019693-28.2023.8.24.0710; 0020516-02.2023.8.24.0710; 0021027-97.2023.8.24.0710; 0021035-74.2023.8.24.0710; 0021029-67.2023.8.24.0710; 0020522-09.2023.8.24.0710;0021024-45.2023.8.24.0710; 0021036-59.2023.8.24.0710; 0014874-48.2023.8.24.0710; 0051015-66.2023.8.24.0710; 0050858-93.2023.8.24.0710; 0050860-63.2023.8.24.0710; 0050857-11.2023.8.24.0710
</t>
  </si>
  <si>
    <t>Refeições/ Lanches: 240</t>
  </si>
  <si>
    <t>0005705-37.2023.8.24.0710; 0011567-86.2023.8.24.0710; 0033108-78.2023.8.24.0710; 0032282-52.2023.8.24.0710; 0038811-87.2023.8.24.0710; 0044512-29.2023.8.24.0710; 0044641-34.2023.8.24.0710; 0035562-31.2023.8.24.0710; 0035558-91.2023.8.24.0710; 0050169-49.2023.8.24.0710; 0050649-27.2023.8.24.0710</t>
  </si>
  <si>
    <t>0048724-30.2022.8.24.0710; 0001782-03.2023.8.24.0710; 0001775-11.2023.8.24.0710; 0005153-72.2023.8.24.0710; 0005134-66.2023.8.24.0710; 0012924-04.2023.8.24.0710; 0012921-49.2023.8.24.0710; 0024761-56.2023.8.24.0710; 0025261-25.2023.8.24.0710; 0051797-73.2023.8.24.0710; 0051531-86.2023.8.24.0710; 0053008-47.2023.8.24.0710; 0053065-65.2023.8.24.0710</t>
  </si>
  <si>
    <t xml:space="preserve">0008046-36.2023.8.24.0710; 0012949-17.2023.8.24.0710; 0020716-09.2023.8.24.0710; 0022384-15.2023.8.24.0710; 0023544-75.2023.8.24.0710; 0026534-39.2023.8.24.0710; 0030927-07.2023.8.24.0710; 0033251-67.2023.8.24.0710; 0045841-76.2023.8.24.0710; 0048290-07.2023.8.24.0710;  0045841-76.2023.8.24.0710; 0047291-54.2023.8.24.0710
</t>
  </si>
  <si>
    <t>0003077-75.2023.8.24.0710; 0003041-33.2023.8.24.0710; 0013178-74.2023.8.24.0710; 0013013-27.2023.8.24.0710; 0028160-93.2023.8.24.0710; 0028130-58.2023.8.24.0710; 0043899-09.2023.8.24.0710; 0043366-50.2023.8.24.0710</t>
  </si>
  <si>
    <t xml:space="preserve">0002984-15.2023.8.24.0710; 0008100-02.2023.8.24.0710; 0013185-66.2023.8.24.0710; 0030440-37.2023.8.24.0710; 0048148-03.2023.8.24.0710; 0050462-19.2023.8.24.0710; 0050846-79.2023.8.24.0710; 0053916-07.2023.8.24.0710; 0054276-39.2023.8.24.0710
</t>
  </si>
  <si>
    <t>0010453-15.2023.8.24.0710; 0014335-82.2023.8.24.0710; 0020173-06.2023.8.24.0710; 0024796-16.2023.8.24.0710; 0024772-85.2023.8.24.0710; 0024796-16.2023.8.24.0710; 0029678-21.2023.8.24.0710 ; 0031493-53.2023.8.24.0710; 0043279-94.2023.8.24.0710; 0054624-57.2023.8.24.0710</t>
  </si>
  <si>
    <t>0007776-12.2023.8.24.0710; 0009363-69.2023.8.24.0710; 0014260-43.2023.8.24.0710; 0014268-20.2023.8.24.0710; 0031579-24.2023.8.24.0710
0034891-08.2023.8.24.0710
0035124-05.2023.8.24.0710
0035200-29.2023.8.24.0710</t>
  </si>
  <si>
    <t>Refeições/ Lanches: 204</t>
  </si>
  <si>
    <t>0007427-09.2023.8.24.0710; 0007445-30.2023.8.24.0710; 0010945-07.2023.8.24.0710; 0010958-06.2023.8.24.0710; 0014217-09.2023.8.24.0710; 0014228-38.2023.8.24.0710; 0022238-71.2023.8.24.0710; 0022719-34.2023.8.24.0710; 0030156-29.2023.8.24.0710; 0030173-65.2023.8.24.0710; 
0038548-55.2023.8.24.0710;
0047994-82.2023.8.24.0710; 0052642-08.2023.8.24.0710; 0052804-03.2023.8.24.0710; 0056903-16.2023.8.24.0710; 0056920-52.2023.8.24.0710</t>
  </si>
  <si>
    <t>Refeições/ Lanches: 1126</t>
  </si>
  <si>
    <t>0009923-11.2023.8.24.0710; 0009898-95.2023.8.24.0710; 0009891-06.2023.8.24.0710; 0009994-13.2023.8.24.0710; 0009991-58.2023.8.24.0710; 0025428-42.2023.8.24.0710; 0025429-27.2023.8.24.0710; 0025427-57.2023.8.24.0710; 0026711-03.2023.8.24.0710; 0026728-39.2023.8.24.0710; 0041119-96.2023.8.24.0710; 0044423-06.2023.8.24.0710; 0041974-75.2023.8.24.0710; 0044419-66.2023.8.24.0710; 0044949-70.2023.8.24.0710; 0052176-14.2023.8.24.0710; 0052195-20.2023.8.24.0710</t>
  </si>
  <si>
    <t>0001334-30.2023.8.24.0710; 0007452-22.2023.8.24.0710; 0014378-19.2023.8.24.0710; 0015430-50.2023.8.24.0710; 0017803-54.2023.8.24.0710; 0020954-28.2023.8.24.0710; 0020672-87.2023.8.24.0710; 0030298-33.2023.8.24.0710; 0030834-44.2023.8.24.0710; 0043332-75.2023.8.24.0710; 0043613-31.2023.8.24.0710; 0053127-08.2023.8.24.0710; 0053757-64.2023.8.24.0710; 0054552-70.2023.8.24.0710</t>
  </si>
  <si>
    <t>0036388-57.2023.8.24.0710; 0038721-79.2023.8.24.0710; 0045311-72.2023.8.24.0710</t>
  </si>
  <si>
    <t>0013123-26.2023.8.24.0710</t>
  </si>
  <si>
    <t>Refeições/ Lanches: 1214</t>
  </si>
  <si>
    <t xml:space="preserve">0001167-13.2023.8.24.0710; 0001499-77.2023.8.24.0710; 0006286-52.2023.8.24.0710; 0006267-46.2023.8.24.0710; 0004738-89.2023.8.24.0710; 0009899-80.2023.8.24.0710; 0032239-18.2023.8.24.0710; 0039706-48.2023.8.24.0710; 0039703-93.2023.8.24.0710; 0009271-91.2023.8.24.0710; 0015520-58.2023.8.24.0710; 0015262-48.2023.8.24.0710; 0031556-78.2023.8.24.0710; 0044000-46.2023.8.24.0710; 0044445-64.2023.8.24.0710; 0044443-94.2023.8.24.0710; 0044001-31.2023.8.24.0710; 0052870-80.2023.8.24.0710
</t>
  </si>
  <si>
    <t>0042952-86.2022.8.24.0710; 0048288-71.2022.8.24.0710; 0015192-31.2023.8.24.0710; 0015307-52.2023.8.24.0710; 0031732-57.2023.8.24.0710; 0031718-73.2023.8.24.0710
0035531-11.2023.8.24.0710
0035731-18.2023.8.24.0710</t>
  </si>
  <si>
    <t>0001826-22.2023.8.24.0710; 0002932-19.2023.8.24.0710; 0012975-15.2023.8.24.0710; 0012970-90.2023.8.24.0710; 0015361-18.2023.8.24.0710; 0015340-42.2023.8.24.0710; 0021707-82.2023.8.24.0710; 0025817-27.2023.8.24.0710; 0025821-64.2023.8.24.0710; 0029661-82.2023.8.24.0710; 0029653-08.2023.8.24.0710; 0033953-13.2023.8.24.0710; 0033909-91.2023.8.24.0710
0035482-67.2023.8.24.0710
0035500-88.2023.8.24.0710
0037182-78.2023.8.24.0710; 0042785-35.2023.8.24.0710</t>
  </si>
  <si>
    <t>0050705-94.2022.8.24.0710; 0005485-39.2023.8.24.0710; 0012708-43.2023.8.24.0710; 0013828-24.2023.8.24.0710; 0013832-61.2023.8.24.0710; 0013833-46.2023.8.24.0710; 0013834-31.2023.8.24.0710; 0013836-98.2023.8.24.0710; 0020685-86.2023.8.24.0710; 0028102-90.2023.8.24.0710; 0030956-57.2023.8.24.0710; 0033504-55.2023.8.24.0710; 0037215-68.2023.8.24.0710; 0042731-69.2023.8.24.0710; 0042734-24.2023.8.24.0710; 0042733-39.2023.8.24.0710; 0047049-95.2023.8.24.0710; 0047051-65.2023.8.24.0710; 0047045-58.2023.8.24.0710; 0054422-80.2023.8.24.0710;</t>
  </si>
  <si>
    <t>0003113-20.2023.8.24.0710; 0003105-43.2023.8.24.0710; 0005932-27.2023.8.24.0710; 0005938-34.2023.8.24.0710; 0005936-64.2023.8.24.0710; 0003107-13.2023.8.24.0710; 0017425-98.2023.8.24.0710; 0018753-63.2023.8.24.0710; 0038639-48.2023.8.24.0710; 0038838-70.2023.8.24.0710</t>
  </si>
  <si>
    <t>Forquilhinha</t>
  </si>
  <si>
    <t>0003058-69.2023.8.24.0710; 0019577-22.2023.8.24.0710; 0023464-14.2023.8.24.0710</t>
  </si>
  <si>
    <t xml:space="preserve">0050507-57.2022.8.24.0710; 0050935-39.2022.8.24.0710; 0004332-68.2023.8.24.0710; 0004308-40.2023.8.24.0710; 0011220-53.2023.8.24.0710; 0011210-09.2023.8.24.0710; 0025618-05.2023.8.24.0710; 0025614-65.2023.8.24.0710; 0026527-47.2023.8.24.0710; 0026522-25.2023.8.24.0710; 0033730-60.2023.8.24.0710; 0033724-53.2023.8.24.0710; 0048818-41.2023.8.24.0710; 0049493-04.2023.8.24.0710
</t>
  </si>
  <si>
    <t xml:space="preserve">0026036-40.2023.8.24.0710; 0026023-41.2023.8.24.0710; 0043102-33.2023.8.24.0710; 0043687-85.2023.8.24.0710; 0046641-07.2023.8.24.0710; 0046629-90.2023.8.24.0710; 0049899-25.2023.8.24.0710
</t>
  </si>
  <si>
    <t>0051643-55.2023.8.24.0710; 0051837-55.2023.8.24.0710; 0055752-15.2023.8.24.0710; 0055876-95.2023.8.24.0710</t>
  </si>
  <si>
    <t>0005770-32.2023.8.24.0710; 0005807-59.2023.8.24.0710; 0017147-97.2023.8.24.0710; 0017923-97.2023.8.24.0710; 0022910-79.2023.8.24.0710; 0023167-07.2023.8.24.0710; 0024288-70.2023.8.24.0710; 0025647-55.2023.8.24.0710; 0025647-55.2023.8.24.0710; 0047598-08.2023.8.24.0710; 0047787-83.2023.8.24.0710</t>
  </si>
  <si>
    <t xml:space="preserve">0016602-27.2023.8.24.0710; 0017117-62.2023.8.24.0710; 0050311-53.2023.8.24.0710; 0050312-38.2023.8.24.0710
</t>
  </si>
  <si>
    <t>Refeições/ Lanches:64</t>
  </si>
  <si>
    <t>0005645-64.2023.8.24.0710; 0005634-35.2023.8.24.0710; 0011967-03.2023.8.24.0710; 0013608-26.2023.8.24.0710</t>
  </si>
  <si>
    <t>0010099-87.2023.8.24.0710; 0010094-65.2023.8.24.0710; 0010093-80.2023.8.24.0710; 0016876-88.2023.8.24.0710; 0016874-21.2023.8.24.0710; 0016870-81.2023.8.24.0710; 0032220-12.2023.8.24.0710</t>
  </si>
  <si>
    <t>0005626-58.2023.8.24.0710; 0027185-71.2023.8.24.0710; 0033513-17.2023.8.24.0710; 0033518-39.2023.8.24.0710</t>
  </si>
  <si>
    <t>0028592-15.2023.8.24.0710; 0028972-38.2023.8.24.0710; 0029268-60.2023.8.24.0710; 0029307-57.2023.8.24.0710; 0039417-18.2023.8.24.0710; 0039429-32.2023.8.24.0710; 0046410-77.2023.8.24.0710; 0046416-84.2023.8.24.0710; 0051000-97.2023.8.24.0710; 0050982-76.2023.8.24.0710</t>
  </si>
  <si>
    <t>0035548-47.2023.8.24.0710; 0041692-37.2023.8.24.0710; 0041681-08.2023.8.24.0710; 0043518-98.2023.8.24.0710
0035554-54.2023.8.24.0710</t>
  </si>
  <si>
    <t>0010174-29.2023.8.24.0710; 0010185-58.2023.8.24.0710; 0009308-21.2023.8.24.0710; 0030534-82.2023.8.24.0710; 0034984-68.2023.8.24.0710; 0053210-24.2023.8.24.0710</t>
  </si>
  <si>
    <t>0011113-09.2023.8.24.0710; 0011617-15.2023.8.24.0710; 0015981-30.2023.8.24.0710; 0015992-59.2023.8.24.0710; 0024971-10.2023.8.24.0710; 0024986-76.2023.8.24.0710; 0054720-72.2023.8.24.0710; 0054725-94.2023.8.24.0710</t>
  </si>
  <si>
    <t>0026792-49.2023.8.24.0710; 0026794-19.2023.8.24.0710</t>
  </si>
  <si>
    <t>0048913-08.2022.8.24.0710; 0048944-28.2022.8.24.0710; 0019160-69.2023.8.24.0710; 0019345-10.2023.8.24.0710; 0046359-66.2023.8.24.0710; 0052150-16.2023.8.24.0710; 0052145-91.2023.8.24.0710</t>
  </si>
  <si>
    <t>Ituporanga</t>
  </si>
  <si>
    <t>0006425-04.2023.8.24.0710; 0047207-53.2023.8.24.0710</t>
  </si>
  <si>
    <t>0011208-39.2023.8.24.0710; 0014546-21.2023.8.24.0710</t>
  </si>
  <si>
    <t>0047467-67.2022.8.24.0710; 0048040-08.2022.8.24.0710; 0022648-32.2023.8.24.0710; 0023179-21.2023.8.24.0710; 0037348-13.2023.8.24.0710; 0037928-43.2023.8.24.0710; 0052591-94.2023.8.24.0710; 0052140-69.2023.8.24.0710</t>
  </si>
  <si>
    <t>0012772-53.2023.8.24.0710; 0013745-08.2023.8.24.0710; 0012772-53.2023.8.24.0710; 0017841-66.2023.8.24.0710; 0029614-11.2023.8.24.0710; 0029705-04.2023.8.24.0710; 0038601-36.2023.8.24.0710; 0038607-43.2023.8.24.0710; 0045590-58.2023.8.24.0710; 0045511-79.2023.8.24.0710; 0052576-28.2023.8.24.0710; 0052575-43.2023.8.24.0710</t>
  </si>
  <si>
    <t>Refeições/ Lanches:172</t>
  </si>
  <si>
    <t>0009747-32.2023.8.24.0710; 0009678-97.2023.8.24.0710</t>
  </si>
  <si>
    <t>Refeições/ Lanches:466</t>
  </si>
  <si>
    <t>0002759-92.2023.8.24.0710; 0003364-38.2023.8.24.0710; 0032775-29.2023.8.24.0710; 0032520-71.2023.8.24.0710</t>
  </si>
  <si>
    <t>Refeições/ Lanches:132</t>
  </si>
  <si>
    <t>0006609-57.2023.8.24.0710; 0006616-49.2023.8.24.0710; 0006628-63.2023.8.24.0710; 0006619-04.2023.8.24.0710; 0006629-48.2023.8.24.0710; 0022382-45.2023.8.24.0710; 0022386-82.2023.8.24.0710; 0026123-93.2023.8.24.0710; 0027035-90.2023.8.24.0710; 0043101-48.2023.8.24.0710; 0043677-41.2023.8.24.0710; 0048337-78.2023.8.24.0710; 0048367-16.2023.8.24.0710; 0048368-98.2023.8.24.0710; 0048332-56.2023.8.24.0710</t>
  </si>
  <si>
    <t>Refeições/ Lanches:1022</t>
  </si>
  <si>
    <t>0001841-88.2023.8.24.0710; 0001903-31.2023.8.24.0710; 0026717-10.2023.8.24.0710; 0026585-50.2023.8.24.0710; 0038092-08.2023.8.24.0710
0038029-80.2023.8.24.0710</t>
  </si>
  <si>
    <t>0023095-20.2023.8.24.0710; 0023097-87.2023.8.24.0710; 0031400-90.2023.8.24.0710</t>
  </si>
  <si>
    <t>Refeições/ Lanches:250</t>
  </si>
  <si>
    <t>0007679-12.2023.8.24.0710; 0007736-30.2023.8.24.0710; 0014727-22.2023.8.24.0710; 0050640-65.2023.8.24.0710</t>
  </si>
  <si>
    <t>Refeições/ Lanches:108</t>
  </si>
  <si>
    <t>0053027-53.2023.8.24.0710; 0053051-81.2023.8.24.0710</t>
  </si>
  <si>
    <t>Refeições/ Lanches:163</t>
  </si>
  <si>
    <t>0008775-62.2023.8.24.0710; 0008631-88.2023.8.24.0710; 0016893-27.2023.8.24.0710; 0016867-29.2023.8.24.0710; 0045287-44.2023.8.24.0710; 0045296-06.2023.8.24.0710; 0052133-77.2023.8.24.0710</t>
  </si>
  <si>
    <t>0027244-59.2023.8.24.0710; 0027783-25.2023.8.24.0710; 0038790-14.2023.8.24.0710; 0037841-87.2023.8.24.0710; 0037448-65.2023.8.24.0710; 0038790-14.2023.8.24.0710
0037448-65.2023.8.24.0710; 0037841-87.2023.8.24.0710; 0048060-62.2023.8.24.0710; 0049064-37.2023.8.24.0710</t>
  </si>
  <si>
    <t>Palmitos</t>
  </si>
  <si>
    <t>Refeições/ Lanches:498</t>
  </si>
  <si>
    <t>0005827-50.2023.8.24.0710; 0005825-80.2023.8.24.0710; 0025791-29.2023.8.24.0710; 0025771-38.2023.8.24.0710; 0030609-24.2023.8.24.0710; 0030677-71.2023.8.24.0710; 0052071-37.2023.8.24.0710; 0052080-96.2023.8.24.0710; 0052100-87.2023.8.24.0710</t>
  </si>
  <si>
    <t>Refeições/ Lanches:478</t>
  </si>
  <si>
    <t>0001532-67.2023.8.24.0710; 0001649-58.2023.8.24.0710; 0007886-11.2023.8.24.0710; 0007831-60.2023.8.24.0710; 0014671-86.2023.8.24.0710; 0014688-25.2023.8.24.0710; 0018447-94.2023.8.24.0710; 0018482-54.2023.8.24.0710; 0023175-81.2023.8.24.0710; 0023165-37.2023.8.24.0710; 0027323-38.2023.8.24.0710; 0027490-55.2023.8.24.0710; 0031855-55.2023.8.24.0710; 0031866-84.2023.8.24.0710
0037050-21.2023.8.24.0710
0037055-43.2023.8.24.0710</t>
  </si>
  <si>
    <t>Refeições/ Lanches:953</t>
  </si>
  <si>
    <t>0003606-94.2023.8.24.0710; 0004924-15.2023.8.24.0710; 0003604-27.2023.8.24.0710; 0024719-07.2023.8.24.0710; 0024586-62.2023.8.24.0710; 0026605-41.2023.8.24.0710</t>
  </si>
  <si>
    <t>0003130-56.2023.8.24.0710; 0009404-36.2023.8.24.0710; 0009645-10.2023.8.24.0710; 0027916-67.2023.8.24.0710; 0028085-54.2023.8.24.0710; 0039230-10.2023.8.24.0710; 0038991-06.2023.8.24.0710; 0041351-11.2023.8.24.0710; 0042898-86.2023.8.24.0710; 0042908-33.2023.8.24.0710; 0050735-95.2023.8.24.0710; 0050197-17.2023.8.24.0710</t>
  </si>
  <si>
    <t>Refeições/ Lanches:840</t>
  </si>
  <si>
    <t>0008769-55.2023.8.24.0710; 0010516-40.2023.8.24.0710; 0016381-44.2023.8.24.0710; 0016393-58.2023.8.24.0710; 0024768-48.2023.8.24.0710; 0038817-94.2023.8.24.0710; 0041883-82.2023.8.24.0710</t>
  </si>
  <si>
    <t>Refeições/ Lanches:884</t>
  </si>
  <si>
    <t>0002361-48.2023.8.24.0710; 0003357-46.2023.8.24.0710; 0018793-45.2023.8.24.0710; 0018786-53.2023.8.24.0710; 0021747-64.2023.8.24.0710; 0026011-27.2023.8.24.0710; 0026005-20.2023.8.24.0710; 0030693-25.2023.8.24.0710; 0044224-81.2023.8.24.0710; 0055045-47.2023.8.24.0710</t>
  </si>
  <si>
    <t>Refeições/ Lanches:374</t>
  </si>
  <si>
    <t>0001574-19.2023.8.24.0710; 0001376-79.2023.8.24.0710</t>
  </si>
  <si>
    <t>Refeições/ Lanches:366</t>
  </si>
  <si>
    <t>0008417-97.2023.8.24.0710; 0008375-48.2023.8.24.0710; 0047863-10.2023.8.24.0710; 0047863-10.2023.8.24.0710; 0047871-84.2023.8.24.0710; 0053902-23.2023.8.24.0710; 0053939-50.2023.8.24.0710</t>
  </si>
  <si>
    <t>Refeições/ Lanches:81</t>
  </si>
  <si>
    <t>0008446-50.2023.8.24.0710
0036636-23.2023.8.24.0710</t>
  </si>
  <si>
    <t>Refeições/ Lanches:112</t>
  </si>
  <si>
    <t>0026602-86.2023.8.24.0710</t>
  </si>
  <si>
    <t>Refeições/ Lanches:480</t>
  </si>
  <si>
    <t>0008936-72.2023.8.24.0710; 0029755-30.2023.8.24.0710; 0052655-07.2023.8.24.0710</t>
  </si>
  <si>
    <t>Refeições/ Lanches:600</t>
  </si>
  <si>
    <t>0011331-37.2023.8.24.0710; 0020149-75.2023.8.24.0710; 0025045-64.2023.8.24.0710; 0028877-08.2023.8.24.0710; 0032481-74.2023.8.24.0710; 0051894-73.2023.8.24.0710</t>
  </si>
  <si>
    <t>Refeições/ Lanches:492</t>
  </si>
  <si>
    <t>0048265-28.2022.8.24.0710; 0048318-09.2022.8.24.0710; 0048258-36.2022.8.24.0710; 0050818-48.2022.8.24.0710; 0050825-40.2022.8.24.0710; 0008569-48.2023.8.24.0710; 0008573-85.2023.8.24.0710; 0015434-87.2023.8.24.0710; 0015388-98.2023.8.24.0710; 0015385-46.2023.8.24.0710; 0015391-53.2023.8.24.0710; 0024532-96.2023.8.24.0710; 0024534-66.2023.8.24.0710; 0042433-77.2023.8.24.0710; 0042441-54.2023.8.24.0710</t>
  </si>
  <si>
    <t>Refeições/ Lanches:110</t>
  </si>
  <si>
    <t>0042340-51.2022.8.24.0710; 0042347-43.2022.8.24.0710; 0042337-96.2022.8.24.0710; 0042343-06.2022.8.24.0710; 0042351-80.2022.8.24.0710; 0042346-58.2022.8.24.0710; 0006206-88.2023.8.24.0710; 0005654-26.2023.8.24.0710;0005646-49.2023.8.24.0710; 0006829-55.2023.8.24.0710; 0006820-93.2023.8.24.0710; 0006822-63.2023.8.24.0710; 0008645-72.2023.8.24.0710; 0008642-20.2023.8.24.07100008648-27.2023.8.24.0710; 0008647-42.2023.8.24.0710; 0008650-94.2023.8.24.0710; 0014000-63.2023.8.24.0710; 0014750-65.2023.8.24.0710; 0015094-46.2023.8.24.0710; 0014751-50.2023.8.24.0710; 0015698-07.2023.8.24.0710</t>
  </si>
  <si>
    <t>Refeições/ Lanches:316</t>
  </si>
  <si>
    <t xml:space="preserve">0024618-67.2023.8.24.0710; 0024652-42.2023.8.24.0710; 0033396-26.2023.8.24.0710; 0033678-64.2023.8.24.0710; 0050578-25.2023.8.24.0710; 0050592-09.2023.8.24.0710
</t>
  </si>
  <si>
    <t>Refeições/ Lanches:612</t>
  </si>
  <si>
    <t>0012683-30.2023.8.24.0710; 0028195-53.2023.8.24.0710; 0028199-90.2023.8.24.0710; 0028202-45.2023.8.24.0710; 0030501-92.2023.8.24.0710; 0037628-81.2023.8.24.0710; 0037628-81.2023.8.24.0710; 0028200-75.2023.8.24.0710; 0028199-90.2023.8.24.0710; 0048063-17.2023.8.24.0710; 0028202-45.2023.8.24.0710; 0047886-53.2023.8.24.0710; 0048063-17.2023.8.24.0710; 0054954-54.2023.8.24.0710</t>
  </si>
  <si>
    <t>Refeições/ Lanches:440</t>
  </si>
  <si>
    <t>0004106-63.2023.8.24.0710; 0012236-42.2023.8.24.0710; 0020880-71.2023.8.24.0710; 0020880-71.2023.8.24.0710; 0029277-22.2023.8.24.0710; 0033189-27.2023.8.24.0710</t>
  </si>
  <si>
    <t>Refeições/ Lanches:319</t>
  </si>
  <si>
    <t>0007719-91.2023.8.24.0710; 0007936-37.2023.8.24.0710; 0007724-16.2023.8.24.0710; 0007938-07.2023.8.24.0710; 0017779-26.2023.8.24.0710; 0019619-71.2023.8.24.0710; 0023922-31.2023.8.24.0710; 0023912-84.2023.8.24.0710; 0044939-26.2023.8.24.0710; 0046225-39.2023.8.24.0710</t>
  </si>
  <si>
    <t>Refeições/ Lanches:236</t>
  </si>
  <si>
    <t>0002925-27.2023.8.24.0710; 0002913-13.2023.8.24.0710; 0002899-29.2023.8.24.0710; 0009081-31.2023.8.24.0710; 0011227-45.2023.8.24.0710; 0014726-37.2023.8.24.0710; 0014726-37.2023.8.24.0710; 0014713-38.2023.8.24.0710; 0014720-30.2023.8.24.0710; 0020819-16.2023.8.24.0710; 0020918-83.2023.8.24.0710; 0021711-22.2023.8.24.0710; 0021705-15.2023.8.24.0710; 0032609-94.2023.8.24.0710; 0032612-49.2023.8.24.0710; 0032628-03.2023.8.24.0710; 0032629-85.2023.8.24.0710</t>
  </si>
  <si>
    <t>Refeições/ Lanches: 154</t>
  </si>
  <si>
    <t>0012024-21.2023.8.24.0710; 0018661-85.2023.8.24.0710; 0032088-52.2023.8.24.0710; 0038844-77.2023.8.24.0710; 0054250-41.2023.8.24.0710</t>
  </si>
  <si>
    <t>0049499-45.2022.8.24.0710; 0006493-51.2023.8.24.0710</t>
  </si>
  <si>
    <t>Refeições/ Lanches:275</t>
  </si>
  <si>
    <t>0034259-79.2023.8.24.0710
0034255-42.2023.8.24.0710</t>
  </si>
  <si>
    <t>Refeições/ Lanches:286</t>
  </si>
  <si>
    <t>0004399-33.2023.8.24.0710; 0004398-48.2023.8.24.0710; 0006046-63.2023.8.24.0710; 0008501-98.2023.8.24.0710; 0015214-89.2023.8.24.0710; 0039215-41.2023.8.24.0710
0036028-25.2023.8.24.0710; 0039215-41.2023.8.24.0710; 0048692-88.2023.8.24.0710; 0053652-87.2023.8.24.0710</t>
  </si>
  <si>
    <t>Refeições/ Lanches:25</t>
  </si>
  <si>
    <t>0006380-97.2023.8.24.0710; 0005697-60.2023.8.24.0710; 0016257-61.2023.8.24.0710; 0016255-91.2023.8.24.0710; 0022770-45.2023.8.24.0710; 0022775-67.2023.8.24.0710; 0022776-52.2023.8.24.071023/06/2023 0027185-71.2023.8.24.0710; 0027178-79.2023.8.24.0710
0035164-84.2023.8.24.0710
0035550-17.2023.8.24.0710</t>
  </si>
  <si>
    <t>Refeições/ Lanches:930</t>
  </si>
  <si>
    <t>0015584-68.2023.8.24.0710; 0015589-90.2023.8.24.0710; 0015696-37.2023.8.24.0710; 0015701-59.2023.8.24.0710; 0017086-42.2023.8.24.0710; 0017083-87.2023.8.24.0710; 0023714-47.2023.8.24.0710; 0023692-86.2023.8.24.0710; 0025650-10.2023.8.24.0710; 0025644-03.2023.8.24.0710; 0030629-15.2023.8.24.0710; 0030611-91.2023.8.24.0710; 0039145-24.2023.8.24.0710; 0039144-39.2023.8.24.0710; 0051214-88.2023.8.24.0710; 0051301-44.2023.8.24.0710; 0051279-83.2023.8.24.0710; 0051304-96.2023.8.24.0710; 0051288-45.2023.8.24.0710; 0053528-07.2023.8.24.0710;0056027-61.2023.8.24.0710; 0056038-90.2023.8.24.0710</t>
  </si>
  <si>
    <t>Refeições/ Lanches:54</t>
  </si>
  <si>
    <t>0051573-38.2023.8.24.0710</t>
  </si>
  <si>
    <t>Refeições/ Lanches:40</t>
  </si>
  <si>
    <t>0030148-52.2023.8.24.0710; 0032160-39.2023.8.24.0710</t>
  </si>
  <si>
    <t>Refeições/ Lanches:685</t>
  </si>
  <si>
    <t>0002812-73.2023.8.24.0710; 0026768-21.2023.8.24.0710; 0043144-82.2023.8.24.0710</t>
  </si>
  <si>
    <t>Refeições/ Lanches:365</t>
  </si>
  <si>
    <t>0011516-75.2023.8.24.0710; 0032578-74.2023.8.24.0710; 0047416-22.2023.8.24.0710</t>
  </si>
  <si>
    <t>0013256-68.2023.8.24.0710;  0019124-27.2023.8.24.0710; 0029760-52.2023.8.24.0710; 0029762-22.2023.8.24.0710; 0053025-83.2023.8.24.0710</t>
  </si>
  <si>
    <t>0007747-59.2023.8.24.0710; 0007718-09.2023.8.24.0710; 0045788-95.2023.8.24.0710; 0045749-98.2023.8.24.0710</t>
  </si>
  <si>
    <t>0014257-88.2023.8.24.0710; 0013759-89.2023.8.24.0710; 0019471-60.2023.8.24.0710; 0021057-35.2023.8.24.0710; 0030624-90.2023.8.24.0710; 0031292-61.2023.8.24.0710; 0050317-60.2023.8.24.0710; 0050249-13.2023.8.24.0710</t>
  </si>
  <si>
    <t>0020761-13.2023.8.24.0710; 0023121-18.2023.8.24.0710; 0023134-17.2023.8.24.0710; 0023134-17.2023.8.24.0710; 0025653-62.2023.8.24.0710; 0026013-94.2023.8.24.0710</t>
  </si>
  <si>
    <t>0008681-17.2023.8.24.0710; 0010640-23.2023.8.24.0710; 0018577-84.2023.8.24.0710; 0018223-59.2023.8.24.0710; 0022167-69.2023.8.24.0710; 0023072-74.2023.8.24.0710; 0025809-50.2023.8.24.0710; 0033348-67.2023.8.24.0710; 0033977-41.2023.8.24.0710</t>
  </si>
  <si>
    <t>0005219-52.2023.8.24.0710; 0005487-09.2023.8.24.0710; 0011802-53.2023.8.24.0710; 0011812-97.2023.8.24.0710; 0020385-27.2023.8.24.0710; 0016949-60.2023.8.24.0710; 0027467-12.2023.8.24.0710; 0027471-49.2023.8.24.0710; 0027738-21.2023.8.24.0710; 0027468-94.2023.8.24.0710; 0038218-58.2023.8.24.0710; 0038229-87.2023.8.24.0710; 0047010-98.2023.8.24.0710; 0047008-31.2023.8.24.0710</t>
  </si>
  <si>
    <t>0001306-62.2023.8.24.0710; 0001270-20.2023.8.24.0710; 0001594-10.2023.8.24.0710; 0002220-29.2023.8.24.0710; 0002222-96.2023.8.24.0710; 0002227-21.2023.8.24.0710; 0003518-56.2023.8.24.0710; 0003534-10.2023.8.24.0710; 0008552-12.2023.8.24.0710; 0008614-52.2023.8.24.0710; 0008820-66.2023.8.24.0710; 0009010-29.2023.8.24.0710; 0009012-96.2023.8.24.0710; 0011185-93.2023.8.24.0710; 0011614-60.2023.8.24.0710; 0011607-68.2023.8.24.0710; 0011170-27.2023.8.24.0710; 0011173-79.2023.8.24.0710; 0011596-39.2023.8.24.0710; 0011623-22.2023.8.24.0710; 0021237-51.2023.8.24.0710; 0026788-12.2023.8.24.0710; 0026790-79.2023.8.24.0710; 0035108-51.2023.8.24.0710; 0035436-78.2023.8.24.0710; 0041632-64.2023.8.24.0710
0035746-84.2023.8.24.0710; 0035752-91.2023.8.24.0710; 0041655-10.2023.8.24.0710; 0046621-16.2023.8.24.0710</t>
  </si>
  <si>
    <t>Serviços de Regularização do sistema de esgoto do Fórum - SAMAE - Jaraguá do Sul - ID 056.1.2.0</t>
  </si>
  <si>
    <t>Regularização da edificação (esgoto)</t>
  </si>
  <si>
    <t>Serviços de restauração de móveis pertencentes ao Museu do Judiciário Catarinense e de objetos utilizados em exposições</t>
  </si>
  <si>
    <t xml:space="preserve">Serviços de revitalização do pisos de pedra na parte externa do prédio do fórum de Biguaçu (63 m²), Serviços de revitalização do pisos de de porcelanato na parte externa do prédio do fórum de Biguaçu (84 m²) e Serviços de revitalização do aço inox e granito na parte externa do prédio do fórum de Biguaçu (30 m²)
</t>
  </si>
  <si>
    <t>Necessidade de de revitalização do piso do Fórum da Comarca de Biguaçu, especificamente da área externa, que consiste em pisos de pedra, pisos de porcelanato e
detalhes em aço inox e granito. Após a instalação desses pisos, esse serviço de revitalização nunca foi feito na área externa da comarca, e é uma área de grande
circulação, exposta aos fatores climáticos externos, com mais propensão a ficar impregnado com sujidades com o passar do tempo, fazendo-se necessária manutenção
sazonalmente, com limpeza mais profunda</t>
  </si>
  <si>
    <t>0028968-98.2023.8.24.0710</t>
  </si>
  <si>
    <t>Serviços de Seguro Coletivo Estagiário</t>
  </si>
  <si>
    <t>Atendimento de requisito do Programa de Estágio do PJSC</t>
  </si>
  <si>
    <t>0050794-83.2023.8.24.0710</t>
  </si>
  <si>
    <t>Serviços de Sondagem no terreno do Arquivo Central - 112.4.5.2</t>
  </si>
  <si>
    <t>Serviços de Sondagem no terreno do fórum de  Ipumirim - 047.2.1.2</t>
  </si>
  <si>
    <t>Serviços de Sondagem no terreno do fórum de Caçador - 016.1.5.2</t>
  </si>
  <si>
    <t>Serviços de Sondagem no terreno do fórum de Campo Belo do Sul - 018.2.1.2</t>
  </si>
  <si>
    <t>Serviços de Sondagem no terreno do fórum de Itá - 048.2.1.2</t>
  </si>
  <si>
    <t>Serviços de Sondagem no terreno do fórum de Itapiranga - 052.2.1.2</t>
  </si>
  <si>
    <t>Serviços de Sondagem no terreno do fórum de Lages - 059.1.2.2</t>
  </si>
  <si>
    <t>Serviços de Sondagem no terreno do fórum de Meleiro - 065.2.1.2</t>
  </si>
  <si>
    <t>Serviços de Sondagem no terreno do fórum de Modelo - 066.2.1.2</t>
  </si>
  <si>
    <t>Serviços de Sondagem no terreno do fórum de Mondaí - 067.2.1.2</t>
  </si>
  <si>
    <t>Serviços de Sondagem no terreno do fórum de Orleans - 069.1.1.2</t>
  </si>
  <si>
    <t>Serviços de Sondagem no terreno do fórum de Papanduva - 073.2.1.2</t>
  </si>
  <si>
    <t>Serviços de Sondagem no terreno do fórum de Ponte Serrada - 076.2.2.2</t>
  </si>
  <si>
    <t>Serviços de Sondagem no terreno do fórum de Santa Cecília - 085.2.1.2</t>
  </si>
  <si>
    <t>Serviços de Sondagem no terreno do fórum de Santo Amaro da Imperatriz - 087.1.2.2</t>
  </si>
  <si>
    <t>Serviços de Sondagem no terreno do fórum de São João Batista - 092.2.1.2</t>
  </si>
  <si>
    <t>0016886-35.2023.8.24.0710</t>
  </si>
  <si>
    <t>Serviços de Sondagem no terreno do fórum de Trombudo Central - 104.2.1.2</t>
  </si>
  <si>
    <t>Serviços de Sondagem no terreno do fórum do Norte da Ilha (Canasvieiras) - 023.6.1.2</t>
  </si>
  <si>
    <t>Serviços de UTI Móvel</t>
  </si>
  <si>
    <t>Prover atendimento de emergência aos colaboradores do TJSC (Torre I e II)</t>
  </si>
  <si>
    <t>0036730-39.2021.8.24.0710; 0050155-65.2023.8.24.0710</t>
  </si>
  <si>
    <t>Serviços mensais pelo uso de dispositivos eletrônicos (TAG)</t>
  </si>
  <si>
    <t>Considerando a aplicação de métodos e protocolos de segurança no acompanhamento e/ou escolta de autoridades do Poder Judiciário, que sugerem a não permanência de veículo oficial parado por longo tempo, necessário se faz a aquisição de dispositivos eletrônicos para veículos oficiais com a finalidade de passagem automáticas nas praças de pedágio instaladas nas rodovias do Estado de Santa Catarina</t>
  </si>
  <si>
    <t>0050505-87.2022.8.24.0710</t>
  </si>
  <si>
    <t>Solução de TIC - Serviço de assinatura anual aplicativo diário de obra</t>
  </si>
  <si>
    <t>27502</t>
  </si>
  <si>
    <t>Necessidade de continuar utilizando o software Diário de Obras Digital para trabalhos da específicos Diretoria de Engenharia</t>
  </si>
  <si>
    <t>Solução de TIC - Serviço de Assinatura de plataforma de conteúdo de TI, que dar-se-á pelo período de 12 meses. (licença Alura)</t>
  </si>
  <si>
    <t xml:space="preserve">Prover acesso exclusivamente às equipes da Diretoria de Tecnologia da Informação (DTI) de atualizações de boas práticas e tecnologias que contribuam para o aumento da qualidade e produtividade no desenvolvimento e manutenção de sistemas providos por essas. </t>
  </si>
  <si>
    <t>20 licenças</t>
  </si>
  <si>
    <t>Solução de TIC - Serviço de licença Articulate - Articulate 360 - Teams - 3 years</t>
  </si>
  <si>
    <t>Essencial para o desenvolvimento dos conteúdos dos curso que são disponibilizados no ambiente virtual da AJ (Moodle) para os magistrados e servidores</t>
  </si>
  <si>
    <t>6 licenças</t>
  </si>
  <si>
    <t>Solução de TIC - Serviço de Licença do PDF SAM Enhanced + Visual</t>
  </si>
  <si>
    <t>Utilizar recursos não disponíveis na versão free, de forma segura, como compressão de arquivos, conversão e OCR.</t>
  </si>
  <si>
    <t xml:space="preserve">Solução de TIC - Serviço de licença do PHPStorm </t>
  </si>
  <si>
    <t>O PHPStorm é a ferramenta de dsenvolvimento principal do eproc, e,portanto, é importante que a equpe tenha a disposição licenças de versão atualizada</t>
  </si>
  <si>
    <t xml:space="preserve">0048924-03.2023.8.24.0710
</t>
  </si>
  <si>
    <t>Solução de TIC - Serviço de Licença do Verifact</t>
  </si>
  <si>
    <t xml:space="preserve">Necessidade de produzir provas de documentos on line. </t>
  </si>
  <si>
    <t>1 pacote com 15 relatórios</t>
  </si>
  <si>
    <t>Solução de TIC - Serviço de licença para utilização do software Volare</t>
  </si>
  <si>
    <t>27502 e 26000</t>
  </si>
  <si>
    <t>Necessidade de continuar utilizando o software Volare para orçamentação de obras</t>
  </si>
  <si>
    <t>Renovação de 8 licenças atuais + 4 licenças novas + suporte técnico Módulos Orçamento e Licitação + Atualização preços TCPO e SINAPI</t>
  </si>
  <si>
    <t>Solução de TIC - Serviço de Licença Signage Seal Horus DS</t>
  </si>
  <si>
    <t>Necessidade de solução digital para comunicação visual geral do prédio-sede do TJSC, inclusive com relação às notícias e campanhas institucionais</t>
  </si>
  <si>
    <t>Solução de TIC - Serviços de plataforma/software usado para  a realização de raspagem/scrapping de interesse da área de inteligência e de análise forense de código aberto, com capacidade de integração de dados públicos (Fontes abertas - “OSINT”), dados comerciais (APIs) e recursos internos, interface gráfica e capacidade determinar as reações e links reais entre pessoas, redes sociais, empresas, organizações, websites, infraestrutura de internet</t>
  </si>
  <si>
    <t>Ferramenta importante para o aprimoramento da atividade de inteligência.</t>
  </si>
  <si>
    <t>Solução de TIC - serviços de Renovação de licença ADOBE - Creative Cloud Todos os Apps - NÚMERO VIP: 787201D205C7637114FA</t>
  </si>
  <si>
    <t>6 licenças para o EAD (17 no total)</t>
  </si>
  <si>
    <t>Solução de TIC - Serviços de Renovação de licença para utilização do sistema MIRO ENTERPRISE</t>
  </si>
  <si>
    <t>Necessidade de continuar utilizando o sistema Miro Enterprise para uso no projeto a ser desenvolvido pelo Laboratório de Inovação do Poder Judiciário Catarinense, alinhado ao planejamento estratégico do TJSC</t>
  </si>
  <si>
    <t>30 licenças</t>
  </si>
  <si>
    <t>0023113-41.2023.8.24.0710</t>
  </si>
  <si>
    <t xml:space="preserve">Solução de TIC - Serviços manutenção e suporte pro sistema ProDent </t>
  </si>
  <si>
    <t>A contratação de Serviços de manutenção e suporte do sistema gera segurança e que o sistema esteja sempre estável. A DS possui licença do sistema para 7 máquinas e como as licenças foram adquiridas sem suporte, há necessidade de contratar o suporte/manutenção em uma nova contratação.</t>
  </si>
  <si>
    <t>480 minutos por ano</t>
  </si>
  <si>
    <t>0046075-92.2022.8.24.0710</t>
  </si>
  <si>
    <t>Solução de TIC -Serviço de Licença de uso do Software Trier Gestão de Farmácias pelo período de 12 meses - Renovação sistema da Farmácia</t>
  </si>
  <si>
    <t xml:space="preserve">Necessidade de continuar utilizando o software de Farmácia para trabalhos específicos da Diretoria de Sáude. </t>
  </si>
  <si>
    <t>Liberação de acessos para 7 máquinas e mais o Servidor</t>
  </si>
  <si>
    <t>0047508-34.2022.8.24.0710</t>
  </si>
  <si>
    <t xml:space="preserve">Aquisição de SUPORTE DE PRATELEIRA 2 FUROS NIQUELADO </t>
  </si>
  <si>
    <t>A presente requisição tem a finalidade de compra de SUPORTE DE PRATELEIRA 2 FUROS NIQUELADO (500 unidades) com o intuito de adiquirir mais materiais de
marcenaria que são utilizados diariamente por nossos marceneiros nos moveis de gabinetes, dos predios assim como nas mudanças que occorrem frequentemente.</t>
  </si>
  <si>
    <t>0053807-90.2023.8.24.0710</t>
  </si>
  <si>
    <t>Aquisição de Cloro ativo 5L hipoclorito 4,6%</t>
  </si>
  <si>
    <t>Requisição para compra de cloro concentrado (hipoclorito de sódio), necessário para limpeza de telhado, terraços e outras áreas abertas, pois há sujeiras que ficam incrustadas nas superfícies e não é possível limpá-las com os itens comuns de limpeza diária</t>
  </si>
  <si>
    <t>0053910-97.2023.8.24.0710</t>
  </si>
  <si>
    <t>Aquisição de NOBREAK - 1000VA/2baterias de17/18Ah/KV30 - 220V</t>
  </si>
  <si>
    <t>O escâner de inspeção por raio X nº 454741 da Comarca da Criciúma está com problema no nobreak.
Em conversa com o TSI Ricardo, este informou que o nobreak não segura o equipamento ligado quando ocorre oscilação elétrica, sugerindo a necessidade de troca do
banco de baterias. Sendo assim, em consulta com o Núcleo de Inteligência e Segurança Institucional - NIS/TJSC, foi-nos orientado a compra de um novo, conforme requisição de compra.</t>
  </si>
  <si>
    <t>0053817-37.2023.8.24.0710</t>
  </si>
  <si>
    <t>"Aquisição de mesas para higienização de documentos_x000D_"</t>
  </si>
  <si>
    <t>As mesas higienizadoras serão utilizadas no tratamento dos 700.000 processos judiciais atingidos pelas cheias de 2022, que apresentam contaminação por fungos, mofo
e bolor. Esse equipamento é utilizado para coletar sujidades generalizadas sobre as obras, como poeira, partículas sólidas e elementos espúrios à estrutura física de documentos, além de proteger os usuários do contato direto com o material contaminado.</t>
  </si>
  <si>
    <t>Aquisição de Caixa plástica – Modelo: 1362 - CAIXA PLASTICA MS28 PRETO</t>
  </si>
  <si>
    <t xml:space="preserve">A presente requisição tem a finalidade de compra de 1362 - CAIXA PLASTICA MS28 PRETO (450 unidades) com o intuito de substituir caixas antigas danificadas que
estão em posse da Seção de Apoio, aumentar o estoque para que não venha a faltar em futuras mudanças de gabinetes e nos demais serviços, assim como deixar 50
caixas em posse da UPC para facilitar os serviços prestados a unidade. </t>
  </si>
  <si>
    <t>0049044-46.2023.8.24.0710</t>
  </si>
  <si>
    <t>Aquisição de Disco limpeza p/enceradeira verde 350mm. - Nobre</t>
  </si>
  <si>
    <t>Trata-se de compra de discos de limpeza para as enceradeiras que o Fórum possui, que estão demasiadamente gastos. Uma vez que não é possível adquirir o item
por meio do almoxarifado central, torna-se necessário a aquisição por meio de RC.</t>
  </si>
  <si>
    <t>0053637-21.2023.8.24.0710</t>
  </si>
  <si>
    <t>Aquisição de Crachá - C/ CORDÃO - BOPP BRILHO" e Pastas Com Bolsa - FACA EM L - BOPP BRILHO FRENTE E BOLSA</t>
  </si>
  <si>
    <t>A necessidade de aquisição de novas pastas e crachás para utilização nos eventos promovidos pela Academia Judicial se justifica pela desconexão do material
atualmente utilizado com a realidade da Academia Judicial, especialmente por fazer menção explicita ao Centro de Estudos Jurídicos - CEJUR, unidade já oficialmente
extinta desde maio de 2022.
Registre-se que, desde aquela época, em razão da existência de estoque e em homenagem à economicidade, a Diretoria-Executiva da Academia Judicial optou por
seguir utilizando o material antigo até os dias atuais.
Não obstante, chegou o momento em que, também por decisão da Diretoria-Executiva da Academia Judicial, não há mais espaço para utilização do material dissociado
da realidade, de modo que a contratação requerida tem por objetivo sanar essa necessidade premente de atualização._x000D_</t>
  </si>
  <si>
    <t>200 cracha com cordão e 200 pastas com bolsa</t>
  </si>
  <si>
    <t>0054398-52.2023.8.24.0710</t>
  </si>
  <si>
    <t>Diretoria de Gestão de Pessoas</t>
  </si>
  <si>
    <t>Serviço de interpretação em libras para reunião</t>
  </si>
  <si>
    <t>Serviço de intrepretação em libras para colaborador surdo (Andrey Eduardo Silva) na reunião da equipe multidisciplinar do Programa Integra no dia 23/11/2023
das 14:00 h às 16 h via Microsoft Teams</t>
  </si>
  <si>
    <t>0053860-71.2023.8.24.0710</t>
  </si>
  <si>
    <t>Diretoria de Equipamentos de Informática</t>
  </si>
  <si>
    <t>"Aquisição de Cartucho de manutenção MC-G01 p/ Canon GX7010 original_x000D_"</t>
  </si>
  <si>
    <t>Umas das impressoras coloridas Canon Maxify GX7010, instalada no Gabinete da Presidência, passou a apresentar mensagem no painel para troca do Cartucho de Manutenção. Foi averiguado junto com o fornecedor que a peça não faz parte da garantia, sendo um consumível que deve ser trocado ao atingir seu limite de uso. Tendo em vista que contamos com duas impressoras do mesmo modelo no GP, tombos 465749 e 465748, solicitamos a compra de 04 (quatro) unidades do cartucho
de manutenção.</t>
  </si>
  <si>
    <t>0053943-87.2023.8.24.0710</t>
  </si>
  <si>
    <t>Serviço de conserto e manutenção - Pat. 385945</t>
  </si>
  <si>
    <t>Justifica-se a presente RC para fins de conserto e manutenção em um sistema de som compacto, utilizado em eventos, reuniões, solenidades e agendamentos diversos nas dependências do Tribunal
de Justiça. O equipamento é amplamente utilizado e sua falta acarreca prejuízos técnicos para atendimento de grande parte das demandas. O valor orçado encontra-se condizente com o valor de
mercado, consoante pesquisas realizadas através de orçamentos junto a empresas do ramo. Destaco que não foi possível localizar orçamentos similares no Banco de Preços e Painel de Preços, por
conta de ser equipamento muito específico. O conserto do sistema permitirá sua utilização e atenderá as demandas da Unidade Requisitante._x000D_</t>
  </si>
  <si>
    <t>0054096-23.2023.8.24.0710</t>
  </si>
  <si>
    <t>"Aquisição de VARREDORA FEITICEIRA C/ESCOVA ROLANTE REF.5004 MULTIPISOS_x000D_"</t>
  </si>
  <si>
    <t>A presente Requisição de Compra tem por objetivo a aquisição de novas varredeiras feiticeiras, visto que as antigas feiticeiras estão desgastadas ao ponto de se tornar impossível sua utilização. As quais não estão disponíveis no Almoxarifado Central e são destinados para a limpeza de salas e corredores que estão localizados nas
torres I e II do TJSC (Sede).  A compra refere-se ao abastecimento de material para o ano de 2023 e a urgência se faz necessária pois os itens necessitam de substituição no estoque, dificultando a
correta execução do serviço. Os preços orçados pela pretensa contratada estão de acordo com o valor de mercado praticado, conforme pesquisa anexada ao processo.</t>
  </si>
  <si>
    <t>0054589-97.2023.8.24.0710</t>
  </si>
  <si>
    <t>Serviço de Conserto de sistema de climatização com Aquisição de Motor Eberle 1,5CV-380v/60Hz/3F - Recondicionamento completo do motor
retirada e reinstalação dos motores</t>
  </si>
  <si>
    <t>Contratação emergencial devido aos problemas que o sistema de climatização vem apresentando. Segundo a empresa que foi contratada para a manutenção, o ponto
mais crítico no momento envolve os motores dos ventiladores das torres de arrefecimento que têm causado desarmes no sistema. Desde a data em que o sistema foi
ligado (23/10/2023), enfrentamos diversos problemas. Problemas estes que vão se agravando e gerando novos enquanto não forem sanados. Justifica-se a urgência na
tramitação do presente pedido em razão de o sistema de climatização ser fundamental para o bom funcionamento do prédio e andamento das atividades da Comarca</t>
  </si>
  <si>
    <t>0055170-15.2023.8.24.0710</t>
  </si>
  <si>
    <t>Aquisição de caixa de papelão para embalagem e remessa, medidas 51 x 51 x 41cm. e caixa de papelão para embalagem e remessa, medidas 50 x 38 x 30cm</t>
  </si>
  <si>
    <t>Aquisição de caixas para remessas de materiais e equipamentos, sendo que houve ampliação na utilização de caixas nos últimos meses, além de necessidade da DTI de caixas para utilização nos
monitores oriundos da grande distribuição ocorrida nos últimos meses, e que será mantida nas próximas semanas. Não houve aquisição de caixas para remessas neste exercício até a presente data.
Ojetivando evitar contratempos nas remessas de final de exercício, opinamos pelo afastamento da dispensa eletrônica._x000D_</t>
  </si>
  <si>
    <t>0054939-85.2023.8.24.0710</t>
  </si>
  <si>
    <t>Aquisição de LAVADORA E SECADORA DE PISOS BD.50/50C BATERIA</t>
  </si>
  <si>
    <t>A presente Requisição de Compra tem por objetivo a aquisição de uma limpadora de pisos para facilitar o serviço de limpeza do chão de corredores e salas, a qual não
estão disponíveis no Almoxarifado Central e são destinados para uso da equipe terceirizada na limpeza do chão das salas e corredores localizados nas torres I e II do
TJSC (Sede). Os preços orçados pela pretensa contratada estão de acordo com o valor de mercado praticado, conforme pesquisa anexada ao processo.</t>
  </si>
  <si>
    <t>Aquisição de Capa de plástico para portão eletrônico deslizante com 28 cm de comprimento por 27,5 cm de altura e 16 cm de largura</t>
  </si>
  <si>
    <t xml:space="preserve">Duas capas para proteção das máquinas dos portões eletrônicos dos estacionamentos público e privativo do Fórum de Pinhalzinho. As capas antigas estão velhas e
deterioradas. Seguem fotos das capas atuais. Não há opções de orçamentos no painel de preços. Seguem cotações da Internet. </t>
  </si>
  <si>
    <t>0054787-37.2023.8.24.0710</t>
  </si>
  <si>
    <t>0051027-80.2023.8.24.0710</t>
  </si>
  <si>
    <t>Aquisição de Fita Dupla Face 09mm/20m; Fita Autofusão - 19mm/10m; Parafusadeira Furadeira a bateria - 18A e de Alicate de corte.</t>
  </si>
  <si>
    <t>Aquisição de ferramental para utilização em visitas às Comarcas do Poder Judiciário de Santa Catarina</t>
  </si>
  <si>
    <t>2 fita dupla face; 2 fita autofusão; 1 parafusadeira a bateria e 1 alicate de corte.</t>
  </si>
  <si>
    <t>0052499-19.2023.8.24.0710; 0055200-50.2023.8.24.0710</t>
  </si>
  <si>
    <t>"Contratação emergencial (pelo período de 6 meses) de serviço continuado de Telefonia Fixa Comutada
(STFC), com destino a telefones fixos e móveis, originadas e para recepção de chamadas em SIP TRUNK."</t>
  </si>
  <si>
    <t xml:space="preserve">O contrato atual de telefonia fixa comutada, de número 52/2022 com vigência até 11/12/2023 não pode ser prorrogado devido a imperfeição material na sua confecção, detectada em conjunto pela DMP e DTI, somente perto de sua renovação, haja vista que a empresa OI apenas apresentou as faturas de pagamento do ano inteiro cumuladas em um curto espaço de tempo para sua análise, quais sejam em setembro referentes ao meses 2, 3 e 4; e outubro referentes aos meses 5, 6, 7 e 8 de 2023. Ocorreu um erro na formulação da proposta não detectada pela equipe da DTI nem pela empresa vencedora e concorrente à época, o que levou a uma precificação equivocada da empresa vencedora, faltando orçamento para arcar com as despesas do atual contrato. Portanto, e tendo em vista sugestão técnico jurídica da DMP, faz-se necessário uma contratação emergencial de 6 meses, tempo hábil e necessário para que a equipe técnica produza novo processo licitatório, porém sem interromper os serviços de telefonia fixa essencial ao Poder Judiciário Catarinense. Por fim, pondera-se que os serviços de telefonia fixa comutada, em Santa Catarina, atualmente são prestados somente pelas operadoras OI e UNIFIQUE, empresas estas que participaram da última licitação, sendo que, o quadro no Estado não se modificou, motivo pelo qual, somente é possível obtermos orçamento destas duas operadoras. No mais, uma ampla pesquisa no banco de preços poderia não traduzir a realidade tecnológica, haja vista o dimensionamento estar realicionado ao fluxo de cada órgão/instituição </t>
  </si>
  <si>
    <t>0055613-63.2023.8.24.0710</t>
  </si>
  <si>
    <t>"Aquisição de pá coletora_x000D_"</t>
  </si>
  <si>
    <t>0054016-59.2023.8.24.0710</t>
  </si>
  <si>
    <t>Aquisição de chave de Fenda 3/16x4"; Chave de Fenda 1/4x4"; Chave Philips 3/16x4"; Chave Philips 1/4x4" e jogo de chaves Allen.</t>
  </si>
  <si>
    <t>Aquisição de ferramental para utilização em visitas às Comarcas do Poder Judiciário de Santa Catarina_x000D_</t>
  </si>
  <si>
    <t>2 chaves de fenda; 2 chaves philips e 1 jogo chave allen.</t>
  </si>
  <si>
    <t>0052495-79.2023.8.24.0710</t>
  </si>
  <si>
    <t>Aquisição de SABONETEIRA COM SUPORTE PARA ESPONJA; ORGANIZADOR DE TALHERES; RACK DE PINO PARA PRATOS PARA LAVA LOUÇA 50X50cm_x000D_" e RACK PARA TALHER GAVETA MÁQUINA LAVA LOUÇA 50X50cm.</t>
  </si>
  <si>
    <t>A presente Requisição de Compra tem por objetivo a aquisição de novos produtos para o Ático, os quais não estão disponíveis no Almoxarifado Central e são
destinados para a manutenção do local.  A compra refere-se ao abastecimento de material para o ano de 2023 e a urgência se faz necessária pois os itens necessitam de substituição no estoque, dificultando a correta execução do serviço. Os preços orçados pela pretensa contratada estão de acordo com o valor de mercado praticado, conforme pesquisa anexada ao processo._x000D_</t>
  </si>
  <si>
    <t>8 saboneteiras; 2 organizador de talher; 4 rack de pino para pratos e 9 rack para talher.</t>
  </si>
  <si>
    <t>0052508-78.2023.8.24.0710</t>
  </si>
  <si>
    <t>Aquisição de Alphami Unidade de DVD Bluray externa, USB 3.0 ultra fino e tipo-C gravador de DVD Blu-ray portátil 3D Optical Bluray CD DVD Drive para Windows XP/7/8/10, MacOS.</t>
  </si>
  <si>
    <t xml:space="preserve">Trata-se de aquisição de caráter urgente em razão de decisão judicial da Comarca de Blumenau, em que os leitores bluray serão utilizados para leitura de mídias específicas como meio de prova em processo judicial que tramita naquela comarca. Devido ao valor inferior identificado em outra compra pública, foi procedida negociação visando reduzir o valor (sem êxito) da proposta vencedora, conforme demonstrado nos autos. Em razão da urgência que o caso requer, solicita-se a emissão do empenho para o exercício 2023. </t>
  </si>
  <si>
    <t>0055866-51.2023.8.24.0710</t>
  </si>
  <si>
    <t>"Contratação da empresa Fernando Luis Schuler – EPP, por meio do formador Fernando Schuler, para ministrar palestra no Congresso Catarinense da Magistratura, no dia 2 de dezembro (sábado) de 2023, das
11h às 12h, no auditório do Tribunal Pleno do Tribunal de Justiça de Santa Catarina."</t>
  </si>
  <si>
    <t>A justificativa pormenorizada encontra-se no Projeto Básico para Contratação AJU 17/2023. Diante da possibilidade de duplo enquadramento, conforme Resolução GP 29/2021, encaminha-se por requisição de compra. O Congresso Catarinense da Magistratura foi autorizado pelo Diretor Executivo da Academia Judicial (doc. 7710885) do processo n. 0032939-91.2023.8.24.0710 (relacionado)._x000D_</t>
  </si>
  <si>
    <t>0055330-40.2023.8.24.0710</t>
  </si>
  <si>
    <t>Aquisição de tablet Le Novo Tab M9 64gb 4gb ram e tablet Samsung Galaxy Tab S9+ Grafite 256GB com capa/teclado original.</t>
  </si>
  <si>
    <t xml:space="preserve">Trata-se de requisição de compras para aquisição de tablets que serão utilizados para testes em sessões do Tribunal do Júri da Comarca de Joinville (SEI nº0003639-
55.2021.8.24.0710) Para avaliação da performance, usabilidade do usuário final, manejo de arquivos, deverão ser 04 unidades Samsung Galaxy tab A8.
Para testes no sistema de votação do Tribunal Pleno/Órgao Especial, Sistemas da CGJ, avaliação de funcionalidades do Eproc, gestão de gabinetes e aplicações Microsoft 365, deverão ser 05 unidades do Samsung s9 plus, com no mínimo 256G e padrão wi-fi.
A diversidade dos ambientes e aplicações serão avaliadas concomitantemente por gabinetes de desembargadores, Corregedoria, área técnica de desenvolvimento,
Presidência, dentre outros. As aplicações citadas, além de atender a inovação tecnológica, facilitando as atividades dos setores envolvidos, implicará na redução do consumo de papel utilizado no PJSC. As avaliações das funcionalidades serão documentadas e servirão de subsídios para aquisição pública em processo próprio para ampliação do projeto </t>
  </si>
  <si>
    <t>0052690-64.2023.8.24.0710</t>
  </si>
  <si>
    <t>Aquisição de quadro em vidro transparente, medindo 1,20m x 0,60cm, 6mm, com 4 prolongadores para fixação. Inclui arte e instalação</t>
  </si>
  <si>
    <t>A Comarca de Armazém completará 20 anos de sua instalação. No dia 06/12/2023, às 16h, no salão do Tribunal do Júri da Comarca, será realizada uma solenidade comemorativa, com a presença de autoridades e servidores. Pretende-se inaugurar uma placa de vidro temperado, plotado com o nome dos servidores e funcionários, para marcar a data comemorativa e como homenagem pelos serviços prestados aos jurisdicionados da Comarca de Armazém. O valor proposto pela pretensa contratada reflete os preços de mercado, pois ficou abaixo dos demais fornecedores.</t>
  </si>
  <si>
    <t>0055415-26.2023.8.24.0710</t>
  </si>
  <si>
    <t xml:space="preserve">Aquisição de Caixas de papelão com medidas 45cm x 35cm x 35cm </t>
  </si>
  <si>
    <t xml:space="preserve">Está prevista para iniciar, a partir do dia 15/12/2023, uma reforma na Biblioteca Desembargador Marcilio Medeiros. Para tanto, a Diretoria de Engenharia e Arquitetura (DEA) solicitou que antes da reforma seja desocupado todo o salão de estudos, de modo que será necessário que os livros das estantes (cerca de 34 mil livros) sejam acondicionados em caixas até que a obra se encerre.
Dessa forma, estima-se que serão necessárias cerca de 500 a 1000 caixas. Foi cogitada a possibilidade de aluguel de caixas plásticas, mas não seria viável por ser uma alternativa financeiramente mais custosa e por não ser possível precisar a data de fim da reforma. Destaca-se também que não foi possível prever a referida aquisição antecipadamente pois, a princípio, a DEA faria a reforma em apenas uma parte da biblioteca, demodo que as estantes com os livros seriam apenas realocadas dentro da própria biblioteca. No entanto, em uma última vistoria, verificou-se que o chão estava danificado
com marcas de ferrugem das estantes, o que demandará a troca de todo o piso e, consequentemente, a retirada das estantes e das obras do local. Com relação à pesquisa de preços, foram localizados os seguintes preços para tamanhos de caixas similares (comprovações anexas neste processo): 45cm x 35cm x 35cm = 55.125 cm3 = R$ 7,99 (Cia da Embalagem - vencedora) 45cm x 45cm x 30cm = 60.750cm3 = R$ 23,90 (Sodimac) 50cm x 40cm x 30cm = 60.000cm3 = R$ 16,15 (Caixasnet) Por fim, pede-se urgência na referida contratação, uma vez que a data prevista para início da reforma é dia 15/12/2023 e que na referida data os livros deverão estar nas caixas, porque todo o espaço da biblioteca deverá estar liberado. Assim, solicita-se verificar a possibilidade de afastamento da dispensa eletrônica, com base no art. 5º, § 3°, inciso I, da Resolução GP n. 29/2021. </t>
  </si>
  <si>
    <t>0056356-73.2023.8.24.0710</t>
  </si>
  <si>
    <t>Serviços de audiodescrição com disponibilidade de 12 equipamentos</t>
  </si>
  <si>
    <t>A justificativa fundamenta-se na necessidade de garantir a acessibilidade para todos os participantes da 3° Semana de Acessibilidade e Inclusão no Poder Judiciário de Santa
Catarina. Este evento é direcionado tanto para pessoas com deficiência quanto para pessoas sem deficiência, e, portanto, é imperativo que todas as medidas sejam tomadas para assegurar a participação igualitária. Considerando a presença de pessoas com deficiência visual no evento, a áudio descrição se torna um recurso essencial para atender às necessidades desse público-alvo. Além disso, o artigo 67, c/c artigo 70 e 71 da Lei Brasileira de Inclusão (Lei 13.146 de 2015) estabelece a obrigação de eventos direcionados a pessoas com deficiência e abertos ao público em geral de providenciar recursos de acessibilidade, garantindo assim a equidade de oportunidades para todas as pessoas com deficiência. Portanto, a áudio descrição é uma medida crucial para garantir que todas as atrações do evento sejam acessíveis e que todos os participantes, independentemente de suas capacidades visuais, possam desfrutar do evento em igualdade de condições. A justificativa para encaminhamento da presente RC após o prazo definido no cronograma de encerramento do exercício 2023 deve-se à dificuldade na captação de propostas orçamentárias.</t>
  </si>
  <si>
    <t>0056255-36.2023.8.24.0710</t>
  </si>
  <si>
    <t>0055203-05.2023.8.24.0710</t>
  </si>
  <si>
    <t>Aquisição de controlador de acesso para porta</t>
  </si>
  <si>
    <t>Aquisição de controlador de acesso para instalação na porta dos fundos (acesso garagem privativa) do novo prédio da comarca de Timbó. Justifica-se a urgência na
tramitação do presente pedido em razão da inauguração prevista para ocorrer no dia 24/10/2023. Foram contatadas 10 empresas, no entanto, apenas 03 responderam, das quais 01 informou que não atende fora da cidade de Blumenau e 02 apresentaram orçamentos. Para obter o terceiro orçamento, realizou-se pesquisa pela internet cujo valor é minimamente inferior aos orçamentos apresentados se considerarmos que não inclui os valores de frete e mão de obra para instalação. O controlador de acesso visa garantir a segurança das instalações do novo Fórum de Timbó.</t>
  </si>
  <si>
    <t>0045862-52.2023.8.24.0710</t>
  </si>
  <si>
    <t xml:space="preserve">Aquisição de Balde com Alças 10L de capacidade - Plasvale </t>
  </si>
  <si>
    <t>0054012-22.2023.8.24.0710</t>
  </si>
  <si>
    <t>Serviço de manutenção de sistema de segurança (com peça)</t>
  </si>
  <si>
    <t xml:space="preserve"> Material e mão de obra para manutenção do sistema de Câmeras de Segurança. Necessidade de substituição das fontes que queimaram em razão de raios ocasionados
em virtude das fortes chuvas que ocorreram na região. Justificamos a remessa fora do prazo em razão da situação emergencial e não prevista, que ocorreu.</t>
  </si>
  <si>
    <t>0055346-91.2023.8.24.0710</t>
  </si>
  <si>
    <t>Data da sessão - 14/12/2023, autos número 50253606920218240033, horário de início da sessão: 9 horas, categoria de participantes e número de participantes que farão uso da hospedagem: 7 jurados e 2 Oficiais de Justiça, previstos na Resolução GP n. 27/2014, Art. 4º; justificativas relacionadas à necessidade de hospedagem: Por ser um júri complexo e que pode se estender além do esperado, a magistrada solicitou que fosse providenciada hospedagem para os jurados a fim de garantir incomunicabilidade e não haver a necessidade de cancelamente do júri e perda de todo o trabalho já executado até então.Quando à negociação com os Hoteis, vide documento anexo. Salienta-se que a RC está de acordo com a Resolução GP n. 27/2014.</t>
  </si>
  <si>
    <t>0058303-65.2023.8.24.0710</t>
  </si>
  <si>
    <t>Serviço de transporte de passageiros (júri)</t>
  </si>
  <si>
    <t xml:space="preserve">Transporte dos jurados e Oficiais de Justiça até o Hotel contratado para hospedagem (SEI hospedagem: 0058303-65.2023.8.24.0710) Data da sessão - 14/12/2023, autos
número 50253606920218240033, horário de início da sessão: 9 horas, categoria de participantes e número de participantes que farão uso da hospedagem: 7 jurados e 2
Oficiais de Justiça, previstos na Resolução GP n. 27/2014, Art. 4º; justificativas relacionadas à necessidade de hospedagem: Por ser um júri complexo e que pode se
estender além do esperado, a Magistrada solicitou que fosse providenciada hospedagem para os jurados a fim de garantir incomunicabilidade
e não haver a necessidade de cancelamente do júri e perda de todo o trabalho já executado até então. A Secretaria do Foro foi informada sobre essa necessidade
somente dia 01/12/23 (sexta-feira) e imediatamente iniciou os trabalhos para contratação de Hotel e posteriormente de Transporte. Devido a isso, não foi possível enviar a RC no prazo correto. Salienta-se que a RC está de acordo com a Resolução GP n. 27/2014. Quanto aos orçamentos, foram contatadas empresas da Região, porém foram obtidos apenas 2 orçamentos que se enquadram nas exigências legais, não sendo possível aguardar outros em virtude da emergencialidade. </t>
  </si>
  <si>
    <t>0058572-07.2023.8.24.0710</t>
  </si>
  <si>
    <t>Metaverso Experience consiste nas seguintes entregas:
Palestra sobre mercado e tendências no metaverso (Bernardo de Azevedo) - 1 hora online;
Workshop sobre uso de ferramentas digitais no ambiente de metaverso com percepção educacional e
institucional (David Montalvão e Bernardo de Azevedo) - 3 horas online;
Inclusão do ambiente na plataforma Altspace - 30 horas de desenvolvimento e mentoria;
Certificado J.Ex para os participantes.</t>
  </si>
  <si>
    <t>A justificativa quanto a não previsão no PCA se dá pelo motivo do atendimento emergencial da demanda alinhado ao Planejamento Estratégico
Institucional e de interesse da Presidência.</t>
  </si>
  <si>
    <t>0002758-10.2023.8.24.0710</t>
  </si>
  <si>
    <t>Contratação do formador Wesley Vaz, por meio da empresa Senses Eventos Ltda, para ministrar palestra no
Encontro de TSIs do Poder Judiciário de Santa Catarina, a ser realizado nos dias 14 e
15 de setembro de 2023, no Auditório do Tribunal Pleno, em Florianópolis - SC</t>
  </si>
  <si>
    <t>Pedido superveniente, impossibilidade da previsão no PCA em época pretérita.</t>
  </si>
  <si>
    <t>0041917-57.2023.8.24.0710</t>
  </si>
  <si>
    <t>Aquisição de papel toalha cor branca, gofrado, sem pigmentos,interfolhado, duas dobras, 100% de fibras virgens.
Gramatura de 30g/m² com variação de 2g, medidas 20 x 22cm, pacote com 1.250 folhas.</t>
  </si>
  <si>
    <t xml:space="preserve">Aquisição para distribuição a todas Unidades do PJSC, para utilização nos banheiros das edificações do PJSC. Observa-se que a empresa detentora das ARP 031/2023 e 050/2023 não realizou a entrega dentro do prazo previsto, conforme SEIs 27536-44.2023 e 31762-92.2023. Devido a falta da entrega, ocorrerá desabastecimento do produto nos próximos dias, causando transtornos no TJ e em diversas Comarcas, sendo este material de utliização diária e comum em todas as unidades do PJSC. Mencionamos que houve a autuação de Projeto Básico para a aquisição por pregão eletrônico, conforme SEI 41960-91.2023. Desta maneira, há necessidade urgente para recomposição do estoque e evitar interrupção na distribuição, enquanto ocorre a tramitação do processo mencionado, evitando os contratempos resultantes do esgotamento do material. Houve contato com fornecedores e a empresa Goedert Ltda dispõe do material à pronta entrega. </t>
  </si>
  <si>
    <t>0042498-72.2023.8.24.0710; 0033897-77.2023.8.24.0710</t>
  </si>
  <si>
    <t>206,040,00</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</si>
  <si>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</si>
  <si>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</si>
  <si>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</si>
  <si>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</si>
  <si>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</si>
  <si>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</si>
  <si>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</si>
  <si>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</si>
  <si>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</si>
  <si>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</si>
  <si>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</si>
  <si>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</si>
  <si>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Houve contratação compartilhada?</t>
  </si>
  <si>
    <t>SAD</t>
  </si>
  <si>
    <t>Manter relações institucionais positivas</t>
  </si>
  <si>
    <t>SGL</t>
  </si>
  <si>
    <t>Requisição de Compra</t>
  </si>
  <si>
    <t>AUD</t>
  </si>
  <si>
    <t>Auditoria Interna</t>
  </si>
  <si>
    <t>Prorrogação Contratual</t>
  </si>
  <si>
    <t>CEIJ</t>
  </si>
  <si>
    <t>Coordenadoria Estadual da Infância e da Juventude</t>
  </si>
  <si>
    <t>Comarca da Capital - Fórum Central</t>
  </si>
  <si>
    <t>Impulsionar a solução adequada de conflitos pela divulgação de resultados e pela oferta de ferramentas eficientes</t>
  </si>
  <si>
    <t>CGJ</t>
  </si>
  <si>
    <t>Corregedoria-Geral da Justiça</t>
  </si>
  <si>
    <t>Capital - Fórum Bancário</t>
  </si>
  <si>
    <t>Comarca da Capital - Fórum Bancário</t>
  </si>
  <si>
    <t>Comarca da Capital - Fórum do Continente</t>
  </si>
  <si>
    <t>EM ANDAMENTO</t>
  </si>
  <si>
    <t>CM</t>
  </si>
  <si>
    <t>Comarca da Capital - Fórum do Norte da Ilha (SC 401)</t>
  </si>
  <si>
    <t>Leilão</t>
  </si>
  <si>
    <t>DCDP</t>
  </si>
  <si>
    <t>Diretoria de Cadastro e Distribuição Processual</t>
  </si>
  <si>
    <t>Comarca da Capital - Fórum do Norte da Ilha (UFSC)</t>
  </si>
  <si>
    <t>Comarca da Capital - Fórum Eduardo Luz</t>
  </si>
  <si>
    <t>PRORROGADA</t>
  </si>
  <si>
    <t>Capital - Vara Execuções Fiscais</t>
  </si>
  <si>
    <t>Comarca de Capital - Vara Execuções Fiscais</t>
  </si>
  <si>
    <t>NÃO PRORROGADA</t>
  </si>
  <si>
    <t>Pregão Presencial</t>
  </si>
  <si>
    <t>Direção-Geral Administrativa</t>
  </si>
  <si>
    <t>Comarca de Abelardo Luz</t>
  </si>
  <si>
    <t>REVOGADA</t>
  </si>
  <si>
    <t>Comarca de Anchieta</t>
  </si>
  <si>
    <t>Comarca de Anita Garibaldi</t>
  </si>
  <si>
    <t>Diretoria de Material e Patrimônio</t>
  </si>
  <si>
    <t>Comarca de Araquari</t>
  </si>
  <si>
    <t>DOF</t>
  </si>
  <si>
    <t>Diretoria de Orçamento e Finanças</t>
  </si>
  <si>
    <t>Comarca de Araranguá</t>
  </si>
  <si>
    <t>Comarca de Armazém</t>
  </si>
  <si>
    <t>Comarca de Ascurra</t>
  </si>
  <si>
    <t>GMF</t>
  </si>
  <si>
    <t>Grupo de Monitoramento e Fiscalização</t>
  </si>
  <si>
    <t>Comarca de Balneário Camboriú</t>
  </si>
  <si>
    <t>Núcleo de Comunicação Institucional</t>
  </si>
  <si>
    <t>Balneário Camboriú - Vara da Família</t>
  </si>
  <si>
    <t>Comarca de Balneário Camboriú - Vara da Família</t>
  </si>
  <si>
    <t>Comarca de Balneário Piçarras</t>
  </si>
  <si>
    <t>Presidência</t>
  </si>
  <si>
    <t>Balneário Piçarras - Penha</t>
  </si>
  <si>
    <t>Comarca de Balneário Piçarras - Penha</t>
  </si>
  <si>
    <t>SCGJEPASC</t>
  </si>
  <si>
    <t>Sistema dos Juizados Especiais e Programas Alternativos de Solução de Conflitos</t>
  </si>
  <si>
    <t>Comarca de Barra Velha</t>
  </si>
  <si>
    <t>1ª Vice-Presidência</t>
  </si>
  <si>
    <t>Comarca de Biguaçu</t>
  </si>
  <si>
    <t>Biguaçu - UNIVALI</t>
  </si>
  <si>
    <t>Comarca de Biguaçu - UNIVALI</t>
  </si>
  <si>
    <t>Comarca de Blumenau</t>
  </si>
  <si>
    <t>Comarca de Blumenau - Fórum FURB</t>
  </si>
  <si>
    <t>Comarca de Bom Retiro</t>
  </si>
  <si>
    <t>Comarca de Braço do Norte</t>
  </si>
  <si>
    <t>Comarca de Brusque</t>
  </si>
  <si>
    <t>Brusque - Juizado Especial</t>
  </si>
  <si>
    <t>Comarca de Brusque - Juizado Especial</t>
  </si>
  <si>
    <t>Comarca de Caçador</t>
  </si>
  <si>
    <t>Caçador - Vara da Família</t>
  </si>
  <si>
    <t>Comarca de Caçador - Vara da Família</t>
  </si>
  <si>
    <t>Comarca de Camboriú</t>
  </si>
  <si>
    <t>Comarca de Campo Belo do Sul</t>
  </si>
  <si>
    <t>Comarca de Campo Erê</t>
  </si>
  <si>
    <t>Comarca de Campos Novos</t>
  </si>
  <si>
    <t>Comarca de Canoinhas</t>
  </si>
  <si>
    <t>Comarca de Capinzal</t>
  </si>
  <si>
    <t>Comarca de Capivari de Baixo</t>
  </si>
  <si>
    <t>Comarca de Catanduvas</t>
  </si>
  <si>
    <t>Comarca de Chapecó</t>
  </si>
  <si>
    <t>Comarca de Concórdia</t>
  </si>
  <si>
    <t>Comarca de Coronel Freitas</t>
  </si>
  <si>
    <t>Comarca de Correia Pinto</t>
  </si>
  <si>
    <t>Comarca de Criciúma</t>
  </si>
  <si>
    <t xml:space="preserve">Comarca de Cunha Porã </t>
  </si>
  <si>
    <t>Comarca de Curitibanos</t>
  </si>
  <si>
    <t>Comarca de Descanso</t>
  </si>
  <si>
    <t>Comarca de Dionísio Cerqueira</t>
  </si>
  <si>
    <t>Comarca de Forquilhinha</t>
  </si>
  <si>
    <t>Comarca de Fraiburgo</t>
  </si>
  <si>
    <t>Comarca de Garopaba</t>
  </si>
  <si>
    <t>Comarca de Garuva</t>
  </si>
  <si>
    <t>Comarca de Gaspar</t>
  </si>
  <si>
    <t>Comarca de Guaramirim</t>
  </si>
  <si>
    <t>Comarca de Herval D'oeste</t>
  </si>
  <si>
    <t>Comarca de Ibirama</t>
  </si>
  <si>
    <t>Comarca de Içara</t>
  </si>
  <si>
    <t>Comarca de Imaruí</t>
  </si>
  <si>
    <t>Comarca de Imbituba</t>
  </si>
  <si>
    <t>Comarca de Indaial</t>
  </si>
  <si>
    <t>Comarca de Ipumirim</t>
  </si>
  <si>
    <t>Comarca de Itá</t>
  </si>
  <si>
    <t>Comarca de Itaiópolis</t>
  </si>
  <si>
    <t>Comarca de Itajaí</t>
  </si>
  <si>
    <t>Comarca de Itajaí - Fórum Universitário</t>
  </si>
  <si>
    <t>Itajaí - Juizado Especial Cível</t>
  </si>
  <si>
    <t>Comarca de Itajaí - Juizado Especial Cível</t>
  </si>
  <si>
    <t>Comarca de Itapema</t>
  </si>
  <si>
    <t>Comarca de Itapiranga</t>
  </si>
  <si>
    <t>Comarca de Itapoá</t>
  </si>
  <si>
    <t>Comarca de Ituporanga</t>
  </si>
  <si>
    <t>Comarca de Jaguaruna</t>
  </si>
  <si>
    <t>Comarca de Jaraguá do Sul</t>
  </si>
  <si>
    <t>Comarca de Joaçaba</t>
  </si>
  <si>
    <t>Comarca de Joinville</t>
  </si>
  <si>
    <t>Comarca de Joinville - Fórum Fazendario</t>
  </si>
  <si>
    <t xml:space="preserve">Comarca de Lages </t>
  </si>
  <si>
    <t>Comarca de Laguna</t>
  </si>
  <si>
    <t>Comarca de Lauro Müller</t>
  </si>
  <si>
    <t>Comarca de Lebon Régis</t>
  </si>
  <si>
    <t>Comarca de Mafra</t>
  </si>
  <si>
    <t>Comarca de Maravilha</t>
  </si>
  <si>
    <t>Comarca de Meleiro</t>
  </si>
  <si>
    <t>Comarca de Modelo</t>
  </si>
  <si>
    <t>Comarca de Mondaí</t>
  </si>
  <si>
    <t>Comarca de Navegantes</t>
  </si>
  <si>
    <t>Comarca de Orleans</t>
  </si>
  <si>
    <t>Comarca de Otacílio Costa</t>
  </si>
  <si>
    <t>Comarca de Palhoça</t>
  </si>
  <si>
    <t xml:space="preserve">Comarca de Palmitos </t>
  </si>
  <si>
    <t>Comarca de Papanduva</t>
  </si>
  <si>
    <t>Comarca de Penha</t>
  </si>
  <si>
    <t>Comarca de Pinhalzinho</t>
  </si>
  <si>
    <t>Comarca de Pomerode</t>
  </si>
  <si>
    <t>Comarca de Ponte Serrada</t>
  </si>
  <si>
    <t>Comarca de Porto Belo</t>
  </si>
  <si>
    <t>Comarca de Porto União</t>
  </si>
  <si>
    <t>Comarca de Presidente Getúlio</t>
  </si>
  <si>
    <t>Comarca de Quilombo</t>
  </si>
  <si>
    <t>Comarca de Rio do Campo</t>
  </si>
  <si>
    <t>Comarca de Rio do Oeste</t>
  </si>
  <si>
    <t>Comarca de Rio do Sul</t>
  </si>
  <si>
    <t>Comarca de Rio Negrinho</t>
  </si>
  <si>
    <t>Comarca de Santa Cecília</t>
  </si>
  <si>
    <t>Comarca de Santa Rosa do Sul</t>
  </si>
  <si>
    <t>Comarca de Santo Amaro da Imperatriz</t>
  </si>
  <si>
    <t>Comarca de São Bento do Sul</t>
  </si>
  <si>
    <t>Comarca de São Carlos</t>
  </si>
  <si>
    <t>Comarca de São Domingos</t>
  </si>
  <si>
    <t>Comarca de São Francisco do Sul</t>
  </si>
  <si>
    <t>Comarca de São João Batista</t>
  </si>
  <si>
    <t>Comarca de São Joaquim</t>
  </si>
  <si>
    <t>Comarca de São José</t>
  </si>
  <si>
    <t>Comarca de São José do Cedro</t>
  </si>
  <si>
    <t>Comarca de São Lourenço do Oeste</t>
  </si>
  <si>
    <t>Comarca de São Miguel do Oeste</t>
  </si>
  <si>
    <t>Comarca de Seara</t>
  </si>
  <si>
    <t>Comarca de Sombrio</t>
  </si>
  <si>
    <t>Comarca de Taió</t>
  </si>
  <si>
    <t>Comarca de Tangará</t>
  </si>
  <si>
    <t>Comarca de Tijucas</t>
  </si>
  <si>
    <t>Comarca de Timbó</t>
  </si>
  <si>
    <t>Comarca de Trombudo Central</t>
  </si>
  <si>
    <t>Comarca de Tubarão</t>
  </si>
  <si>
    <t>Comarca de Turvo</t>
  </si>
  <si>
    <t>Comarca de Urubici</t>
  </si>
  <si>
    <t>Comarca de Urussanga</t>
  </si>
  <si>
    <t>Comarca de Videira</t>
  </si>
  <si>
    <t>Comarca de Xanxerê</t>
  </si>
  <si>
    <t>Comarca de Xaxim</t>
  </si>
  <si>
    <t>Data de encerramento da vigência do contrato</t>
  </si>
  <si>
    <t>Data limite do encerramento da vigência do contrato</t>
  </si>
  <si>
    <t>Processo de Prorrogação</t>
  </si>
  <si>
    <t>Valor da contratação</t>
  </si>
  <si>
    <t>Nº do Contrato</t>
  </si>
  <si>
    <t>Srviços especializados de segurança e medicina do trabalho para elaboração de LTCAT - Laudo Técnico de Condições Ambientais do Trabalho, PPRA - Programa de Prevenção de Riscos Ambientais, PCMSO.</t>
  </si>
  <si>
    <t>Divisão de contratos</t>
  </si>
  <si>
    <t>0022164-22.2020</t>
  </si>
  <si>
    <t>157/2019</t>
  </si>
  <si>
    <t>Serviços continuados de manutenção preventiva e corretiva, nos equipamentos de climatização do Fórum da Comarca de Rio do Sul</t>
  </si>
  <si>
    <t>0014489-37.2022</t>
  </si>
  <si>
    <t>085/2020</t>
  </si>
  <si>
    <t>Serviços continuados de manutenção preventiva, corretiva e corretiva emergencial dos sistemas de áudio e vídeo do Tribunal de Justiça de Santa Catarina.</t>
  </si>
  <si>
    <t>0022859-73.2020</t>
  </si>
  <si>
    <t>174/2019</t>
  </si>
  <si>
    <t>Serviços continuados de telefonia móvel pessoal (Serviço Móvel Pessoal - SMP), para a comarca de Rio do Campo.</t>
  </si>
  <si>
    <t>0017806-48.2019</t>
  </si>
  <si>
    <t>189/2018</t>
  </si>
  <si>
    <t>Serviços, pelo prazo de 12 (doze) meses, consistentes na disponibilização do acesso simultâneo a 50 (cinquenta) bases digitais, mais a concessão, sem custo ao Poder Judiciário Catarinense, de 10 (dez) acessos cortesia.</t>
  </si>
  <si>
    <t>0021451-13.2021</t>
  </si>
  <si>
    <t>100/2020</t>
  </si>
  <si>
    <t>Serviços especializados de segurança e medicina do trabalho para elaboração de LTCAT ¿ Laudo Técnico de Condições Ambientais do Trabalho, PPRA ¿ Programa de Prevenção de Riscos Ambientais, PCMSO.</t>
  </si>
  <si>
    <t>0022891-78.2020</t>
  </si>
  <si>
    <t>156/2019</t>
  </si>
  <si>
    <t>Serviços continuados manutenção predial preventiva prédios Poder Jud. SC Região VI - Oeste do Estado, serviços de pintura, const. civil, inst. hidráulicas e de esgoto, const seca, vidraçaria, inst elétricas e de telecomunicações, serralheria e cercamento.</t>
  </si>
  <si>
    <t>7387/2019</t>
  </si>
  <si>
    <t>116/2017</t>
  </si>
  <si>
    <t>Serviços continuados de manutenção predial preventiva e corretiva, adequação, modernização e melhoria da segurança dos prédios do Poder Judiciário de Santa Catarina da Região IIA ¿ Grande Florianópolis ¿ 1º Grau.</t>
  </si>
  <si>
    <t>7380/2019</t>
  </si>
  <si>
    <t>075/2017</t>
  </si>
  <si>
    <t>Serviços continuados de manutenção predial preventiva e corretiva, adequação, modernização e melhoria da segurança dos prédios do Poder Judiciário de Santa Catarina da Região IIB - Grande Florianópolis - 2º grau</t>
  </si>
  <si>
    <t>7381/2019</t>
  </si>
  <si>
    <t>088/2017</t>
  </si>
  <si>
    <t>Serviços manutenção predial preventiva e corretiva segurança prédios Poder Jud. SC Região IV - Norte Estado,  serviços pintura, const civil, inst hidráulicas e de esgoto, const.seca, vidraçaria, inst elétricas e telecomunicações, serralheria e cercamento.</t>
  </si>
  <si>
    <t>7383/2019</t>
  </si>
  <si>
    <t>091/2017</t>
  </si>
  <si>
    <t>Serviços continuados manut predial preventiva e corretiva dos prédios Poder Jud SC  Região V - Região Serrana, serviços pintura, const civil, inst hidráulicas e esgoto, const seca, vidraçaria, inst elétricas e telecomunicações, serralheria e cercamento.</t>
  </si>
  <si>
    <t>7386/2019</t>
  </si>
  <si>
    <t>111/2017</t>
  </si>
  <si>
    <t>Serviços continuados de manutenção predial preventiva e corretiva, adequação, modernização e melhoria da segurança dos prédios do Poder Judiciário de Santa Catarina da Região III ¿ Vale do Itajaí</t>
  </si>
  <si>
    <t>0029485-74.2021</t>
  </si>
  <si>
    <t>Dispensa de Licitação</t>
  </si>
  <si>
    <t>085/2019</t>
  </si>
  <si>
    <t>Serviços gráficos para a realização de atividades continuadas de design gráfico, a serem executados nas dependências internas dos prédios do Poder Judiciário do Estado de Santa Catarina.</t>
  </si>
  <si>
    <t>0036122-75.2020</t>
  </si>
  <si>
    <t>121/2019</t>
  </si>
  <si>
    <t>Serviços continuados de manutenção preventiva e corretiva em equipamentos de climatização do Fórum da Comarca de Palhoça</t>
  </si>
  <si>
    <t>0021505-42.2022</t>
  </si>
  <si>
    <t>098/2020</t>
  </si>
  <si>
    <t>Locação galpão para abrigar Depósito Judicial da Comarca de Lages - Matrícula n. 21.831.</t>
  </si>
  <si>
    <t>-</t>
  </si>
  <si>
    <t>0043111-34.2019</t>
  </si>
  <si>
    <t>186/2018</t>
  </si>
  <si>
    <t>Serviços de refeições (almoço e jantar) e lanches, incluídas as bebidas, para as sessões do Tribunal de Júri das Comarcas de Araranguá, Chapecó, Itajaí, Lages, Palhoça, São José e Tubarão, em regime de empreitada por preço unitário</t>
  </si>
  <si>
    <t>0022068-70.2021</t>
  </si>
  <si>
    <t>109/2020</t>
  </si>
  <si>
    <t>Serviços continuados de manutenção preventiva e corretiva, com fornecimento de peças, de 09 (nove) elevadores da marca Thyssenkrupp, instalados nas Torres I e II, edifícios ¿ sede do Tribunal de Justiça de Santa Catarina</t>
  </si>
  <si>
    <t>0021866-59.2022</t>
  </si>
  <si>
    <t>117/2021</t>
  </si>
  <si>
    <t>Serviços continuados de manutenção corretiva com limpeza, revisão e substituição de peças e consumíveis, em equipamentos tipo scanners, em regime de empreitada por preço unitário.</t>
  </si>
  <si>
    <t>0025470-28.2022</t>
  </si>
  <si>
    <t>112/2020</t>
  </si>
  <si>
    <t>Serviços continuados de limpeza de reservatório de água potável, limpeza e desentupimento do sistema de esgoto dos prédios do Poder Judiciário do Estado de Santa Catarina localizados na(s) Região(ões) Sul do Estado</t>
  </si>
  <si>
    <t>0019772-46.2019</t>
  </si>
  <si>
    <t>221/2018</t>
  </si>
  <si>
    <t>Serviços continuados de custódia e administração das contas especiais de precatórios.</t>
  </si>
  <si>
    <t>32594/2018</t>
  </si>
  <si>
    <t>203/2017</t>
  </si>
  <si>
    <t>0018103-55.2019</t>
  </si>
  <si>
    <t>213/2018</t>
  </si>
  <si>
    <t>Serviços continuados de suporte aos usuários internos do Sistema de Automação da Justiça  SAJ, por meio de suporte remoto, bem como de sustentação, consistente no acompanhamento da operação</t>
  </si>
  <si>
    <t>0018941-95.2019</t>
  </si>
  <si>
    <t>173/2018</t>
  </si>
  <si>
    <t>Serviços continuados de mensuração de software por meio da técnica de análise de pontos de função</t>
  </si>
  <si>
    <t>38054/2018</t>
  </si>
  <si>
    <t>033/2018</t>
  </si>
  <si>
    <t>Serviço especializado de sustentação do Sistema Integrado de Planejamento e Gestão Fiscal do Estado de Santa Catarina - SIGEF.</t>
  </si>
  <si>
    <t>0029857-57.2020</t>
  </si>
  <si>
    <t>191/2019</t>
  </si>
  <si>
    <t>Serviços continuados de manutenção preventiva e corretiva em equipamentos de climatização do Fórum Central ¿ Des. Rid Silva ¿ da Comarca da Capital</t>
  </si>
  <si>
    <t>0025114-33.2022</t>
  </si>
  <si>
    <t>107/2020</t>
  </si>
  <si>
    <t>Serviços continuados de manutenção preventiva, corretiva e atendimento de chamados emergenciais, no elevador instalado no Fórum Des. Eduardo Luz - da Capital, incluindo fornecimento de materiais e peças necessários à execução dos serviços.</t>
  </si>
  <si>
    <t>0029644-51.2020</t>
  </si>
  <si>
    <t>206/2019</t>
  </si>
  <si>
    <t>Concessão de uma licença temporária, não exclusiva, intransferível, sem direito de outorgar sublicenças, com exceção aos seus Usuários, por prazo determinado, para acesso e consulta à Base de Dados das Obras</t>
  </si>
  <si>
    <t>33191/2018</t>
  </si>
  <si>
    <t>013/2018</t>
  </si>
  <si>
    <t>Serviços continuados de manutenção preventiva e corretiva, bem como o fornecimento de peças e a prestação de serviços de instalação e de melhoria em equipamentos de climatização da Torre 2 do TJSC</t>
  </si>
  <si>
    <t>0025115-18.2022</t>
  </si>
  <si>
    <t>008/2021</t>
  </si>
  <si>
    <t>Serviços continuados de vigilância para operacionalização do Sistema de Vigilância em padrão Circuito Fechado de TV (CFTV) para o Poder Judiciário do Estado de Santa Catarina.</t>
  </si>
  <si>
    <t>0036092-40.2020</t>
  </si>
  <si>
    <t>088/2019</t>
  </si>
  <si>
    <t>Serviços de manutenção preventiva e corretiva da central de ar medicinal e dos equipamentos odontológicos, pertencentes à Seção Odontológica da Diretoria de Saúde, localizada na Torre I da Sede do Tribunal de Justiça.</t>
  </si>
  <si>
    <t>0032104-11.2020</t>
  </si>
  <si>
    <t>014/2020</t>
  </si>
  <si>
    <t>Serviços continuado de manutenção preventiva e corretiva para a sala cofre e seus subsistemas, incluindo suporte técnico, pelo período de 30 meses, e recarga do cilindro de gás FM200.</t>
  </si>
  <si>
    <t>0036073-63.2022</t>
  </si>
  <si>
    <t>043/2020</t>
  </si>
  <si>
    <t>Serviços continuados de locação de veículos, sem motorista e sem combustível, com quilometragem livre, para o Poder Judiciário do Estado de Santa Catarina.</t>
  </si>
  <si>
    <t>124/2021</t>
  </si>
  <si>
    <t>Locação 1 (um) galpão para abrigar processos recolhidos das comarcas pela Divisão de Arq e Memória do Judiciário - DDI, localizado no Centro Empresarial Industrial Palhoça - CEIP, Rua Raymundo Ramos da Costa Almeida s/n, Brejaru, Palhoça/SC</t>
  </si>
  <si>
    <t>25128/2016</t>
  </si>
  <si>
    <t>019/2013</t>
  </si>
  <si>
    <t>Serviços consistentes na disponibilização do acesso à Biblioteca Digital Proview da Editora Revista dos Tribunais, com direito a 100 (cem) acessos simultâneos, pelo prazo de 12 (doze) meses.</t>
  </si>
  <si>
    <t>0028587-61.2021</t>
  </si>
  <si>
    <t>001/2021</t>
  </si>
  <si>
    <t>Locação de 1 (uma) sala comercial situada no piso térreo do imóvel localizado na Rua Vidal Pereira de Chaves, n. 54, Centro, Campo Belo do Sul/SC, e mais  07 (sete) vagas de garagem para estacionamento privativo.</t>
  </si>
  <si>
    <t>0047368-34.2021</t>
  </si>
  <si>
    <t>096/2017</t>
  </si>
  <si>
    <t>Prestação de serviços continuados de Análise Ergonômica do Trabalho (AET) com a adequação ergonômica dos postos de trabalho dos magistrados e servidores ativos (efetivos e comissionados)</t>
  </si>
  <si>
    <t>042/2021</t>
  </si>
  <si>
    <t>Serviços continuados de manutenção preventiva e corretiva nos sistemas de calefação dos Fóruns das comarcas de Urubici, São Joaquim e Campo Erê</t>
  </si>
  <si>
    <t>33978/2018</t>
  </si>
  <si>
    <t>030/2018</t>
  </si>
  <si>
    <t>Transporte rodoviário de bens móveis (mobiliário, equipamentos, processos, livros, documentos, vestuário e demais pertences) para os magistrados do Poder Judiciário de Santa Catarina</t>
  </si>
  <si>
    <t>38007/2018</t>
  </si>
  <si>
    <t>036/2018</t>
  </si>
  <si>
    <t>Serviços continuados de intermediação e agenciamento de transporte de passageiros, por meio de serviço de transporte remunerado privado individual de passageiros ou de serviço de táxi</t>
  </si>
  <si>
    <t>006/2022</t>
  </si>
  <si>
    <t>Serviços continuados de limpeza de vidros e esquadrias externos para as Unidades e Comarcas que possuem mais de 1 (um) pavimento das regiões 2, 3 e 4, para execução no regime de empreitada por preço unitário.</t>
  </si>
  <si>
    <t>095/2021</t>
  </si>
  <si>
    <t>Serviços continuados de engenharia, por meio de técnicos em edificações, técnicos em refrigeração e ar condicionado e engenheiro mecânico, a serem executados nas dependências dos prédios do Poder Judiciário do Estado de Santa Catarina</t>
  </si>
  <si>
    <t>017/2021</t>
  </si>
  <si>
    <t>Serviços continuados de movimentação de mercadorias e auxiliares da administração de armazéns, c cessão de mão de obra de operador de empilhadeira, conferente e auxiliares de carga e descarga</t>
  </si>
  <si>
    <t>0009524-50.2021</t>
  </si>
  <si>
    <t>187/2019</t>
  </si>
  <si>
    <t>Serviços continuados de de apoio técnico, suporte e desenvolvimento de análises de dados de caráter descritivo, diagnóstico, prescritivo e preditivo, por meio de cientistas de dados, para o Poder Judiciário do Estado de Santa Catarina</t>
  </si>
  <si>
    <t>0015659-78.2021</t>
  </si>
  <si>
    <t>004/2020</t>
  </si>
  <si>
    <t>Serviços continuados de confecção e instalação de persianas verticais novas, sob medida, mediante o fornecimento de todos os materiais e acessórios necessários</t>
  </si>
  <si>
    <t>3885/2019</t>
  </si>
  <si>
    <t>060/2018</t>
  </si>
  <si>
    <t>Locação salas 202, 203, 204, 205 e 206, todas no 2º andar do Edifício Zappelini, correspondente a uma área total de 289,76 m², localizadas na Rua Theodoro Junctum, 144, Centro, Rio Negrinho, SC, para abrigar a 1ª Vara do Fórum da Comarca de Rio Negrinho.</t>
  </si>
  <si>
    <t>0006217-25.2020</t>
  </si>
  <si>
    <t>049/2015</t>
  </si>
  <si>
    <t>Serviços continuados de hospedagem de racks em data center da CIASC e eventual pagamento de excedente de consumo de energia elétrica.</t>
  </si>
  <si>
    <t>093/2020</t>
  </si>
  <si>
    <t>Serviços de manutenção preventiva e corretiva no sistema de climatização do Arquivo Central do TJSC, em conformidade com esta Minuta Contratual e com as especificações detalhadas nos Anexos I a V.</t>
  </si>
  <si>
    <t>38009/2018</t>
  </si>
  <si>
    <t>057/2018</t>
  </si>
  <si>
    <t>Serviços continuados de suporte técnico, manutenção corretiva e atualizações tecnológicas de software para o equipamento Exadata Database Machine X6-2, CSI 21172484.</t>
  </si>
  <si>
    <t>30239/2018</t>
  </si>
  <si>
    <t>141/2018</t>
  </si>
  <si>
    <t>Serviços continuados de marcenaria a serem executados nas dependências internas e externas dos prédios do Poder Judiciário do Estado de Santa Catarina, para execução no regime de empreitada por preço global.</t>
  </si>
  <si>
    <t>0021426-97.2021</t>
  </si>
  <si>
    <t>180/2019</t>
  </si>
  <si>
    <t>Serviços continuados de manutenção preventiva e corretiva nas subestações transformadoras de energia dos prédios do Poder Judiciário de Santa Catarina.</t>
  </si>
  <si>
    <t>0030239-84.2019</t>
  </si>
  <si>
    <t>076/2018</t>
  </si>
  <si>
    <t>Serviços continuados de suporte técnico on-site e remoto para manutenção dos storages marca Dell EMC modelos VNX5400 e VNX5500 pelo período de 20 (vinte) meses, incluindo a substituição e fornecimento de peças</t>
  </si>
  <si>
    <t>081/2021</t>
  </si>
  <si>
    <t>Serviços continuados de manutenção preventiva, corretiva e atendimento de chamados emergenciais, em regime de empreitada por preço global, nos elevadores instalados na Unidade Presidente Coutinho - UPC.</t>
  </si>
  <si>
    <t>0040494-33.2021</t>
  </si>
  <si>
    <t>044/2021</t>
  </si>
  <si>
    <t>Serviços continuados de limpeza de vidros e esquadrias externos para as unidades e comarcas do Poder Judiciário de Santa Catarina que possuem mais de 1 (um) pavimento, para execução no regime de empreitada</t>
  </si>
  <si>
    <t>44070/2018</t>
  </si>
  <si>
    <t>068/2018</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</si>
  <si>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</si>
  <si>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t>
  </si>
  <si>
    <t>001/2020</t>
  </si>
  <si>
    <t>Serviços continuados, com fornecimento de peças, de manutenção preventiva, corretiva e atendimento de chamados emergenciais, nos elevadores instalados no Fórum da Comarca de Itajaí</t>
  </si>
  <si>
    <t>048/2021</t>
  </si>
  <si>
    <t>Locação de imóvel para armazenagem de materiais e equipamentos em estoque da Diretoria de Tecnologia da Informação - Forquilhinhas - São José</t>
  </si>
  <si>
    <t>4942/2017</t>
  </si>
  <si>
    <t>103/2014</t>
  </si>
  <si>
    <t>Serviços contínuos de fornecimento de lanche para os cursos/eventos promovidos na sede da Academia Judicial e/ou na região da Grande Florianópolis, nos espaços e locais disponibilizados pela Academia Judicial, pelo prazo de 12 (doze) meses.</t>
  </si>
  <si>
    <t>019/2022</t>
  </si>
  <si>
    <t>Contratação de serviços continuados de manutenção preventiva e corretiva em 20 (vinte) scanners Kodak i3400, em regime de empreitada por preço global, conforme as especificações constantes do projeto básico anexo.</t>
  </si>
  <si>
    <t>0047367-83.2020</t>
  </si>
  <si>
    <t>063/2020</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</si>
  <si>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</si>
  <si>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015/2022</t>
  </si>
  <si>
    <t>016/2022</t>
  </si>
  <si>
    <t>Prestação de serviços especializados de segurança e medicina do trabalho, para elaboração de LTCAT Laudo Técnico de Condições Ambientais do Trabalho, PPRA Programa de Prevenção de Riscos Ambientais, PCMSO  Programa de Controle Médico</t>
  </si>
  <si>
    <t>035/2021</t>
  </si>
  <si>
    <t>Serviços continuados de veiculação de publicações de atos administrativos do Poder Judiciário do Estado de Santa Catarina em portal de publicidade legal, em regime de empreitada por preço unitário.</t>
  </si>
  <si>
    <t>0005354-35.2021</t>
  </si>
  <si>
    <t>066/2020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</si>
  <si>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</si>
  <si>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t>
  </si>
  <si>
    <t>117/2019</t>
  </si>
  <si>
    <t>Prestação de serviços continuados de manutenção preventiva e corretiva do sistema de climatização do Fórum da Comarca de Canoinhas</t>
  </si>
  <si>
    <t>0047089-48.2021</t>
  </si>
  <si>
    <t>060/2020</t>
  </si>
  <si>
    <t>Contratação de serviços continuados de agenciamento de hospedagem e de alimentação, para cursos e eventos promovidos pela Academia Judicial, em regime de empreitada por preço unitário.</t>
  </si>
  <si>
    <t>018/2022</t>
  </si>
  <si>
    <t>Locação do imóvel localizado na Rua Atílio Pagnoncelli, n. 121, Centro, Herval d¿Oeste/SC, CEP 89.610-000, com 3.114,12m² e matriculado sob n. 2.163 no Registro de Imóveis da Comarca de Herval D'Oeste.</t>
  </si>
  <si>
    <t>0047352-80.2021</t>
  </si>
  <si>
    <t>069/2020</t>
  </si>
  <si>
    <t>Contratação de serviços continuados de vigilância patrimonial armada, diurna e noturna, a serem executados nas dependências internas e externas dos prédios do Poder Judiciário do Estado de Santa Catarina.</t>
  </si>
  <si>
    <t>0006020-07.2019</t>
  </si>
  <si>
    <t>099/2018</t>
  </si>
  <si>
    <t>Serviços continuados de confecção e instalação de comunicação visual mediante o fornecimento de todos os materiais e acessórios necessários à instalação, incluindo deslocamento para vistoria instalação e elaboração de leiautes.</t>
  </si>
  <si>
    <t>0014680-53.2020</t>
  </si>
  <si>
    <t>132/2019</t>
  </si>
  <si>
    <t>Serviços (emrgencial) continuados para manutenção predial preventiva e corretiva, adequação, modernização e melhoria da segurança dos prédios do Poder Judiciário de Santa Catarina da Região I – Sul do Estado, por meio da execução de serviços de pintura, construção civil, instalações hidráulicas e de esgoto, construção seca, vidraçaria, instalações elétricas e de telecomunicações, serralheria e cercamento, para execução no regime de empreitada por preço unitário.</t>
  </si>
  <si>
    <t>021/2022</t>
  </si>
  <si>
    <t>Serviços continuados de vigilância patrimonial armada, diurna e noturna, a serem executados nas dependências internas e externas dos prédios do Poder Judiciário do Estado de Santa Catarina.</t>
  </si>
  <si>
    <t>7397/2019</t>
  </si>
  <si>
    <t>098/2018</t>
  </si>
  <si>
    <t>Serviços continuados de comunicação de dados entre as comarcas e demais unidades do PJSC do Estado de Santa Catarina e a sede do Tribunal, com instalação, configuração e manutenção de links da rede MPLS e de conexões de fibra óptica</t>
  </si>
  <si>
    <t>069/2021</t>
  </si>
  <si>
    <t>Serviços continuados de comunicação de dados entre as comarcas e demais unidades do PJSC do Estado de Santa Catarina e a sede do Tribunal, com instalação, configuração e manutenção de links da rede MPLS e de conexões de fibra óptica ¿ponto a</t>
  </si>
  <si>
    <t>070/2021</t>
  </si>
  <si>
    <t>072/2021</t>
  </si>
  <si>
    <t>Concessão de uso remunerado de espaço situado nas dependências do Fórum da Comarca de Lages para a exploração dos serviços de lanchonete.</t>
  </si>
  <si>
    <t>0007098-65.2021</t>
  </si>
  <si>
    <t>135/2019</t>
  </si>
  <si>
    <t>Aquisição de software de gestão educacional com implantação do sistema (customização, instalação e parametrização), treinamento, suporte operacional mensal e previsão de manutenção evolutiva.</t>
  </si>
  <si>
    <t>0004849-15.2019</t>
  </si>
  <si>
    <t>125/2017</t>
  </si>
  <si>
    <t>Serviços continuados de comunicação de dados entre as comarcas e demais unidades do PJSC do Estado de Santa Catarina e a sede do Tribunal.</t>
  </si>
  <si>
    <t>068/2021</t>
  </si>
  <si>
    <t>071/2021</t>
  </si>
  <si>
    <t>Serviços continuados de atualização e manutenção/suporte das 15 (quinze) licenças do software DMP Access II (sistema de controle de acesso que gerencia a circulação de pessoas na sede do Tribunal de Justiça de Santa Catarina)</t>
  </si>
  <si>
    <t>065/2021</t>
  </si>
  <si>
    <t>Serviços continuados de coleta bens apreendidos em processos judiciais, bens permanentes e materiais de consumo inservíveis e de documentos sigilosos, para execução regime empreitada por preço unitário, Região Vale Itajaí do Poder Judiciário SC</t>
  </si>
  <si>
    <t>0076974-78.2019</t>
  </si>
  <si>
    <t>093/2018</t>
  </si>
  <si>
    <t>Serviços continuados de manutenção preventiva e corretiva de portas giratórias detectoras de metal do Poder Judiciário de Santa Catarina</t>
  </si>
  <si>
    <t>7388/2019</t>
  </si>
  <si>
    <t>123/2018</t>
  </si>
  <si>
    <t>Serviços continuados de manutenção preventiva, corretiva e atendimento de chamados emergenciais, com fornecimento de peças, em plataformas elevatórias...</t>
  </si>
  <si>
    <t>080/2021</t>
  </si>
  <si>
    <t>Serviços continuados de transporte terrestre de bens do Poder Judiciário Catarinense dentro do território catarinense, para execução no regime de empreitada por preço unitário.</t>
  </si>
  <si>
    <t>7398/2019</t>
  </si>
  <si>
    <t>125/2018</t>
  </si>
  <si>
    <t>Serviços continuados de coleta de bens apreendidos em processos judiciais, de bens permanentes e materiais de consumo inservíveis e de documentos sigilosos, para execução no regime de empreitada por preço unitário. - PRIMEIRA ORDEM DE SERVIÇO: 24/08/18 (INÍCIO PRAZO DE EXECUÇÃO)¿</t>
  </si>
  <si>
    <t>0077035-36.2019</t>
  </si>
  <si>
    <t>117/2018</t>
  </si>
  <si>
    <t>Serviços continuados de portaria e de mensageiria a serem executados nas dependências internas e externas dos prédios do Poder Judiciário do Estado de Santa Catarina, em regime de empreitada por preço global</t>
  </si>
  <si>
    <t>0021403-54.2021</t>
  </si>
  <si>
    <t>046/2020</t>
  </si>
  <si>
    <t>Serviços continuados de Análise Ergonômica do Trabalho (AET) com a adequação ergonômica dos postos de trabalho dos magistrados e servidores ativos (efetivos e comissionados), estagiários e residentes judiciais do Poder Judiciário</t>
  </si>
  <si>
    <t>041/2021</t>
  </si>
  <si>
    <t>Serviços continuados de transporte terrestre de mercadorias (móveis e materiais), no território do Estado de Santa Catarina, para execução no regime de empreitada por preço unitário, baseado no peso transportado e na distância percorrida.</t>
  </si>
  <si>
    <t>0039139-85.2021</t>
  </si>
  <si>
    <t>013/2021</t>
  </si>
  <si>
    <t>Aquisição de licença de utilização da Plataforma RX, voltada para a realização de análises estratégicas para subsidiar decisões na área de gestão de pessoas, que utiliza a metodologia HumanGuide.</t>
  </si>
  <si>
    <t>s/os</t>
  </si>
  <si>
    <t>105/2020</t>
  </si>
  <si>
    <t>Serviços continuados de manutenção preventiva e corretiva, bem como fornecimento de peças e serviços de instalação e de melhoria em equipamentos de climatização do sistema de climatização do Fórum da Comarca de Brusque</t>
  </si>
  <si>
    <t>0009617-76.2022</t>
  </si>
  <si>
    <t>087/2020</t>
  </si>
  <si>
    <t>Serviços remanescente do Contrato n. 25/2020, que tem por objeto a contratação de serviços continuados de recepcionista a serem executados nas dependências internas dos prédios do Poder Judiciário do Estado de Santa Catarina.</t>
  </si>
  <si>
    <t>121/2021</t>
  </si>
  <si>
    <t>Serviços continuados de zeladoria, a serem executados nas dependências internas e externas dos prédios do Poder Judiciário do Estado de Santa Catarina</t>
  </si>
  <si>
    <t>0021415-68.2021</t>
  </si>
  <si>
    <t>026/2020</t>
  </si>
  <si>
    <t>Serviços continuados de coleta de bens apreendidos em processos judiciais, de bens permanentes e materiais de consumo inservíveis e de documentos sigilosos, para execução no regime de empreitada por preços unitári - Início execução: 05/09/18 - primeira OS</t>
  </si>
  <si>
    <t>0077038-88.2019</t>
  </si>
  <si>
    <t>092/2018</t>
  </si>
  <si>
    <t>Serviço continuado de coleta de bens apreendidos em processos judiciais, de bens permanentes e materiais de consumo inservíveis e de documentos sigilosos, execuçãoregime de empreitada por preço unitário,  Região Leste Poder Judiciário SC - PRIMEIRA ORDEM DE SERVIÇO: 05/09/18 (INÍCIO PRAZO DE EXECUÇÃO)¿</t>
  </si>
  <si>
    <t>0077778-46.2019</t>
  </si>
  <si>
    <t>114/2018</t>
  </si>
  <si>
    <t>Serviço de refeições (almoço) e lanches, incluídas as bebidas, para as sessões do Tribunal do Júri da Comarca de Criciúma, em regime de empreitada por preço unitário,</t>
  </si>
  <si>
    <t>0006736-34.2019</t>
  </si>
  <si>
    <t>138/2018</t>
  </si>
  <si>
    <t>Serviço de renovação de garantia e prestação de serviços continuados de suporte técnico e de operação assistida ininterrupta da infraestrutura de carimbo do tempo instalada no Tribunal de Justiça de Santa Catarina.</t>
  </si>
  <si>
    <t>0007037-78.2019</t>
  </si>
  <si>
    <t>142/2018</t>
  </si>
  <si>
    <t>Serviços continuados de assessoria de imprensa e comunicação institucional para o Poder Judiciário do Estado de Santa Catarina. - Garantia - caução em dinheiro - Processo 33244/2018</t>
  </si>
  <si>
    <t>0013988-88.2019</t>
  </si>
  <si>
    <t>146/2018</t>
  </si>
  <si>
    <t>Serviços de Coleta,  pesagem, transporte, destruição e destinação final de bens apreendidos em processos judiciais, de bens permanentes e materiais de consumo inservíveis e de documentos sigilosos, empreitada por preço unitário, para a Região Meio-Oeste</t>
  </si>
  <si>
    <t>0087982-52.2019</t>
  </si>
  <si>
    <t>090/2018</t>
  </si>
  <si>
    <t>Serviços de "Altieres de Oliveira Silva 34701912808" para realizar a gestão editorial e atualização contínua das indexações da Revista do CEJUR/TJSC: Prestação Jurisdicional - periódico publicado pela Academia Judicial.</t>
  </si>
  <si>
    <t>079/2021</t>
  </si>
  <si>
    <t>Serviço regular e contínuo de coleta de bens apreendidos em processos judiciais, de bens permanentes e materiais de consumo inservíveis e de documentos sigilosos, para a região norte do Poder Judiciário de Santa Catarina. - PRIMEIRA ORDEM DE SERVIÇO: 17/10/18 (INÍCIO PRAZO DE EXECUÇÃO)</t>
  </si>
  <si>
    <t>0014522-95.2020</t>
  </si>
  <si>
    <t>113/2018</t>
  </si>
  <si>
    <t>Serviços continuados de Plataforma Analítica e de Inteligência Empresarial na modalidade SaaS (Software as a Service), composta por software(s) para extração, transformação, carga, descoberta, visualização e análise de dados.</t>
  </si>
  <si>
    <t>0037419-20.2020</t>
  </si>
  <si>
    <t>164/2018</t>
  </si>
  <si>
    <t>Serviços continuados de manutenção preventiva, corretiva e atendimento de chamados emergenciais, nos elevadores instalados em unidades do Poder Judiciário Catarinense, no regime empreitada por preço unitário</t>
  </si>
  <si>
    <t>0006751-03.2019</t>
  </si>
  <si>
    <t>163/2018</t>
  </si>
  <si>
    <t>Serviço de veiculação de atos judiciais do Tribunal de Justiça de Santa Catarina no Diário Oficial de Santa Catarina.</t>
  </si>
  <si>
    <t>0017631-54.2019</t>
  </si>
  <si>
    <t>174/2018</t>
  </si>
  <si>
    <t>0017792-64.2019</t>
  </si>
  <si>
    <t>162/2018</t>
  </si>
  <si>
    <t>Locação  localizados na SC 401,4190, Edif. High Tech Business Center, Florianópolis/SC: I - 3º pavimento Torre A Edif. High Tech BC, área privativa: 1.461,81m2 / II - 1 (uma) sala térrea Torre A, área privativa 27,00m2 / III - 30 vagas de garagens</t>
  </si>
  <si>
    <t>0015251-87.2021</t>
  </si>
  <si>
    <t>270/2016</t>
  </si>
  <si>
    <t>Prestação de serviços continuados de desratização, por empresa especializada no controle de vetores e de pragas urbanas, com fornecimento de mão de obra e respectivos insumos, nos prédios do Poder Judiciário de Santa Catarina.</t>
  </si>
  <si>
    <t>0070984-09.2019</t>
  </si>
  <si>
    <t>183/2018</t>
  </si>
  <si>
    <t>Serviços de refeições (almoço e jantar) e lanches, incluídas as bebidas, para as sessões do Tribunal de Júri das Comarcas de Araranguá, Chapecó, Itajaí, Lages, Palhoça, São José e Tubarão, em regime de empreitada por preço unitário.</t>
  </si>
  <si>
    <t>0022070-40.2021</t>
  </si>
  <si>
    <t>111/2020</t>
  </si>
  <si>
    <t>Cessão de Uso onerosa destinada a abrigar o Fórum da Comarca de Ipumirim</t>
  </si>
  <si>
    <t>Convênio</t>
  </si>
  <si>
    <t>CV 213/2008</t>
  </si>
  <si>
    <t>Serviços gráficos continuados com vistas à confecção de materiais personalizados, como folder, cartilha, etiqueta, convite e demais produtos especificados neste contrato, a fim de atender às necessidades do Poder Judiciário de Santa Catarina</t>
  </si>
  <si>
    <t>0017470-44.2019</t>
  </si>
  <si>
    <t>206/2018</t>
  </si>
  <si>
    <t>0022065-18.2021</t>
  </si>
  <si>
    <t>106/2020</t>
  </si>
  <si>
    <t>0022063-48.2021</t>
  </si>
  <si>
    <t>110/2020</t>
  </si>
  <si>
    <t>Serviços continuados de manutenção preventiva e corretiva, para execução em regime de empreitada por preço global, bem como fornecimento de peças e serviços de instalação e melhoria em equipamentos de climatização</t>
  </si>
  <si>
    <t>111/2021</t>
  </si>
  <si>
    <t>Serviços de protocolização digital para o Sistema de Automação do Judiciário - SAJ, com integração de solução de carimbo de tempo padrão ICP-Brasil (BRy SGACT), atualmente em uso no Poder Judiciário de Santa Catarina.</t>
  </si>
  <si>
    <t>0057157-28.2019</t>
  </si>
  <si>
    <t>224/2018</t>
  </si>
  <si>
    <t>Locação de imóvel para abrigar o Fórum da Comarca de Meleiro, imóvel este localizado à Rua José Mezari, n. 281, Bairro Jardim Itália, Meleiro/SC</t>
  </si>
  <si>
    <t>25146/2016</t>
  </si>
  <si>
    <t>271/2013</t>
  </si>
  <si>
    <t>Locação de sala comercial no 5º andar do Mini Shopping Arantes com área de 280m² (duzentos e oitenta metros quadrados), e mais quatro vagas de garagem, localizados na Rua Prefeito José Kerigh n. 5537, Centro, Santo Amaro da Imperatriz/SC.</t>
  </si>
  <si>
    <t>10895/2015</t>
  </si>
  <si>
    <t>225/2014</t>
  </si>
  <si>
    <t>Locação da sala comercial 01, térreo e primeiro andar, do Edifício Santa Catarina</t>
  </si>
  <si>
    <t>0018753-68.2020</t>
  </si>
  <si>
    <t>117/2015</t>
  </si>
  <si>
    <t>Cessão de Uso onerosa destinada a abrigar o Fórum da Comarca de Rio do Oeste</t>
  </si>
  <si>
    <t>12450/2018</t>
  </si>
  <si>
    <t>CV 091/2018</t>
  </si>
  <si>
    <t>Serviços e venda de produtos (CORREIROS)</t>
  </si>
  <si>
    <t>182/2019</t>
  </si>
  <si>
    <t>Aquisição de mobiliário padrão</t>
  </si>
  <si>
    <t xml:space="preserve">Divisão de Patrimônio </t>
  </si>
  <si>
    <t>0003303-51.2021.8.24.0710</t>
  </si>
  <si>
    <t>Programa Sisclínica</t>
  </si>
  <si>
    <t>0079104-41.2010</t>
  </si>
  <si>
    <t>PREVISTO</t>
  </si>
  <si>
    <t>201/2018</t>
  </si>
  <si>
    <t>Prestação de serviços continuados de limpeza de vidros e esquadrias externos para as unidades e comarcas que possuem mais de 1 (um) pavimento das regiões 2, 3 e 4, para execução no regime de empreitada por preço unitário</t>
  </si>
  <si>
    <t>Contratação de serviços de seguro total veicular, mediante a emissão de apólice coletiva de seguro para os veículos pertencentes à frota do Poder Judiciário de Santa Catarina.</t>
  </si>
  <si>
    <t>0002039-62.2022.8.24.0710</t>
  </si>
  <si>
    <t>0009770-80.2020.8.24.0710</t>
  </si>
  <si>
    <t>Prestação, pela Empresa Brasileira de Correios e Telégrafos, de serviços de malote que consiste em coleta, transporte e entrega de correspondência agrupada</t>
  </si>
  <si>
    <t>181/2019</t>
  </si>
  <si>
    <t>Prestação de serviços de manutenção do sistema de controle de acesso do TJSC</t>
  </si>
  <si>
    <t>0047350-47.2020</t>
  </si>
  <si>
    <t>052/2020</t>
  </si>
  <si>
    <t>LAGES</t>
  </si>
  <si>
    <t>Secretaria do Foro</t>
  </si>
  <si>
    <t>Concessão de uso remunerado de espaço situado nas dependências do Fórum de Justiça de Lages para a exploração dos serviços de restaurante e lanchonete.</t>
  </si>
  <si>
    <t>Prestação de serviços financeiros e outras avenças</t>
  </si>
  <si>
    <t>123/2019</t>
  </si>
  <si>
    <t>Contratar serviços de terceiros para perícias médicas (Pessoa Física)</t>
  </si>
  <si>
    <t>0077049-20.2019</t>
  </si>
  <si>
    <t>196/2019</t>
  </si>
  <si>
    <t>Contratar serviços de terceiros para perícias médicas (Pessoa Jurídica)</t>
  </si>
  <si>
    <t>Contratar serviços de terceiros para perícias psicológicas - porte de arma para magistrados (Pessoa Física)</t>
  </si>
  <si>
    <t>0008343-77.2022</t>
  </si>
  <si>
    <t>Edital n. 73/22</t>
  </si>
  <si>
    <t>Contratar serviços de terceiros para perícias psicológicas - porte de arma para magistrados  (Pessoa Jurídica)</t>
  </si>
  <si>
    <t>Sistema global de videomonitoramento</t>
  </si>
  <si>
    <t>24/2022</t>
  </si>
  <si>
    <t>Contratação de serviços continuados de operacionalização e gerenciamento de manutenção preventiva e corretiva da frota e de operacionalização e gerenciamento de abastecimento da frota e equipamentos do Poder Judiciário do Estado de Santa Catarina</t>
  </si>
  <si>
    <t>0025782-04.2022.8.24.0710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</si>
</sst>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R$&quot;\ #,##0.00;[Red]\-&quot;R$&quot;\ #,##0.00"/>
    <numFmt numFmtId="164" formatCode="&quot;R$&quot;\ #,##0.00_);\(&quot;R$&quot;\ #,##0.00\)"/>
    <numFmt numFmtId="165" formatCode="_(* #,##0.00_);_(* \(#,##0.00\);_(* &quot;-&quot;??_);_(@_)"/>
    <numFmt numFmtId="166" formatCode="000000"/>
    <numFmt numFmtId="167" formatCode="&quot;R$&quot;\ #,##0.00"/>
    <numFmt numFmtId="168" formatCode="&quot;R$&quot;#,##0.00"/>
    <numFmt numFmtId="169" formatCode="d/m/yy;@"/>
    <numFmt numFmtId="170" formatCode="_-[$R$-416]\ * #,##0.00_-;\-[$R$-416]\ * #,##0.00_-;_-[$R$-416]\ * &quot;-&quot;??_-;_-@_-"/>
  </numFmts>
  <fonts count="41">
    <font>
      <sz val="11"/>
      <color theme="1"/>
      <name val="Arial"/>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sz val="10"/>
      <color rgb="FF000000"/>
      <name val="Calibri"/>
      <family val="2"/>
    </font>
    <font>
      <b/>
      <sz val="11"/>
      <color theme="0"/>
      <name val="Calibri"/>
      <family val="2"/>
    </font>
    <font>
      <sz val="11"/>
      <color theme="1"/>
      <name val="Arial"/>
      <family val="2"/>
    </font>
    <font>
      <sz val="11"/>
      <name val="Arial"/>
      <family val="2"/>
    </font>
    <font>
      <sz val="9"/>
      <color indexed="81"/>
      <name val="Segoe UI"/>
      <family val="2"/>
    </font>
    <font>
      <b/>
      <sz val="9"/>
      <color indexed="81"/>
      <name val="Segoe UI"/>
      <family val="2"/>
    </font>
    <font>
      <sz val="11"/>
      <color rgb="FFFF0000"/>
      <name val="Calibri"/>
      <family val="2"/>
    </font>
    <font>
      <sz val="11"/>
      <color rgb="FF000000"/>
      <name val="Calibri"/>
      <family val="2"/>
    </font>
    <font>
      <sz val="11"/>
      <color rgb="FF000000"/>
      <name val="Calibri"/>
      <family val="2"/>
      <charset val="1"/>
    </font>
    <font>
      <sz val="10"/>
      <color theme="1"/>
      <name val="Arial"/>
      <family val="2"/>
    </font>
    <font>
      <b/>
      <sz val="11"/>
      <color rgb="FF000000"/>
      <name val="Calibri"/>
      <family val="2"/>
    </font>
    <font>
      <sz val="11"/>
      <color rgb="FF000000"/>
      <name val="Calibri"/>
    </font>
    <font>
      <b/>
      <sz val="11"/>
      <color rgb="FF000000"/>
      <name val="Calibri"/>
    </font>
    <font>
      <b/>
      <u/>
      <sz val="11"/>
      <color rgb="FF000000"/>
      <name val="Calibri"/>
    </font>
    <font>
      <sz val="11"/>
      <name val="Calibri"/>
      <family val="2"/>
    </font>
    <font>
      <u/>
      <sz val="11"/>
      <color rgb="FF000000"/>
      <name val="Calibri"/>
    </font>
    <font>
      <sz val="11"/>
      <color rgb="FF000000"/>
      <name val="Calibri"/>
      <family val="2"/>
      <scheme val="minor"/>
    </font>
    <font>
      <sz val="8"/>
      <name val="Arial"/>
    </font>
    <font>
      <sz val="11"/>
      <name val="Calibri"/>
      <family val="2"/>
      <charset val="1"/>
    </font>
    <font>
      <sz val="12"/>
      <color rgb="FF000000"/>
      <name val="Calibri"/>
      <charset val="1"/>
    </font>
    <font>
      <sz val="12"/>
      <color rgb="FF000000"/>
      <name val="Calibri"/>
      <family val="2"/>
      <charset val="1"/>
    </font>
    <font>
      <sz val="11"/>
      <color rgb="FF444444"/>
      <name val="Calibri"/>
      <family val="2"/>
      <charset val="1"/>
    </font>
    <font>
      <sz val="11"/>
      <color rgb="FF000000"/>
      <name val="Calibri"/>
      <charset val="1"/>
    </font>
    <font>
      <sz val="9"/>
      <color rgb="FF000000"/>
      <name val="Calibri"/>
    </font>
    <font>
      <sz val="8"/>
      <color rgb="FF000000"/>
      <name val="Calibri"/>
    </font>
    <font>
      <sz val="10"/>
      <color rgb="FF000000"/>
      <name val="Calibri"/>
    </font>
    <font>
      <sz val="11"/>
      <color rgb="FFED5C57"/>
      <name val="Calibri"/>
      <family val="2"/>
      <charset val="1"/>
    </font>
    <font>
      <sz val="9"/>
      <color rgb="FF000000"/>
      <name val="Calibri"/>
      <family val="2"/>
    </font>
    <font>
      <b/>
      <sz val="12"/>
      <color rgb="FF000000"/>
      <name val="Inherit"/>
      <charset val="1"/>
    </font>
    <font>
      <sz val="11"/>
      <color theme="1"/>
      <name val="Calibri"/>
      <scheme val="major"/>
    </font>
    <font>
      <sz val="12"/>
      <color rgb="FF000000"/>
      <name val="Aptos"/>
      <charset val="1"/>
    </font>
    <font>
      <i/>
      <sz val="12"/>
      <color rgb="FF000000"/>
      <name val="Calibri"/>
      <charset val="1"/>
    </font>
    <font>
      <sz val="11"/>
      <color theme="1"/>
      <name val="Calibri"/>
      <family val="2"/>
      <charset val="1"/>
    </font>
    <font>
      <u/>
      <sz val="12"/>
      <color rgb="FF000000"/>
      <name val="Calibri"/>
      <family val="2"/>
      <charset val="1"/>
    </font>
    <font>
      <b/>
      <sz val="11"/>
      <color rgb="FFFFFFFF"/>
      <name val="Calibri"/>
      <scheme val="major"/>
    </font>
  </fonts>
  <fills count="16">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FF"/>
        <bgColor rgb="FFD8D8D8"/>
      </patternFill>
    </fill>
    <fill>
      <patternFill patternType="solid">
        <fgColor rgb="FFD9D9D9"/>
        <bgColor rgb="FFD8D8D8"/>
      </patternFill>
    </fill>
    <fill>
      <patternFill patternType="solid">
        <fgColor rgb="FFD9D9D9"/>
        <bgColor rgb="FFD9E2F3"/>
      </patternFill>
    </fill>
    <fill>
      <patternFill patternType="solid">
        <fgColor rgb="FFFFFFFF"/>
        <bgColor rgb="FFD9E2F3"/>
      </patternFill>
    </fill>
    <fill>
      <patternFill patternType="solid">
        <fgColor rgb="FFD9D9D9"/>
        <bgColor rgb="FF000000"/>
      </patternFill>
    </fill>
  </fills>
  <borders count="24">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thin">
        <color rgb="FF000000"/>
      </left>
      <right/>
      <top/>
      <bottom style="thin">
        <color rgb="FF000000"/>
      </bottom>
      <diagonal/>
    </border>
  </borders>
  <cellStyleXfs count="1">
    <xf numFmtId="0" fontId="0" fillId="0" borderId="0"/>
  </cellStyleXfs>
  <cellXfs count="409">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5" borderId="4" xfId="0" applyFont="1" applyFill="1" applyBorder="1" applyAlignment="1">
      <alignment horizontal="center" vertical="center"/>
    </xf>
    <xf numFmtId="0" fontId="2" fillId="4" borderId="6" xfId="0" applyFont="1" applyFill="1" applyBorder="1"/>
    <xf numFmtId="0" fontId="5" fillId="4" borderId="6" xfId="0" applyFont="1" applyFill="1" applyBorder="1" applyAlignment="1">
      <alignment horizontal="center" vertical="center" wrapText="1"/>
    </xf>
    <xf numFmtId="0" fontId="6" fillId="4" borderId="6" xfId="0" applyFont="1" applyFill="1" applyBorder="1"/>
    <xf numFmtId="166" fontId="5" fillId="4" borderId="6" xfId="0" applyNumberFormat="1" applyFont="1" applyFill="1" applyBorder="1" applyAlignment="1">
      <alignment horizontal="center" vertical="center" wrapText="1"/>
    </xf>
    <xf numFmtId="14" fontId="2" fillId="4" borderId="6" xfId="0" applyNumberFormat="1" applyFont="1" applyFill="1" applyBorder="1"/>
    <xf numFmtId="14" fontId="6" fillId="4" borderId="6" xfId="0" applyNumberFormat="1" applyFont="1" applyFill="1" applyBorder="1"/>
    <xf numFmtId="0" fontId="2" fillId="0" borderId="4" xfId="0" applyFont="1" applyBorder="1"/>
    <xf numFmtId="0" fontId="2" fillId="0" borderId="4" xfId="0" applyFont="1" applyBorder="1" applyAlignment="1">
      <alignment vertical="center"/>
    </xf>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3" fillId="2"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49" fontId="2" fillId="0" borderId="6" xfId="0" applyNumberFormat="1" applyFont="1" applyBorder="1" applyAlignment="1">
      <alignment vertical="center" wrapText="1"/>
    </xf>
    <xf numFmtId="164" fontId="2" fillId="0" borderId="6"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3" fontId="2" fillId="8" borderId="6"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67"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vertical="center"/>
    </xf>
    <xf numFmtId="166" fontId="2" fillId="3"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2" fillId="3" borderId="6" xfId="0" applyFont="1" applyFill="1" applyBorder="1" applyAlignment="1">
      <alignment horizontal="right" vertical="center" wrapText="1"/>
    </xf>
    <xf numFmtId="165" fontId="2" fillId="3" borderId="6" xfId="0" applyNumberFormat="1" applyFont="1" applyFill="1" applyBorder="1" applyAlignment="1">
      <alignment horizontal="center" vertical="center" wrapText="1"/>
    </xf>
    <xf numFmtId="14" fontId="2" fillId="3" borderId="6" xfId="0" applyNumberFormat="1" applyFont="1" applyFill="1" applyBorder="1" applyAlignment="1">
      <alignment horizontal="right" vertical="center" wrapText="1"/>
    </xf>
    <xf numFmtId="14" fontId="2" fillId="3" borderId="6" xfId="0" applyNumberFormat="1" applyFont="1" applyFill="1" applyBorder="1" applyAlignment="1">
      <alignment horizontal="left" vertical="center" wrapText="1"/>
    </xf>
    <xf numFmtId="0" fontId="2" fillId="3" borderId="6" xfId="0" applyFont="1" applyFill="1" applyBorder="1" applyAlignment="1">
      <alignment horizontal="left" vertical="center" wrapText="1"/>
    </xf>
    <xf numFmtId="14" fontId="2" fillId="3" borderId="6" xfId="0" applyNumberFormat="1" applyFont="1" applyFill="1" applyBorder="1" applyAlignment="1">
      <alignment vertical="center" wrapText="1"/>
    </xf>
    <xf numFmtId="0" fontId="2" fillId="4" borderId="6" xfId="0" applyFont="1" applyFill="1" applyBorder="1" applyAlignment="1">
      <alignment vertical="center" wrapText="1"/>
    </xf>
    <xf numFmtId="14" fontId="2" fillId="4" borderId="6" xfId="0" applyNumberFormat="1" applyFont="1" applyFill="1" applyBorder="1" applyAlignment="1">
      <alignment horizontal="center" vertical="center" wrapText="1"/>
    </xf>
    <xf numFmtId="0" fontId="2" fillId="4" borderId="6" xfId="0" applyFont="1" applyFill="1" applyBorder="1" applyAlignment="1">
      <alignment horizontal="right" vertical="center" wrapText="1"/>
    </xf>
    <xf numFmtId="165" fontId="2" fillId="4" borderId="6" xfId="0" applyNumberFormat="1" applyFont="1" applyFill="1" applyBorder="1" applyAlignment="1">
      <alignment horizontal="center" vertical="center" wrapText="1"/>
    </xf>
    <xf numFmtId="14" fontId="2" fillId="4" borderId="6" xfId="0" applyNumberFormat="1"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horizontal="left" vertical="center" wrapText="1"/>
    </xf>
    <xf numFmtId="14" fontId="2" fillId="4" borderId="6" xfId="0" applyNumberFormat="1" applyFont="1" applyFill="1" applyBorder="1" applyAlignment="1">
      <alignment vertical="center" wrapText="1"/>
    </xf>
    <xf numFmtId="166" fontId="2" fillId="4" borderId="6" xfId="0" applyNumberFormat="1" applyFont="1" applyFill="1" applyBorder="1" applyAlignment="1">
      <alignment horizontal="center" vertical="center" wrapText="1"/>
    </xf>
    <xf numFmtId="49" fontId="2" fillId="0" borderId="6" xfId="0" applyNumberFormat="1" applyFont="1" applyBorder="1" applyAlignment="1">
      <alignment vertical="center"/>
    </xf>
    <xf numFmtId="0" fontId="8" fillId="0" borderId="0" xfId="0" applyFont="1" applyAlignment="1">
      <alignment vertical="center"/>
    </xf>
    <xf numFmtId="0" fontId="0" fillId="0" borderId="0" xfId="0" applyAlignment="1">
      <alignment horizontal="left" vertical="center"/>
    </xf>
    <xf numFmtId="0" fontId="2" fillId="7" borderId="6"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49" fontId="2" fillId="0" borderId="9" xfId="0" applyNumberFormat="1" applyFont="1" applyBorder="1" applyAlignment="1">
      <alignment vertical="center"/>
    </xf>
    <xf numFmtId="49" fontId="2" fillId="9" borderId="6" xfId="0" applyNumberFormat="1" applyFont="1" applyFill="1" applyBorder="1" applyAlignment="1">
      <alignment horizontal="center" vertical="center" wrapText="1"/>
    </xf>
    <xf numFmtId="14" fontId="2" fillId="9" borderId="6" xfId="0" applyNumberFormat="1" applyFont="1" applyFill="1" applyBorder="1" applyAlignment="1">
      <alignment horizontal="center" vertical="center" wrapText="1"/>
    </xf>
    <xf numFmtId="49" fontId="2" fillId="6" borderId="6" xfId="0" applyNumberFormat="1" applyFont="1" applyFill="1" applyBorder="1" applyAlignment="1">
      <alignment horizontal="center" vertical="center" wrapText="1"/>
    </xf>
    <xf numFmtId="49" fontId="2" fillId="7" borderId="6" xfId="0" applyNumberFormat="1"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7" fillId="2" borderId="6" xfId="0" applyFont="1" applyFill="1" applyBorder="1" applyAlignment="1">
      <alignment horizontal="center" vertical="center"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6" xfId="0" applyFont="1" applyBorder="1" applyAlignment="1">
      <alignment vertical="center"/>
    </xf>
    <xf numFmtId="0" fontId="2" fillId="3" borderId="6" xfId="0" applyFont="1" applyFill="1" applyBorder="1" applyAlignment="1">
      <alignment horizontal="left" vertical="top"/>
    </xf>
    <xf numFmtId="14" fontId="13"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4" xfId="0" applyFont="1" applyBorder="1" applyAlignment="1">
      <alignment horizontal="center" vertical="center"/>
    </xf>
    <xf numFmtId="167" fontId="2" fillId="0" borderId="6" xfId="0" applyNumberFormat="1" applyFont="1" applyBorder="1" applyAlignment="1">
      <alignment horizontal="center" vertical="center"/>
    </xf>
    <xf numFmtId="49" fontId="12" fillId="0" borderId="6" xfId="0" applyNumberFormat="1" applyFont="1" applyBorder="1" applyAlignment="1">
      <alignment horizontal="center" vertical="center"/>
    </xf>
    <xf numFmtId="14" fontId="2" fillId="0" borderId="6" xfId="0" applyNumberFormat="1" applyFont="1" applyBorder="1" applyAlignment="1">
      <alignment horizontal="center" vertical="center"/>
    </xf>
    <xf numFmtId="49" fontId="2" fillId="0" borderId="6" xfId="0" applyNumberFormat="1" applyFont="1" applyBorder="1" applyAlignment="1">
      <alignment horizontal="left" vertical="center"/>
    </xf>
    <xf numFmtId="49" fontId="13" fillId="0" borderId="6" xfId="0" applyNumberFormat="1" applyFont="1" applyBorder="1" applyAlignment="1">
      <alignment horizontal="center" vertical="center"/>
    </xf>
    <xf numFmtId="0" fontId="2" fillId="0" borderId="9" xfId="0" applyFont="1" applyBorder="1" applyAlignment="1">
      <alignment vertical="center"/>
    </xf>
    <xf numFmtId="0" fontId="2" fillId="3" borderId="9" xfId="0" applyFont="1" applyFill="1" applyBorder="1" applyAlignment="1">
      <alignment horizontal="left" vertical="top"/>
    </xf>
    <xf numFmtId="14" fontId="2" fillId="0" borderId="9"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xf>
    <xf numFmtId="167" fontId="2" fillId="0" borderId="9" xfId="0" applyNumberFormat="1" applyFont="1" applyBorder="1" applyAlignment="1">
      <alignment horizontal="center" vertical="center"/>
    </xf>
    <xf numFmtId="0" fontId="2" fillId="3" borderId="4" xfId="0" applyFont="1" applyFill="1" applyBorder="1" applyAlignment="1">
      <alignment horizontal="left" vertical="top"/>
    </xf>
    <xf numFmtId="0" fontId="8" fillId="0" borderId="4" xfId="0" applyFont="1" applyBorder="1" applyAlignment="1">
      <alignment horizontal="center" vertical="center"/>
    </xf>
    <xf numFmtId="0" fontId="8" fillId="0" borderId="4" xfId="0" applyFont="1" applyBorder="1" applyAlignment="1">
      <alignment vertical="center"/>
    </xf>
    <xf numFmtId="0" fontId="0" fillId="0" borderId="0" xfId="0" applyAlignment="1">
      <alignment horizontal="left" vertical="top"/>
    </xf>
    <xf numFmtId="14" fontId="8" fillId="0" borderId="0" xfId="0" applyNumberFormat="1"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49" fontId="2" fillId="0" borderId="4" xfId="0" applyNumberFormat="1" applyFont="1" applyBorder="1" applyAlignment="1">
      <alignment vertical="center"/>
    </xf>
    <xf numFmtId="14" fontId="2" fillId="0" borderId="4" xfId="0" applyNumberFormat="1" applyFont="1" applyBorder="1" applyAlignment="1">
      <alignment horizontal="center" vertical="center"/>
    </xf>
    <xf numFmtId="14" fontId="2" fillId="0" borderId="5" xfId="0" applyNumberFormat="1" applyFont="1" applyBorder="1" applyAlignment="1">
      <alignment horizontal="center" vertical="center"/>
    </xf>
    <xf numFmtId="0" fontId="2" fillId="0" borderId="3" xfId="0" applyFont="1" applyBorder="1" applyAlignment="1">
      <alignment horizontal="center" vertical="center"/>
    </xf>
    <xf numFmtId="167" fontId="2" fillId="0" borderId="4" xfId="0" applyNumberFormat="1" applyFont="1" applyBorder="1" applyAlignment="1">
      <alignment horizontal="center" vertical="center"/>
    </xf>
    <xf numFmtId="0" fontId="0" fillId="0" borderId="0" xfId="0" applyAlignment="1">
      <alignment wrapText="1"/>
    </xf>
    <xf numFmtId="0" fontId="2" fillId="7" borderId="4" xfId="0" applyFont="1" applyFill="1" applyBorder="1" applyAlignment="1">
      <alignment horizontal="center" vertical="center" wrapText="1"/>
    </xf>
    <xf numFmtId="0" fontId="0" fillId="0" borderId="4" xfId="0" applyBorder="1" applyAlignment="1">
      <alignment horizontal="center"/>
    </xf>
    <xf numFmtId="0" fontId="0" fillId="0" borderId="4" xfId="0" applyBorder="1" applyAlignment="1">
      <alignment horizontal="center" vertical="center"/>
    </xf>
    <xf numFmtId="0" fontId="13" fillId="9" borderId="6" xfId="0" applyFont="1" applyFill="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11"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 xfId="0" applyFont="1" applyBorder="1" applyAlignment="1">
      <alignment horizontal="center" vertical="center" wrapText="1"/>
    </xf>
    <xf numFmtId="0" fontId="13" fillId="14" borderId="6"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3" fillId="14" borderId="12" xfId="0" applyFont="1" applyFill="1" applyBorder="1" applyAlignment="1">
      <alignment horizontal="center" vertical="center" wrapText="1"/>
    </xf>
    <xf numFmtId="14" fontId="13" fillId="0" borderId="12"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10" borderId="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3" xfId="0" applyFont="1" applyFill="1" applyBorder="1" applyAlignment="1">
      <alignment horizontal="center" vertical="center" wrapText="1"/>
    </xf>
    <xf numFmtId="49" fontId="2" fillId="7" borderId="14" xfId="0" applyNumberFormat="1" applyFont="1" applyFill="1" applyBorder="1" applyAlignment="1">
      <alignment horizontal="center" vertical="center" wrapText="1"/>
    </xf>
    <xf numFmtId="0" fontId="17" fillId="14" borderId="6" xfId="0"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2" xfId="0" applyNumberFormat="1" applyFont="1" applyFill="1" applyBorder="1" applyAlignment="1">
      <alignment horizontal="center" vertical="center" wrapText="1"/>
    </xf>
    <xf numFmtId="0" fontId="17" fillId="0" borderId="6" xfId="0" applyFont="1" applyBorder="1" applyAlignment="1">
      <alignment horizontal="center" vertical="center" wrapText="1"/>
    </xf>
    <xf numFmtId="0" fontId="13" fillId="9" borderId="11"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0" fontId="2" fillId="9" borderId="14" xfId="0" applyFont="1" applyFill="1" applyBorder="1" applyAlignment="1">
      <alignment horizontal="center" vertical="center" wrapText="1"/>
    </xf>
    <xf numFmtId="0" fontId="2" fillId="9" borderId="11" xfId="0" applyFont="1" applyFill="1" applyBorder="1" applyAlignment="1">
      <alignment horizontal="center" vertical="center" wrapText="1"/>
    </xf>
    <xf numFmtId="0" fontId="2" fillId="9" borderId="12" xfId="0" applyFont="1" applyFill="1" applyBorder="1" applyAlignment="1">
      <alignment horizontal="center" vertical="center" wrapText="1"/>
    </xf>
    <xf numFmtId="14" fontId="17" fillId="0" borderId="6" xfId="0" applyNumberFormat="1" applyFont="1" applyBorder="1" applyAlignment="1">
      <alignment horizontal="center" vertical="center" wrapText="1"/>
    </xf>
    <xf numFmtId="14" fontId="2" fillId="9" borderId="12" xfId="0" applyNumberFormat="1" applyFont="1" applyFill="1" applyBorder="1" applyAlignment="1">
      <alignment horizontal="center" vertical="center" wrapText="1"/>
    </xf>
    <xf numFmtId="14" fontId="2" fillId="0" borderId="14"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14" fontId="2" fillId="0" borderId="12"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14" fontId="8" fillId="0" borderId="4" xfId="0" applyNumberFormat="1" applyFont="1" applyBorder="1" applyAlignment="1">
      <alignment horizontal="center" vertical="center"/>
    </xf>
    <xf numFmtId="0" fontId="15" fillId="0" borderId="4" xfId="0" applyFont="1" applyBorder="1" applyAlignment="1">
      <alignment horizontal="center" vertical="center"/>
    </xf>
    <xf numFmtId="0" fontId="9" fillId="0" borderId="4" xfId="0" applyFont="1" applyBorder="1" applyAlignment="1">
      <alignment vertical="center"/>
    </xf>
    <xf numFmtId="8" fontId="8" fillId="0" borderId="4" xfId="0" applyNumberFormat="1"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pplyAlignment="1">
      <alignment vertical="center"/>
    </xf>
    <xf numFmtId="49" fontId="2" fillId="0" borderId="2" xfId="0" applyNumberFormat="1" applyFont="1" applyBorder="1" applyAlignment="1">
      <alignment vertical="center"/>
    </xf>
    <xf numFmtId="14" fontId="2" fillId="0" borderId="2" xfId="0" applyNumberFormat="1"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167" fontId="2" fillId="0" borderId="7" xfId="0" applyNumberFormat="1" applyFont="1" applyBorder="1" applyAlignment="1">
      <alignment horizontal="center" vertical="center"/>
    </xf>
    <xf numFmtId="0" fontId="0" fillId="0" borderId="4" xfId="0" applyBorder="1" applyAlignment="1">
      <alignment horizontal="left" vertical="top"/>
    </xf>
    <xf numFmtId="49" fontId="2" fillId="0" borderId="11" xfId="0" applyNumberFormat="1" applyFont="1" applyBorder="1" applyAlignment="1">
      <alignment vertical="center"/>
    </xf>
    <xf numFmtId="0" fontId="2" fillId="0" borderId="10" xfId="0" applyFont="1" applyBorder="1" applyAlignment="1">
      <alignment vertical="center"/>
    </xf>
    <xf numFmtId="0" fontId="2" fillId="3" borderId="10" xfId="0" applyFont="1" applyFill="1" applyBorder="1" applyAlignment="1">
      <alignment horizontal="left" vertical="top"/>
    </xf>
    <xf numFmtId="0" fontId="2" fillId="0" borderId="13" xfId="0" applyFont="1" applyBorder="1" applyAlignment="1">
      <alignment vertical="center"/>
    </xf>
    <xf numFmtId="0" fontId="2" fillId="3" borderId="13" xfId="0" applyFont="1" applyFill="1" applyBorder="1" applyAlignment="1">
      <alignment horizontal="left" vertical="top"/>
    </xf>
    <xf numFmtId="0" fontId="2" fillId="3" borderId="2" xfId="0" applyFont="1" applyFill="1" applyBorder="1" applyAlignment="1">
      <alignment horizontal="left" vertical="top"/>
    </xf>
    <xf numFmtId="49" fontId="13" fillId="7" borderId="15" xfId="0" applyNumberFormat="1" applyFont="1" applyFill="1" applyBorder="1" applyAlignment="1">
      <alignment horizontal="left" vertical="center" wrapText="1"/>
    </xf>
    <xf numFmtId="49" fontId="13" fillId="7" borderId="6" xfId="0" applyNumberFormat="1" applyFont="1" applyFill="1" applyBorder="1" applyAlignment="1">
      <alignment horizontal="left" vertical="center" wrapText="1"/>
    </xf>
    <xf numFmtId="49" fontId="2" fillId="0" borderId="5" xfId="0" applyNumberFormat="1" applyFont="1" applyBorder="1" applyAlignment="1">
      <alignment vertical="center"/>
    </xf>
    <xf numFmtId="0" fontId="15" fillId="0" borderId="10" xfId="0" applyFont="1" applyBorder="1" applyAlignment="1">
      <alignment horizontal="center" vertical="center"/>
    </xf>
    <xf numFmtId="0" fontId="2" fillId="0" borderId="8" xfId="0" applyFont="1" applyBorder="1" applyAlignment="1">
      <alignment horizontal="center" vertical="center"/>
    </xf>
    <xf numFmtId="0" fontId="9" fillId="0" borderId="10" xfId="0" applyFont="1" applyBorder="1" applyAlignment="1">
      <alignment vertical="center"/>
    </xf>
    <xf numFmtId="164" fontId="2" fillId="0" borderId="15" xfId="0" applyNumberFormat="1" applyFont="1" applyBorder="1" applyAlignment="1">
      <alignment horizontal="center" vertical="center" wrapText="1"/>
    </xf>
    <xf numFmtId="164" fontId="2" fillId="0" borderId="19" xfId="0" applyNumberFormat="1" applyFont="1" applyBorder="1" applyAlignment="1">
      <alignment horizontal="center" vertical="center" wrapText="1"/>
    </xf>
    <xf numFmtId="0" fontId="13"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17" fillId="0" borderId="8" xfId="0" applyFont="1" applyBorder="1" applyAlignment="1">
      <alignment horizontal="center" vertical="center" wrapText="1"/>
    </xf>
    <xf numFmtId="0" fontId="2" fillId="0" borderId="3" xfId="0" applyFont="1" applyBorder="1" applyAlignment="1">
      <alignment horizontal="center" vertical="center" wrapText="1"/>
    </xf>
    <xf numFmtId="168" fontId="8" fillId="0" borderId="0" xfId="0" applyNumberFormat="1" applyFont="1" applyAlignment="1">
      <alignment horizontal="center" vertical="center"/>
    </xf>
    <xf numFmtId="0" fontId="13" fillId="0" borderId="16" xfId="0" applyFont="1" applyBorder="1" applyAlignment="1">
      <alignment horizontal="center" vertical="center" wrapText="1"/>
    </xf>
    <xf numFmtId="49" fontId="2" fillId="0" borderId="1" xfId="0" applyNumberFormat="1" applyFont="1" applyBorder="1" applyAlignment="1">
      <alignment horizontal="center" vertical="center" wrapText="1"/>
    </xf>
    <xf numFmtId="8" fontId="13" fillId="0" borderId="4"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vertical="center" wrapText="1"/>
    </xf>
    <xf numFmtId="0" fontId="13"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top" wrapText="1"/>
    </xf>
    <xf numFmtId="0" fontId="17" fillId="12" borderId="6" xfId="0" applyFont="1" applyFill="1" applyBorder="1" applyAlignment="1">
      <alignment horizontal="center" vertical="center" wrapText="1"/>
    </xf>
    <xf numFmtId="0" fontId="13" fillId="0" borderId="6" xfId="0" applyFont="1" applyBorder="1" applyAlignment="1">
      <alignment horizontal="center" vertical="center"/>
    </xf>
    <xf numFmtId="0" fontId="17" fillId="13" borderId="6" xfId="0" applyFont="1" applyFill="1" applyBorder="1" applyAlignment="1">
      <alignment horizontal="center" vertical="center" wrapText="1"/>
    </xf>
    <xf numFmtId="0" fontId="0" fillId="0" borderId="6" xfId="0" applyBorder="1" applyAlignment="1">
      <alignment horizontal="center" vertical="center"/>
    </xf>
    <xf numFmtId="0" fontId="0" fillId="9" borderId="0" xfId="0" applyFill="1" applyAlignment="1">
      <alignment horizontal="center" vertical="center"/>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13" fillId="7" borderId="6"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49" fontId="17" fillId="11" borderId="6" xfId="0" applyNumberFormat="1" applyFont="1" applyFill="1" applyBorder="1" applyAlignment="1">
      <alignment horizontal="center" vertical="center" wrapText="1"/>
    </xf>
    <xf numFmtId="49" fontId="13" fillId="9" borderId="6" xfId="0" applyNumberFormat="1" applyFont="1" applyFill="1" applyBorder="1" applyAlignment="1">
      <alignment horizontal="center" vertical="center" wrapText="1"/>
    </xf>
    <xf numFmtId="49" fontId="13" fillId="9" borderId="12" xfId="0" applyNumberFormat="1" applyFont="1" applyFill="1" applyBorder="1" applyAlignment="1">
      <alignment horizontal="center" vertical="center" wrapText="1"/>
    </xf>
    <xf numFmtId="49" fontId="13" fillId="11" borderId="12" xfId="0" applyNumberFormat="1" applyFont="1" applyFill="1" applyBorder="1" applyAlignment="1">
      <alignment horizontal="center" vertical="center" wrapText="1"/>
    </xf>
    <xf numFmtId="49" fontId="13" fillId="0" borderId="12" xfId="0" applyNumberFormat="1" applyFont="1" applyBorder="1" applyAlignment="1">
      <alignment horizontal="center" vertical="center" wrapText="1"/>
    </xf>
    <xf numFmtId="0" fontId="13" fillId="11" borderId="12" xfId="0" applyFont="1" applyFill="1" applyBorder="1" applyAlignment="1">
      <alignment horizontal="center" vertical="top" wrapText="1"/>
    </xf>
    <xf numFmtId="49" fontId="2" fillId="0" borderId="6" xfId="0" applyNumberFormat="1" applyFont="1" applyBorder="1" applyAlignment="1">
      <alignment horizontal="center" vertical="top" wrapText="1"/>
    </xf>
    <xf numFmtId="49" fontId="2" fillId="6" borderId="6" xfId="0" applyNumberFormat="1" applyFont="1" applyFill="1" applyBorder="1" applyAlignment="1">
      <alignment horizontal="center" vertical="top" wrapText="1"/>
    </xf>
    <xf numFmtId="0" fontId="1" fillId="0" borderId="6" xfId="0" applyFont="1" applyBorder="1" applyAlignment="1">
      <alignment horizontal="left" vertical="center"/>
    </xf>
    <xf numFmtId="49" fontId="2" fillId="0" borderId="6" xfId="0" applyNumberFormat="1" applyFont="1" applyBorder="1" applyAlignment="1">
      <alignment vertical="top" wrapText="1"/>
    </xf>
    <xf numFmtId="0" fontId="3" fillId="2" borderId="6" xfId="0" applyFont="1" applyFill="1" applyBorder="1" applyAlignment="1">
      <alignment horizontal="center" vertical="top" wrapText="1"/>
    </xf>
    <xf numFmtId="14" fontId="17" fillId="10" borderId="6" xfId="0" applyNumberFormat="1" applyFont="1" applyFill="1" applyBorder="1" applyAlignment="1">
      <alignment horizontal="center" vertical="center" wrapText="1"/>
    </xf>
    <xf numFmtId="14" fontId="13" fillId="0" borderId="6" xfId="0" applyNumberFormat="1" applyFont="1" applyBorder="1" applyAlignment="1">
      <alignment horizontal="center" vertical="center" wrapText="1"/>
    </xf>
    <xf numFmtId="14" fontId="13" fillId="10" borderId="6" xfId="0" applyNumberFormat="1" applyFont="1" applyFill="1" applyBorder="1" applyAlignment="1">
      <alignment horizontal="center" vertical="center" wrapText="1"/>
    </xf>
    <xf numFmtId="49" fontId="2" fillId="9" borderId="6" xfId="0" applyNumberFormat="1" applyFont="1" applyFill="1" applyBorder="1" applyAlignment="1">
      <alignment horizontal="center" vertical="top" wrapText="1"/>
    </xf>
    <xf numFmtId="0" fontId="13" fillId="0" borderId="12" xfId="0" applyFont="1" applyBorder="1" applyAlignment="1">
      <alignment horizontal="center" vertical="top" wrapText="1"/>
    </xf>
    <xf numFmtId="14" fontId="0" fillId="0" borderId="4" xfId="0" applyNumberFormat="1" applyBorder="1" applyAlignment="1">
      <alignment horizontal="center" vertical="center"/>
    </xf>
    <xf numFmtId="14" fontId="0" fillId="0" borderId="0" xfId="0" applyNumberFormat="1" applyAlignment="1">
      <alignment horizontal="center" vertical="center"/>
    </xf>
    <xf numFmtId="17" fontId="13" fillId="0" borderId="12" xfId="0" applyNumberFormat="1" applyFont="1" applyBorder="1" applyAlignment="1">
      <alignment horizontal="center" vertical="center" wrapText="1"/>
    </xf>
    <xf numFmtId="14" fontId="0" fillId="0" borderId="0" xfId="0" applyNumberFormat="1" applyAlignment="1">
      <alignment horizontal="center" vertical="center" wrapText="1"/>
    </xf>
    <xf numFmtId="14" fontId="0" fillId="0" borderId="0" xfId="0" applyNumberFormat="1"/>
    <xf numFmtId="3" fontId="13" fillId="0" borderId="13" xfId="0" applyNumberFormat="1" applyFont="1" applyBorder="1" applyAlignment="1">
      <alignment horizontal="center" vertical="center" wrapText="1"/>
    </xf>
    <xf numFmtId="169" fontId="0" fillId="0" borderId="0" xfId="0" applyNumberFormat="1"/>
    <xf numFmtId="169" fontId="0" fillId="0" borderId="0" xfId="0" applyNumberFormat="1" applyAlignment="1">
      <alignment horizontal="center" vertical="center"/>
    </xf>
    <xf numFmtId="14" fontId="27" fillId="0" borderId="0" xfId="0" applyNumberFormat="1" applyFont="1"/>
    <xf numFmtId="2" fontId="13" fillId="11" borderId="12" xfId="0" applyNumberFormat="1" applyFont="1" applyFill="1" applyBorder="1" applyAlignment="1">
      <alignment horizontal="center" vertical="center" wrapText="1"/>
    </xf>
    <xf numFmtId="0" fontId="29" fillId="0" borderId="16" xfId="0" applyFont="1" applyBorder="1" applyAlignment="1">
      <alignment horizontal="center" vertical="center" wrapText="1"/>
    </xf>
    <xf numFmtId="0" fontId="29" fillId="0" borderId="13" xfId="0" applyFont="1" applyBorder="1" applyAlignment="1">
      <alignment horizontal="center" vertical="center" wrapText="1"/>
    </xf>
    <xf numFmtId="0" fontId="30" fillId="11" borderId="12" xfId="0" applyFont="1" applyFill="1" applyBorder="1" applyAlignment="1">
      <alignment horizontal="center" vertical="center" wrapText="1"/>
    </xf>
    <xf numFmtId="0" fontId="29" fillId="11" borderId="12" xfId="0" applyFont="1" applyFill="1" applyBorder="1" applyAlignment="1">
      <alignment horizontal="center" vertical="center" wrapText="1"/>
    </xf>
    <xf numFmtId="0" fontId="31" fillId="11" borderId="12" xfId="0" applyFont="1" applyFill="1" applyBorder="1" applyAlignment="1">
      <alignment horizontal="center" vertical="center" wrapText="1"/>
    </xf>
    <xf numFmtId="8" fontId="13" fillId="0" borderId="13" xfId="0" applyNumberFormat="1" applyFont="1" applyBorder="1" applyAlignment="1">
      <alignment horizontal="center" vertical="center" wrapText="1"/>
    </xf>
    <xf numFmtId="0" fontId="2" fillId="6" borderId="9"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13"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7" fillId="13" borderId="12" xfId="0" applyFont="1" applyFill="1" applyBorder="1" applyAlignment="1">
      <alignment horizontal="center" vertical="center" wrapText="1"/>
    </xf>
    <xf numFmtId="49" fontId="2" fillId="6" borderId="12" xfId="0" applyNumberFormat="1" applyFont="1" applyFill="1" applyBorder="1" applyAlignment="1">
      <alignment horizontal="center" vertical="center" wrapText="1"/>
    </xf>
    <xf numFmtId="0" fontId="17" fillId="11" borderId="12" xfId="0" applyFont="1" applyFill="1" applyBorder="1" applyAlignment="1">
      <alignment horizontal="center" vertical="center" wrapText="1"/>
    </xf>
    <xf numFmtId="0" fontId="13" fillId="11"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3" fillId="11" borderId="4" xfId="0" applyFont="1" applyFill="1" applyBorder="1" applyAlignment="1">
      <alignment horizontal="center" vertical="center" wrapText="1"/>
    </xf>
    <xf numFmtId="49" fontId="2" fillId="6" borderId="11" xfId="0" applyNumberFormat="1" applyFont="1" applyFill="1" applyBorder="1" applyAlignment="1">
      <alignment horizontal="center" vertical="center" wrapText="1"/>
    </xf>
    <xf numFmtId="0" fontId="13" fillId="11" borderId="4" xfId="0" applyFont="1" applyFill="1" applyBorder="1" applyAlignment="1">
      <alignment horizontal="center" vertical="top" wrapText="1"/>
    </xf>
    <xf numFmtId="0" fontId="17" fillId="10" borderId="6" xfId="0" applyFont="1" applyFill="1" applyBorder="1" applyAlignment="1">
      <alignment horizontal="center" vertical="center" wrapText="1"/>
    </xf>
    <xf numFmtId="49" fontId="2" fillId="9" borderId="12" xfId="0" applyNumberFormat="1" applyFont="1" applyFill="1" applyBorder="1" applyAlignment="1">
      <alignment horizontal="center" vertical="center" wrapText="1"/>
    </xf>
    <xf numFmtId="49" fontId="2" fillId="7" borderId="4" xfId="0" applyNumberFormat="1"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4" xfId="0" applyFont="1" applyFill="1" applyBorder="1" applyAlignment="1">
      <alignment horizontal="center" vertical="center" wrapText="1"/>
    </xf>
    <xf numFmtId="49" fontId="13" fillId="11" borderId="6" xfId="0" applyNumberFormat="1" applyFont="1" applyFill="1" applyBorder="1" applyAlignment="1">
      <alignment horizontal="center" vertical="center" wrapText="1"/>
    </xf>
    <xf numFmtId="49" fontId="17" fillId="11"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2" fillId="0" borderId="12" xfId="0" applyNumberFormat="1" applyFont="1" applyBorder="1" applyAlignment="1">
      <alignment horizontal="center" vertical="top" wrapText="1"/>
    </xf>
    <xf numFmtId="0" fontId="13" fillId="11" borderId="6" xfId="0" applyFont="1" applyFill="1" applyBorder="1" applyAlignment="1">
      <alignment horizontal="center" vertical="top" wrapText="1"/>
    </xf>
    <xf numFmtId="0" fontId="2" fillId="6" borderId="11" xfId="0" applyFont="1" applyFill="1" applyBorder="1" applyAlignment="1">
      <alignment horizontal="center" vertical="center" wrapText="1"/>
    </xf>
    <xf numFmtId="0" fontId="13" fillId="0" borderId="14"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3" fillId="0" borderId="11" xfId="0" applyFont="1" applyBorder="1" applyAlignment="1">
      <alignment horizontal="center" vertical="top" wrapText="1"/>
    </xf>
    <xf numFmtId="49" fontId="17" fillId="0" borderId="11" xfId="0" applyNumberFormat="1" applyFont="1" applyBorder="1" applyAlignment="1">
      <alignment horizontal="center" vertical="center" wrapText="1"/>
    </xf>
    <xf numFmtId="0" fontId="13" fillId="0" borderId="6" xfId="0" applyFont="1" applyBorder="1" applyAlignment="1">
      <alignment horizontal="center" vertical="top" wrapText="1"/>
    </xf>
    <xf numFmtId="49" fontId="17" fillId="0" borderId="16" xfId="0" applyNumberFormat="1" applyFont="1" applyBorder="1" applyAlignment="1">
      <alignment horizontal="center" vertical="center" wrapText="1"/>
    </xf>
    <xf numFmtId="49" fontId="2" fillId="9" borderId="11" xfId="0" applyNumberFormat="1" applyFont="1" applyFill="1" applyBorder="1" applyAlignment="1">
      <alignment horizontal="center" vertical="center" wrapText="1"/>
    </xf>
    <xf numFmtId="49" fontId="2" fillId="9" borderId="4"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49" fontId="2" fillId="9" borderId="13" xfId="0" applyNumberFormat="1" applyFont="1" applyFill="1" applyBorder="1" applyAlignment="1">
      <alignment horizontal="center" vertical="center" wrapText="1"/>
    </xf>
    <xf numFmtId="3" fontId="2" fillId="0" borderId="14"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3" fillId="10" borderId="6" xfId="0" applyFont="1" applyFill="1" applyBorder="1" applyAlignment="1">
      <alignment horizontal="center" vertical="center" wrapText="1"/>
    </xf>
    <xf numFmtId="14" fontId="17" fillId="0" borderId="12"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0" fontId="0" fillId="0" borderId="12" xfId="0" applyBorder="1" applyAlignment="1">
      <alignment horizontal="center" vertical="center"/>
    </xf>
    <xf numFmtId="14" fontId="13" fillId="0" borderId="4" xfId="0" applyNumberFormat="1" applyFont="1" applyBorder="1" applyAlignment="1">
      <alignment horizontal="center" vertical="center" wrapText="1"/>
    </xf>
    <xf numFmtId="14" fontId="0" fillId="0" borderId="6" xfId="0" applyNumberFormat="1" applyBorder="1" applyAlignment="1">
      <alignment horizontal="center" vertical="center"/>
    </xf>
    <xf numFmtId="14" fontId="0" fillId="0" borderId="12" xfId="0" applyNumberFormat="1" applyBorder="1" applyAlignment="1">
      <alignment horizontal="center" vertical="center"/>
    </xf>
    <xf numFmtId="0" fontId="0" fillId="0" borderId="11" xfId="0" applyBorder="1" applyAlignment="1">
      <alignment horizontal="center" vertical="center"/>
    </xf>
    <xf numFmtId="14" fontId="13" fillId="0" borderId="11" xfId="0" applyNumberFormat="1" applyFont="1" applyBorder="1" applyAlignment="1">
      <alignment horizontal="center" vertical="center"/>
    </xf>
    <xf numFmtId="0" fontId="13" fillId="9" borderId="4" xfId="0" applyFont="1" applyFill="1" applyBorder="1" applyAlignment="1">
      <alignment horizontal="center" vertical="center" wrapText="1"/>
    </xf>
    <xf numFmtId="0" fontId="13" fillId="0" borderId="0" xfId="0" applyFont="1" applyAlignment="1">
      <alignment horizontal="center" vertical="center" wrapText="1"/>
    </xf>
    <xf numFmtId="0" fontId="14" fillId="0" borderId="6" xfId="0" applyFont="1" applyBorder="1" applyAlignment="1">
      <alignment wrapText="1"/>
    </xf>
    <xf numFmtId="17" fontId="13" fillId="0" borderId="4" xfId="0" applyNumberFormat="1" applyFont="1" applyBorder="1" applyAlignment="1">
      <alignment horizontal="center" vertical="center" wrapText="1"/>
    </xf>
    <xf numFmtId="0" fontId="28" fillId="0" borderId="6" xfId="0" applyFont="1" applyBorder="1" applyAlignment="1">
      <alignment wrapText="1"/>
    </xf>
    <xf numFmtId="0" fontId="26" fillId="9" borderId="6" xfId="0" applyFont="1" applyFill="1" applyBorder="1"/>
    <xf numFmtId="0" fontId="28" fillId="0" borderId="4" xfId="0" applyFont="1" applyBorder="1" applyAlignment="1">
      <alignment wrapText="1"/>
    </xf>
    <xf numFmtId="0" fontId="32" fillId="0" borderId="6" xfId="0" applyFont="1" applyBorder="1" applyAlignment="1">
      <alignment wrapText="1"/>
    </xf>
    <xf numFmtId="0" fontId="26" fillId="0" borderId="6" xfId="0" applyFont="1" applyBorder="1"/>
    <xf numFmtId="0" fontId="25" fillId="0" borderId="6" xfId="0" applyFont="1" applyBorder="1"/>
    <xf numFmtId="0" fontId="25" fillId="9" borderId="12" xfId="0" applyFont="1" applyFill="1" applyBorder="1" applyAlignment="1">
      <alignment wrapText="1"/>
    </xf>
    <xf numFmtId="49" fontId="13" fillId="0" borderId="13"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17" fillId="10" borderId="4"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7" fillId="0" borderId="5" xfId="0" applyFont="1" applyBorder="1" applyAlignment="1">
      <alignment horizontal="center" vertical="center" wrapText="1"/>
    </xf>
    <xf numFmtId="49" fontId="2" fillId="6" borderId="13"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3" xfId="0" applyFont="1" applyBorder="1" applyAlignment="1">
      <alignment horizontal="center" vertical="top" wrapText="1"/>
    </xf>
    <xf numFmtId="3" fontId="17" fillId="0" borderId="3"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0" fontId="7" fillId="5" borderId="5" xfId="0" applyFont="1" applyFill="1" applyBorder="1" applyAlignment="1">
      <alignment horizontal="center" vertical="center"/>
    </xf>
    <xf numFmtId="0" fontId="2" fillId="0" borderId="5" xfId="0" applyFont="1" applyBorder="1"/>
    <xf numFmtId="0" fontId="7" fillId="5" borderId="3" xfId="0" applyFont="1" applyFill="1" applyBorder="1" applyAlignment="1">
      <alignment horizontal="center" vertical="center"/>
    </xf>
    <xf numFmtId="0" fontId="2" fillId="0" borderId="3" xfId="0" applyFont="1" applyBorder="1" applyAlignment="1">
      <alignment vertical="center"/>
    </xf>
    <xf numFmtId="0" fontId="2" fillId="0" borderId="3" xfId="0" applyFont="1" applyBorder="1"/>
    <xf numFmtId="3" fontId="17" fillId="0" borderId="6" xfId="0" applyNumberFormat="1" applyFont="1" applyBorder="1" applyAlignment="1">
      <alignment horizontal="center" vertical="center" wrapText="1"/>
    </xf>
    <xf numFmtId="0" fontId="35" fillId="0" borderId="12" xfId="0" applyFont="1" applyBorder="1" applyAlignment="1">
      <alignment vertical="center"/>
    </xf>
    <xf numFmtId="3" fontId="2" fillId="8" borderId="20" xfId="0" applyNumberFormat="1" applyFont="1" applyFill="1" applyBorder="1" applyAlignment="1">
      <alignment horizontal="center" vertical="center" wrapText="1"/>
    </xf>
    <xf numFmtId="0" fontId="25" fillId="9" borderId="9" xfId="0" applyFont="1" applyFill="1" applyBorder="1" applyAlignment="1">
      <alignment wrapText="1"/>
    </xf>
    <xf numFmtId="0" fontId="13" fillId="0" borderId="21" xfId="0" applyFont="1" applyBorder="1" applyAlignment="1">
      <alignment horizontal="center" vertical="center" wrapText="1"/>
    </xf>
    <xf numFmtId="0" fontId="13" fillId="0" borderId="13" xfId="0" applyFont="1" applyBorder="1" applyAlignment="1">
      <alignment horizontal="center" vertical="center"/>
    </xf>
    <xf numFmtId="14" fontId="2" fillId="0" borderId="9" xfId="0" applyNumberFormat="1" applyFont="1" applyBorder="1" applyAlignment="1">
      <alignment horizontal="center" vertical="center" wrapText="1"/>
    </xf>
    <xf numFmtId="14" fontId="2" fillId="0" borderId="13" xfId="0" applyNumberFormat="1" applyFont="1" applyBorder="1" applyAlignment="1">
      <alignment horizontal="center" vertical="center" wrapText="1"/>
    </xf>
    <xf numFmtId="14" fontId="2"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13" fillId="0" borderId="0" xfId="0" applyFont="1" applyAlignment="1">
      <alignment horizontal="center" vertical="top" wrapText="1"/>
    </xf>
    <xf numFmtId="0" fontId="34" fillId="0" borderId="0" xfId="0" applyFont="1" applyAlignment="1">
      <alignment wrapText="1"/>
    </xf>
    <xf numFmtId="0" fontId="14" fillId="0" borderId="0" xfId="0" applyFont="1"/>
    <xf numFmtId="0" fontId="36" fillId="0" borderId="0" xfId="0" applyFont="1"/>
    <xf numFmtId="0" fontId="37" fillId="0" borderId="0" xfId="0" applyFont="1"/>
    <xf numFmtId="0" fontId="28" fillId="0" borderId="0" xfId="0" applyFont="1"/>
    <xf numFmtId="0" fontId="13" fillId="0" borderId="12" xfId="0" applyFont="1" applyBorder="1" applyAlignment="1">
      <alignment horizontal="left" vertical="top" wrapText="1"/>
    </xf>
    <xf numFmtId="0" fontId="39" fillId="9" borderId="0" xfId="0" applyFont="1" applyFill="1"/>
    <xf numFmtId="0" fontId="0" fillId="0" borderId="12" xfId="0" applyBorder="1" applyAlignment="1">
      <alignment horizontal="center" vertical="center" wrapText="1"/>
    </xf>
    <xf numFmtId="0" fontId="28" fillId="9" borderId="6" xfId="0" applyFont="1" applyFill="1" applyBorder="1" applyAlignment="1">
      <alignment horizontal="left" vertical="center" wrapText="1"/>
    </xf>
    <xf numFmtId="0" fontId="13" fillId="0" borderId="16" xfId="0" applyFont="1" applyBorder="1" applyAlignment="1">
      <alignment horizontal="center" vertical="top" wrapText="1"/>
    </xf>
    <xf numFmtId="0" fontId="0" fillId="0" borderId="0" xfId="0" applyAlignment="1">
      <alignment vertical="top"/>
    </xf>
    <xf numFmtId="0" fontId="20" fillId="0" borderId="4" xfId="0" applyFont="1" applyBorder="1" applyAlignment="1">
      <alignment horizontal="center" vertical="center" wrapText="1"/>
    </xf>
    <xf numFmtId="14" fontId="35" fillId="0" borderId="6" xfId="0" applyNumberFormat="1" applyFont="1" applyBorder="1" applyAlignment="1">
      <alignment horizontal="center" vertical="center"/>
    </xf>
    <xf numFmtId="170" fontId="3" fillId="2" borderId="6" xfId="0" applyNumberFormat="1" applyFont="1" applyFill="1" applyBorder="1" applyAlignment="1">
      <alignment horizontal="center" vertical="center" wrapText="1"/>
    </xf>
    <xf numFmtId="170" fontId="13" fillId="0" borderId="6" xfId="0" applyNumberFormat="1" applyFont="1" applyBorder="1" applyAlignment="1">
      <alignment horizontal="center" vertical="center" wrapText="1"/>
    </xf>
    <xf numFmtId="170" fontId="2" fillId="0" borderId="6" xfId="0" applyNumberFormat="1" applyFont="1" applyBorder="1" applyAlignment="1">
      <alignment horizontal="center" vertical="center" wrapText="1"/>
    </xf>
    <xf numFmtId="170" fontId="2" fillId="0" borderId="14" xfId="0" applyNumberFormat="1" applyFont="1" applyBorder="1" applyAlignment="1">
      <alignment horizontal="center" vertical="center" wrapText="1"/>
    </xf>
    <xf numFmtId="170" fontId="2" fillId="0" borderId="12" xfId="0" applyNumberFormat="1" applyFont="1" applyBorder="1" applyAlignment="1">
      <alignment horizontal="center" vertical="center" wrapText="1"/>
    </xf>
    <xf numFmtId="170" fontId="13" fillId="0" borderId="4" xfId="0" applyNumberFormat="1" applyFont="1" applyBorder="1" applyAlignment="1">
      <alignment horizontal="center" vertical="center" wrapText="1"/>
    </xf>
    <xf numFmtId="170" fontId="13" fillId="0" borderId="11" xfId="0" applyNumberFormat="1" applyFont="1" applyBorder="1" applyAlignment="1">
      <alignment horizontal="center" vertical="center" wrapText="1"/>
    </xf>
    <xf numFmtId="170" fontId="13" fillId="0" borderId="12" xfId="0" applyNumberFormat="1" applyFont="1" applyBorder="1" applyAlignment="1">
      <alignment horizontal="center" vertical="center" wrapText="1"/>
    </xf>
    <xf numFmtId="170" fontId="0" fillId="0" borderId="0" xfId="0" applyNumberFormat="1"/>
    <xf numFmtId="170" fontId="17" fillId="0" borderId="6" xfId="0" applyNumberFormat="1" applyFont="1" applyBorder="1" applyAlignment="1">
      <alignment horizontal="center" vertical="center" wrapText="1"/>
    </xf>
    <xf numFmtId="170" fontId="2" fillId="0" borderId="0" xfId="0" applyNumberFormat="1" applyFont="1" applyAlignment="1">
      <alignment horizontal="center" vertical="center" wrapText="1"/>
    </xf>
    <xf numFmtId="170" fontId="2" fillId="0" borderId="11" xfId="0" applyNumberFormat="1" applyFont="1" applyBorder="1" applyAlignment="1">
      <alignment horizontal="center" vertical="center" wrapText="1"/>
    </xf>
    <xf numFmtId="170" fontId="17" fillId="0" borderId="12" xfId="0" applyNumberFormat="1" applyFont="1" applyBorder="1" applyAlignment="1">
      <alignment horizontal="center" vertical="center" wrapText="1"/>
    </xf>
    <xf numFmtId="170" fontId="2" fillId="0" borderId="6" xfId="0" applyNumberFormat="1" applyFont="1" applyBorder="1" applyAlignment="1">
      <alignment horizontal="center" vertical="center"/>
    </xf>
    <xf numFmtId="170" fontId="17" fillId="0" borderId="11" xfId="0" applyNumberFormat="1" applyFont="1" applyBorder="1" applyAlignment="1">
      <alignment vertical="center"/>
    </xf>
    <xf numFmtId="170" fontId="2" fillId="0" borderId="13" xfId="0" applyNumberFormat="1" applyFont="1" applyBorder="1" applyAlignment="1">
      <alignment horizontal="center" vertical="center" wrapText="1"/>
    </xf>
    <xf numFmtId="170" fontId="13" fillId="0" borderId="13" xfId="0" applyNumberFormat="1" applyFont="1" applyBorder="1" applyAlignment="1">
      <alignment horizontal="center" vertical="center" wrapText="1"/>
    </xf>
    <xf numFmtId="170" fontId="3" fillId="2" borderId="2" xfId="0" applyNumberFormat="1" applyFont="1" applyFill="1" applyBorder="1" applyAlignment="1">
      <alignment horizontal="center" vertical="center" wrapText="1"/>
    </xf>
    <xf numFmtId="170" fontId="13" fillId="0" borderId="3" xfId="0" applyNumberFormat="1" applyFont="1" applyBorder="1" applyAlignment="1">
      <alignment horizontal="center" vertical="center" wrapText="1"/>
    </xf>
    <xf numFmtId="170" fontId="13" fillId="0" borderId="1" xfId="0" applyNumberFormat="1" applyFont="1" applyBorder="1" applyAlignment="1">
      <alignment horizontal="center" vertical="center" wrapText="1"/>
    </xf>
    <xf numFmtId="170" fontId="2" fillId="0" borderId="4" xfId="0" applyNumberFormat="1" applyFont="1" applyBorder="1" applyAlignment="1">
      <alignment horizontal="center" vertical="center" wrapText="1"/>
    </xf>
    <xf numFmtId="170" fontId="17" fillId="0" borderId="4" xfId="0" applyNumberFormat="1" applyFont="1" applyBorder="1" applyAlignment="1">
      <alignment horizontal="center" vertical="center" wrapText="1"/>
    </xf>
    <xf numFmtId="170" fontId="17" fillId="0" borderId="1" xfId="0" applyNumberFormat="1" applyFont="1" applyBorder="1" applyAlignment="1">
      <alignment horizontal="center" vertical="center" wrapText="1"/>
    </xf>
    <xf numFmtId="170" fontId="13" fillId="9" borderId="4" xfId="0" applyNumberFormat="1" applyFont="1" applyFill="1" applyBorder="1" applyAlignment="1">
      <alignment horizontal="center" vertical="center" wrapText="1"/>
    </xf>
    <xf numFmtId="170" fontId="13" fillId="10" borderId="4" xfId="0" applyNumberFormat="1" applyFont="1" applyFill="1" applyBorder="1" applyAlignment="1">
      <alignment horizontal="center" vertical="center" wrapText="1"/>
    </xf>
    <xf numFmtId="170" fontId="13" fillId="0" borderId="4" xfId="0" applyNumberFormat="1" applyFont="1" applyBorder="1" applyAlignment="1">
      <alignment horizontal="center" vertical="center"/>
    </xf>
    <xf numFmtId="170" fontId="13" fillId="10" borderId="4" xfId="0" applyNumberFormat="1" applyFont="1" applyFill="1" applyBorder="1" applyAlignment="1">
      <alignment horizontal="center" vertical="center"/>
    </xf>
    <xf numFmtId="170" fontId="2" fillId="0" borderId="1" xfId="0" applyNumberFormat="1" applyFont="1" applyBorder="1" applyAlignment="1">
      <alignment horizontal="center" vertical="center" wrapText="1"/>
    </xf>
    <xf numFmtId="16" fontId="13" fillId="0" borderId="12" xfId="0" applyNumberFormat="1" applyFont="1" applyBorder="1" applyAlignment="1">
      <alignment horizontal="center" vertical="center" wrapText="1"/>
    </xf>
    <xf numFmtId="170" fontId="13" fillId="0" borderId="4" xfId="0" quotePrefix="1" applyNumberFormat="1" applyFont="1" applyBorder="1" applyAlignment="1">
      <alignment horizontal="center" vertical="center" wrapText="1"/>
    </xf>
    <xf numFmtId="0" fontId="17" fillId="0" borderId="0" xfId="0" applyFont="1" applyAlignment="1">
      <alignment horizontal="center" vertical="center" wrapText="1"/>
    </xf>
    <xf numFmtId="0" fontId="17" fillId="10" borderId="12" xfId="0" applyFont="1" applyFill="1" applyBorder="1" applyAlignment="1">
      <alignment horizontal="center" vertical="center" wrapText="1"/>
    </xf>
    <xf numFmtId="0" fontId="33"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center" vertical="top" wrapText="1"/>
    </xf>
    <xf numFmtId="3" fontId="17" fillId="0" borderId="1" xfId="0" applyNumberFormat="1" applyFont="1" applyBorder="1" applyAlignment="1">
      <alignment horizontal="center" vertical="center" wrapText="1"/>
    </xf>
    <xf numFmtId="170" fontId="17" fillId="0" borderId="3" xfId="0" applyNumberFormat="1" applyFont="1" applyBorder="1" applyAlignment="1">
      <alignment horizontal="center" vertical="center" wrapText="1"/>
    </xf>
    <xf numFmtId="170" fontId="13" fillId="10" borderId="1" xfId="0" applyNumberFormat="1" applyFont="1" applyFill="1" applyBorder="1" applyAlignment="1">
      <alignment horizontal="center" vertical="center" wrapText="1"/>
    </xf>
    <xf numFmtId="170" fontId="13" fillId="0" borderId="1" xfId="0" applyNumberFormat="1" applyFont="1" applyBorder="1" applyAlignment="1">
      <alignment horizontal="center" vertical="center"/>
    </xf>
    <xf numFmtId="170" fontId="2" fillId="0" borderId="3" xfId="0" applyNumberFormat="1" applyFont="1" applyBorder="1" applyAlignment="1">
      <alignment horizontal="center" vertical="center" wrapText="1"/>
    </xf>
    <xf numFmtId="8" fontId="13" fillId="0" borderId="1"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wrapText="1"/>
    </xf>
    <xf numFmtId="0" fontId="13" fillId="0" borderId="22" xfId="0" applyFont="1" applyBorder="1" applyAlignment="1">
      <alignment horizontal="center" vertical="center" wrapText="1"/>
    </xf>
    <xf numFmtId="0" fontId="13" fillId="10" borderId="4" xfId="0" applyFont="1" applyFill="1" applyBorder="1" applyAlignment="1">
      <alignment wrapText="1"/>
    </xf>
    <xf numFmtId="0" fontId="13" fillId="0" borderId="5" xfId="0" applyFont="1" applyBorder="1" applyAlignment="1">
      <alignment horizontal="center" vertical="center" wrapText="1"/>
    </xf>
    <xf numFmtId="0" fontId="2" fillId="0" borderId="5" xfId="0" applyFont="1" applyBorder="1" applyAlignment="1">
      <alignment horizontal="center" vertical="center" wrapText="1"/>
    </xf>
    <xf numFmtId="0" fontId="3" fillId="2" borderId="2" xfId="0" applyFont="1" applyFill="1" applyBorder="1" applyAlignment="1">
      <alignment horizontal="center" vertical="top" wrapText="1"/>
    </xf>
    <xf numFmtId="0" fontId="0" fillId="0" borderId="4" xfId="0" applyBorder="1" applyAlignment="1">
      <alignment horizontal="left" vertical="center"/>
    </xf>
    <xf numFmtId="49" fontId="2" fillId="7" borderId="20" xfId="0" applyNumberFormat="1"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0" fillId="0" borderId="6" xfId="0" applyBorder="1" applyAlignment="1">
      <alignment horizontal="center" vertical="center" wrapText="1"/>
    </xf>
    <xf numFmtId="0" fontId="3" fillId="2" borderId="23" xfId="0" applyFont="1" applyFill="1" applyBorder="1" applyAlignment="1">
      <alignment horizontal="center" vertical="center" wrapText="1"/>
    </xf>
    <xf numFmtId="0" fontId="40" fillId="2" borderId="4" xfId="0" applyFont="1" applyFill="1" applyBorder="1" applyAlignment="1">
      <alignment horizontal="center" vertical="center" wrapText="1"/>
    </xf>
    <xf numFmtId="14" fontId="35" fillId="0" borderId="4" xfId="0" applyNumberFormat="1" applyFont="1" applyBorder="1" applyAlignment="1">
      <alignment horizontal="center" vertical="center"/>
    </xf>
    <xf numFmtId="0" fontId="35" fillId="0" borderId="4" xfId="0" applyFont="1" applyBorder="1"/>
    <xf numFmtId="0" fontId="2" fillId="0" borderId="5" xfId="0" applyFont="1" applyBorder="1" applyAlignment="1">
      <alignment horizontal="center" vertical="top" wrapText="1"/>
    </xf>
    <xf numFmtId="0" fontId="0" fillId="0" borderId="0" xfId="0" applyAlignment="1">
      <alignment horizontal="center" vertical="top"/>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3" fillId="11" borderId="11" xfId="0" applyFont="1" applyFill="1" applyBorder="1" applyAlignment="1">
      <alignment horizontal="center" vertical="top" wrapText="1"/>
    </xf>
    <xf numFmtId="0" fontId="28" fillId="0" borderId="0" xfId="0" applyFont="1" applyAlignment="1">
      <alignment horizontal="center" vertical="center"/>
    </xf>
    <xf numFmtId="49" fontId="2" fillId="6" borderId="12" xfId="0" applyNumberFormat="1" applyFont="1" applyFill="1" applyBorder="1" applyAlignment="1">
      <alignment horizontal="center" vertical="top" wrapText="1"/>
    </xf>
    <xf numFmtId="0" fontId="17" fillId="0" borderId="13" xfId="0" applyFont="1" applyBorder="1" applyAlignment="1">
      <alignment horizontal="center" vertical="top" wrapText="1"/>
    </xf>
    <xf numFmtId="0" fontId="38" fillId="0" borderId="13" xfId="0" applyFont="1" applyBorder="1" applyAlignment="1">
      <alignment vertical="top" wrapText="1"/>
    </xf>
    <xf numFmtId="0" fontId="13" fillId="0" borderId="13" xfId="0" applyFont="1" applyBorder="1" applyAlignment="1">
      <alignment horizontal="center" vertical="top" wrapText="1"/>
    </xf>
    <xf numFmtId="0" fontId="13" fillId="9" borderId="12" xfId="0" applyFont="1" applyFill="1" applyBorder="1" applyAlignment="1">
      <alignment horizontal="center" vertical="top" wrapText="1"/>
    </xf>
    <xf numFmtId="0" fontId="17" fillId="0" borderId="16" xfId="0" applyFont="1" applyBorder="1" applyAlignment="1">
      <alignment horizontal="center" vertical="top" wrapText="1"/>
    </xf>
    <xf numFmtId="0" fontId="17" fillId="0" borderId="3" xfId="0" applyFont="1" applyBorder="1" applyAlignment="1">
      <alignment wrapText="1"/>
    </xf>
    <xf numFmtId="0" fontId="13" fillId="11" borderId="11" xfId="0" applyFont="1" applyFill="1" applyBorder="1" applyAlignment="1">
      <alignment wrapText="1"/>
    </xf>
    <xf numFmtId="0" fontId="13" fillId="0" borderId="11" xfId="0" applyFont="1" applyBorder="1" applyAlignment="1">
      <alignment wrapText="1"/>
    </xf>
    <xf numFmtId="0" fontId="13" fillId="0" borderId="8" xfId="0" applyFont="1" applyBorder="1" applyAlignment="1">
      <alignment wrapText="1"/>
    </xf>
    <xf numFmtId="0" fontId="13" fillId="0" borderId="6" xfId="0" applyFont="1" applyBorder="1" applyAlignment="1">
      <alignment wrapText="1"/>
    </xf>
    <xf numFmtId="0" fontId="17" fillId="0" borderId="11" xfId="0" applyFont="1" applyBorder="1" applyAlignment="1">
      <alignment wrapText="1"/>
    </xf>
    <xf numFmtId="0" fontId="13" fillId="0" borderId="3" xfId="0" applyFont="1" applyBorder="1" applyAlignment="1">
      <alignment wrapText="1"/>
    </xf>
    <xf numFmtId="8" fontId="13" fillId="0" borderId="3" xfId="0" applyNumberFormat="1" applyFont="1" applyBorder="1" applyAlignment="1">
      <alignment wrapText="1"/>
    </xf>
    <xf numFmtId="14" fontId="17" fillId="0" borderId="3" xfId="0" applyNumberFormat="1" applyFont="1" applyBorder="1"/>
    <xf numFmtId="0" fontId="17" fillId="0" borderId="1" xfId="0" applyFont="1" applyBorder="1" applyAlignment="1">
      <alignment wrapText="1"/>
    </xf>
    <xf numFmtId="0" fontId="13" fillId="11" borderId="12" xfId="0" applyFont="1" applyFill="1" applyBorder="1" applyAlignment="1">
      <alignment wrapText="1"/>
    </xf>
    <xf numFmtId="0" fontId="13" fillId="0" borderId="12" xfId="0" applyFont="1" applyBorder="1" applyAlignment="1">
      <alignment wrapText="1"/>
    </xf>
    <xf numFmtId="0" fontId="13" fillId="0" borderId="16" xfId="0" applyFont="1" applyBorder="1" applyAlignment="1">
      <alignment wrapText="1"/>
    </xf>
    <xf numFmtId="0" fontId="13" fillId="0" borderId="13" xfId="0" applyFont="1" applyBorder="1" applyAlignment="1">
      <alignment wrapText="1"/>
    </xf>
    <xf numFmtId="0" fontId="17" fillId="0" borderId="12" xfId="0" applyFont="1" applyBorder="1" applyAlignment="1">
      <alignment wrapText="1"/>
    </xf>
    <xf numFmtId="8" fontId="13" fillId="0" borderId="1" xfId="0" applyNumberFormat="1" applyFont="1" applyBorder="1" applyAlignment="1">
      <alignment wrapText="1"/>
    </xf>
    <xf numFmtId="14" fontId="17" fillId="0" borderId="1" xfId="0" applyNumberFormat="1" applyFont="1" applyBorder="1"/>
    <xf numFmtId="14" fontId="35" fillId="0" borderId="4" xfId="0" applyNumberFormat="1" applyFont="1" applyBorder="1"/>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2000000}" ref="A1:K516"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cols>
    <col min="1" max="8" width="18.875" customWidth="1"/>
  </cols>
  <sheetData>
    <row r="1" spans="1:2" ht="15" customHeight="1">
      <c r="A1" s="1" t="s">
        <v>0</v>
      </c>
      <c r="B1" s="1" t="s">
        <v>1</v>
      </c>
    </row>
    <row r="3" spans="1:2" ht="15" customHeight="1">
      <c r="A3" s="1" t="s">
        <v>2</v>
      </c>
    </row>
    <row r="4" spans="1:2" ht="15" customHeight="1">
      <c r="A4" s="1" t="s">
        <v>3</v>
      </c>
    </row>
    <row r="5" spans="1:2" ht="15" customHeight="1">
      <c r="A5" s="1" t="s">
        <v>4</v>
      </c>
    </row>
    <row r="6" spans="1:2" ht="15" customHeight="1">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workbookViewId="0">
      <selection activeCell="E12" sqref="E12"/>
    </sheetView>
  </sheetViews>
  <sheetFormatPr defaultColWidth="12.625" defaultRowHeight="15" customHeight="1"/>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6" ht="60">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6">
      <c r="A2" s="19" t="s">
        <v>37</v>
      </c>
      <c r="B2" s="19"/>
      <c r="C2" s="19"/>
      <c r="D2" s="19"/>
      <c r="E2" s="30"/>
      <c r="F2" s="31"/>
      <c r="G2" s="31"/>
      <c r="H2" s="19"/>
      <c r="I2" s="32"/>
      <c r="J2" s="32"/>
      <c r="K2" s="32"/>
      <c r="L2" s="32"/>
      <c r="M2" s="33"/>
      <c r="N2" s="34"/>
      <c r="O2" s="32"/>
      <c r="P2" s="32"/>
      <c r="Q2" s="32"/>
      <c r="R2" s="35"/>
      <c r="S2" s="36"/>
      <c r="T2" s="36"/>
      <c r="U2" s="32"/>
      <c r="V2" s="32"/>
      <c r="W2" s="31"/>
      <c r="X2" s="37"/>
      <c r="Y2" s="38"/>
      <c r="Z2" s="19"/>
      <c r="AA2" s="19"/>
      <c r="AB2" s="19"/>
      <c r="AC2" s="19"/>
      <c r="AD2" s="38"/>
      <c r="AE2" s="19"/>
      <c r="AF2" s="29"/>
      <c r="AG2" s="29"/>
      <c r="AH2" s="29"/>
      <c r="AI2" s="29"/>
      <c r="AJ2" s="29"/>
    </row>
    <row r="3" spans="1:36">
      <c r="A3" s="39"/>
      <c r="B3" s="39"/>
      <c r="C3" s="39"/>
      <c r="D3" s="5"/>
      <c r="E3" s="8"/>
      <c r="F3" s="6"/>
      <c r="G3" s="6"/>
      <c r="H3" s="39"/>
      <c r="I3" s="40"/>
      <c r="J3" s="40"/>
      <c r="K3" s="40"/>
      <c r="L3" s="40"/>
      <c r="M3" s="41"/>
      <c r="N3" s="42"/>
      <c r="O3" s="40"/>
      <c r="P3" s="40"/>
      <c r="Q3" s="40"/>
      <c r="R3" s="40"/>
      <c r="S3" s="43"/>
      <c r="T3" s="43"/>
      <c r="U3" s="40"/>
      <c r="V3" s="40"/>
      <c r="W3" s="44"/>
      <c r="X3" s="45"/>
      <c r="Y3" s="46"/>
      <c r="Z3" s="5"/>
      <c r="AA3" s="5"/>
      <c r="AB3" s="5"/>
      <c r="AC3" s="5"/>
      <c r="AD3" s="9"/>
      <c r="AE3" s="5"/>
      <c r="AF3" s="29"/>
      <c r="AG3" s="29"/>
      <c r="AH3" s="29"/>
      <c r="AI3" s="29"/>
      <c r="AJ3" s="29"/>
    </row>
    <row r="4" spans="1:36">
      <c r="A4" s="19"/>
      <c r="B4" s="19"/>
      <c r="C4" s="19"/>
      <c r="D4" s="19"/>
      <c r="E4" s="30"/>
      <c r="F4" s="31"/>
      <c r="G4" s="31"/>
      <c r="H4" s="19"/>
      <c r="I4" s="32"/>
      <c r="J4" s="32"/>
      <c r="K4" s="32"/>
      <c r="L4" s="32"/>
      <c r="M4" s="33"/>
      <c r="N4" s="34"/>
      <c r="O4" s="32"/>
      <c r="P4" s="32"/>
      <c r="Q4" s="32"/>
      <c r="R4" s="32"/>
      <c r="S4" s="36"/>
      <c r="T4" s="36"/>
      <c r="U4" s="32"/>
      <c r="V4" s="32"/>
      <c r="W4" s="31"/>
      <c r="X4" s="37"/>
      <c r="Y4" s="38"/>
      <c r="Z4" s="19"/>
      <c r="AA4" s="19"/>
      <c r="AB4" s="19"/>
      <c r="AC4" s="19"/>
      <c r="AD4" s="38"/>
      <c r="AE4" s="19"/>
      <c r="AF4" s="29"/>
      <c r="AG4" s="29"/>
      <c r="AH4" s="29"/>
      <c r="AI4" s="29"/>
      <c r="AJ4" s="29"/>
    </row>
    <row r="5" spans="1:36">
      <c r="A5" s="39"/>
      <c r="B5" s="39"/>
      <c r="C5" s="39"/>
      <c r="D5" s="39"/>
      <c r="E5" s="47"/>
      <c r="F5" s="44"/>
      <c r="G5" s="44"/>
      <c r="H5" s="39"/>
      <c r="I5" s="40"/>
      <c r="J5" s="40"/>
      <c r="K5" s="40"/>
      <c r="L5" s="40"/>
      <c r="M5" s="41"/>
      <c r="N5" s="42"/>
      <c r="O5" s="40"/>
      <c r="P5" s="40"/>
      <c r="Q5" s="40"/>
      <c r="R5" s="40"/>
      <c r="S5" s="43"/>
      <c r="T5" s="43"/>
      <c r="U5" s="40"/>
      <c r="V5" s="40"/>
      <c r="W5" s="44"/>
      <c r="X5" s="45"/>
      <c r="Y5" s="46"/>
      <c r="Z5" s="39"/>
      <c r="AA5" s="39"/>
      <c r="AB5" s="39"/>
      <c r="AC5" s="39"/>
      <c r="AD5" s="46"/>
      <c r="AE5" s="39"/>
      <c r="AF5" s="29"/>
      <c r="AG5" s="29"/>
      <c r="AH5" s="29"/>
      <c r="AI5" s="29"/>
      <c r="AJ5" s="29"/>
    </row>
    <row r="6" spans="1:36">
      <c r="A6" s="19"/>
      <c r="B6" s="19"/>
      <c r="C6" s="19"/>
      <c r="D6" s="19"/>
      <c r="E6" s="30"/>
      <c r="F6" s="31"/>
      <c r="G6" s="31"/>
      <c r="H6" s="19"/>
      <c r="I6" s="32"/>
      <c r="J6" s="32"/>
      <c r="K6" s="32"/>
      <c r="L6" s="32"/>
      <c r="M6" s="33"/>
      <c r="N6" s="34"/>
      <c r="O6" s="32"/>
      <c r="P6" s="32"/>
      <c r="Q6" s="32"/>
      <c r="R6" s="32"/>
      <c r="S6" s="36"/>
      <c r="T6" s="36"/>
      <c r="U6" s="32"/>
      <c r="V6" s="32"/>
      <c r="W6" s="31"/>
      <c r="X6" s="37"/>
      <c r="Y6" s="38"/>
      <c r="Z6" s="19"/>
      <c r="AA6" s="19"/>
      <c r="AB6" s="19"/>
      <c r="AC6" s="19"/>
      <c r="AD6" s="38"/>
      <c r="AE6" s="19"/>
      <c r="AF6" s="29"/>
      <c r="AG6" s="29"/>
      <c r="AH6" s="29"/>
      <c r="AI6" s="29"/>
      <c r="AJ6" s="29"/>
    </row>
    <row r="7" spans="1:36">
      <c r="A7" s="39"/>
      <c r="B7" s="39"/>
      <c r="C7" s="39"/>
      <c r="D7" s="39"/>
      <c r="E7" s="47"/>
      <c r="F7" s="44"/>
      <c r="G7" s="44"/>
      <c r="H7" s="39"/>
      <c r="I7" s="40"/>
      <c r="J7" s="40"/>
      <c r="K7" s="40"/>
      <c r="L7" s="40"/>
      <c r="M7" s="41"/>
      <c r="N7" s="42"/>
      <c r="O7" s="40"/>
      <c r="P7" s="40"/>
      <c r="Q7" s="40"/>
      <c r="R7" s="40"/>
      <c r="S7" s="43"/>
      <c r="T7" s="43"/>
      <c r="U7" s="40"/>
      <c r="V7" s="40"/>
      <c r="W7" s="44"/>
      <c r="X7" s="45"/>
      <c r="Y7" s="46"/>
      <c r="Z7" s="39"/>
      <c r="AA7" s="39"/>
      <c r="AB7" s="39"/>
      <c r="AC7" s="39"/>
      <c r="AD7" s="46"/>
      <c r="AE7" s="39"/>
      <c r="AF7" s="29"/>
      <c r="AG7" s="29"/>
      <c r="AH7" s="29"/>
      <c r="AI7" s="29"/>
      <c r="AJ7" s="29"/>
    </row>
    <row r="8" spans="1:36">
      <c r="A8" s="19"/>
      <c r="B8" s="19"/>
      <c r="C8" s="19"/>
      <c r="D8" s="19"/>
      <c r="E8" s="30"/>
      <c r="F8" s="31"/>
      <c r="G8" s="31"/>
      <c r="H8" s="19"/>
      <c r="I8" s="32"/>
      <c r="J8" s="32"/>
      <c r="K8" s="32"/>
      <c r="L8" s="32"/>
      <c r="M8" s="33"/>
      <c r="N8" s="34"/>
      <c r="O8" s="32"/>
      <c r="P8" s="32"/>
      <c r="Q8" s="32"/>
      <c r="R8" s="32"/>
      <c r="S8" s="36"/>
      <c r="T8" s="36"/>
      <c r="U8" s="32"/>
      <c r="V8" s="32"/>
      <c r="W8" s="31"/>
      <c r="X8" s="37"/>
      <c r="Y8" s="38"/>
      <c r="Z8" s="19"/>
      <c r="AA8" s="19"/>
      <c r="AB8" s="19"/>
      <c r="AC8" s="19"/>
      <c r="AD8" s="38"/>
      <c r="AE8" s="19"/>
      <c r="AF8" s="29"/>
      <c r="AG8" s="29"/>
      <c r="AH8" s="29"/>
      <c r="AI8" s="29"/>
      <c r="AJ8" s="29"/>
    </row>
    <row r="9" spans="1:36">
      <c r="A9" s="39"/>
      <c r="B9" s="39"/>
      <c r="C9" s="39"/>
      <c r="D9" s="39"/>
      <c r="E9" s="47"/>
      <c r="F9" s="44"/>
      <c r="G9" s="44"/>
      <c r="H9" s="39"/>
      <c r="I9" s="40"/>
      <c r="J9" s="40"/>
      <c r="K9" s="40"/>
      <c r="L9" s="40"/>
      <c r="M9" s="41"/>
      <c r="N9" s="42"/>
      <c r="O9" s="40"/>
      <c r="P9" s="40"/>
      <c r="Q9" s="40"/>
      <c r="R9" s="40"/>
      <c r="S9" s="43"/>
      <c r="T9" s="43"/>
      <c r="U9" s="40"/>
      <c r="V9" s="40"/>
      <c r="W9" s="44"/>
      <c r="X9" s="45"/>
      <c r="Y9" s="46"/>
      <c r="Z9" s="39"/>
      <c r="AA9" s="39"/>
      <c r="AB9" s="39"/>
      <c r="AC9" s="39"/>
      <c r="AD9" s="46"/>
      <c r="AE9" s="39"/>
      <c r="AF9" s="29"/>
      <c r="AG9" s="29"/>
      <c r="AH9" s="29"/>
      <c r="AI9" s="29"/>
      <c r="AJ9" s="29"/>
    </row>
    <row r="10" spans="1:36">
      <c r="A10" s="19"/>
      <c r="B10" s="19"/>
      <c r="C10" s="19"/>
      <c r="D10" s="19"/>
      <c r="E10" s="30"/>
      <c r="F10" s="31"/>
      <c r="G10" s="31"/>
      <c r="H10" s="19"/>
      <c r="I10" s="32"/>
      <c r="J10" s="32"/>
      <c r="K10" s="32"/>
      <c r="L10" s="32"/>
      <c r="M10" s="33"/>
      <c r="N10" s="34"/>
      <c r="O10" s="32"/>
      <c r="P10" s="32"/>
      <c r="Q10" s="32"/>
      <c r="R10" s="32"/>
      <c r="S10" s="36"/>
      <c r="T10" s="36"/>
      <c r="U10" s="32"/>
      <c r="V10" s="32"/>
      <c r="W10" s="31"/>
      <c r="X10" s="37"/>
      <c r="Y10" s="38"/>
      <c r="Z10" s="19"/>
      <c r="AA10" s="19"/>
      <c r="AB10" s="19"/>
      <c r="AC10" s="19"/>
      <c r="AD10" s="38"/>
      <c r="AE10" s="19"/>
      <c r="AF10" s="29"/>
      <c r="AG10" s="29"/>
      <c r="AH10" s="29"/>
      <c r="AI10" s="29"/>
      <c r="AJ10" s="29"/>
    </row>
    <row r="11" spans="1:36">
      <c r="A11" s="39"/>
      <c r="B11" s="39"/>
      <c r="C11" s="39"/>
      <c r="D11" s="39"/>
      <c r="E11" s="47"/>
      <c r="F11" s="44"/>
      <c r="G11" s="44"/>
      <c r="H11" s="39"/>
      <c r="I11" s="40"/>
      <c r="J11" s="40"/>
      <c r="K11" s="40"/>
      <c r="L11" s="40"/>
      <c r="M11" s="41"/>
      <c r="N11" s="42"/>
      <c r="O11" s="40"/>
      <c r="P11" s="40"/>
      <c r="Q11" s="40"/>
      <c r="R11" s="40"/>
      <c r="S11" s="43"/>
      <c r="T11" s="43"/>
      <c r="U11" s="40"/>
      <c r="V11" s="40"/>
      <c r="W11" s="44"/>
      <c r="X11" s="45"/>
      <c r="Y11" s="46"/>
      <c r="Z11" s="39"/>
      <c r="AA11" s="39"/>
      <c r="AB11" s="39"/>
      <c r="AC11" s="39"/>
      <c r="AD11" s="46"/>
      <c r="AE11" s="39"/>
      <c r="AF11" s="29"/>
      <c r="AG11" s="29"/>
      <c r="AH11" s="29"/>
      <c r="AI11" s="29"/>
      <c r="AJ11" s="29"/>
    </row>
    <row r="12" spans="1:36">
      <c r="A12" s="19"/>
      <c r="B12" s="19"/>
      <c r="C12" s="19"/>
      <c r="D12" s="19"/>
      <c r="E12" s="30"/>
      <c r="F12" s="31"/>
      <c r="G12" s="31"/>
      <c r="H12" s="19"/>
      <c r="I12" s="32"/>
      <c r="J12" s="32"/>
      <c r="K12" s="32"/>
      <c r="L12" s="32"/>
      <c r="M12" s="33"/>
      <c r="N12" s="34"/>
      <c r="O12" s="32"/>
      <c r="P12" s="32"/>
      <c r="Q12" s="32"/>
      <c r="R12" s="32"/>
      <c r="S12" s="36"/>
      <c r="T12" s="36"/>
      <c r="U12" s="32"/>
      <c r="V12" s="32"/>
      <c r="W12" s="31"/>
      <c r="X12" s="37"/>
      <c r="Y12" s="38"/>
      <c r="Z12" s="19"/>
      <c r="AA12" s="19"/>
      <c r="AB12" s="19" t="s">
        <v>38</v>
      </c>
      <c r="AC12" s="19"/>
      <c r="AD12" s="38"/>
      <c r="AE12" s="19"/>
      <c r="AF12" s="29"/>
      <c r="AG12" s="29"/>
      <c r="AH12" s="29"/>
      <c r="AI12" s="29"/>
      <c r="AJ12" s="29"/>
    </row>
    <row r="13" spans="1:36">
      <c r="A13" s="39"/>
      <c r="B13" s="39"/>
      <c r="C13" s="39"/>
      <c r="D13" s="39"/>
      <c r="E13" s="47"/>
      <c r="F13" s="44"/>
      <c r="G13" s="44"/>
      <c r="H13" s="39"/>
      <c r="I13" s="40"/>
      <c r="J13" s="40"/>
      <c r="K13" s="40"/>
      <c r="L13" s="40"/>
      <c r="M13" s="41"/>
      <c r="N13" s="42"/>
      <c r="O13" s="40"/>
      <c r="P13" s="40"/>
      <c r="Q13" s="40"/>
      <c r="R13" s="40"/>
      <c r="S13" s="43"/>
      <c r="T13" s="43"/>
      <c r="U13" s="40"/>
      <c r="V13" s="40"/>
      <c r="W13" s="44"/>
      <c r="X13" s="45"/>
      <c r="Y13" s="46"/>
      <c r="Z13" s="39"/>
      <c r="AA13" s="39"/>
      <c r="AB13" s="39"/>
      <c r="AC13" s="39"/>
      <c r="AD13" s="46"/>
      <c r="AE13" s="39"/>
      <c r="AF13" s="29"/>
      <c r="AG13" s="29"/>
      <c r="AH13" s="29"/>
      <c r="AI13" s="29"/>
      <c r="AJ13" s="29"/>
    </row>
    <row r="14" spans="1:36">
      <c r="A14" s="19"/>
      <c r="B14" s="19"/>
      <c r="C14" s="19"/>
      <c r="D14" s="19"/>
      <c r="E14" s="30"/>
      <c r="F14" s="31"/>
      <c r="G14" s="31"/>
      <c r="H14" s="19"/>
      <c r="I14" s="32"/>
      <c r="J14" s="32"/>
      <c r="K14" s="32"/>
      <c r="L14" s="32"/>
      <c r="M14" s="33"/>
      <c r="N14" s="34"/>
      <c r="O14" s="32"/>
      <c r="P14" s="32"/>
      <c r="Q14" s="32"/>
      <c r="R14" s="32"/>
      <c r="S14" s="36"/>
      <c r="T14" s="36"/>
      <c r="U14" s="32"/>
      <c r="V14" s="32"/>
      <c r="W14" s="31"/>
      <c r="X14" s="37"/>
      <c r="Y14" s="38"/>
      <c r="Z14" s="19"/>
      <c r="AA14" s="19"/>
      <c r="AB14" s="19"/>
      <c r="AC14" s="19"/>
      <c r="AD14" s="38"/>
      <c r="AE14" s="19"/>
      <c r="AF14" s="29"/>
      <c r="AG14" s="29"/>
      <c r="AH14" s="29"/>
      <c r="AI14" s="29"/>
      <c r="AJ14" s="29"/>
    </row>
    <row r="15" spans="1:36">
      <c r="A15" s="39"/>
      <c r="B15" s="39"/>
      <c r="C15" s="39"/>
      <c r="D15" s="39"/>
      <c r="E15" s="47"/>
      <c r="F15" s="44"/>
      <c r="G15" s="44"/>
      <c r="H15" s="39"/>
      <c r="I15" s="40"/>
      <c r="J15" s="40"/>
      <c r="K15" s="40"/>
      <c r="L15" s="40"/>
      <c r="M15" s="41"/>
      <c r="N15" s="42"/>
      <c r="O15" s="40"/>
      <c r="P15" s="40"/>
      <c r="Q15" s="40"/>
      <c r="R15" s="40"/>
      <c r="S15" s="43"/>
      <c r="T15" s="43"/>
      <c r="U15" s="40"/>
      <c r="V15" s="40"/>
      <c r="W15" s="44"/>
      <c r="X15" s="45"/>
      <c r="Y15" s="46"/>
      <c r="Z15" s="39"/>
      <c r="AA15" s="39"/>
      <c r="AB15" s="39"/>
      <c r="AC15" s="39"/>
      <c r="AD15" s="46"/>
      <c r="AE15" s="39"/>
      <c r="AF15" s="29"/>
      <c r="AG15" s="29"/>
      <c r="AH15" s="29"/>
      <c r="AI15" s="29"/>
      <c r="AJ15" s="29"/>
    </row>
    <row r="16" spans="1:36">
      <c r="A16" s="19"/>
      <c r="B16" s="19"/>
      <c r="C16" s="19"/>
      <c r="D16" s="19"/>
      <c r="E16" s="30"/>
      <c r="F16" s="31"/>
      <c r="G16" s="31"/>
      <c r="H16" s="19"/>
      <c r="I16" s="32"/>
      <c r="J16" s="32"/>
      <c r="K16" s="32"/>
      <c r="L16" s="32"/>
      <c r="M16" s="33"/>
      <c r="N16" s="34"/>
      <c r="O16" s="32"/>
      <c r="P16" s="32"/>
      <c r="Q16" s="32"/>
      <c r="R16" s="32"/>
      <c r="S16" s="36"/>
      <c r="T16" s="36"/>
      <c r="U16" s="32"/>
      <c r="V16" s="32"/>
      <c r="W16" s="31"/>
      <c r="X16" s="37"/>
      <c r="Y16" s="38"/>
      <c r="Z16" s="19"/>
      <c r="AA16" s="19"/>
      <c r="AB16" s="19"/>
      <c r="AC16" s="19"/>
      <c r="AD16" s="38"/>
      <c r="AE16" s="19"/>
      <c r="AF16" s="29"/>
      <c r="AG16" s="29"/>
      <c r="AH16" s="29"/>
      <c r="AI16" s="29"/>
      <c r="AJ16" s="29"/>
    </row>
    <row r="17" spans="1:36">
      <c r="A17" s="39"/>
      <c r="B17" s="39"/>
      <c r="C17" s="39"/>
      <c r="D17" s="39"/>
      <c r="E17" s="47"/>
      <c r="F17" s="44"/>
      <c r="G17" s="44"/>
      <c r="H17" s="39"/>
      <c r="I17" s="40"/>
      <c r="J17" s="40"/>
      <c r="K17" s="40"/>
      <c r="L17" s="40"/>
      <c r="M17" s="41"/>
      <c r="N17" s="42"/>
      <c r="O17" s="40"/>
      <c r="P17" s="40"/>
      <c r="Q17" s="40"/>
      <c r="R17" s="40"/>
      <c r="S17" s="43"/>
      <c r="T17" s="43"/>
      <c r="U17" s="40"/>
      <c r="V17" s="40"/>
      <c r="W17" s="44"/>
      <c r="X17" s="45"/>
      <c r="Y17" s="46"/>
      <c r="Z17" s="39"/>
      <c r="AA17" s="39"/>
      <c r="AB17" s="39"/>
      <c r="AC17" s="39"/>
      <c r="AD17" s="46"/>
      <c r="AE17" s="39"/>
      <c r="AF17" s="29"/>
      <c r="AG17" s="29"/>
      <c r="AH17" s="29"/>
      <c r="AI17" s="29"/>
      <c r="AJ17" s="29"/>
    </row>
    <row r="18" spans="1:36">
      <c r="A18" s="19"/>
      <c r="B18" s="19"/>
      <c r="C18" s="19"/>
      <c r="D18" s="19"/>
      <c r="E18" s="30"/>
      <c r="F18" s="31"/>
      <c r="G18" s="31"/>
      <c r="H18" s="19"/>
      <c r="I18" s="32"/>
      <c r="J18" s="32"/>
      <c r="K18" s="32"/>
      <c r="L18" s="32"/>
      <c r="M18" s="33"/>
      <c r="N18" s="34"/>
      <c r="O18" s="32"/>
      <c r="P18" s="32"/>
      <c r="Q18" s="32"/>
      <c r="R18" s="32"/>
      <c r="S18" s="36"/>
      <c r="T18" s="36"/>
      <c r="U18" s="32"/>
      <c r="V18" s="32"/>
      <c r="W18" s="31"/>
      <c r="X18" s="37"/>
      <c r="Y18" s="38"/>
      <c r="Z18" s="19"/>
      <c r="AA18" s="19"/>
      <c r="AB18" s="19"/>
      <c r="AC18" s="19"/>
      <c r="AD18" s="38"/>
      <c r="AE18" s="19"/>
      <c r="AF18" s="29"/>
      <c r="AG18" s="29"/>
      <c r="AH18" s="29"/>
      <c r="AI18" s="29"/>
      <c r="AJ18" s="29"/>
    </row>
    <row r="19" spans="1:36">
      <c r="A19" s="39"/>
      <c r="B19" s="39"/>
      <c r="C19" s="39"/>
      <c r="D19" s="39"/>
      <c r="E19" s="47"/>
      <c r="F19" s="44"/>
      <c r="G19" s="44"/>
      <c r="H19" s="39"/>
      <c r="I19" s="40"/>
      <c r="J19" s="40"/>
      <c r="K19" s="40"/>
      <c r="L19" s="40"/>
      <c r="M19" s="41"/>
      <c r="N19" s="42"/>
      <c r="O19" s="40"/>
      <c r="P19" s="40"/>
      <c r="Q19" s="40"/>
      <c r="R19" s="40"/>
      <c r="S19" s="43"/>
      <c r="T19" s="43"/>
      <c r="U19" s="40"/>
      <c r="V19" s="40"/>
      <c r="W19" s="44"/>
      <c r="X19" s="45"/>
      <c r="Y19" s="46"/>
      <c r="Z19" s="39"/>
      <c r="AA19" s="39"/>
      <c r="AB19" s="39"/>
      <c r="AC19" s="39"/>
      <c r="AD19" s="46"/>
      <c r="AE19" s="39"/>
      <c r="AF19" s="29"/>
      <c r="AG19" s="29"/>
      <c r="AH19" s="29"/>
      <c r="AI19" s="29"/>
      <c r="AJ19" s="29"/>
    </row>
    <row r="20" spans="1:36">
      <c r="A20" s="19"/>
      <c r="B20" s="19"/>
      <c r="C20" s="19"/>
      <c r="D20" s="19"/>
      <c r="E20" s="30"/>
      <c r="F20" s="31"/>
      <c r="G20" s="31"/>
      <c r="H20" s="19"/>
      <c r="I20" s="32"/>
      <c r="J20" s="32"/>
      <c r="K20" s="32"/>
      <c r="L20" s="32"/>
      <c r="M20" s="33"/>
      <c r="N20" s="34"/>
      <c r="O20" s="32"/>
      <c r="P20" s="32"/>
      <c r="Q20" s="32"/>
      <c r="R20" s="32"/>
      <c r="S20" s="36"/>
      <c r="T20" s="36"/>
      <c r="U20" s="32"/>
      <c r="V20" s="32"/>
      <c r="W20" s="31"/>
      <c r="X20" s="37"/>
      <c r="Y20" s="38"/>
      <c r="Z20" s="19"/>
      <c r="AA20" s="19"/>
      <c r="AB20" s="19"/>
      <c r="AC20" s="19"/>
      <c r="AD20" s="38"/>
      <c r="AE20" s="19"/>
      <c r="AF20" s="29"/>
      <c r="AG20" s="29"/>
      <c r="AH20" s="29"/>
      <c r="AI20" s="29"/>
      <c r="AJ20" s="29"/>
    </row>
    <row r="21" spans="1:36" ht="15.75" customHeight="1">
      <c r="A21" s="39"/>
      <c r="B21" s="39"/>
      <c r="C21" s="39"/>
      <c r="D21" s="39"/>
      <c r="E21" s="47"/>
      <c r="F21" s="44"/>
      <c r="G21" s="44"/>
      <c r="H21" s="39"/>
      <c r="I21" s="40"/>
      <c r="J21" s="40"/>
      <c r="K21" s="40"/>
      <c r="L21" s="40"/>
      <c r="M21" s="41"/>
      <c r="N21" s="42"/>
      <c r="O21" s="40"/>
      <c r="P21" s="40"/>
      <c r="Q21" s="40"/>
      <c r="R21" s="40"/>
      <c r="S21" s="43"/>
      <c r="T21" s="43"/>
      <c r="U21" s="40"/>
      <c r="V21" s="40"/>
      <c r="W21" s="44"/>
      <c r="X21" s="45"/>
      <c r="Y21" s="46"/>
      <c r="Z21" s="39"/>
      <c r="AA21" s="39"/>
      <c r="AB21" s="39"/>
      <c r="AC21" s="39"/>
      <c r="AD21" s="46"/>
      <c r="AE21" s="39"/>
      <c r="AF21" s="29"/>
      <c r="AG21" s="29"/>
      <c r="AH21" s="29"/>
      <c r="AI21" s="29"/>
      <c r="AJ21" s="29"/>
    </row>
    <row r="22" spans="1:36" ht="15.75" customHeight="1">
      <c r="A22" s="19"/>
      <c r="B22" s="19"/>
      <c r="C22" s="19"/>
      <c r="D22" s="19"/>
      <c r="E22" s="30"/>
      <c r="F22" s="31"/>
      <c r="G22" s="31"/>
      <c r="H22" s="19"/>
      <c r="I22" s="32"/>
      <c r="J22" s="32"/>
      <c r="K22" s="32"/>
      <c r="L22" s="32"/>
      <c r="M22" s="33"/>
      <c r="N22" s="34"/>
      <c r="O22" s="32"/>
      <c r="P22" s="32"/>
      <c r="Q22" s="32"/>
      <c r="R22" s="32"/>
      <c r="S22" s="36"/>
      <c r="T22" s="36"/>
      <c r="U22" s="32"/>
      <c r="V22" s="32"/>
      <c r="W22" s="31"/>
      <c r="X22" s="37"/>
      <c r="Y22" s="38"/>
      <c r="Z22" s="19"/>
      <c r="AA22" s="19"/>
      <c r="AB22" s="19"/>
      <c r="AC22" s="19"/>
      <c r="AD22" s="38"/>
      <c r="AE22" s="19"/>
      <c r="AF22" s="29"/>
      <c r="AG22" s="29"/>
      <c r="AH22" s="29"/>
      <c r="AI22" s="29"/>
      <c r="AJ22" s="29"/>
    </row>
    <row r="23" spans="1:36" ht="15.75" customHeight="1">
      <c r="A23" s="39"/>
      <c r="B23" s="39"/>
      <c r="C23" s="39"/>
      <c r="D23" s="39"/>
      <c r="E23" s="47"/>
      <c r="F23" s="44"/>
      <c r="G23" s="44"/>
      <c r="H23" s="39"/>
      <c r="I23" s="40"/>
      <c r="J23" s="40"/>
      <c r="K23" s="40"/>
      <c r="L23" s="40"/>
      <c r="M23" s="41"/>
      <c r="N23" s="42"/>
      <c r="O23" s="40"/>
      <c r="P23" s="40"/>
      <c r="Q23" s="40"/>
      <c r="R23" s="40"/>
      <c r="S23" s="43"/>
      <c r="T23" s="43"/>
      <c r="U23" s="40"/>
      <c r="V23" s="40"/>
      <c r="W23" s="44"/>
      <c r="X23" s="45"/>
      <c r="Y23" s="46"/>
      <c r="Z23" s="39"/>
      <c r="AA23" s="39"/>
      <c r="AB23" s="39"/>
      <c r="AC23" s="39"/>
      <c r="AD23" s="46"/>
      <c r="AE23" s="39"/>
      <c r="AF23" s="29"/>
      <c r="AG23" s="29"/>
      <c r="AH23" s="29"/>
      <c r="AI23" s="29"/>
      <c r="AJ23" s="29"/>
    </row>
    <row r="24" spans="1:36" ht="15.75" customHeight="1">
      <c r="A24" s="19"/>
      <c r="B24" s="19"/>
      <c r="C24" s="19"/>
      <c r="D24" s="19"/>
      <c r="E24" s="30"/>
      <c r="F24" s="31"/>
      <c r="G24" s="31"/>
      <c r="H24" s="19"/>
      <c r="I24" s="32"/>
      <c r="J24" s="32"/>
      <c r="K24" s="32"/>
      <c r="L24" s="32"/>
      <c r="M24" s="33"/>
      <c r="N24" s="34"/>
      <c r="O24" s="32"/>
      <c r="P24" s="32"/>
      <c r="Q24" s="32"/>
      <c r="R24" s="32"/>
      <c r="S24" s="36"/>
      <c r="T24" s="36"/>
      <c r="U24" s="32"/>
      <c r="V24" s="32"/>
      <c r="W24" s="31"/>
      <c r="X24" s="37"/>
      <c r="Y24" s="38"/>
      <c r="Z24" s="19"/>
      <c r="AA24" s="19"/>
      <c r="AB24" s="19"/>
      <c r="AC24" s="19"/>
      <c r="AD24" s="38"/>
      <c r="AE24" s="19"/>
      <c r="AF24" s="29"/>
      <c r="AG24" s="29"/>
      <c r="AH24" s="29"/>
      <c r="AI24" s="29"/>
      <c r="AJ24" s="29"/>
    </row>
    <row r="25" spans="1:36" ht="15.75" customHeight="1">
      <c r="A25" s="39"/>
      <c r="B25" s="39"/>
      <c r="C25" s="39"/>
      <c r="D25" s="39"/>
      <c r="E25" s="47"/>
      <c r="F25" s="44"/>
      <c r="G25" s="44"/>
      <c r="H25" s="39"/>
      <c r="I25" s="40"/>
      <c r="J25" s="40"/>
      <c r="K25" s="40"/>
      <c r="L25" s="40"/>
      <c r="M25" s="41"/>
      <c r="N25" s="42"/>
      <c r="O25" s="40"/>
      <c r="P25" s="40"/>
      <c r="Q25" s="40"/>
      <c r="R25" s="40"/>
      <c r="S25" s="43"/>
      <c r="T25" s="43"/>
      <c r="U25" s="40"/>
      <c r="V25" s="40"/>
      <c r="W25" s="44"/>
      <c r="X25" s="45"/>
      <c r="Y25" s="46"/>
      <c r="Z25" s="39"/>
      <c r="AA25" s="39"/>
      <c r="AB25" s="39"/>
      <c r="AC25" s="39"/>
      <c r="AD25" s="46"/>
      <c r="AE25" s="39"/>
      <c r="AF25" s="29"/>
      <c r="AG25" s="29"/>
      <c r="AH25" s="29"/>
      <c r="AI25" s="29"/>
      <c r="AJ25" s="29"/>
    </row>
    <row r="26" spans="1:36" ht="15.75" customHeight="1">
      <c r="A26" s="19"/>
      <c r="B26" s="19"/>
      <c r="C26" s="19"/>
      <c r="D26" s="19"/>
      <c r="E26" s="30"/>
      <c r="F26" s="31"/>
      <c r="G26" s="31"/>
      <c r="H26" s="19"/>
      <c r="I26" s="32"/>
      <c r="J26" s="32"/>
      <c r="K26" s="32"/>
      <c r="L26" s="32"/>
      <c r="M26" s="33"/>
      <c r="N26" s="34"/>
      <c r="O26" s="32"/>
      <c r="P26" s="32"/>
      <c r="Q26" s="32"/>
      <c r="R26" s="32"/>
      <c r="S26" s="36"/>
      <c r="T26" s="36"/>
      <c r="U26" s="32"/>
      <c r="V26" s="32"/>
      <c r="W26" s="31"/>
      <c r="X26" s="37"/>
      <c r="Y26" s="38"/>
      <c r="Z26" s="19"/>
      <c r="AA26" s="19"/>
      <c r="AB26" s="19"/>
      <c r="AC26" s="19"/>
      <c r="AD26" s="38"/>
      <c r="AE26" s="19"/>
      <c r="AF26" s="29"/>
      <c r="AG26" s="29"/>
      <c r="AH26" s="29"/>
      <c r="AI26" s="29"/>
      <c r="AJ26" s="29"/>
    </row>
    <row r="27" spans="1:36" ht="15.75" customHeight="1">
      <c r="A27" s="39"/>
      <c r="B27" s="39"/>
      <c r="C27" s="39"/>
      <c r="D27" s="39"/>
      <c r="E27" s="47"/>
      <c r="F27" s="44"/>
      <c r="G27" s="44"/>
      <c r="H27" s="39"/>
      <c r="I27" s="40"/>
      <c r="J27" s="40"/>
      <c r="K27" s="40"/>
      <c r="L27" s="40"/>
      <c r="M27" s="41"/>
      <c r="N27" s="42"/>
      <c r="O27" s="40"/>
      <c r="P27" s="40"/>
      <c r="Q27" s="40"/>
      <c r="R27" s="40"/>
      <c r="S27" s="43"/>
      <c r="T27" s="43"/>
      <c r="U27" s="40"/>
      <c r="V27" s="40"/>
      <c r="W27" s="44"/>
      <c r="X27" s="45"/>
      <c r="Y27" s="46"/>
      <c r="Z27" s="39"/>
      <c r="AA27" s="39"/>
      <c r="AB27" s="39"/>
      <c r="AC27" s="39"/>
      <c r="AD27" s="46"/>
      <c r="AE27" s="39"/>
      <c r="AF27" s="29"/>
      <c r="AG27" s="29"/>
      <c r="AH27" s="29"/>
      <c r="AI27" s="29"/>
      <c r="AJ27" s="29"/>
    </row>
    <row r="28" spans="1:36" ht="15.75" customHeight="1">
      <c r="A28" s="19"/>
      <c r="B28" s="19"/>
      <c r="C28" s="19"/>
      <c r="D28" s="19"/>
      <c r="E28" s="30"/>
      <c r="F28" s="31"/>
      <c r="G28" s="31"/>
      <c r="H28" s="19"/>
      <c r="I28" s="32"/>
      <c r="J28" s="32"/>
      <c r="K28" s="32"/>
      <c r="L28" s="32"/>
      <c r="M28" s="33"/>
      <c r="N28" s="34"/>
      <c r="O28" s="32"/>
      <c r="P28" s="32"/>
      <c r="Q28" s="32"/>
      <c r="R28" s="32"/>
      <c r="S28" s="36"/>
      <c r="T28" s="36"/>
      <c r="U28" s="32"/>
      <c r="V28" s="32"/>
      <c r="W28" s="31"/>
      <c r="X28" s="37"/>
      <c r="Y28" s="38"/>
      <c r="Z28" s="19"/>
      <c r="AA28" s="19"/>
      <c r="AB28" s="19"/>
      <c r="AC28" s="19"/>
      <c r="AD28" s="38"/>
      <c r="AE28" s="19"/>
      <c r="AF28" s="29"/>
      <c r="AG28" s="29"/>
      <c r="AH28" s="29"/>
      <c r="AI28" s="29"/>
      <c r="AJ28" s="29"/>
    </row>
    <row r="29" spans="1:36" ht="15.75" customHeight="1">
      <c r="A29" s="39"/>
      <c r="B29" s="39"/>
      <c r="C29" s="39"/>
      <c r="D29" s="7"/>
      <c r="E29" s="47"/>
      <c r="F29" s="44"/>
      <c r="G29" s="44"/>
      <c r="H29" s="39"/>
      <c r="I29" s="40"/>
      <c r="J29" s="40"/>
      <c r="K29" s="40"/>
      <c r="L29" s="40"/>
      <c r="M29" s="41"/>
      <c r="N29" s="42"/>
      <c r="O29" s="40"/>
      <c r="P29" s="40"/>
      <c r="Q29" s="40"/>
      <c r="R29" s="40"/>
      <c r="S29" s="43"/>
      <c r="T29" s="43"/>
      <c r="U29" s="40"/>
      <c r="V29" s="40"/>
      <c r="W29" s="44"/>
      <c r="X29" s="45"/>
      <c r="Y29" s="46"/>
      <c r="Z29" s="7"/>
      <c r="AA29" s="7"/>
      <c r="AB29" s="7"/>
      <c r="AC29" s="7"/>
      <c r="AD29" s="10"/>
      <c r="AE29" s="7"/>
      <c r="AF29" s="29"/>
      <c r="AG29" s="29"/>
      <c r="AH29" s="29"/>
      <c r="AI29" s="29"/>
      <c r="AJ29" s="29"/>
    </row>
    <row r="30" spans="1:36" ht="15.75" customHeight="1">
      <c r="A30" s="19"/>
      <c r="B30" s="19"/>
      <c r="C30" s="19"/>
      <c r="D30" s="19"/>
      <c r="E30" s="30"/>
      <c r="F30" s="31"/>
      <c r="G30" s="31"/>
      <c r="H30" s="19"/>
      <c r="I30" s="32"/>
      <c r="J30" s="32"/>
      <c r="K30" s="32"/>
      <c r="L30" s="32"/>
      <c r="M30" s="33"/>
      <c r="N30" s="34"/>
      <c r="O30" s="32"/>
      <c r="P30" s="32"/>
      <c r="Q30" s="32"/>
      <c r="R30" s="32"/>
      <c r="S30" s="36"/>
      <c r="T30" s="36"/>
      <c r="U30" s="32"/>
      <c r="V30" s="32"/>
      <c r="W30" s="31"/>
      <c r="X30" s="37"/>
      <c r="Y30" s="38"/>
      <c r="Z30" s="19"/>
      <c r="AA30" s="19"/>
      <c r="AB30" s="19"/>
      <c r="AC30" s="19"/>
      <c r="AD30" s="38"/>
      <c r="AE30" s="19"/>
      <c r="AF30" s="29"/>
      <c r="AG30" s="29"/>
      <c r="AH30" s="29"/>
      <c r="AI30" s="29"/>
      <c r="AJ30" s="29"/>
    </row>
    <row r="31" spans="1:36" ht="15.75" customHeight="1">
      <c r="A31" s="39"/>
      <c r="B31" s="39"/>
      <c r="C31" s="39"/>
      <c r="D31" s="39"/>
      <c r="E31" s="47"/>
      <c r="F31" s="44"/>
      <c r="G31" s="44"/>
      <c r="H31" s="39"/>
      <c r="I31" s="40"/>
      <c r="J31" s="40"/>
      <c r="K31" s="40"/>
      <c r="L31" s="40"/>
      <c r="M31" s="41"/>
      <c r="N31" s="42"/>
      <c r="O31" s="40"/>
      <c r="P31" s="40"/>
      <c r="Q31" s="40"/>
      <c r="R31" s="40"/>
      <c r="S31" s="43"/>
      <c r="T31" s="43"/>
      <c r="U31" s="40"/>
      <c r="V31" s="40"/>
      <c r="W31" s="44"/>
      <c r="X31" s="45"/>
      <c r="Y31" s="46"/>
      <c r="Z31" s="39"/>
      <c r="AA31" s="39"/>
      <c r="AB31" s="39"/>
      <c r="AC31" s="39"/>
      <c r="AD31" s="46"/>
      <c r="AE31" s="39"/>
      <c r="AF31" s="29"/>
      <c r="AG31" s="29"/>
      <c r="AH31" s="29"/>
      <c r="AI31" s="29"/>
      <c r="AJ31" s="29"/>
    </row>
    <row r="32" spans="1:36" ht="15.75" customHeight="1">
      <c r="A32" s="19"/>
      <c r="B32" s="19"/>
      <c r="C32" s="19"/>
      <c r="D32" s="19"/>
      <c r="E32" s="30"/>
      <c r="F32" s="31"/>
      <c r="G32" s="31"/>
      <c r="H32" s="19"/>
      <c r="I32" s="32"/>
      <c r="J32" s="32"/>
      <c r="K32" s="32"/>
      <c r="L32" s="32"/>
      <c r="M32" s="33"/>
      <c r="N32" s="34"/>
      <c r="O32" s="32"/>
      <c r="P32" s="32"/>
      <c r="Q32" s="32"/>
      <c r="R32" s="32"/>
      <c r="S32" s="36"/>
      <c r="T32" s="36"/>
      <c r="U32" s="32"/>
      <c r="V32" s="32"/>
      <c r="W32" s="31"/>
      <c r="X32" s="37"/>
      <c r="Y32" s="38"/>
      <c r="Z32" s="19"/>
      <c r="AA32" s="19"/>
      <c r="AB32" s="19"/>
      <c r="AC32" s="19"/>
      <c r="AD32" s="38"/>
      <c r="AE32" s="19"/>
      <c r="AF32" s="29"/>
      <c r="AG32" s="29"/>
      <c r="AH32" s="29"/>
      <c r="AI32" s="29"/>
      <c r="AJ32" s="29"/>
    </row>
    <row r="33" spans="1:36" ht="15.75" customHeight="1">
      <c r="A33" s="39"/>
      <c r="B33" s="39"/>
      <c r="C33" s="39"/>
      <c r="D33" s="39"/>
      <c r="E33" s="47"/>
      <c r="F33" s="44"/>
      <c r="G33" s="44"/>
      <c r="H33" s="39"/>
      <c r="I33" s="40"/>
      <c r="J33" s="40"/>
      <c r="K33" s="40"/>
      <c r="L33" s="40"/>
      <c r="M33" s="41"/>
      <c r="N33" s="42"/>
      <c r="O33" s="40"/>
      <c r="P33" s="40"/>
      <c r="Q33" s="40"/>
      <c r="R33" s="40"/>
      <c r="S33" s="43"/>
      <c r="T33" s="43"/>
      <c r="U33" s="40"/>
      <c r="V33" s="40"/>
      <c r="W33" s="44"/>
      <c r="X33" s="45"/>
      <c r="Y33" s="46"/>
      <c r="Z33" s="39"/>
      <c r="AA33" s="39"/>
      <c r="AB33" s="39"/>
      <c r="AC33" s="39"/>
      <c r="AD33" s="46"/>
      <c r="AE33" s="39"/>
      <c r="AF33" s="29"/>
      <c r="AG33" s="29"/>
      <c r="AH33" s="29"/>
      <c r="AI33" s="29"/>
      <c r="AJ33" s="29"/>
    </row>
    <row r="34" spans="1:36" ht="15.75" customHeight="1">
      <c r="A34" s="19"/>
      <c r="B34" s="19"/>
      <c r="C34" s="19"/>
      <c r="D34" s="19"/>
      <c r="E34" s="30"/>
      <c r="F34" s="31"/>
      <c r="G34" s="31"/>
      <c r="H34" s="19"/>
      <c r="I34" s="32"/>
      <c r="J34" s="32"/>
      <c r="K34" s="32"/>
      <c r="L34" s="32"/>
      <c r="M34" s="33"/>
      <c r="N34" s="34"/>
      <c r="O34" s="32"/>
      <c r="P34" s="32"/>
      <c r="Q34" s="32"/>
      <c r="R34" s="32"/>
      <c r="S34" s="36"/>
      <c r="T34" s="36"/>
      <c r="U34" s="32"/>
      <c r="V34" s="32"/>
      <c r="W34" s="31"/>
      <c r="X34" s="37"/>
      <c r="Y34" s="38"/>
      <c r="Z34" s="19"/>
      <c r="AA34" s="19"/>
      <c r="AB34" s="19"/>
      <c r="AC34" s="19"/>
      <c r="AD34" s="38"/>
      <c r="AE34" s="19"/>
      <c r="AF34" s="29"/>
      <c r="AG34" s="29"/>
      <c r="AH34" s="29"/>
      <c r="AI34" s="29"/>
      <c r="AJ34" s="29"/>
    </row>
    <row r="35" spans="1:36" ht="15.75" customHeight="1">
      <c r="A35" s="39"/>
      <c r="B35" s="39"/>
      <c r="C35" s="39"/>
      <c r="D35" s="39"/>
      <c r="E35" s="47"/>
      <c r="F35" s="44"/>
      <c r="G35" s="44"/>
      <c r="H35" s="39"/>
      <c r="I35" s="40"/>
      <c r="J35" s="40"/>
      <c r="K35" s="40"/>
      <c r="L35" s="40"/>
      <c r="M35" s="41"/>
      <c r="N35" s="42"/>
      <c r="O35" s="40"/>
      <c r="P35" s="40"/>
      <c r="Q35" s="40"/>
      <c r="R35" s="40"/>
      <c r="S35" s="43"/>
      <c r="T35" s="43"/>
      <c r="U35" s="40"/>
      <c r="V35" s="40"/>
      <c r="W35" s="44"/>
      <c r="X35" s="45"/>
      <c r="Y35" s="46"/>
      <c r="Z35" s="39"/>
      <c r="AA35" s="39"/>
      <c r="AB35" s="39"/>
      <c r="AC35" s="39"/>
      <c r="AD35" s="46"/>
      <c r="AE35" s="39"/>
      <c r="AF35" s="29"/>
      <c r="AG35" s="29"/>
      <c r="AH35" s="29"/>
      <c r="AI35" s="29"/>
      <c r="AJ35" s="29"/>
    </row>
    <row r="36" spans="1:36" ht="15.75" customHeight="1">
      <c r="A36" s="19"/>
      <c r="B36" s="19"/>
      <c r="C36" s="19"/>
      <c r="D36" s="19"/>
      <c r="E36" s="30"/>
      <c r="F36" s="31"/>
      <c r="G36" s="31"/>
      <c r="H36" s="19"/>
      <c r="I36" s="32"/>
      <c r="J36" s="32"/>
      <c r="K36" s="32"/>
      <c r="L36" s="32"/>
      <c r="M36" s="33"/>
      <c r="N36" s="34"/>
      <c r="O36" s="32"/>
      <c r="P36" s="32"/>
      <c r="Q36" s="32"/>
      <c r="R36" s="32"/>
      <c r="S36" s="36"/>
      <c r="T36" s="36"/>
      <c r="U36" s="32"/>
      <c r="V36" s="32"/>
      <c r="W36" s="31"/>
      <c r="X36" s="37"/>
      <c r="Y36" s="38"/>
      <c r="Z36" s="19"/>
      <c r="AA36" s="19"/>
      <c r="AB36" s="19"/>
      <c r="AC36" s="19"/>
      <c r="AD36" s="38"/>
      <c r="AE36" s="19"/>
      <c r="AF36" s="29"/>
      <c r="AG36" s="29"/>
      <c r="AH36" s="29"/>
      <c r="AI36" s="29"/>
      <c r="AJ36" s="29"/>
    </row>
    <row r="37" spans="1:36" ht="15.75" customHeight="1">
      <c r="A37" s="39"/>
      <c r="B37" s="39"/>
      <c r="C37" s="39"/>
      <c r="D37" s="39"/>
      <c r="E37" s="47"/>
      <c r="F37" s="44"/>
      <c r="G37" s="44"/>
      <c r="H37" s="39"/>
      <c r="I37" s="40"/>
      <c r="J37" s="40"/>
      <c r="K37" s="40"/>
      <c r="L37" s="40"/>
      <c r="M37" s="41"/>
      <c r="N37" s="42"/>
      <c r="O37" s="40"/>
      <c r="P37" s="40"/>
      <c r="Q37" s="40"/>
      <c r="R37" s="40"/>
      <c r="S37" s="43"/>
      <c r="T37" s="43"/>
      <c r="U37" s="40"/>
      <c r="V37" s="40"/>
      <c r="W37" s="44"/>
      <c r="X37" s="45"/>
      <c r="Y37" s="46"/>
      <c r="Z37" s="39"/>
      <c r="AA37" s="39"/>
      <c r="AB37" s="39"/>
      <c r="AC37" s="39"/>
      <c r="AD37" s="46"/>
      <c r="AE37" s="39"/>
      <c r="AF37" s="29"/>
      <c r="AG37" s="29"/>
      <c r="AH37" s="29"/>
      <c r="AI37" s="29"/>
      <c r="AJ37" s="29"/>
    </row>
    <row r="38" spans="1:36" ht="15.75" customHeight="1">
      <c r="A38" s="19"/>
      <c r="B38" s="19"/>
      <c r="C38" s="19"/>
      <c r="D38" s="19"/>
      <c r="E38" s="30"/>
      <c r="F38" s="31"/>
      <c r="G38" s="31"/>
      <c r="H38" s="19"/>
      <c r="I38" s="32"/>
      <c r="J38" s="32"/>
      <c r="K38" s="32"/>
      <c r="L38" s="32"/>
      <c r="M38" s="33"/>
      <c r="N38" s="34"/>
      <c r="O38" s="32"/>
      <c r="P38" s="32"/>
      <c r="Q38" s="32"/>
      <c r="R38" s="32"/>
      <c r="S38" s="36"/>
      <c r="T38" s="36"/>
      <c r="U38" s="32"/>
      <c r="V38" s="32"/>
      <c r="W38" s="31"/>
      <c r="X38" s="37"/>
      <c r="Y38" s="38"/>
      <c r="Z38" s="19"/>
      <c r="AA38" s="19"/>
      <c r="AB38" s="19"/>
      <c r="AC38" s="19"/>
      <c r="AD38" s="38"/>
      <c r="AE38" s="19"/>
      <c r="AF38" s="29"/>
      <c r="AG38" s="29"/>
      <c r="AH38" s="29"/>
      <c r="AI38" s="29"/>
      <c r="AJ38" s="29"/>
    </row>
    <row r="39" spans="1:36" ht="15.75" customHeight="1">
      <c r="A39" s="39"/>
      <c r="B39" s="39"/>
      <c r="C39" s="39"/>
      <c r="D39" s="39"/>
      <c r="E39" s="47"/>
      <c r="F39" s="44"/>
      <c r="G39" s="44"/>
      <c r="H39" s="39"/>
      <c r="I39" s="40"/>
      <c r="J39" s="40"/>
      <c r="K39" s="40"/>
      <c r="L39" s="40"/>
      <c r="M39" s="41"/>
      <c r="N39" s="42"/>
      <c r="O39" s="40"/>
      <c r="P39" s="40"/>
      <c r="Q39" s="40"/>
      <c r="R39" s="40"/>
      <c r="S39" s="43"/>
      <c r="T39" s="43"/>
      <c r="U39" s="40"/>
      <c r="V39" s="40"/>
      <c r="W39" s="44"/>
      <c r="X39" s="45"/>
      <c r="Y39" s="46"/>
      <c r="Z39" s="39"/>
      <c r="AA39" s="39"/>
      <c r="AB39" s="39"/>
      <c r="AC39" s="39"/>
      <c r="AD39" s="46"/>
      <c r="AE39" s="39"/>
      <c r="AF39" s="29"/>
      <c r="AG39" s="29"/>
      <c r="AH39" s="29"/>
      <c r="AI39" s="29"/>
      <c r="AJ39" s="29"/>
    </row>
    <row r="40" spans="1:36" ht="15.75" customHeight="1">
      <c r="A40" s="19"/>
      <c r="B40" s="19"/>
      <c r="C40" s="19"/>
      <c r="D40" s="19"/>
      <c r="E40" s="30"/>
      <c r="F40" s="31"/>
      <c r="G40" s="31"/>
      <c r="H40" s="19"/>
      <c r="I40" s="32"/>
      <c r="J40" s="32"/>
      <c r="K40" s="32"/>
      <c r="L40" s="32"/>
      <c r="M40" s="33"/>
      <c r="N40" s="34"/>
      <c r="O40" s="32"/>
      <c r="P40" s="32"/>
      <c r="Q40" s="32"/>
      <c r="R40" s="32"/>
      <c r="S40" s="36"/>
      <c r="T40" s="36"/>
      <c r="U40" s="32"/>
      <c r="V40" s="32"/>
      <c r="W40" s="31"/>
      <c r="X40" s="37"/>
      <c r="Y40" s="38"/>
      <c r="Z40" s="19"/>
      <c r="AA40" s="19"/>
      <c r="AB40" s="19"/>
      <c r="AC40" s="19"/>
      <c r="AD40" s="38"/>
      <c r="AE40" s="19"/>
      <c r="AF40" s="29"/>
      <c r="AG40" s="29"/>
      <c r="AH40" s="29"/>
      <c r="AI40" s="29"/>
      <c r="AJ40" s="29"/>
    </row>
    <row r="41" spans="1:36" ht="15.75" customHeight="1">
      <c r="A41" s="39"/>
      <c r="B41" s="39"/>
      <c r="C41" s="39"/>
      <c r="D41" s="39"/>
      <c r="E41" s="47"/>
      <c r="F41" s="44"/>
      <c r="G41" s="44"/>
      <c r="H41" s="39"/>
      <c r="I41" s="40"/>
      <c r="J41" s="40"/>
      <c r="K41" s="40"/>
      <c r="L41" s="40"/>
      <c r="M41" s="41"/>
      <c r="N41" s="42"/>
      <c r="O41" s="40"/>
      <c r="P41" s="40"/>
      <c r="Q41" s="40"/>
      <c r="R41" s="40"/>
      <c r="S41" s="43"/>
      <c r="T41" s="43"/>
      <c r="U41" s="40"/>
      <c r="V41" s="40"/>
      <c r="W41" s="44"/>
      <c r="X41" s="45"/>
      <c r="Y41" s="46"/>
      <c r="Z41" s="39"/>
      <c r="AA41" s="39"/>
      <c r="AB41" s="39"/>
      <c r="AC41" s="39"/>
      <c r="AD41" s="46"/>
      <c r="AE41" s="39"/>
      <c r="AF41" s="29"/>
      <c r="AG41" s="29"/>
      <c r="AH41" s="29"/>
      <c r="AI41" s="29"/>
      <c r="AJ41" s="29"/>
    </row>
    <row r="42" spans="1:36" ht="15.75" customHeight="1">
      <c r="A42" s="19"/>
      <c r="B42" s="19"/>
      <c r="C42" s="19"/>
      <c r="D42" s="19"/>
      <c r="E42" s="30"/>
      <c r="F42" s="31"/>
      <c r="G42" s="31"/>
      <c r="H42" s="19"/>
      <c r="I42" s="32"/>
      <c r="J42" s="32"/>
      <c r="K42" s="32"/>
      <c r="L42" s="32"/>
      <c r="M42" s="33"/>
      <c r="N42" s="34"/>
      <c r="O42" s="32"/>
      <c r="P42" s="32"/>
      <c r="Q42" s="32"/>
      <c r="R42" s="32"/>
      <c r="S42" s="36"/>
      <c r="T42" s="36"/>
      <c r="U42" s="32"/>
      <c r="V42" s="32"/>
      <c r="W42" s="31"/>
      <c r="X42" s="37"/>
      <c r="Y42" s="38"/>
      <c r="Z42" s="19"/>
      <c r="AA42" s="19"/>
      <c r="AB42" s="19"/>
      <c r="AC42" s="19"/>
      <c r="AD42" s="38"/>
      <c r="AE42" s="19"/>
      <c r="AF42" s="29"/>
      <c r="AG42" s="29"/>
      <c r="AH42" s="29"/>
      <c r="AI42" s="29"/>
      <c r="AJ42" s="29"/>
    </row>
    <row r="43" spans="1:36" ht="15.75" customHeight="1">
      <c r="A43" s="39"/>
      <c r="B43" s="39"/>
      <c r="C43" s="39"/>
      <c r="D43" s="39"/>
      <c r="E43" s="47"/>
      <c r="F43" s="44"/>
      <c r="G43" s="44"/>
      <c r="H43" s="46"/>
      <c r="I43" s="40"/>
      <c r="J43" s="40"/>
      <c r="K43" s="40"/>
      <c r="L43" s="40"/>
      <c r="M43" s="41"/>
      <c r="N43" s="42"/>
      <c r="O43" s="40"/>
      <c r="P43" s="40"/>
      <c r="Q43" s="40"/>
      <c r="R43" s="40"/>
      <c r="S43" s="43"/>
      <c r="T43" s="43"/>
      <c r="U43" s="40"/>
      <c r="V43" s="40"/>
      <c r="W43" s="44"/>
      <c r="X43" s="45"/>
      <c r="Y43" s="46"/>
      <c r="Z43" s="39"/>
      <c r="AA43" s="39"/>
      <c r="AB43" s="39"/>
      <c r="AC43" s="39"/>
      <c r="AD43" s="46"/>
      <c r="AE43" s="39"/>
      <c r="AF43" s="29"/>
      <c r="AG43" s="29"/>
      <c r="AH43" s="29"/>
      <c r="AI43" s="29"/>
      <c r="AJ43" s="29"/>
    </row>
    <row r="44" spans="1:36" ht="15.75" customHeight="1">
      <c r="A44" s="19"/>
      <c r="B44" s="19"/>
      <c r="C44" s="19"/>
      <c r="D44" s="19"/>
      <c r="E44" s="30"/>
      <c r="F44" s="31"/>
      <c r="G44" s="31"/>
      <c r="H44" s="38"/>
      <c r="I44" s="32"/>
      <c r="J44" s="32"/>
      <c r="K44" s="32"/>
      <c r="L44" s="32"/>
      <c r="M44" s="33"/>
      <c r="N44" s="34"/>
      <c r="O44" s="32"/>
      <c r="P44" s="32"/>
      <c r="Q44" s="32"/>
      <c r="R44" s="32"/>
      <c r="S44" s="36"/>
      <c r="T44" s="36"/>
      <c r="U44" s="32"/>
      <c r="V44" s="32"/>
      <c r="W44" s="31"/>
      <c r="X44" s="37"/>
      <c r="Y44" s="38"/>
      <c r="Z44" s="19"/>
      <c r="AA44" s="19"/>
      <c r="AB44" s="19"/>
      <c r="AC44" s="19"/>
      <c r="AD44" s="38"/>
      <c r="AE44" s="19"/>
      <c r="AF44" s="29"/>
      <c r="AG44" s="29"/>
      <c r="AH44" s="29"/>
      <c r="AI44" s="29"/>
      <c r="AJ44" s="29"/>
    </row>
    <row r="45" spans="1:36" ht="15.75" customHeight="1">
      <c r="A45" s="39"/>
      <c r="B45" s="39"/>
      <c r="C45" s="39"/>
      <c r="D45" s="39"/>
      <c r="E45" s="47"/>
      <c r="F45" s="44"/>
      <c r="G45" s="44"/>
      <c r="H45" s="39"/>
      <c r="I45" s="40"/>
      <c r="J45" s="40"/>
      <c r="K45" s="40"/>
      <c r="L45" s="40"/>
      <c r="M45" s="41"/>
      <c r="N45" s="42"/>
      <c r="O45" s="40"/>
      <c r="P45" s="40"/>
      <c r="Q45" s="40"/>
      <c r="R45" s="40"/>
      <c r="S45" s="43"/>
      <c r="T45" s="43"/>
      <c r="U45" s="40"/>
      <c r="V45" s="40"/>
      <c r="W45" s="44"/>
      <c r="X45" s="45"/>
      <c r="Y45" s="46"/>
      <c r="Z45" s="39"/>
      <c r="AA45" s="39"/>
      <c r="AB45" s="39"/>
      <c r="AC45" s="39"/>
      <c r="AD45" s="46"/>
      <c r="AE45" s="39"/>
      <c r="AF45" s="29"/>
      <c r="AG45" s="29"/>
      <c r="AH45" s="29"/>
      <c r="AI45" s="29"/>
      <c r="AJ45" s="29"/>
    </row>
    <row r="46" spans="1:36" ht="15.75" customHeight="1">
      <c r="A46" s="19"/>
      <c r="B46" s="19"/>
      <c r="C46" s="19"/>
      <c r="D46" s="19"/>
      <c r="E46" s="30"/>
      <c r="F46" s="31"/>
      <c r="G46" s="31"/>
      <c r="H46" s="19"/>
      <c r="I46" s="32"/>
      <c r="J46" s="32"/>
      <c r="K46" s="32"/>
      <c r="L46" s="32"/>
      <c r="M46" s="33"/>
      <c r="N46" s="34"/>
      <c r="O46" s="32"/>
      <c r="P46" s="32"/>
      <c r="Q46" s="32"/>
      <c r="R46" s="32"/>
      <c r="S46" s="36"/>
      <c r="T46" s="36"/>
      <c r="U46" s="32"/>
      <c r="V46" s="32"/>
      <c r="W46" s="31"/>
      <c r="X46" s="37"/>
      <c r="Y46" s="38"/>
      <c r="Z46" s="19"/>
      <c r="AA46" s="19"/>
      <c r="AB46" s="19"/>
      <c r="AC46" s="19"/>
      <c r="AD46" s="38"/>
      <c r="AE46" s="19"/>
      <c r="AF46" s="29"/>
      <c r="AG46" s="29"/>
      <c r="AH46" s="29"/>
      <c r="AI46" s="29"/>
      <c r="AJ46" s="29"/>
    </row>
    <row r="47" spans="1:36" ht="15.75" customHeight="1">
      <c r="A47" s="39"/>
      <c r="B47" s="39"/>
      <c r="C47" s="39"/>
      <c r="D47" s="39"/>
      <c r="E47" s="47"/>
      <c r="F47" s="44"/>
      <c r="G47" s="44"/>
      <c r="H47" s="39"/>
      <c r="I47" s="40"/>
      <c r="J47" s="40"/>
      <c r="K47" s="40"/>
      <c r="L47" s="40"/>
      <c r="M47" s="41"/>
      <c r="N47" s="42"/>
      <c r="O47" s="40"/>
      <c r="P47" s="40"/>
      <c r="Q47" s="40"/>
      <c r="R47" s="40"/>
      <c r="S47" s="43"/>
      <c r="T47" s="43"/>
      <c r="U47" s="40"/>
      <c r="V47" s="40"/>
      <c r="W47" s="44"/>
      <c r="X47" s="45"/>
      <c r="Y47" s="46"/>
      <c r="Z47" s="39"/>
      <c r="AA47" s="39"/>
      <c r="AB47" s="39"/>
      <c r="AC47" s="39"/>
      <c r="AD47" s="46"/>
      <c r="AE47" s="39"/>
      <c r="AF47" s="29"/>
      <c r="AG47" s="29"/>
      <c r="AH47" s="29"/>
      <c r="AI47" s="29"/>
      <c r="AJ47" s="29"/>
    </row>
    <row r="48" spans="1:36" ht="15.75" customHeight="1">
      <c r="A48" s="19"/>
      <c r="B48" s="19"/>
      <c r="C48" s="19"/>
      <c r="D48" s="19"/>
      <c r="E48" s="30"/>
      <c r="F48" s="31"/>
      <c r="G48" s="31"/>
      <c r="H48" s="19"/>
      <c r="I48" s="32"/>
      <c r="J48" s="32"/>
      <c r="K48" s="32"/>
      <c r="L48" s="32"/>
      <c r="M48" s="33"/>
      <c r="N48" s="34"/>
      <c r="O48" s="32"/>
      <c r="P48" s="32"/>
      <c r="Q48" s="32"/>
      <c r="R48" s="32"/>
      <c r="S48" s="36"/>
      <c r="T48" s="36"/>
      <c r="U48" s="32"/>
      <c r="V48" s="32"/>
      <c r="W48" s="31"/>
      <c r="X48" s="37"/>
      <c r="Y48" s="38"/>
      <c r="Z48" s="19"/>
      <c r="AA48" s="19"/>
      <c r="AB48" s="19"/>
      <c r="AC48" s="19"/>
      <c r="AD48" s="38"/>
      <c r="AE48" s="19"/>
      <c r="AF48" s="29"/>
      <c r="AG48" s="29"/>
      <c r="AH48" s="29"/>
      <c r="AI48" s="29"/>
      <c r="AJ48" s="29"/>
    </row>
    <row r="49" spans="1:36" ht="15.75" customHeight="1">
      <c r="A49" s="39"/>
      <c r="B49" s="39"/>
      <c r="C49" s="39"/>
      <c r="D49" s="39"/>
      <c r="E49" s="47"/>
      <c r="F49" s="44"/>
      <c r="G49" s="44"/>
      <c r="H49" s="39"/>
      <c r="I49" s="40"/>
      <c r="J49" s="40"/>
      <c r="K49" s="40"/>
      <c r="L49" s="40"/>
      <c r="M49" s="41"/>
      <c r="N49" s="42"/>
      <c r="O49" s="40"/>
      <c r="P49" s="40"/>
      <c r="Q49" s="40"/>
      <c r="R49" s="40"/>
      <c r="S49" s="43"/>
      <c r="T49" s="43"/>
      <c r="U49" s="40"/>
      <c r="V49" s="40"/>
      <c r="W49" s="44"/>
      <c r="X49" s="45"/>
      <c r="Y49" s="46"/>
      <c r="Z49" s="39"/>
      <c r="AA49" s="39"/>
      <c r="AB49" s="39"/>
      <c r="AC49" s="39"/>
      <c r="AD49" s="46"/>
      <c r="AE49" s="39"/>
      <c r="AF49" s="29"/>
      <c r="AG49" s="29"/>
      <c r="AH49" s="29"/>
      <c r="AI49" s="29"/>
      <c r="AJ49" s="29"/>
    </row>
    <row r="50" spans="1:36" ht="15.75" customHeight="1">
      <c r="A50" s="19"/>
      <c r="B50" s="19"/>
      <c r="C50" s="19"/>
      <c r="D50" s="19"/>
      <c r="E50" s="30"/>
      <c r="F50" s="31"/>
      <c r="G50" s="31"/>
      <c r="H50" s="19"/>
      <c r="I50" s="32"/>
      <c r="J50" s="32"/>
      <c r="K50" s="32"/>
      <c r="L50" s="32"/>
      <c r="M50" s="33"/>
      <c r="N50" s="34"/>
      <c r="O50" s="32"/>
      <c r="P50" s="32"/>
      <c r="Q50" s="32"/>
      <c r="R50" s="32"/>
      <c r="S50" s="36"/>
      <c r="T50" s="36"/>
      <c r="U50" s="32"/>
      <c r="V50" s="32"/>
      <c r="W50" s="31"/>
      <c r="X50" s="37"/>
      <c r="Y50" s="38"/>
      <c r="Z50" s="19"/>
      <c r="AA50" s="19"/>
      <c r="AB50" s="19"/>
      <c r="AC50" s="19"/>
      <c r="AD50" s="38"/>
      <c r="AE50" s="19"/>
      <c r="AF50" s="29"/>
      <c r="AG50" s="29"/>
      <c r="AH50" s="29"/>
      <c r="AI50" s="29"/>
      <c r="AJ50" s="29"/>
    </row>
    <row r="51" spans="1:36" ht="15.75" customHeight="1">
      <c r="A51" s="39"/>
      <c r="B51" s="39"/>
      <c r="C51" s="39"/>
      <c r="D51" s="39"/>
      <c r="E51" s="47"/>
      <c r="F51" s="44"/>
      <c r="G51" s="44"/>
      <c r="H51" s="39"/>
      <c r="I51" s="40"/>
      <c r="J51" s="40"/>
      <c r="K51" s="40"/>
      <c r="L51" s="40"/>
      <c r="M51" s="41"/>
      <c r="N51" s="42"/>
      <c r="O51" s="40"/>
      <c r="P51" s="40"/>
      <c r="Q51" s="40"/>
      <c r="R51" s="40"/>
      <c r="S51" s="43"/>
      <c r="T51" s="43"/>
      <c r="U51" s="40"/>
      <c r="V51" s="40"/>
      <c r="W51" s="44"/>
      <c r="X51" s="45"/>
      <c r="Y51" s="46"/>
      <c r="Z51" s="39"/>
      <c r="AA51" s="39"/>
      <c r="AB51" s="39"/>
      <c r="AC51" s="39"/>
      <c r="AD51" s="46"/>
      <c r="AE51" s="39"/>
      <c r="AF51" s="29"/>
      <c r="AG51" s="29"/>
      <c r="AH51" s="29"/>
      <c r="AI51" s="29"/>
      <c r="AJ51" s="29"/>
    </row>
    <row r="52" spans="1:36" ht="15.75" customHeight="1">
      <c r="A52" s="19"/>
      <c r="B52" s="19"/>
      <c r="C52" s="19"/>
      <c r="D52" s="19"/>
      <c r="E52" s="30"/>
      <c r="F52" s="31"/>
      <c r="G52" s="31"/>
      <c r="H52" s="19"/>
      <c r="I52" s="32"/>
      <c r="J52" s="32"/>
      <c r="K52" s="32"/>
      <c r="L52" s="32"/>
      <c r="M52" s="33"/>
      <c r="N52" s="34"/>
      <c r="O52" s="32"/>
      <c r="P52" s="32"/>
      <c r="Q52" s="32"/>
      <c r="R52" s="32"/>
      <c r="S52" s="36"/>
      <c r="T52" s="36"/>
      <c r="U52" s="32"/>
      <c r="V52" s="32"/>
      <c r="W52" s="31"/>
      <c r="X52" s="37"/>
      <c r="Y52" s="38"/>
      <c r="Z52" s="19"/>
      <c r="AA52" s="19"/>
      <c r="AB52" s="19"/>
      <c r="AC52" s="19"/>
      <c r="AD52" s="38"/>
      <c r="AE52" s="19"/>
      <c r="AF52" s="29"/>
      <c r="AG52" s="29"/>
      <c r="AH52" s="29"/>
      <c r="AI52" s="29"/>
      <c r="AJ52" s="29"/>
    </row>
    <row r="53" spans="1:36" ht="15.75" customHeight="1">
      <c r="A53" s="39"/>
      <c r="B53" s="39"/>
      <c r="C53" s="39"/>
      <c r="D53" s="39"/>
      <c r="E53" s="47"/>
      <c r="F53" s="44"/>
      <c r="G53" s="44"/>
      <c r="H53" s="39"/>
      <c r="I53" s="40"/>
      <c r="J53" s="40"/>
      <c r="K53" s="40"/>
      <c r="L53" s="40"/>
      <c r="M53" s="41"/>
      <c r="N53" s="42"/>
      <c r="O53" s="40"/>
      <c r="P53" s="40"/>
      <c r="Q53" s="40"/>
      <c r="R53" s="40"/>
      <c r="S53" s="43"/>
      <c r="T53" s="43"/>
      <c r="U53" s="40"/>
      <c r="V53" s="40"/>
      <c r="W53" s="44"/>
      <c r="X53" s="45"/>
      <c r="Y53" s="46"/>
      <c r="Z53" s="39"/>
      <c r="AA53" s="39"/>
      <c r="AB53" s="39"/>
      <c r="AC53" s="39"/>
      <c r="AD53" s="46"/>
      <c r="AE53" s="39"/>
      <c r="AF53" s="29"/>
      <c r="AG53" s="29"/>
      <c r="AH53" s="29"/>
      <c r="AI53" s="29"/>
      <c r="AJ53" s="29"/>
    </row>
    <row r="54" spans="1:36" ht="15.75" customHeight="1">
      <c r="A54" s="19"/>
      <c r="B54" s="19"/>
      <c r="C54" s="19"/>
      <c r="D54" s="19"/>
      <c r="E54" s="30"/>
      <c r="F54" s="31"/>
      <c r="G54" s="31"/>
      <c r="H54" s="19"/>
      <c r="I54" s="32"/>
      <c r="J54" s="32"/>
      <c r="K54" s="32"/>
      <c r="L54" s="32"/>
      <c r="M54" s="33"/>
      <c r="N54" s="34"/>
      <c r="O54" s="32"/>
      <c r="P54" s="32"/>
      <c r="Q54" s="32"/>
      <c r="R54" s="32"/>
      <c r="S54" s="36"/>
      <c r="T54" s="36"/>
      <c r="U54" s="32"/>
      <c r="V54" s="32"/>
      <c r="W54" s="31"/>
      <c r="X54" s="37"/>
      <c r="Y54" s="38"/>
      <c r="Z54" s="19"/>
      <c r="AA54" s="19"/>
      <c r="AB54" s="19"/>
      <c r="AC54" s="19"/>
      <c r="AD54" s="38"/>
      <c r="AE54" s="19"/>
      <c r="AF54" s="29"/>
      <c r="AG54" s="29"/>
      <c r="AH54" s="29"/>
      <c r="AI54" s="29"/>
      <c r="AJ54" s="29"/>
    </row>
    <row r="55" spans="1:36" ht="15.75" customHeight="1">
      <c r="A55" s="39"/>
      <c r="B55" s="39"/>
      <c r="C55" s="39"/>
      <c r="D55" s="39"/>
      <c r="E55" s="47"/>
      <c r="F55" s="44"/>
      <c r="G55" s="44"/>
      <c r="H55" s="39"/>
      <c r="I55" s="40"/>
      <c r="J55" s="40"/>
      <c r="K55" s="40"/>
      <c r="L55" s="40"/>
      <c r="M55" s="41"/>
      <c r="N55" s="42"/>
      <c r="O55" s="40"/>
      <c r="P55" s="40"/>
      <c r="Q55" s="40"/>
      <c r="R55" s="40"/>
      <c r="S55" s="43"/>
      <c r="T55" s="43"/>
      <c r="U55" s="40"/>
      <c r="V55" s="40"/>
      <c r="W55" s="44"/>
      <c r="X55" s="45"/>
      <c r="Y55" s="46"/>
      <c r="Z55" s="39"/>
      <c r="AA55" s="39"/>
      <c r="AB55" s="39"/>
      <c r="AC55" s="39"/>
      <c r="AD55" s="46"/>
      <c r="AE55" s="39"/>
      <c r="AF55" s="29"/>
      <c r="AG55" s="29"/>
      <c r="AH55" s="29"/>
      <c r="AI55" s="29"/>
      <c r="AJ55" s="29"/>
    </row>
    <row r="56" spans="1:36" ht="15.75" customHeight="1">
      <c r="A56" s="19"/>
      <c r="B56" s="19"/>
      <c r="C56" s="19"/>
      <c r="D56" s="19"/>
      <c r="E56" s="30"/>
      <c r="F56" s="31"/>
      <c r="G56" s="31"/>
      <c r="H56" s="19"/>
      <c r="I56" s="32"/>
      <c r="J56" s="32"/>
      <c r="K56" s="32"/>
      <c r="L56" s="32"/>
      <c r="M56" s="33"/>
      <c r="N56" s="34"/>
      <c r="O56" s="32"/>
      <c r="P56" s="32"/>
      <c r="Q56" s="32"/>
      <c r="R56" s="32"/>
      <c r="S56" s="36"/>
      <c r="T56" s="36"/>
      <c r="U56" s="32"/>
      <c r="V56" s="32"/>
      <c r="W56" s="31"/>
      <c r="X56" s="37"/>
      <c r="Y56" s="38"/>
      <c r="Z56" s="19"/>
      <c r="AA56" s="19"/>
      <c r="AB56" s="19"/>
      <c r="AC56" s="19"/>
      <c r="AD56" s="38"/>
      <c r="AE56" s="19"/>
      <c r="AF56" s="29"/>
      <c r="AG56" s="29"/>
      <c r="AH56" s="29"/>
      <c r="AI56" s="29"/>
      <c r="AJ56" s="29"/>
    </row>
    <row r="57" spans="1:36" ht="15.75" customHeight="1">
      <c r="A57" s="39"/>
      <c r="B57" s="39"/>
      <c r="C57" s="39"/>
      <c r="D57" s="39"/>
      <c r="E57" s="47"/>
      <c r="F57" s="44"/>
      <c r="G57" s="44"/>
      <c r="H57" s="39"/>
      <c r="I57" s="40"/>
      <c r="J57" s="40"/>
      <c r="K57" s="40"/>
      <c r="L57" s="40"/>
      <c r="M57" s="41"/>
      <c r="N57" s="42"/>
      <c r="O57" s="40"/>
      <c r="P57" s="40"/>
      <c r="Q57" s="40"/>
      <c r="R57" s="40"/>
      <c r="S57" s="43"/>
      <c r="T57" s="43"/>
      <c r="U57" s="40"/>
      <c r="V57" s="40"/>
      <c r="W57" s="44"/>
      <c r="X57" s="45"/>
      <c r="Y57" s="46"/>
      <c r="Z57" s="39"/>
      <c r="AA57" s="39"/>
      <c r="AB57" s="39"/>
      <c r="AC57" s="39"/>
      <c r="AD57" s="46"/>
      <c r="AE57" s="39"/>
      <c r="AF57" s="29"/>
      <c r="AG57" s="29"/>
      <c r="AH57" s="29"/>
      <c r="AI57" s="29"/>
      <c r="AJ57" s="29"/>
    </row>
    <row r="58" spans="1:36" ht="15.75" customHeight="1">
      <c r="A58" s="19"/>
      <c r="B58" s="19"/>
      <c r="C58" s="19"/>
      <c r="D58" s="19"/>
      <c r="E58" s="30"/>
      <c r="F58" s="31"/>
      <c r="G58" s="31"/>
      <c r="H58" s="19"/>
      <c r="I58" s="32"/>
      <c r="J58" s="32"/>
      <c r="K58" s="32"/>
      <c r="L58" s="32"/>
      <c r="M58" s="33"/>
      <c r="N58" s="34"/>
      <c r="O58" s="32"/>
      <c r="P58" s="32"/>
      <c r="Q58" s="32"/>
      <c r="R58" s="32"/>
      <c r="S58" s="36"/>
      <c r="T58" s="36"/>
      <c r="U58" s="32"/>
      <c r="V58" s="32"/>
      <c r="W58" s="31"/>
      <c r="X58" s="37"/>
      <c r="Y58" s="38"/>
      <c r="Z58" s="19"/>
      <c r="AA58" s="19"/>
      <c r="AB58" s="19"/>
      <c r="AC58" s="19"/>
      <c r="AD58" s="38"/>
      <c r="AE58" s="19"/>
      <c r="AF58" s="29"/>
      <c r="AG58" s="29"/>
      <c r="AH58" s="29"/>
      <c r="AI58" s="29"/>
      <c r="AJ58" s="29"/>
    </row>
    <row r="59" spans="1:36" ht="15.75" customHeight="1">
      <c r="A59" s="39"/>
      <c r="B59" s="39"/>
      <c r="C59" s="39"/>
      <c r="D59" s="39"/>
      <c r="E59" s="47"/>
      <c r="F59" s="44"/>
      <c r="G59" s="44"/>
      <c r="H59" s="39"/>
      <c r="I59" s="40"/>
      <c r="J59" s="40"/>
      <c r="K59" s="40"/>
      <c r="L59" s="40"/>
      <c r="M59" s="41"/>
      <c r="N59" s="42"/>
      <c r="O59" s="40"/>
      <c r="P59" s="40"/>
      <c r="Q59" s="40"/>
      <c r="R59" s="40"/>
      <c r="S59" s="43"/>
      <c r="T59" s="43"/>
      <c r="U59" s="40"/>
      <c r="V59" s="40"/>
      <c r="W59" s="44"/>
      <c r="X59" s="45"/>
      <c r="Y59" s="46"/>
      <c r="Z59" s="39"/>
      <c r="AA59" s="39"/>
      <c r="AB59" s="39"/>
      <c r="AC59" s="39"/>
      <c r="AD59" s="46"/>
      <c r="AE59" s="39"/>
      <c r="AF59" s="29"/>
      <c r="AG59" s="29"/>
      <c r="AH59" s="29"/>
      <c r="AI59" s="29"/>
      <c r="AJ59" s="29"/>
    </row>
    <row r="60" spans="1:36" ht="15.75" customHeight="1">
      <c r="A60" s="19"/>
      <c r="B60" s="19"/>
      <c r="C60" s="19"/>
      <c r="D60" s="19"/>
      <c r="E60" s="30"/>
      <c r="F60" s="31"/>
      <c r="G60" s="31"/>
      <c r="H60" s="19"/>
      <c r="I60" s="32"/>
      <c r="J60" s="32"/>
      <c r="K60" s="32"/>
      <c r="L60" s="32"/>
      <c r="M60" s="33"/>
      <c r="N60" s="34"/>
      <c r="O60" s="32"/>
      <c r="P60" s="32"/>
      <c r="Q60" s="32"/>
      <c r="R60" s="32"/>
      <c r="S60" s="36"/>
      <c r="T60" s="36"/>
      <c r="U60" s="32"/>
      <c r="V60" s="32"/>
      <c r="W60" s="31"/>
      <c r="X60" s="37"/>
      <c r="Y60" s="38"/>
      <c r="Z60" s="19"/>
      <c r="AA60" s="19"/>
      <c r="AB60" s="19"/>
      <c r="AC60" s="19"/>
      <c r="AD60" s="38"/>
      <c r="AE60" s="19"/>
      <c r="AF60" s="29"/>
      <c r="AG60" s="29"/>
      <c r="AH60" s="29"/>
      <c r="AI60" s="29"/>
      <c r="AJ60" s="29"/>
    </row>
    <row r="61" spans="1:36" ht="15.75" customHeight="1">
      <c r="A61" s="39"/>
      <c r="B61" s="39"/>
      <c r="C61" s="39"/>
      <c r="D61" s="39"/>
      <c r="E61" s="47"/>
      <c r="F61" s="44"/>
      <c r="G61" s="44"/>
      <c r="H61" s="39"/>
      <c r="I61" s="40"/>
      <c r="J61" s="40"/>
      <c r="K61" s="40"/>
      <c r="L61" s="40"/>
      <c r="M61" s="41"/>
      <c r="N61" s="42"/>
      <c r="O61" s="40"/>
      <c r="P61" s="40"/>
      <c r="Q61" s="40"/>
      <c r="R61" s="40"/>
      <c r="S61" s="43"/>
      <c r="T61" s="43"/>
      <c r="U61" s="40"/>
      <c r="V61" s="40"/>
      <c r="W61" s="44"/>
      <c r="X61" s="45"/>
      <c r="Y61" s="46"/>
      <c r="Z61" s="39"/>
      <c r="AA61" s="39"/>
      <c r="AB61" s="39"/>
      <c r="AC61" s="39"/>
      <c r="AD61" s="46"/>
      <c r="AE61" s="39"/>
      <c r="AF61" s="29"/>
      <c r="AG61" s="29"/>
      <c r="AH61" s="29"/>
      <c r="AI61" s="29"/>
      <c r="AJ61" s="29"/>
    </row>
    <row r="62" spans="1:36" ht="15.75" customHeight="1">
      <c r="A62" s="19"/>
      <c r="B62" s="19"/>
      <c r="C62" s="19"/>
      <c r="D62" s="19"/>
      <c r="E62" s="30"/>
      <c r="F62" s="31"/>
      <c r="G62" s="31"/>
      <c r="H62" s="19"/>
      <c r="I62" s="32"/>
      <c r="J62" s="32"/>
      <c r="K62" s="32"/>
      <c r="L62" s="32"/>
      <c r="M62" s="33"/>
      <c r="N62" s="34"/>
      <c r="O62" s="32"/>
      <c r="P62" s="32"/>
      <c r="Q62" s="32"/>
      <c r="R62" s="32"/>
      <c r="S62" s="36"/>
      <c r="T62" s="36"/>
      <c r="U62" s="32"/>
      <c r="V62" s="32"/>
      <c r="W62" s="31"/>
      <c r="X62" s="37"/>
      <c r="Y62" s="38"/>
      <c r="Z62" s="19"/>
      <c r="AA62" s="19"/>
      <c r="AB62" s="19"/>
      <c r="AC62" s="19"/>
      <c r="AD62" s="38"/>
      <c r="AE62" s="19"/>
      <c r="AF62" s="29"/>
      <c r="AG62" s="29"/>
      <c r="AH62" s="29"/>
      <c r="AI62" s="29"/>
      <c r="AJ62" s="29"/>
    </row>
    <row r="63" spans="1:36" ht="15.75" customHeight="1">
      <c r="A63" s="39"/>
      <c r="B63" s="39"/>
      <c r="C63" s="39"/>
      <c r="D63" s="39"/>
      <c r="E63" s="47"/>
      <c r="F63" s="44"/>
      <c r="G63" s="44"/>
      <c r="H63" s="39"/>
      <c r="I63" s="40"/>
      <c r="J63" s="40"/>
      <c r="K63" s="40"/>
      <c r="L63" s="40"/>
      <c r="M63" s="41"/>
      <c r="N63" s="42"/>
      <c r="O63" s="40"/>
      <c r="P63" s="40"/>
      <c r="Q63" s="40"/>
      <c r="R63" s="40"/>
      <c r="S63" s="43"/>
      <c r="T63" s="43"/>
      <c r="U63" s="40"/>
      <c r="V63" s="40"/>
      <c r="W63" s="44"/>
      <c r="X63" s="45"/>
      <c r="Y63" s="46"/>
      <c r="Z63" s="39"/>
      <c r="AA63" s="39"/>
      <c r="AB63" s="39"/>
      <c r="AC63" s="39"/>
      <c r="AD63" s="46"/>
      <c r="AE63" s="39"/>
      <c r="AF63" s="29"/>
      <c r="AG63" s="29"/>
      <c r="AH63" s="29"/>
      <c r="AI63" s="29"/>
      <c r="AJ63" s="29"/>
    </row>
    <row r="64" spans="1:36" ht="15.75" customHeight="1">
      <c r="A64" s="19"/>
      <c r="B64" s="19"/>
      <c r="C64" s="19"/>
      <c r="D64" s="19"/>
      <c r="E64" s="30"/>
      <c r="F64" s="31"/>
      <c r="G64" s="31"/>
      <c r="H64" s="19"/>
      <c r="I64" s="32"/>
      <c r="J64" s="32"/>
      <c r="K64" s="32"/>
      <c r="L64" s="32"/>
      <c r="M64" s="33"/>
      <c r="N64" s="34"/>
      <c r="O64" s="32"/>
      <c r="P64" s="32"/>
      <c r="Q64" s="32"/>
      <c r="R64" s="32"/>
      <c r="S64" s="36"/>
      <c r="T64" s="36"/>
      <c r="U64" s="32"/>
      <c r="V64" s="32"/>
      <c r="W64" s="31"/>
      <c r="X64" s="37"/>
      <c r="Y64" s="38"/>
      <c r="Z64" s="19"/>
      <c r="AA64" s="19"/>
      <c r="AB64" s="19"/>
      <c r="AC64" s="19"/>
      <c r="AD64" s="38"/>
      <c r="AE64" s="19"/>
      <c r="AF64" s="29"/>
      <c r="AG64" s="29"/>
      <c r="AH64" s="29"/>
      <c r="AI64" s="29"/>
      <c r="AJ64" s="29"/>
    </row>
    <row r="65" spans="1:36" ht="15.75" customHeight="1">
      <c r="A65" s="39"/>
      <c r="B65" s="39"/>
      <c r="C65" s="39"/>
      <c r="D65" s="39"/>
      <c r="E65" s="47"/>
      <c r="F65" s="44"/>
      <c r="G65" s="44"/>
      <c r="H65" s="39"/>
      <c r="I65" s="40"/>
      <c r="J65" s="40"/>
      <c r="K65" s="40"/>
      <c r="L65" s="40"/>
      <c r="M65" s="41"/>
      <c r="N65" s="42"/>
      <c r="O65" s="40"/>
      <c r="P65" s="40"/>
      <c r="Q65" s="40"/>
      <c r="R65" s="40"/>
      <c r="S65" s="43"/>
      <c r="T65" s="43"/>
      <c r="U65" s="40"/>
      <c r="V65" s="40"/>
      <c r="W65" s="44"/>
      <c r="X65" s="45"/>
      <c r="Y65" s="46"/>
      <c r="Z65" s="39"/>
      <c r="AA65" s="39"/>
      <c r="AB65" s="39"/>
      <c r="AC65" s="39"/>
      <c r="AD65" s="46"/>
      <c r="AE65" s="39"/>
      <c r="AF65" s="29"/>
      <c r="AG65" s="29"/>
      <c r="AH65" s="29"/>
      <c r="AI65" s="29"/>
      <c r="AJ65" s="29"/>
    </row>
    <row r="66" spans="1:36" ht="15.75" customHeight="1">
      <c r="A66" s="19"/>
      <c r="B66" s="19"/>
      <c r="C66" s="19"/>
      <c r="D66" s="19"/>
      <c r="E66" s="30"/>
      <c r="F66" s="31"/>
      <c r="G66" s="31"/>
      <c r="H66" s="19"/>
      <c r="I66" s="32"/>
      <c r="J66" s="32"/>
      <c r="K66" s="32"/>
      <c r="L66" s="32"/>
      <c r="M66" s="33"/>
      <c r="N66" s="34"/>
      <c r="O66" s="32"/>
      <c r="P66" s="32"/>
      <c r="Q66" s="32"/>
      <c r="R66" s="32"/>
      <c r="S66" s="36"/>
      <c r="T66" s="36"/>
      <c r="U66" s="32"/>
      <c r="V66" s="32"/>
      <c r="W66" s="31"/>
      <c r="X66" s="37"/>
      <c r="Y66" s="38"/>
      <c r="Z66" s="19"/>
      <c r="AA66" s="19"/>
      <c r="AB66" s="19"/>
      <c r="AC66" s="19"/>
      <c r="AD66" s="38"/>
      <c r="AE66" s="19"/>
      <c r="AF66" s="29"/>
      <c r="AG66" s="29"/>
      <c r="AH66" s="29"/>
      <c r="AI66" s="29"/>
      <c r="AJ66" s="29"/>
    </row>
    <row r="67" spans="1:36" ht="15.75" customHeight="1">
      <c r="A67" s="39"/>
      <c r="B67" s="39"/>
      <c r="C67" s="39"/>
      <c r="D67" s="39"/>
      <c r="E67" s="47"/>
      <c r="F67" s="44"/>
      <c r="G67" s="44"/>
      <c r="H67" s="39"/>
      <c r="I67" s="40"/>
      <c r="J67" s="40"/>
      <c r="K67" s="40"/>
      <c r="L67" s="40"/>
      <c r="M67" s="41"/>
      <c r="N67" s="42"/>
      <c r="O67" s="40"/>
      <c r="P67" s="40"/>
      <c r="Q67" s="40"/>
      <c r="R67" s="40"/>
      <c r="S67" s="43"/>
      <c r="T67" s="43"/>
      <c r="U67" s="40"/>
      <c r="V67" s="40"/>
      <c r="W67" s="44"/>
      <c r="X67" s="45"/>
      <c r="Y67" s="46"/>
      <c r="Z67" s="39"/>
      <c r="AA67" s="39"/>
      <c r="AB67" s="39"/>
      <c r="AC67" s="39"/>
      <c r="AD67" s="46"/>
      <c r="AE67" s="39"/>
      <c r="AF67" s="29"/>
      <c r="AG67" s="29"/>
      <c r="AH67" s="29"/>
      <c r="AI67" s="29"/>
      <c r="AJ67" s="29"/>
    </row>
    <row r="68" spans="1:36" ht="15.75" customHeight="1">
      <c r="A68" s="19"/>
      <c r="B68" s="19"/>
      <c r="C68" s="19"/>
      <c r="D68" s="19"/>
      <c r="E68" s="30"/>
      <c r="F68" s="31"/>
      <c r="G68" s="31"/>
      <c r="H68" s="19"/>
      <c r="I68" s="32"/>
      <c r="J68" s="32"/>
      <c r="K68" s="32"/>
      <c r="L68" s="32"/>
      <c r="M68" s="33"/>
      <c r="N68" s="34"/>
      <c r="O68" s="32"/>
      <c r="P68" s="32"/>
      <c r="Q68" s="32"/>
      <c r="R68" s="32"/>
      <c r="S68" s="36"/>
      <c r="T68" s="36"/>
      <c r="U68" s="32"/>
      <c r="V68" s="32"/>
      <c r="W68" s="31"/>
      <c r="X68" s="37"/>
      <c r="Y68" s="38"/>
      <c r="Z68" s="19"/>
      <c r="AA68" s="19"/>
      <c r="AB68" s="19"/>
      <c r="AC68" s="19"/>
      <c r="AD68" s="38"/>
      <c r="AE68" s="19"/>
      <c r="AF68" s="29"/>
      <c r="AG68" s="29"/>
      <c r="AH68" s="29"/>
      <c r="AI68" s="29"/>
      <c r="AJ68" s="29"/>
    </row>
    <row r="69" spans="1:36" ht="15.75" customHeight="1">
      <c r="A69" s="39"/>
      <c r="B69" s="39"/>
      <c r="C69" s="39"/>
      <c r="D69" s="39"/>
      <c r="E69" s="47"/>
      <c r="F69" s="44"/>
      <c r="G69" s="44"/>
      <c r="H69" s="39"/>
      <c r="I69" s="40"/>
      <c r="J69" s="40"/>
      <c r="K69" s="40"/>
      <c r="L69" s="40"/>
      <c r="M69" s="41"/>
      <c r="N69" s="42"/>
      <c r="O69" s="40"/>
      <c r="P69" s="40"/>
      <c r="Q69" s="40"/>
      <c r="R69" s="40"/>
      <c r="S69" s="43"/>
      <c r="T69" s="43"/>
      <c r="U69" s="40"/>
      <c r="V69" s="40"/>
      <c r="W69" s="44"/>
      <c r="X69" s="45"/>
      <c r="Y69" s="46"/>
      <c r="Z69" s="39"/>
      <c r="AA69" s="39"/>
      <c r="AB69" s="39"/>
      <c r="AC69" s="39"/>
      <c r="AD69" s="46"/>
      <c r="AE69" s="39"/>
      <c r="AF69" s="29"/>
      <c r="AG69" s="29"/>
      <c r="AH69" s="29"/>
      <c r="AI69" s="29"/>
      <c r="AJ69" s="29"/>
    </row>
    <row r="70" spans="1:36" ht="15.75" customHeight="1">
      <c r="A70" s="19"/>
      <c r="B70" s="19"/>
      <c r="C70" s="19"/>
      <c r="D70" s="19"/>
      <c r="E70" s="30"/>
      <c r="F70" s="31"/>
      <c r="G70" s="31"/>
      <c r="H70" s="19"/>
      <c r="I70" s="32"/>
      <c r="J70" s="32"/>
      <c r="K70" s="32"/>
      <c r="L70" s="32"/>
      <c r="M70" s="33"/>
      <c r="N70" s="34"/>
      <c r="O70" s="32"/>
      <c r="P70" s="32"/>
      <c r="Q70" s="32"/>
      <c r="R70" s="32"/>
      <c r="S70" s="36"/>
      <c r="T70" s="36"/>
      <c r="U70" s="32"/>
      <c r="V70" s="32"/>
      <c r="W70" s="31"/>
      <c r="X70" s="37"/>
      <c r="Y70" s="38"/>
      <c r="Z70" s="19"/>
      <c r="AA70" s="19"/>
      <c r="AB70" s="19"/>
      <c r="AC70" s="19"/>
      <c r="AD70" s="38"/>
      <c r="AE70" s="19"/>
      <c r="AF70" s="29"/>
      <c r="AG70" s="29"/>
      <c r="AH70" s="29"/>
      <c r="AI70" s="29"/>
      <c r="AJ70" s="29"/>
    </row>
    <row r="71" spans="1:36" ht="15.75" customHeight="1">
      <c r="A71" s="39"/>
      <c r="B71" s="39"/>
      <c r="C71" s="39"/>
      <c r="D71" s="39"/>
      <c r="E71" s="47"/>
      <c r="F71" s="44"/>
      <c r="G71" s="44"/>
      <c r="H71" s="39"/>
      <c r="I71" s="40"/>
      <c r="J71" s="40"/>
      <c r="K71" s="40"/>
      <c r="L71" s="40"/>
      <c r="M71" s="41"/>
      <c r="N71" s="42"/>
      <c r="O71" s="40"/>
      <c r="P71" s="40"/>
      <c r="Q71" s="40"/>
      <c r="R71" s="40"/>
      <c r="S71" s="43"/>
      <c r="T71" s="43"/>
      <c r="U71" s="40"/>
      <c r="V71" s="40"/>
      <c r="W71" s="44"/>
      <c r="X71" s="45"/>
      <c r="Y71" s="46"/>
      <c r="Z71" s="39"/>
      <c r="AA71" s="39"/>
      <c r="AB71" s="39"/>
      <c r="AC71" s="39"/>
      <c r="AD71" s="46"/>
      <c r="AE71" s="39"/>
      <c r="AF71" s="29"/>
      <c r="AG71" s="29"/>
      <c r="AH71" s="29"/>
      <c r="AI71" s="29"/>
      <c r="AJ71" s="29"/>
    </row>
    <row r="72" spans="1:36" ht="15.75" customHeight="1">
      <c r="A72" s="19"/>
      <c r="B72" s="19"/>
      <c r="C72" s="19"/>
      <c r="D72" s="19"/>
      <c r="E72" s="30"/>
      <c r="F72" s="31"/>
      <c r="G72" s="31"/>
      <c r="H72" s="19"/>
      <c r="I72" s="32"/>
      <c r="J72" s="32"/>
      <c r="K72" s="32"/>
      <c r="L72" s="32"/>
      <c r="M72" s="33"/>
      <c r="N72" s="34"/>
      <c r="O72" s="32"/>
      <c r="P72" s="32"/>
      <c r="Q72" s="32"/>
      <c r="R72" s="32"/>
      <c r="S72" s="36"/>
      <c r="T72" s="36"/>
      <c r="U72" s="32"/>
      <c r="V72" s="32"/>
      <c r="W72" s="31"/>
      <c r="X72" s="37"/>
      <c r="Y72" s="38"/>
      <c r="Z72" s="19"/>
      <c r="AA72" s="19"/>
      <c r="AB72" s="19"/>
      <c r="AC72" s="19"/>
      <c r="AD72" s="38"/>
      <c r="AE72" s="19"/>
      <c r="AF72" s="29"/>
      <c r="AG72" s="29"/>
      <c r="AH72" s="29"/>
      <c r="AI72" s="29"/>
      <c r="AJ72" s="29"/>
    </row>
    <row r="73" spans="1:36" ht="15.75" customHeight="1">
      <c r="A73" s="39"/>
      <c r="B73" s="39"/>
      <c r="C73" s="39"/>
      <c r="D73" s="39"/>
      <c r="E73" s="47"/>
      <c r="F73" s="44"/>
      <c r="G73" s="44"/>
      <c r="H73" s="39"/>
      <c r="I73" s="40"/>
      <c r="J73" s="40"/>
      <c r="K73" s="40"/>
      <c r="L73" s="40"/>
      <c r="M73" s="41"/>
      <c r="N73" s="42"/>
      <c r="O73" s="40"/>
      <c r="P73" s="40"/>
      <c r="Q73" s="40"/>
      <c r="R73" s="40"/>
      <c r="S73" s="43"/>
      <c r="T73" s="43"/>
      <c r="U73" s="40"/>
      <c r="V73" s="40"/>
      <c r="W73" s="44"/>
      <c r="X73" s="45"/>
      <c r="Y73" s="46"/>
      <c r="Z73" s="39"/>
      <c r="AA73" s="39"/>
      <c r="AB73" s="39"/>
      <c r="AC73" s="39"/>
      <c r="AD73" s="46"/>
      <c r="AE73" s="39"/>
      <c r="AF73" s="29"/>
      <c r="AG73" s="29"/>
      <c r="AH73" s="29"/>
      <c r="AI73" s="29"/>
      <c r="AJ73" s="29"/>
    </row>
    <row r="74" spans="1:36" ht="15.75" customHeight="1">
      <c r="A74" s="19"/>
      <c r="B74" s="19"/>
      <c r="C74" s="19"/>
      <c r="D74" s="19"/>
      <c r="E74" s="30"/>
      <c r="F74" s="31"/>
      <c r="G74" s="31"/>
      <c r="H74" s="19"/>
      <c r="I74" s="32"/>
      <c r="J74" s="32"/>
      <c r="K74" s="32"/>
      <c r="L74" s="32"/>
      <c r="M74" s="33"/>
      <c r="N74" s="34"/>
      <c r="O74" s="32"/>
      <c r="P74" s="32"/>
      <c r="Q74" s="32"/>
      <c r="R74" s="32"/>
      <c r="S74" s="36"/>
      <c r="T74" s="36"/>
      <c r="U74" s="32"/>
      <c r="V74" s="32"/>
      <c r="W74" s="31"/>
      <c r="X74" s="37"/>
      <c r="Y74" s="38"/>
      <c r="Z74" s="19"/>
      <c r="AA74" s="19"/>
      <c r="AB74" s="19"/>
      <c r="AC74" s="19"/>
      <c r="AD74" s="38"/>
      <c r="AE74" s="19"/>
      <c r="AF74" s="29"/>
      <c r="AG74" s="29"/>
      <c r="AH74" s="29"/>
      <c r="AI74" s="29"/>
      <c r="AJ74" s="29"/>
    </row>
    <row r="75" spans="1:36" ht="15.75" customHeight="1">
      <c r="A75" s="39"/>
      <c r="B75" s="39"/>
      <c r="C75" s="39"/>
      <c r="D75" s="39"/>
      <c r="E75" s="47"/>
      <c r="F75" s="44"/>
      <c r="G75" s="44"/>
      <c r="H75" s="39"/>
      <c r="I75" s="40"/>
      <c r="J75" s="40"/>
      <c r="K75" s="40"/>
      <c r="L75" s="40"/>
      <c r="M75" s="41"/>
      <c r="N75" s="42"/>
      <c r="O75" s="40"/>
      <c r="P75" s="40"/>
      <c r="Q75" s="40"/>
      <c r="R75" s="40"/>
      <c r="S75" s="43"/>
      <c r="T75" s="43"/>
      <c r="U75" s="40"/>
      <c r="V75" s="40"/>
      <c r="W75" s="44"/>
      <c r="X75" s="45"/>
      <c r="Y75" s="46"/>
      <c r="Z75" s="39"/>
      <c r="AA75" s="39"/>
      <c r="AB75" s="39"/>
      <c r="AC75" s="39"/>
      <c r="AD75" s="46"/>
      <c r="AE75" s="39"/>
      <c r="AF75" s="29"/>
      <c r="AG75" s="29"/>
      <c r="AH75" s="29"/>
      <c r="AI75" s="29"/>
      <c r="AJ75" s="29"/>
    </row>
    <row r="76" spans="1:36" ht="15.75" customHeight="1">
      <c r="A76" s="19"/>
      <c r="B76" s="19"/>
      <c r="C76" s="19"/>
      <c r="D76" s="19"/>
      <c r="E76" s="30"/>
      <c r="F76" s="31"/>
      <c r="G76" s="31"/>
      <c r="H76" s="19"/>
      <c r="I76" s="32"/>
      <c r="J76" s="32"/>
      <c r="K76" s="32"/>
      <c r="L76" s="32"/>
      <c r="M76" s="33"/>
      <c r="N76" s="34"/>
      <c r="O76" s="32"/>
      <c r="P76" s="32"/>
      <c r="Q76" s="32"/>
      <c r="R76" s="32"/>
      <c r="S76" s="36"/>
      <c r="T76" s="36"/>
      <c r="U76" s="32"/>
      <c r="V76" s="32"/>
      <c r="W76" s="31"/>
      <c r="X76" s="37"/>
      <c r="Y76" s="38"/>
      <c r="Z76" s="19"/>
      <c r="AA76" s="19"/>
      <c r="AB76" s="19"/>
      <c r="AC76" s="19"/>
      <c r="AD76" s="38"/>
      <c r="AE76" s="19"/>
      <c r="AF76" s="29"/>
      <c r="AG76" s="29"/>
      <c r="AH76" s="29"/>
      <c r="AI76" s="29"/>
      <c r="AJ76" s="29"/>
    </row>
    <row r="77" spans="1:36" ht="15.75" customHeight="1">
      <c r="A77" s="39"/>
      <c r="B77" s="39"/>
      <c r="C77" s="39"/>
      <c r="D77" s="39"/>
      <c r="E77" s="47"/>
      <c r="F77" s="44"/>
      <c r="G77" s="44"/>
      <c r="H77" s="39"/>
      <c r="I77" s="40"/>
      <c r="J77" s="40"/>
      <c r="K77" s="40"/>
      <c r="L77" s="40"/>
      <c r="M77" s="41"/>
      <c r="N77" s="42"/>
      <c r="O77" s="40"/>
      <c r="P77" s="40"/>
      <c r="Q77" s="40"/>
      <c r="R77" s="40"/>
      <c r="S77" s="43"/>
      <c r="T77" s="43"/>
      <c r="U77" s="40"/>
      <c r="V77" s="40"/>
      <c r="W77" s="44"/>
      <c r="X77" s="45"/>
      <c r="Y77" s="46"/>
      <c r="Z77" s="39"/>
      <c r="AA77" s="39"/>
      <c r="AB77" s="39"/>
      <c r="AC77" s="39"/>
      <c r="AD77" s="46"/>
      <c r="AE77" s="39"/>
      <c r="AF77" s="29"/>
      <c r="AG77" s="29"/>
      <c r="AH77" s="29"/>
      <c r="AI77" s="29"/>
      <c r="AJ77" s="29"/>
    </row>
    <row r="78" spans="1:36" ht="15.75" customHeight="1">
      <c r="A78" s="19"/>
      <c r="B78" s="19"/>
      <c r="C78" s="19"/>
      <c r="D78" s="19"/>
      <c r="E78" s="30"/>
      <c r="F78" s="31"/>
      <c r="G78" s="31"/>
      <c r="H78" s="19"/>
      <c r="I78" s="32"/>
      <c r="J78" s="32"/>
      <c r="K78" s="32"/>
      <c r="L78" s="32"/>
      <c r="M78" s="33"/>
      <c r="N78" s="34"/>
      <c r="O78" s="32"/>
      <c r="P78" s="32"/>
      <c r="Q78" s="32"/>
      <c r="R78" s="32"/>
      <c r="S78" s="36"/>
      <c r="T78" s="36"/>
      <c r="U78" s="32"/>
      <c r="V78" s="32"/>
      <c r="W78" s="31"/>
      <c r="X78" s="37"/>
      <c r="Y78" s="38"/>
      <c r="Z78" s="19"/>
      <c r="AA78" s="19"/>
      <c r="AB78" s="19"/>
      <c r="AC78" s="19"/>
      <c r="AD78" s="38"/>
      <c r="AE78" s="19"/>
      <c r="AF78" s="29"/>
      <c r="AG78" s="29"/>
      <c r="AH78" s="29"/>
      <c r="AI78" s="29"/>
      <c r="AJ78" s="29"/>
    </row>
    <row r="79" spans="1:36" ht="15.75" customHeight="1">
      <c r="A79" s="39"/>
      <c r="B79" s="39"/>
      <c r="C79" s="39"/>
      <c r="D79" s="39"/>
      <c r="E79" s="47"/>
      <c r="F79" s="44"/>
      <c r="G79" s="44"/>
      <c r="H79" s="39"/>
      <c r="I79" s="40"/>
      <c r="J79" s="40"/>
      <c r="K79" s="40"/>
      <c r="L79" s="40"/>
      <c r="M79" s="41"/>
      <c r="N79" s="42"/>
      <c r="O79" s="40"/>
      <c r="P79" s="40"/>
      <c r="Q79" s="40"/>
      <c r="R79" s="40"/>
      <c r="S79" s="43"/>
      <c r="T79" s="43"/>
      <c r="U79" s="40"/>
      <c r="V79" s="40"/>
      <c r="W79" s="44"/>
      <c r="X79" s="45"/>
      <c r="Y79" s="46"/>
      <c r="Z79" s="39"/>
      <c r="AA79" s="39"/>
      <c r="AB79" s="39"/>
      <c r="AC79" s="39"/>
      <c r="AD79" s="46"/>
      <c r="AE79" s="39"/>
      <c r="AF79" s="29"/>
      <c r="AG79" s="29"/>
      <c r="AH79" s="29"/>
      <c r="AI79" s="29"/>
      <c r="AJ79" s="29"/>
    </row>
    <row r="80" spans="1:36" ht="15.75" customHeight="1">
      <c r="A80" s="19"/>
      <c r="B80" s="19"/>
      <c r="C80" s="19"/>
      <c r="D80" s="19"/>
      <c r="E80" s="30"/>
      <c r="F80" s="31"/>
      <c r="G80" s="31"/>
      <c r="H80" s="19"/>
      <c r="I80" s="32"/>
      <c r="J80" s="32"/>
      <c r="K80" s="32"/>
      <c r="L80" s="32"/>
      <c r="M80" s="33"/>
      <c r="N80" s="34"/>
      <c r="O80" s="32"/>
      <c r="P80" s="32"/>
      <c r="Q80" s="32"/>
      <c r="R80" s="32"/>
      <c r="S80" s="36"/>
      <c r="T80" s="36"/>
      <c r="U80" s="32"/>
      <c r="V80" s="32"/>
      <c r="W80" s="31"/>
      <c r="X80" s="37"/>
      <c r="Y80" s="38"/>
      <c r="Z80" s="19"/>
      <c r="AA80" s="19"/>
      <c r="AB80" s="19"/>
      <c r="AC80" s="19"/>
      <c r="AD80" s="38"/>
      <c r="AE80" s="19"/>
      <c r="AF80" s="29"/>
      <c r="AG80" s="29"/>
      <c r="AH80" s="29"/>
      <c r="AI80" s="29"/>
      <c r="AJ80" s="29"/>
    </row>
    <row r="81" spans="1:36" ht="15.75" customHeight="1">
      <c r="A81" s="39"/>
      <c r="B81" s="39"/>
      <c r="C81" s="39"/>
      <c r="D81" s="39"/>
      <c r="E81" s="47"/>
      <c r="F81" s="40"/>
      <c r="G81" s="40"/>
      <c r="H81" s="39"/>
      <c r="I81" s="40"/>
      <c r="J81" s="40"/>
      <c r="K81" s="40"/>
      <c r="L81" s="40"/>
      <c r="M81" s="41"/>
      <c r="N81" s="42"/>
      <c r="O81" s="40"/>
      <c r="P81" s="40"/>
      <c r="Q81" s="40"/>
      <c r="R81" s="40"/>
      <c r="S81" s="43"/>
      <c r="T81" s="43"/>
      <c r="U81" s="40"/>
      <c r="V81" s="40"/>
      <c r="W81" s="44"/>
      <c r="X81" s="45"/>
      <c r="Y81" s="46"/>
      <c r="Z81" s="39"/>
      <c r="AA81" s="39"/>
      <c r="AB81" s="39"/>
      <c r="AC81" s="39"/>
      <c r="AD81" s="46"/>
      <c r="AE81" s="39"/>
      <c r="AF81" s="29"/>
      <c r="AG81" s="29"/>
      <c r="AH81" s="29"/>
      <c r="AI81" s="29"/>
      <c r="AJ81" s="29"/>
    </row>
    <row r="82" spans="1:36" ht="15.75" customHeight="1">
      <c r="A82" s="19"/>
      <c r="B82" s="19"/>
      <c r="C82" s="19"/>
      <c r="D82" s="19"/>
      <c r="E82" s="30"/>
      <c r="F82" s="31"/>
      <c r="G82" s="31"/>
      <c r="H82" s="19"/>
      <c r="I82" s="32"/>
      <c r="J82" s="32"/>
      <c r="K82" s="32"/>
      <c r="L82" s="32"/>
      <c r="M82" s="33"/>
      <c r="N82" s="34"/>
      <c r="O82" s="32"/>
      <c r="P82" s="32"/>
      <c r="Q82" s="32"/>
      <c r="R82" s="32"/>
      <c r="S82" s="36"/>
      <c r="T82" s="36"/>
      <c r="U82" s="32"/>
      <c r="V82" s="32"/>
      <c r="W82" s="31"/>
      <c r="X82" s="37"/>
      <c r="Y82" s="38"/>
      <c r="Z82" s="19"/>
      <c r="AA82" s="19"/>
      <c r="AB82" s="19"/>
      <c r="AC82" s="19"/>
      <c r="AD82" s="38"/>
      <c r="AE82" s="19"/>
      <c r="AF82" s="29"/>
      <c r="AG82" s="29"/>
      <c r="AH82" s="29"/>
      <c r="AI82" s="29"/>
      <c r="AJ82" s="29"/>
    </row>
    <row r="83" spans="1:36" ht="15.75" customHeight="1">
      <c r="A83" s="39"/>
      <c r="B83" s="39"/>
      <c r="C83" s="39"/>
      <c r="D83" s="39"/>
      <c r="E83" s="47"/>
      <c r="F83" s="44"/>
      <c r="G83" s="44"/>
      <c r="H83" s="39"/>
      <c r="I83" s="40"/>
      <c r="J83" s="40"/>
      <c r="K83" s="40"/>
      <c r="L83" s="40"/>
      <c r="M83" s="41"/>
      <c r="N83" s="42"/>
      <c r="O83" s="40"/>
      <c r="P83" s="40"/>
      <c r="Q83" s="40"/>
      <c r="R83" s="40"/>
      <c r="S83" s="43"/>
      <c r="T83" s="43"/>
      <c r="U83" s="40"/>
      <c r="V83" s="40"/>
      <c r="W83" s="44"/>
      <c r="X83" s="45"/>
      <c r="Y83" s="46"/>
      <c r="Z83" s="39"/>
      <c r="AA83" s="39"/>
      <c r="AB83" s="39"/>
      <c r="AC83" s="39"/>
      <c r="AD83" s="46"/>
      <c r="AE83" s="39"/>
      <c r="AF83" s="29"/>
      <c r="AG83" s="29"/>
      <c r="AH83" s="29"/>
      <c r="AI83" s="29"/>
      <c r="AJ83" s="29"/>
    </row>
    <row r="84" spans="1:36" ht="15.75" customHeight="1">
      <c r="A84" s="19"/>
      <c r="B84" s="19"/>
      <c r="C84" s="19"/>
      <c r="D84" s="19"/>
      <c r="E84" s="30"/>
      <c r="F84" s="31"/>
      <c r="G84" s="31"/>
      <c r="H84" s="19"/>
      <c r="I84" s="32"/>
      <c r="J84" s="32"/>
      <c r="K84" s="32"/>
      <c r="L84" s="32"/>
      <c r="M84" s="33"/>
      <c r="N84" s="34"/>
      <c r="O84" s="32"/>
      <c r="P84" s="32"/>
      <c r="Q84" s="32"/>
      <c r="R84" s="32"/>
      <c r="S84" s="36"/>
      <c r="T84" s="36"/>
      <c r="U84" s="32"/>
      <c r="V84" s="32"/>
      <c r="W84" s="31"/>
      <c r="X84" s="37"/>
      <c r="Y84" s="38"/>
      <c r="Z84" s="19"/>
      <c r="AA84" s="19"/>
      <c r="AB84" s="19"/>
      <c r="AC84" s="19"/>
      <c r="AD84" s="38"/>
      <c r="AE84" s="19"/>
      <c r="AF84" s="29"/>
      <c r="AG84" s="29"/>
      <c r="AH84" s="29"/>
      <c r="AI84" s="29"/>
      <c r="AJ84" s="29"/>
    </row>
    <row r="85" spans="1:36" ht="15.75" customHeight="1">
      <c r="A85" s="39"/>
      <c r="B85" s="39"/>
      <c r="C85" s="39"/>
      <c r="D85" s="39"/>
      <c r="E85" s="47"/>
      <c r="F85" s="44"/>
      <c r="G85" s="44"/>
      <c r="H85" s="39"/>
      <c r="I85" s="40"/>
      <c r="J85" s="40"/>
      <c r="K85" s="40"/>
      <c r="L85" s="40"/>
      <c r="M85" s="41"/>
      <c r="N85" s="42"/>
      <c r="O85" s="40"/>
      <c r="P85" s="40"/>
      <c r="Q85" s="40"/>
      <c r="R85" s="40"/>
      <c r="S85" s="43"/>
      <c r="T85" s="43"/>
      <c r="U85" s="40"/>
      <c r="V85" s="40"/>
      <c r="W85" s="44"/>
      <c r="X85" s="45"/>
      <c r="Y85" s="46"/>
      <c r="Z85" s="39"/>
      <c r="AA85" s="39"/>
      <c r="AB85" s="39"/>
      <c r="AC85" s="39"/>
      <c r="AD85" s="46"/>
      <c r="AE85" s="39"/>
      <c r="AF85" s="29"/>
      <c r="AG85" s="29"/>
      <c r="AH85" s="29"/>
      <c r="AI85" s="29"/>
      <c r="AJ85" s="29"/>
    </row>
    <row r="86" spans="1:36" ht="15.75" customHeight="1">
      <c r="A86" s="19"/>
      <c r="B86" s="19"/>
      <c r="C86" s="19"/>
      <c r="D86" s="19"/>
      <c r="E86" s="30"/>
      <c r="F86" s="31"/>
      <c r="G86" s="31"/>
      <c r="H86" s="19"/>
      <c r="I86" s="32"/>
      <c r="J86" s="32"/>
      <c r="K86" s="32"/>
      <c r="L86" s="32"/>
      <c r="M86" s="33"/>
      <c r="N86" s="34"/>
      <c r="O86" s="32"/>
      <c r="P86" s="32"/>
      <c r="Q86" s="32"/>
      <c r="R86" s="32"/>
      <c r="S86" s="36"/>
      <c r="T86" s="36"/>
      <c r="U86" s="32"/>
      <c r="V86" s="32"/>
      <c r="W86" s="31"/>
      <c r="X86" s="37"/>
      <c r="Y86" s="38"/>
      <c r="Z86" s="19"/>
      <c r="AA86" s="19"/>
      <c r="AB86" s="19"/>
      <c r="AC86" s="19"/>
      <c r="AD86" s="38"/>
      <c r="AE86" s="19"/>
      <c r="AF86" s="29"/>
      <c r="AG86" s="29"/>
      <c r="AH86" s="29"/>
      <c r="AI86" s="29"/>
      <c r="AJ86" s="29"/>
    </row>
    <row r="87" spans="1:36" ht="15.75" customHeight="1">
      <c r="A87" s="39"/>
      <c r="B87" s="39"/>
      <c r="C87" s="39"/>
      <c r="D87" s="39"/>
      <c r="E87" s="47"/>
      <c r="F87" s="44"/>
      <c r="G87" s="44"/>
      <c r="H87" s="39"/>
      <c r="I87" s="40"/>
      <c r="J87" s="40"/>
      <c r="K87" s="40"/>
      <c r="L87" s="40"/>
      <c r="M87" s="41"/>
      <c r="N87" s="42"/>
      <c r="O87" s="40"/>
      <c r="P87" s="40"/>
      <c r="Q87" s="40"/>
      <c r="R87" s="40"/>
      <c r="S87" s="43"/>
      <c r="T87" s="43"/>
      <c r="U87" s="40"/>
      <c r="V87" s="40"/>
      <c r="W87" s="44"/>
      <c r="X87" s="45"/>
      <c r="Y87" s="46"/>
      <c r="Z87" s="39"/>
      <c r="AA87" s="39"/>
      <c r="AB87" s="39"/>
      <c r="AC87" s="39"/>
      <c r="AD87" s="46"/>
      <c r="AE87" s="39"/>
      <c r="AF87" s="29"/>
      <c r="AG87" s="29"/>
      <c r="AH87" s="29"/>
      <c r="AI87" s="29"/>
      <c r="AJ87" s="29"/>
    </row>
    <row r="88" spans="1:36" ht="15.75" customHeight="1">
      <c r="A88" s="19"/>
      <c r="B88" s="19"/>
      <c r="C88" s="19"/>
      <c r="D88" s="19"/>
      <c r="E88" s="30"/>
      <c r="F88" s="31"/>
      <c r="G88" s="31"/>
      <c r="H88" s="19"/>
      <c r="I88" s="32"/>
      <c r="J88" s="32"/>
      <c r="K88" s="32"/>
      <c r="L88" s="32"/>
      <c r="M88" s="33"/>
      <c r="N88" s="34"/>
      <c r="O88" s="32"/>
      <c r="P88" s="32"/>
      <c r="Q88" s="32"/>
      <c r="R88" s="32"/>
      <c r="S88" s="36"/>
      <c r="T88" s="36"/>
      <c r="U88" s="32"/>
      <c r="V88" s="32"/>
      <c r="W88" s="31"/>
      <c r="X88" s="37"/>
      <c r="Y88" s="38"/>
      <c r="Z88" s="19"/>
      <c r="AA88" s="19"/>
      <c r="AB88" s="19"/>
      <c r="AC88" s="19"/>
      <c r="AD88" s="38"/>
      <c r="AE88" s="19"/>
      <c r="AF88" s="29"/>
      <c r="AG88" s="29"/>
      <c r="AH88" s="29"/>
      <c r="AI88" s="29"/>
      <c r="AJ88" s="29"/>
    </row>
    <row r="89" spans="1:36" ht="15.75" customHeight="1">
      <c r="A89" s="39"/>
      <c r="B89" s="39"/>
      <c r="C89" s="39"/>
      <c r="D89" s="39"/>
      <c r="E89" s="47"/>
      <c r="F89" s="44"/>
      <c r="G89" s="44"/>
      <c r="H89" s="39"/>
      <c r="I89" s="40"/>
      <c r="J89" s="40"/>
      <c r="K89" s="40"/>
      <c r="L89" s="40"/>
      <c r="M89" s="41"/>
      <c r="N89" s="42"/>
      <c r="O89" s="40"/>
      <c r="P89" s="40"/>
      <c r="Q89" s="40"/>
      <c r="R89" s="40"/>
      <c r="S89" s="43"/>
      <c r="T89" s="43"/>
      <c r="U89" s="40"/>
      <c r="V89" s="40"/>
      <c r="W89" s="44"/>
      <c r="X89" s="45"/>
      <c r="Y89" s="46"/>
      <c r="Z89" s="39"/>
      <c r="AA89" s="39"/>
      <c r="AB89" s="39"/>
      <c r="AC89" s="39"/>
      <c r="AD89" s="46"/>
      <c r="AE89" s="39"/>
      <c r="AF89" s="29"/>
      <c r="AG89" s="29"/>
      <c r="AH89" s="29"/>
      <c r="AI89" s="29"/>
      <c r="AJ89" s="29"/>
    </row>
    <row r="90" spans="1:36" ht="15.75" customHeight="1">
      <c r="A90" s="19"/>
      <c r="B90" s="19"/>
      <c r="C90" s="19"/>
      <c r="D90" s="19"/>
      <c r="E90" s="30"/>
      <c r="F90" s="31"/>
      <c r="G90" s="31"/>
      <c r="H90" s="19"/>
      <c r="I90" s="32"/>
      <c r="J90" s="32"/>
      <c r="K90" s="32"/>
      <c r="L90" s="32"/>
      <c r="M90" s="33"/>
      <c r="N90" s="34"/>
      <c r="O90" s="32"/>
      <c r="P90" s="32"/>
      <c r="Q90" s="32"/>
      <c r="R90" s="32"/>
      <c r="S90" s="36"/>
      <c r="T90" s="36"/>
      <c r="U90" s="32"/>
      <c r="V90" s="32"/>
      <c r="W90" s="31"/>
      <c r="X90" s="37"/>
      <c r="Y90" s="38"/>
      <c r="Z90" s="19"/>
      <c r="AA90" s="19"/>
      <c r="AB90" s="19"/>
      <c r="AC90" s="19"/>
      <c r="AD90" s="38"/>
      <c r="AE90" s="19"/>
      <c r="AF90" s="29"/>
      <c r="AG90" s="29"/>
      <c r="AH90" s="29"/>
      <c r="AI90" s="29"/>
      <c r="AJ90" s="29"/>
    </row>
    <row r="91" spans="1:36" ht="15.75" customHeight="1">
      <c r="A91" s="39"/>
      <c r="B91" s="39"/>
      <c r="C91" s="39"/>
      <c r="D91" s="39"/>
      <c r="E91" s="47"/>
      <c r="F91" s="44"/>
      <c r="G91" s="44"/>
      <c r="H91" s="39"/>
      <c r="I91" s="40"/>
      <c r="J91" s="40"/>
      <c r="K91" s="40"/>
      <c r="L91" s="40"/>
      <c r="M91" s="41"/>
      <c r="N91" s="42"/>
      <c r="O91" s="40"/>
      <c r="P91" s="40"/>
      <c r="Q91" s="40"/>
      <c r="R91" s="40"/>
      <c r="S91" s="43"/>
      <c r="T91" s="43"/>
      <c r="U91" s="40"/>
      <c r="V91" s="40"/>
      <c r="W91" s="44"/>
      <c r="X91" s="45"/>
      <c r="Y91" s="46"/>
      <c r="Z91" s="39"/>
      <c r="AA91" s="39"/>
      <c r="AB91" s="39"/>
      <c r="AC91" s="39"/>
      <c r="AD91" s="46"/>
      <c r="AE91" s="39"/>
      <c r="AF91" s="29"/>
      <c r="AG91" s="29"/>
      <c r="AH91" s="29"/>
      <c r="AI91" s="29"/>
      <c r="AJ91" s="29"/>
    </row>
    <row r="92" spans="1:36" ht="15.75" customHeight="1">
      <c r="A92" s="19"/>
      <c r="B92" s="19"/>
      <c r="C92" s="19"/>
      <c r="D92" s="19"/>
      <c r="E92" s="30"/>
      <c r="F92" s="31"/>
      <c r="G92" s="31"/>
      <c r="H92" s="19"/>
      <c r="I92" s="32"/>
      <c r="J92" s="32"/>
      <c r="K92" s="32"/>
      <c r="L92" s="32"/>
      <c r="M92" s="33"/>
      <c r="N92" s="34"/>
      <c r="O92" s="32"/>
      <c r="P92" s="32"/>
      <c r="Q92" s="32"/>
      <c r="R92" s="32"/>
      <c r="S92" s="36"/>
      <c r="T92" s="36"/>
      <c r="U92" s="32"/>
      <c r="V92" s="32"/>
      <c r="W92" s="31"/>
      <c r="X92" s="37"/>
      <c r="Y92" s="38"/>
      <c r="Z92" s="19"/>
      <c r="AA92" s="19"/>
      <c r="AB92" s="19"/>
      <c r="AC92" s="19"/>
      <c r="AD92" s="38"/>
      <c r="AE92" s="19"/>
      <c r="AF92" s="29"/>
      <c r="AG92" s="29"/>
      <c r="AH92" s="29"/>
      <c r="AI92" s="29"/>
      <c r="AJ92" s="29"/>
    </row>
    <row r="93" spans="1:36" ht="15.75" customHeight="1">
      <c r="A93" s="39"/>
      <c r="B93" s="39"/>
      <c r="C93" s="39"/>
      <c r="D93" s="39"/>
      <c r="E93" s="47"/>
      <c r="F93" s="44"/>
      <c r="G93" s="44"/>
      <c r="H93" s="39"/>
      <c r="I93" s="40"/>
      <c r="J93" s="40"/>
      <c r="K93" s="40"/>
      <c r="L93" s="40"/>
      <c r="M93" s="41"/>
      <c r="N93" s="42"/>
      <c r="O93" s="40"/>
      <c r="P93" s="40"/>
      <c r="Q93" s="40"/>
      <c r="R93" s="40"/>
      <c r="S93" s="43"/>
      <c r="T93" s="43"/>
      <c r="U93" s="40"/>
      <c r="V93" s="40"/>
      <c r="W93" s="44"/>
      <c r="X93" s="45"/>
      <c r="Y93" s="46"/>
      <c r="Z93" s="39"/>
      <c r="AA93" s="39"/>
      <c r="AB93" s="39"/>
      <c r="AC93" s="39"/>
      <c r="AD93" s="46"/>
      <c r="AE93" s="39"/>
      <c r="AF93" s="29"/>
      <c r="AG93" s="29"/>
      <c r="AH93" s="29"/>
      <c r="AI93" s="29"/>
      <c r="AJ93" s="29"/>
    </row>
    <row r="94" spans="1:36" ht="15.75" customHeight="1">
      <c r="A94" s="19"/>
      <c r="B94" s="19"/>
      <c r="C94" s="19"/>
      <c r="D94" s="19"/>
      <c r="E94" s="30"/>
      <c r="F94" s="31"/>
      <c r="G94" s="31"/>
      <c r="H94" s="19"/>
      <c r="I94" s="32"/>
      <c r="J94" s="32"/>
      <c r="K94" s="32"/>
      <c r="L94" s="32"/>
      <c r="M94" s="33"/>
      <c r="N94" s="34"/>
      <c r="O94" s="32"/>
      <c r="P94" s="32"/>
      <c r="Q94" s="32"/>
      <c r="R94" s="32"/>
      <c r="S94" s="36"/>
      <c r="T94" s="36"/>
      <c r="U94" s="32"/>
      <c r="V94" s="32"/>
      <c r="W94" s="31"/>
      <c r="X94" s="37"/>
      <c r="Y94" s="38"/>
      <c r="Z94" s="19"/>
      <c r="AA94" s="19"/>
      <c r="AB94" s="19"/>
      <c r="AC94" s="19"/>
      <c r="AD94" s="38"/>
      <c r="AE94" s="19"/>
      <c r="AF94" s="29"/>
      <c r="AG94" s="29"/>
      <c r="AH94" s="29"/>
      <c r="AI94" s="29"/>
      <c r="AJ94" s="29"/>
    </row>
    <row r="95" spans="1:36" ht="15.75" customHeight="1">
      <c r="A95" s="39"/>
      <c r="B95" s="39"/>
      <c r="C95" s="39"/>
      <c r="D95" s="39"/>
      <c r="E95" s="47"/>
      <c r="F95" s="44"/>
      <c r="G95" s="44"/>
      <c r="H95" s="39"/>
      <c r="I95" s="40"/>
      <c r="J95" s="40"/>
      <c r="K95" s="40"/>
      <c r="L95" s="40"/>
      <c r="M95" s="41"/>
      <c r="N95" s="42"/>
      <c r="O95" s="40"/>
      <c r="P95" s="40"/>
      <c r="Q95" s="40"/>
      <c r="R95" s="40"/>
      <c r="S95" s="43"/>
      <c r="T95" s="43"/>
      <c r="U95" s="40"/>
      <c r="V95" s="40"/>
      <c r="W95" s="44"/>
      <c r="X95" s="45"/>
      <c r="Y95" s="46"/>
      <c r="Z95" s="39"/>
      <c r="AA95" s="39"/>
      <c r="AB95" s="39"/>
      <c r="AC95" s="39"/>
      <c r="AD95" s="46"/>
      <c r="AE95" s="39"/>
      <c r="AF95" s="29"/>
      <c r="AG95" s="29"/>
      <c r="AH95" s="29"/>
      <c r="AI95" s="29"/>
      <c r="AJ95" s="29"/>
    </row>
    <row r="96" spans="1:36" ht="15.75" customHeight="1">
      <c r="A96" s="19"/>
      <c r="B96" s="19"/>
      <c r="C96" s="19"/>
      <c r="D96" s="19"/>
      <c r="E96" s="30"/>
      <c r="F96" s="31"/>
      <c r="G96" s="31"/>
      <c r="H96" s="19"/>
      <c r="I96" s="32"/>
      <c r="J96" s="32"/>
      <c r="K96" s="32"/>
      <c r="L96" s="32"/>
      <c r="M96" s="33"/>
      <c r="N96" s="34"/>
      <c r="O96" s="32"/>
      <c r="P96" s="32"/>
      <c r="Q96" s="32"/>
      <c r="R96" s="32"/>
      <c r="S96" s="36"/>
      <c r="T96" s="36"/>
      <c r="U96" s="32"/>
      <c r="V96" s="32"/>
      <c r="W96" s="31"/>
      <c r="X96" s="37"/>
      <c r="Y96" s="38"/>
      <c r="Z96" s="19"/>
      <c r="AA96" s="19"/>
      <c r="AB96" s="19"/>
      <c r="AC96" s="19"/>
      <c r="AD96" s="38"/>
      <c r="AE96" s="19"/>
      <c r="AF96" s="29"/>
      <c r="AG96" s="29"/>
      <c r="AH96" s="29"/>
      <c r="AI96" s="29"/>
      <c r="AJ96" s="29"/>
    </row>
    <row r="97" spans="1:36" ht="15.75" customHeight="1">
      <c r="A97" s="39"/>
      <c r="B97" s="39"/>
      <c r="C97" s="39"/>
      <c r="D97" s="39"/>
      <c r="E97" s="47"/>
      <c r="F97" s="44"/>
      <c r="G97" s="44"/>
      <c r="H97" s="39"/>
      <c r="I97" s="40"/>
      <c r="J97" s="40"/>
      <c r="K97" s="40"/>
      <c r="L97" s="40"/>
      <c r="M97" s="41"/>
      <c r="N97" s="42"/>
      <c r="O97" s="40"/>
      <c r="P97" s="40"/>
      <c r="Q97" s="40"/>
      <c r="R97" s="40"/>
      <c r="S97" s="43"/>
      <c r="T97" s="43"/>
      <c r="U97" s="40"/>
      <c r="V97" s="40"/>
      <c r="W97" s="44"/>
      <c r="X97" s="45"/>
      <c r="Y97" s="46"/>
      <c r="Z97" s="39"/>
      <c r="AA97" s="39"/>
      <c r="AB97" s="39"/>
      <c r="AC97" s="39"/>
      <c r="AD97" s="46"/>
      <c r="AE97" s="39"/>
      <c r="AF97" s="29"/>
      <c r="AG97" s="29"/>
      <c r="AH97" s="29"/>
      <c r="AI97" s="29"/>
      <c r="AJ97" s="29"/>
    </row>
    <row r="98" spans="1:36" ht="15.75" customHeight="1">
      <c r="A98" s="19"/>
      <c r="B98" s="19"/>
      <c r="C98" s="19"/>
      <c r="D98" s="19"/>
      <c r="E98" s="30"/>
      <c r="F98" s="31"/>
      <c r="G98" s="31"/>
      <c r="H98" s="19"/>
      <c r="I98" s="32"/>
      <c r="J98" s="32"/>
      <c r="K98" s="32"/>
      <c r="L98" s="32"/>
      <c r="M98" s="33"/>
      <c r="N98" s="34"/>
      <c r="O98" s="32"/>
      <c r="P98" s="32"/>
      <c r="Q98" s="32"/>
      <c r="R98" s="32"/>
      <c r="S98" s="36"/>
      <c r="T98" s="36"/>
      <c r="U98" s="32"/>
      <c r="V98" s="32"/>
      <c r="W98" s="31"/>
      <c r="X98" s="37"/>
      <c r="Y98" s="38"/>
      <c r="Z98" s="19"/>
      <c r="AA98" s="19"/>
      <c r="AB98" s="19"/>
      <c r="AC98" s="19"/>
      <c r="AD98" s="38"/>
      <c r="AE98" s="19"/>
      <c r="AF98" s="29"/>
      <c r="AG98" s="29"/>
      <c r="AH98" s="29"/>
      <c r="AI98" s="29"/>
      <c r="AJ98" s="29"/>
    </row>
    <row r="99" spans="1:36" ht="15.75" customHeight="1">
      <c r="A99" s="39"/>
      <c r="B99" s="39"/>
      <c r="C99" s="39"/>
      <c r="D99" s="39"/>
      <c r="E99" s="47"/>
      <c r="F99" s="44"/>
      <c r="G99" s="44"/>
      <c r="H99" s="39"/>
      <c r="I99" s="40"/>
      <c r="J99" s="40"/>
      <c r="K99" s="40"/>
      <c r="L99" s="40"/>
      <c r="M99" s="41"/>
      <c r="N99" s="42"/>
      <c r="O99" s="40"/>
      <c r="P99" s="40"/>
      <c r="Q99" s="40"/>
      <c r="R99" s="40"/>
      <c r="S99" s="43"/>
      <c r="T99" s="43"/>
      <c r="U99" s="40"/>
      <c r="V99" s="40"/>
      <c r="W99" s="44"/>
      <c r="X99" s="45"/>
      <c r="Y99" s="46"/>
      <c r="Z99" s="39"/>
      <c r="AA99" s="39"/>
      <c r="AB99" s="39"/>
      <c r="AC99" s="39"/>
      <c r="AD99" s="46"/>
      <c r="AE99" s="39"/>
      <c r="AF99" s="29"/>
      <c r="AG99" s="29"/>
      <c r="AH99" s="29"/>
      <c r="AI99" s="29"/>
      <c r="AJ99" s="29"/>
    </row>
    <row r="100" spans="1:36" ht="15.75" customHeight="1">
      <c r="A100" s="19"/>
      <c r="B100" s="19"/>
      <c r="C100" s="19"/>
      <c r="D100" s="19"/>
      <c r="E100" s="30"/>
      <c r="F100" s="31"/>
      <c r="G100" s="31"/>
      <c r="H100" s="19"/>
      <c r="I100" s="32"/>
      <c r="J100" s="32"/>
      <c r="K100" s="32"/>
      <c r="L100" s="32"/>
      <c r="M100" s="33"/>
      <c r="N100" s="34"/>
      <c r="O100" s="32"/>
      <c r="P100" s="32"/>
      <c r="Q100" s="32"/>
      <c r="R100" s="32"/>
      <c r="S100" s="36"/>
      <c r="T100" s="36"/>
      <c r="U100" s="32"/>
      <c r="V100" s="32"/>
      <c r="W100" s="31"/>
      <c r="X100" s="37"/>
      <c r="Y100" s="38"/>
      <c r="Z100" s="19"/>
      <c r="AA100" s="19"/>
      <c r="AB100" s="19"/>
      <c r="AC100" s="19"/>
      <c r="AD100" s="38"/>
      <c r="AE100" s="19"/>
      <c r="AF100" s="29"/>
      <c r="AG100" s="29"/>
      <c r="AH100" s="29"/>
      <c r="AI100" s="29"/>
      <c r="AJ100" s="29"/>
    </row>
    <row r="101" spans="1:36" ht="15.75" customHeight="1">
      <c r="A101" s="39"/>
      <c r="B101" s="39"/>
      <c r="C101" s="39"/>
      <c r="D101" s="39"/>
      <c r="E101" s="47"/>
      <c r="F101" s="44"/>
      <c r="G101" s="44"/>
      <c r="H101" s="39"/>
      <c r="I101" s="40"/>
      <c r="J101" s="40"/>
      <c r="K101" s="40"/>
      <c r="L101" s="40"/>
      <c r="M101" s="41"/>
      <c r="N101" s="42"/>
      <c r="O101" s="40"/>
      <c r="P101" s="40"/>
      <c r="Q101" s="40"/>
      <c r="R101" s="40"/>
      <c r="S101" s="43"/>
      <c r="T101" s="43"/>
      <c r="U101" s="40"/>
      <c r="V101" s="40"/>
      <c r="W101" s="44"/>
      <c r="X101" s="45"/>
      <c r="Y101" s="46"/>
      <c r="Z101" s="39"/>
      <c r="AA101" s="39"/>
      <c r="AB101" s="39"/>
      <c r="AC101" s="39"/>
      <c r="AD101" s="46"/>
      <c r="AE101" s="39"/>
      <c r="AF101" s="29"/>
      <c r="AG101" s="29"/>
      <c r="AH101" s="29"/>
      <c r="AI101" s="29"/>
      <c r="AJ101" s="29"/>
    </row>
    <row r="102" spans="1:36" ht="15.75" customHeight="1">
      <c r="A102" s="19"/>
      <c r="B102" s="19"/>
      <c r="C102" s="19"/>
      <c r="D102" s="19"/>
      <c r="E102" s="30"/>
      <c r="F102" s="31"/>
      <c r="G102" s="31"/>
      <c r="H102" s="19"/>
      <c r="I102" s="32"/>
      <c r="J102" s="32"/>
      <c r="K102" s="32"/>
      <c r="L102" s="32"/>
      <c r="M102" s="33"/>
      <c r="N102" s="34"/>
      <c r="O102" s="32"/>
      <c r="P102" s="32"/>
      <c r="Q102" s="32"/>
      <c r="R102" s="32"/>
      <c r="S102" s="36"/>
      <c r="T102" s="36"/>
      <c r="U102" s="32"/>
      <c r="V102" s="32"/>
      <c r="W102" s="31"/>
      <c r="X102" s="37"/>
      <c r="Y102" s="38"/>
      <c r="Z102" s="19"/>
      <c r="AA102" s="19"/>
      <c r="AB102" s="19"/>
      <c r="AC102" s="19"/>
      <c r="AD102" s="38"/>
      <c r="AE102" s="19"/>
      <c r="AF102" s="29"/>
      <c r="AG102" s="29"/>
      <c r="AH102" s="29"/>
      <c r="AI102" s="29"/>
      <c r="AJ102" s="29"/>
    </row>
    <row r="103" spans="1:36" ht="15.75" customHeight="1">
      <c r="A103" s="39"/>
      <c r="B103" s="39"/>
      <c r="C103" s="39"/>
      <c r="D103" s="39"/>
      <c r="E103" s="47"/>
      <c r="F103" s="44"/>
      <c r="G103" s="44"/>
      <c r="H103" s="39"/>
      <c r="I103" s="40"/>
      <c r="J103" s="40"/>
      <c r="K103" s="40"/>
      <c r="L103" s="40"/>
      <c r="M103" s="41"/>
      <c r="N103" s="42"/>
      <c r="O103" s="40"/>
      <c r="P103" s="40"/>
      <c r="Q103" s="40"/>
      <c r="R103" s="40"/>
      <c r="S103" s="43"/>
      <c r="T103" s="43"/>
      <c r="U103" s="40"/>
      <c r="V103" s="40"/>
      <c r="W103" s="44"/>
      <c r="X103" s="45"/>
      <c r="Y103" s="46"/>
      <c r="Z103" s="39"/>
      <c r="AA103" s="39"/>
      <c r="AB103" s="39"/>
      <c r="AC103" s="39"/>
      <c r="AD103" s="46"/>
      <c r="AE103" s="39"/>
      <c r="AF103" s="29"/>
      <c r="AG103" s="29"/>
      <c r="AH103" s="29"/>
      <c r="AI103" s="29"/>
      <c r="AJ103" s="29"/>
    </row>
    <row r="104" spans="1:36" ht="15.75" customHeight="1">
      <c r="A104" s="19"/>
      <c r="B104" s="19"/>
      <c r="C104" s="19"/>
      <c r="D104" s="19"/>
      <c r="E104" s="30"/>
      <c r="F104" s="31"/>
      <c r="G104" s="31"/>
      <c r="H104" s="19"/>
      <c r="I104" s="32"/>
      <c r="J104" s="32"/>
      <c r="K104" s="32"/>
      <c r="L104" s="32"/>
      <c r="M104" s="33"/>
      <c r="N104" s="34"/>
      <c r="O104" s="32"/>
      <c r="P104" s="32"/>
      <c r="Q104" s="32"/>
      <c r="R104" s="32"/>
      <c r="S104" s="36"/>
      <c r="T104" s="36"/>
      <c r="U104" s="32"/>
      <c r="V104" s="32"/>
      <c r="W104" s="31"/>
      <c r="X104" s="37"/>
      <c r="Y104" s="38"/>
      <c r="Z104" s="19"/>
      <c r="AA104" s="19"/>
      <c r="AB104" s="19"/>
      <c r="AC104" s="19"/>
      <c r="AD104" s="38"/>
      <c r="AE104" s="19"/>
      <c r="AF104" s="29"/>
      <c r="AG104" s="29"/>
      <c r="AH104" s="29"/>
      <c r="AI104" s="29"/>
      <c r="AJ104" s="29"/>
    </row>
    <row r="105" spans="1:36" ht="15.75" customHeight="1">
      <c r="A105" s="39"/>
      <c r="B105" s="39"/>
      <c r="C105" s="39"/>
      <c r="D105" s="39"/>
      <c r="E105" s="47"/>
      <c r="F105" s="44"/>
      <c r="G105" s="44"/>
      <c r="H105" s="39"/>
      <c r="I105" s="40"/>
      <c r="J105" s="40"/>
      <c r="K105" s="40"/>
      <c r="L105" s="40"/>
      <c r="M105" s="41"/>
      <c r="N105" s="42"/>
      <c r="O105" s="40"/>
      <c r="P105" s="40"/>
      <c r="Q105" s="40"/>
      <c r="R105" s="40"/>
      <c r="S105" s="43"/>
      <c r="T105" s="43"/>
      <c r="U105" s="40"/>
      <c r="V105" s="40"/>
      <c r="W105" s="44"/>
      <c r="X105" s="45"/>
      <c r="Y105" s="46"/>
      <c r="Z105" s="39"/>
      <c r="AA105" s="39"/>
      <c r="AB105" s="39"/>
      <c r="AC105" s="39"/>
      <c r="AD105" s="46"/>
      <c r="AE105" s="39"/>
      <c r="AF105" s="29"/>
      <c r="AG105" s="29"/>
      <c r="AH105" s="29"/>
      <c r="AI105" s="29"/>
      <c r="AJ105" s="29"/>
    </row>
    <row r="106" spans="1:36" ht="15.75" customHeight="1">
      <c r="A106" s="19"/>
      <c r="B106" s="19"/>
      <c r="C106" s="19"/>
      <c r="D106" s="19"/>
      <c r="E106" s="30"/>
      <c r="F106" s="31"/>
      <c r="G106" s="31"/>
      <c r="H106" s="19"/>
      <c r="I106" s="32"/>
      <c r="J106" s="32"/>
      <c r="K106" s="32"/>
      <c r="L106" s="32"/>
      <c r="M106" s="33"/>
      <c r="N106" s="34"/>
      <c r="O106" s="32"/>
      <c r="P106" s="32"/>
      <c r="Q106" s="32"/>
      <c r="R106" s="32"/>
      <c r="S106" s="36"/>
      <c r="T106" s="36"/>
      <c r="U106" s="32"/>
      <c r="V106" s="32"/>
      <c r="W106" s="31"/>
      <c r="X106" s="37"/>
      <c r="Y106" s="38"/>
      <c r="Z106" s="19"/>
      <c r="AA106" s="19"/>
      <c r="AB106" s="19"/>
      <c r="AC106" s="19"/>
      <c r="AD106" s="38"/>
      <c r="AE106" s="19"/>
      <c r="AF106" s="29"/>
      <c r="AG106" s="29"/>
      <c r="AH106" s="29"/>
      <c r="AI106" s="29"/>
      <c r="AJ106" s="29"/>
    </row>
    <row r="107" spans="1:36" ht="15.75" customHeight="1">
      <c r="A107" s="39"/>
      <c r="B107" s="39"/>
      <c r="C107" s="39"/>
      <c r="D107" s="39"/>
      <c r="E107" s="47"/>
      <c r="F107" s="44"/>
      <c r="G107" s="44"/>
      <c r="H107" s="39"/>
      <c r="I107" s="40"/>
      <c r="J107" s="40"/>
      <c r="K107" s="40"/>
      <c r="L107" s="40"/>
      <c r="M107" s="41"/>
      <c r="N107" s="42"/>
      <c r="O107" s="40"/>
      <c r="P107" s="40"/>
      <c r="Q107" s="40"/>
      <c r="R107" s="40"/>
      <c r="S107" s="43"/>
      <c r="T107" s="43"/>
      <c r="U107" s="40"/>
      <c r="V107" s="40"/>
      <c r="W107" s="44"/>
      <c r="X107" s="45"/>
      <c r="Y107" s="46"/>
      <c r="Z107" s="39"/>
      <c r="AA107" s="39"/>
      <c r="AB107" s="39"/>
      <c r="AC107" s="39"/>
      <c r="AD107" s="46"/>
      <c r="AE107" s="39"/>
      <c r="AF107" s="29"/>
      <c r="AG107" s="29"/>
      <c r="AH107" s="29"/>
      <c r="AI107" s="29"/>
      <c r="AJ107" s="29"/>
    </row>
    <row r="108" spans="1:36" ht="15.75" customHeight="1">
      <c r="A108" s="19"/>
      <c r="B108" s="19"/>
      <c r="C108" s="19"/>
      <c r="D108" s="19"/>
      <c r="E108" s="30"/>
      <c r="F108" s="31"/>
      <c r="G108" s="31"/>
      <c r="H108" s="19"/>
      <c r="I108" s="32"/>
      <c r="J108" s="32"/>
      <c r="K108" s="32"/>
      <c r="L108" s="32"/>
      <c r="M108" s="33"/>
      <c r="N108" s="34"/>
      <c r="O108" s="32"/>
      <c r="P108" s="32"/>
      <c r="Q108" s="32"/>
      <c r="R108" s="32"/>
      <c r="S108" s="36"/>
      <c r="T108" s="36"/>
      <c r="U108" s="32"/>
      <c r="V108" s="32"/>
      <c r="W108" s="31"/>
      <c r="X108" s="37"/>
      <c r="Y108" s="38"/>
      <c r="Z108" s="19"/>
      <c r="AA108" s="19"/>
      <c r="AB108" s="19"/>
      <c r="AC108" s="19"/>
      <c r="AD108" s="38"/>
      <c r="AE108" s="19"/>
      <c r="AF108" s="29"/>
      <c r="AG108" s="29"/>
      <c r="AH108" s="29"/>
      <c r="AI108" s="29"/>
      <c r="AJ108" s="29"/>
    </row>
    <row r="109" spans="1:36" ht="15.75" customHeight="1">
      <c r="A109" s="39"/>
      <c r="B109" s="39"/>
      <c r="C109" s="39"/>
      <c r="D109" s="39"/>
      <c r="E109" s="47"/>
      <c r="F109" s="44"/>
      <c r="G109" s="44"/>
      <c r="H109" s="39"/>
      <c r="I109" s="40"/>
      <c r="J109" s="40"/>
      <c r="K109" s="40"/>
      <c r="L109" s="40"/>
      <c r="M109" s="41"/>
      <c r="N109" s="42"/>
      <c r="O109" s="40"/>
      <c r="P109" s="40"/>
      <c r="Q109" s="40"/>
      <c r="R109" s="40"/>
      <c r="S109" s="43"/>
      <c r="T109" s="43"/>
      <c r="U109" s="40"/>
      <c r="V109" s="40"/>
      <c r="W109" s="44"/>
      <c r="X109" s="45"/>
      <c r="Y109" s="46"/>
      <c r="Z109" s="39"/>
      <c r="AA109" s="39"/>
      <c r="AB109" s="39"/>
      <c r="AC109" s="39"/>
      <c r="AD109" s="46"/>
      <c r="AE109" s="39"/>
      <c r="AF109" s="29"/>
      <c r="AG109" s="29"/>
      <c r="AH109" s="29"/>
      <c r="AI109" s="29"/>
      <c r="AJ109" s="29"/>
    </row>
    <row r="110" spans="1:36" ht="15.75" customHeight="1">
      <c r="A110" s="19"/>
      <c r="B110" s="19"/>
      <c r="C110" s="19"/>
      <c r="D110" s="19"/>
      <c r="E110" s="30"/>
      <c r="F110" s="31"/>
      <c r="G110" s="31"/>
      <c r="H110" s="19"/>
      <c r="I110" s="32"/>
      <c r="J110" s="32"/>
      <c r="K110" s="32"/>
      <c r="L110" s="32"/>
      <c r="M110" s="33"/>
      <c r="N110" s="34"/>
      <c r="O110" s="32"/>
      <c r="P110" s="32"/>
      <c r="Q110" s="32"/>
      <c r="R110" s="32"/>
      <c r="S110" s="36"/>
      <c r="T110" s="36"/>
      <c r="U110" s="32"/>
      <c r="V110" s="32"/>
      <c r="W110" s="31"/>
      <c r="X110" s="37"/>
      <c r="Y110" s="38"/>
      <c r="Z110" s="19"/>
      <c r="AA110" s="19"/>
      <c r="AB110" s="19"/>
      <c r="AC110" s="19"/>
      <c r="AD110" s="38"/>
      <c r="AE110" s="19"/>
      <c r="AF110" s="29"/>
      <c r="AG110" s="29"/>
      <c r="AH110" s="29"/>
      <c r="AI110" s="29"/>
      <c r="AJ110" s="29"/>
    </row>
    <row r="111" spans="1:36" ht="15.75" customHeight="1">
      <c r="A111" s="39"/>
      <c r="B111" s="39"/>
      <c r="C111" s="39"/>
      <c r="D111" s="39"/>
      <c r="E111" s="47"/>
      <c r="F111" s="44"/>
      <c r="G111" s="44"/>
      <c r="H111" s="39"/>
      <c r="I111" s="40"/>
      <c r="J111" s="40"/>
      <c r="K111" s="40"/>
      <c r="L111" s="40"/>
      <c r="M111" s="41"/>
      <c r="N111" s="42"/>
      <c r="O111" s="40"/>
      <c r="P111" s="40"/>
      <c r="Q111" s="40"/>
      <c r="R111" s="40"/>
      <c r="S111" s="43"/>
      <c r="T111" s="43"/>
      <c r="U111" s="40"/>
      <c r="V111" s="40"/>
      <c r="W111" s="44"/>
      <c r="X111" s="45"/>
      <c r="Y111" s="46"/>
      <c r="Z111" s="39"/>
      <c r="AA111" s="39"/>
      <c r="AB111" s="39"/>
      <c r="AC111" s="39"/>
      <c r="AD111" s="46"/>
      <c r="AE111" s="39"/>
      <c r="AF111" s="29"/>
      <c r="AG111" s="29"/>
      <c r="AH111" s="29"/>
      <c r="AI111" s="29"/>
      <c r="AJ111" s="29"/>
    </row>
    <row r="112" spans="1:36" ht="15.75" customHeight="1">
      <c r="A112" s="19"/>
      <c r="B112" s="19"/>
      <c r="C112" s="19"/>
      <c r="D112" s="19"/>
      <c r="E112" s="30"/>
      <c r="F112" s="31"/>
      <c r="G112" s="31"/>
      <c r="H112" s="19"/>
      <c r="I112" s="32"/>
      <c r="J112" s="32"/>
      <c r="K112" s="32"/>
      <c r="L112" s="32"/>
      <c r="M112" s="33"/>
      <c r="N112" s="34"/>
      <c r="O112" s="32"/>
      <c r="P112" s="32"/>
      <c r="Q112" s="32"/>
      <c r="R112" s="32"/>
      <c r="S112" s="36"/>
      <c r="T112" s="36"/>
      <c r="U112" s="32"/>
      <c r="V112" s="32"/>
      <c r="W112" s="31"/>
      <c r="X112" s="37"/>
      <c r="Y112" s="38"/>
      <c r="Z112" s="19"/>
      <c r="AA112" s="19"/>
      <c r="AB112" s="19"/>
      <c r="AC112" s="19"/>
      <c r="AD112" s="38"/>
      <c r="AE112" s="19"/>
      <c r="AF112" s="29"/>
      <c r="AG112" s="29"/>
      <c r="AH112" s="29"/>
      <c r="AI112" s="29"/>
      <c r="AJ112" s="29"/>
    </row>
    <row r="113" spans="1:36" ht="15.75" customHeight="1">
      <c r="A113" s="39"/>
      <c r="B113" s="39"/>
      <c r="C113" s="39"/>
      <c r="D113" s="39"/>
      <c r="E113" s="47"/>
      <c r="F113" s="44"/>
      <c r="G113" s="44"/>
      <c r="H113" s="39"/>
      <c r="I113" s="40"/>
      <c r="J113" s="40"/>
      <c r="K113" s="40"/>
      <c r="L113" s="40"/>
      <c r="M113" s="41"/>
      <c r="N113" s="42"/>
      <c r="O113" s="40"/>
      <c r="P113" s="40"/>
      <c r="Q113" s="40"/>
      <c r="R113" s="40"/>
      <c r="S113" s="43"/>
      <c r="T113" s="43"/>
      <c r="U113" s="40"/>
      <c r="V113" s="40"/>
      <c r="W113" s="44"/>
      <c r="X113" s="45"/>
      <c r="Y113" s="46"/>
      <c r="Z113" s="39"/>
      <c r="AA113" s="39"/>
      <c r="AB113" s="39"/>
      <c r="AC113" s="39"/>
      <c r="AD113" s="46"/>
      <c r="AE113" s="39"/>
      <c r="AF113" s="29"/>
      <c r="AG113" s="29"/>
      <c r="AH113" s="29"/>
      <c r="AI113" s="29"/>
      <c r="AJ113" s="29"/>
    </row>
    <row r="114" spans="1:36" ht="15.75" customHeight="1">
      <c r="A114" s="19"/>
      <c r="B114" s="19"/>
      <c r="C114" s="19"/>
      <c r="D114" s="19"/>
      <c r="E114" s="30"/>
      <c r="F114" s="31"/>
      <c r="G114" s="31"/>
      <c r="H114" s="19"/>
      <c r="I114" s="32"/>
      <c r="J114" s="32"/>
      <c r="K114" s="32"/>
      <c r="L114" s="32"/>
      <c r="M114" s="33"/>
      <c r="N114" s="34"/>
      <c r="O114" s="32"/>
      <c r="P114" s="32"/>
      <c r="Q114" s="32"/>
      <c r="R114" s="32"/>
      <c r="S114" s="36"/>
      <c r="T114" s="36"/>
      <c r="U114" s="32"/>
      <c r="V114" s="32"/>
      <c r="W114" s="31"/>
      <c r="X114" s="37"/>
      <c r="Y114" s="38"/>
      <c r="Z114" s="19"/>
      <c r="AA114" s="19"/>
      <c r="AB114" s="19"/>
      <c r="AC114" s="19"/>
      <c r="AD114" s="38"/>
      <c r="AE114" s="19"/>
      <c r="AF114" s="29"/>
      <c r="AG114" s="29"/>
      <c r="AH114" s="29"/>
      <c r="AI114" s="29"/>
      <c r="AJ114" s="29"/>
    </row>
    <row r="115" spans="1:36" ht="15.75" customHeight="1">
      <c r="A115" s="39"/>
      <c r="B115" s="39"/>
      <c r="C115" s="39"/>
      <c r="D115" s="39"/>
      <c r="E115" s="47"/>
      <c r="F115" s="44"/>
      <c r="G115" s="44"/>
      <c r="H115" s="39"/>
      <c r="I115" s="40"/>
      <c r="J115" s="40"/>
      <c r="K115" s="40"/>
      <c r="L115" s="40"/>
      <c r="M115" s="41"/>
      <c r="N115" s="42"/>
      <c r="O115" s="40"/>
      <c r="P115" s="40"/>
      <c r="Q115" s="40"/>
      <c r="R115" s="40"/>
      <c r="S115" s="43"/>
      <c r="T115" s="43"/>
      <c r="U115" s="40"/>
      <c r="V115" s="40"/>
      <c r="W115" s="44"/>
      <c r="X115" s="45"/>
      <c r="Y115" s="46"/>
      <c r="Z115" s="39"/>
      <c r="AA115" s="39"/>
      <c r="AB115" s="39"/>
      <c r="AC115" s="39"/>
      <c r="AD115" s="46"/>
      <c r="AE115" s="39"/>
      <c r="AF115" s="29"/>
      <c r="AG115" s="29"/>
      <c r="AH115" s="29"/>
      <c r="AI115" s="29"/>
      <c r="AJ115" s="29"/>
    </row>
    <row r="116" spans="1:36" ht="15.75" customHeight="1">
      <c r="A116" s="19"/>
      <c r="B116" s="19"/>
      <c r="C116" s="19"/>
      <c r="D116" s="19"/>
      <c r="E116" s="30"/>
      <c r="F116" s="31"/>
      <c r="G116" s="31"/>
      <c r="H116" s="19"/>
      <c r="I116" s="32"/>
      <c r="J116" s="32"/>
      <c r="K116" s="32"/>
      <c r="L116" s="32"/>
      <c r="M116" s="33"/>
      <c r="N116" s="34"/>
      <c r="O116" s="32"/>
      <c r="P116" s="32"/>
      <c r="Q116" s="32"/>
      <c r="R116" s="32"/>
      <c r="S116" s="36"/>
      <c r="T116" s="36"/>
      <c r="U116" s="32"/>
      <c r="V116" s="32"/>
      <c r="W116" s="31"/>
      <c r="X116" s="37"/>
      <c r="Y116" s="38"/>
      <c r="Z116" s="19"/>
      <c r="AA116" s="19"/>
      <c r="AB116" s="19"/>
      <c r="AC116" s="19"/>
      <c r="AD116" s="38"/>
      <c r="AE116" s="19"/>
      <c r="AF116" s="29"/>
      <c r="AG116" s="29"/>
      <c r="AH116" s="29"/>
      <c r="AI116" s="29"/>
      <c r="AJ116" s="29"/>
    </row>
    <row r="117" spans="1:36" ht="15.75" customHeight="1">
      <c r="A117" s="39"/>
      <c r="B117" s="39"/>
      <c r="C117" s="39"/>
      <c r="D117" s="39"/>
      <c r="E117" s="47"/>
      <c r="F117" s="44"/>
      <c r="G117" s="44"/>
      <c r="H117" s="39"/>
      <c r="I117" s="40"/>
      <c r="J117" s="40"/>
      <c r="K117" s="40"/>
      <c r="L117" s="40"/>
      <c r="M117" s="41"/>
      <c r="N117" s="42"/>
      <c r="O117" s="40"/>
      <c r="P117" s="40"/>
      <c r="Q117" s="40"/>
      <c r="R117" s="40"/>
      <c r="S117" s="43"/>
      <c r="T117" s="43"/>
      <c r="U117" s="40"/>
      <c r="V117" s="40"/>
      <c r="W117" s="44"/>
      <c r="X117" s="45"/>
      <c r="Y117" s="46"/>
      <c r="Z117" s="39"/>
      <c r="AA117" s="39"/>
      <c r="AB117" s="39"/>
      <c r="AC117" s="39"/>
      <c r="AD117" s="46"/>
      <c r="AE117" s="39"/>
      <c r="AF117" s="29"/>
      <c r="AG117" s="29"/>
      <c r="AH117" s="29"/>
      <c r="AI117" s="29"/>
      <c r="AJ117" s="29"/>
    </row>
    <row r="118" spans="1:36" ht="15.75" customHeight="1">
      <c r="A118" s="19"/>
      <c r="B118" s="19"/>
      <c r="C118" s="19"/>
      <c r="D118" s="19"/>
      <c r="E118" s="30"/>
      <c r="F118" s="31"/>
      <c r="G118" s="31"/>
      <c r="H118" s="19"/>
      <c r="I118" s="32"/>
      <c r="J118" s="32"/>
      <c r="K118" s="32"/>
      <c r="L118" s="32"/>
      <c r="M118" s="33"/>
      <c r="N118" s="34"/>
      <c r="O118" s="32"/>
      <c r="P118" s="32"/>
      <c r="Q118" s="32"/>
      <c r="R118" s="32"/>
      <c r="S118" s="36"/>
      <c r="T118" s="36"/>
      <c r="U118" s="32"/>
      <c r="V118" s="32"/>
      <c r="W118" s="31"/>
      <c r="X118" s="37"/>
      <c r="Y118" s="38"/>
      <c r="Z118" s="19"/>
      <c r="AA118" s="19"/>
      <c r="AB118" s="19"/>
      <c r="AC118" s="19"/>
      <c r="AD118" s="38"/>
      <c r="AE118" s="19"/>
      <c r="AF118" s="29"/>
      <c r="AG118" s="29"/>
      <c r="AH118" s="29"/>
      <c r="AI118" s="29"/>
      <c r="AJ118" s="29"/>
    </row>
    <row r="119" spans="1:36" ht="15.75" customHeight="1">
      <c r="A119" s="39"/>
      <c r="B119" s="39"/>
      <c r="C119" s="39"/>
      <c r="D119" s="39"/>
      <c r="E119" s="47"/>
      <c r="F119" s="44"/>
      <c r="G119" s="44"/>
      <c r="H119" s="39"/>
      <c r="I119" s="40"/>
      <c r="J119" s="40"/>
      <c r="K119" s="40"/>
      <c r="L119" s="40"/>
      <c r="M119" s="41"/>
      <c r="N119" s="42"/>
      <c r="O119" s="40"/>
      <c r="P119" s="40"/>
      <c r="Q119" s="40"/>
      <c r="R119" s="40"/>
      <c r="S119" s="43"/>
      <c r="T119" s="43"/>
      <c r="U119" s="40"/>
      <c r="V119" s="40"/>
      <c r="W119" s="44"/>
      <c r="X119" s="45"/>
      <c r="Y119" s="46"/>
      <c r="Z119" s="39"/>
      <c r="AA119" s="39"/>
      <c r="AB119" s="39"/>
      <c r="AC119" s="39"/>
      <c r="AD119" s="46"/>
      <c r="AE119" s="39"/>
      <c r="AF119" s="29"/>
      <c r="AG119" s="29"/>
      <c r="AH119" s="29"/>
      <c r="AI119" s="29"/>
      <c r="AJ119" s="29"/>
    </row>
    <row r="120" spans="1:36" ht="15.75" customHeight="1">
      <c r="A120" s="19"/>
      <c r="B120" s="19"/>
      <c r="C120" s="19"/>
      <c r="D120" s="19"/>
      <c r="E120" s="30"/>
      <c r="F120" s="31"/>
      <c r="G120" s="31"/>
      <c r="H120" s="19"/>
      <c r="I120" s="32"/>
      <c r="J120" s="32"/>
      <c r="K120" s="32"/>
      <c r="L120" s="32"/>
      <c r="M120" s="33"/>
      <c r="N120" s="34"/>
      <c r="O120" s="32"/>
      <c r="P120" s="32"/>
      <c r="Q120" s="32"/>
      <c r="R120" s="32"/>
      <c r="S120" s="36"/>
      <c r="T120" s="36"/>
      <c r="U120" s="32"/>
      <c r="V120" s="32"/>
      <c r="W120" s="31"/>
      <c r="X120" s="37"/>
      <c r="Y120" s="38"/>
      <c r="Z120" s="19"/>
      <c r="AA120" s="19"/>
      <c r="AB120" s="19"/>
      <c r="AC120" s="19"/>
      <c r="AD120" s="38"/>
      <c r="AE120" s="19"/>
      <c r="AF120" s="29"/>
      <c r="AG120" s="29"/>
      <c r="AH120" s="29"/>
      <c r="AI120" s="29"/>
      <c r="AJ120" s="29"/>
    </row>
    <row r="121" spans="1:36" ht="15.75" customHeight="1">
      <c r="A121" s="39"/>
      <c r="B121" s="39"/>
      <c r="C121" s="39"/>
      <c r="D121" s="39"/>
      <c r="E121" s="47"/>
      <c r="F121" s="44"/>
      <c r="G121" s="44"/>
      <c r="H121" s="39"/>
      <c r="I121" s="40"/>
      <c r="J121" s="40"/>
      <c r="K121" s="40"/>
      <c r="L121" s="40"/>
      <c r="M121" s="41"/>
      <c r="N121" s="42"/>
      <c r="O121" s="40"/>
      <c r="P121" s="40"/>
      <c r="Q121" s="40"/>
      <c r="R121" s="40"/>
      <c r="S121" s="43"/>
      <c r="T121" s="43"/>
      <c r="U121" s="40"/>
      <c r="V121" s="40"/>
      <c r="W121" s="44"/>
      <c r="X121" s="45"/>
      <c r="Y121" s="46"/>
      <c r="Z121" s="39"/>
      <c r="AA121" s="39"/>
      <c r="AB121" s="39"/>
      <c r="AC121" s="39"/>
      <c r="AD121" s="46"/>
      <c r="AE121" s="39"/>
      <c r="AF121" s="29"/>
      <c r="AG121" s="29"/>
      <c r="AH121" s="29"/>
      <c r="AI121" s="29"/>
      <c r="AJ121" s="29"/>
    </row>
    <row r="122" spans="1:36" ht="15.75" customHeight="1">
      <c r="A122" s="19"/>
      <c r="B122" s="19"/>
      <c r="C122" s="19"/>
      <c r="D122" s="19"/>
      <c r="E122" s="30"/>
      <c r="F122" s="31"/>
      <c r="G122" s="31"/>
      <c r="H122" s="19"/>
      <c r="I122" s="32"/>
      <c r="J122" s="32"/>
      <c r="K122" s="32"/>
      <c r="L122" s="32"/>
      <c r="M122" s="33"/>
      <c r="N122" s="34"/>
      <c r="O122" s="32"/>
      <c r="P122" s="32"/>
      <c r="Q122" s="32"/>
      <c r="R122" s="32"/>
      <c r="S122" s="36"/>
      <c r="T122" s="36"/>
      <c r="U122" s="32"/>
      <c r="V122" s="32"/>
      <c r="W122" s="31"/>
      <c r="X122" s="37"/>
      <c r="Y122" s="38"/>
      <c r="Z122" s="19"/>
      <c r="AA122" s="19"/>
      <c r="AB122" s="19"/>
      <c r="AC122" s="19"/>
      <c r="AD122" s="38"/>
      <c r="AE122" s="19"/>
      <c r="AF122" s="29"/>
      <c r="AG122" s="29"/>
      <c r="AH122" s="29"/>
      <c r="AI122" s="29"/>
      <c r="AJ122" s="29"/>
    </row>
    <row r="123" spans="1:36" ht="15.75" customHeight="1">
      <c r="A123" s="39"/>
      <c r="B123" s="39"/>
      <c r="C123" s="39"/>
      <c r="D123" s="39"/>
      <c r="E123" s="47"/>
      <c r="F123" s="44"/>
      <c r="G123" s="44"/>
      <c r="H123" s="39"/>
      <c r="I123" s="40"/>
      <c r="J123" s="40"/>
      <c r="K123" s="40"/>
      <c r="L123" s="40"/>
      <c r="M123" s="41"/>
      <c r="N123" s="42"/>
      <c r="O123" s="40"/>
      <c r="P123" s="40"/>
      <c r="Q123" s="40"/>
      <c r="R123" s="40"/>
      <c r="S123" s="43"/>
      <c r="T123" s="43"/>
      <c r="U123" s="40"/>
      <c r="V123" s="40"/>
      <c r="W123" s="44"/>
      <c r="X123" s="45"/>
      <c r="Y123" s="46"/>
      <c r="Z123" s="39"/>
      <c r="AA123" s="39"/>
      <c r="AB123" s="39"/>
      <c r="AC123" s="39"/>
      <c r="AD123" s="46"/>
      <c r="AE123" s="39"/>
      <c r="AF123" s="29"/>
      <c r="AG123" s="29"/>
      <c r="AH123" s="29"/>
      <c r="AI123" s="29"/>
      <c r="AJ123" s="29"/>
    </row>
    <row r="124" spans="1:36" ht="15.75" customHeight="1">
      <c r="A124" s="19"/>
      <c r="B124" s="19"/>
      <c r="C124" s="19"/>
      <c r="D124" s="19"/>
      <c r="E124" s="30"/>
      <c r="F124" s="31"/>
      <c r="G124" s="31"/>
      <c r="H124" s="19"/>
      <c r="I124" s="32"/>
      <c r="J124" s="32"/>
      <c r="K124" s="32"/>
      <c r="L124" s="32"/>
      <c r="M124" s="33"/>
      <c r="N124" s="34"/>
      <c r="O124" s="32"/>
      <c r="P124" s="32"/>
      <c r="Q124" s="32"/>
      <c r="R124" s="32"/>
      <c r="S124" s="36"/>
      <c r="T124" s="36"/>
      <c r="U124" s="32"/>
      <c r="V124" s="32"/>
      <c r="W124" s="31"/>
      <c r="X124" s="37"/>
      <c r="Y124" s="38"/>
      <c r="Z124" s="19"/>
      <c r="AA124" s="19"/>
      <c r="AB124" s="19"/>
      <c r="AC124" s="19"/>
      <c r="AD124" s="38"/>
      <c r="AE124" s="19"/>
      <c r="AF124" s="29"/>
      <c r="AG124" s="29"/>
      <c r="AH124" s="29"/>
      <c r="AI124" s="29"/>
      <c r="AJ124" s="29"/>
    </row>
    <row r="125" spans="1:36" ht="15.75" customHeight="1">
      <c r="A125" s="39"/>
      <c r="B125" s="39"/>
      <c r="C125" s="39"/>
      <c r="D125" s="39"/>
      <c r="E125" s="47"/>
      <c r="F125" s="44"/>
      <c r="G125" s="44"/>
      <c r="H125" s="39"/>
      <c r="I125" s="40"/>
      <c r="J125" s="40"/>
      <c r="K125" s="40"/>
      <c r="L125" s="40"/>
      <c r="M125" s="41"/>
      <c r="N125" s="42"/>
      <c r="O125" s="40"/>
      <c r="P125" s="40"/>
      <c r="Q125" s="40"/>
      <c r="R125" s="40"/>
      <c r="S125" s="43"/>
      <c r="T125" s="43"/>
      <c r="U125" s="40"/>
      <c r="V125" s="40"/>
      <c r="W125" s="44"/>
      <c r="X125" s="45"/>
      <c r="Y125" s="46"/>
      <c r="Z125" s="39"/>
      <c r="AA125" s="39"/>
      <c r="AB125" s="39"/>
      <c r="AC125" s="39"/>
      <c r="AD125" s="46"/>
      <c r="AE125" s="39"/>
      <c r="AF125" s="29"/>
      <c r="AG125" s="29"/>
      <c r="AH125" s="29"/>
      <c r="AI125" s="29"/>
      <c r="AJ125" s="29"/>
    </row>
    <row r="126" spans="1:36" ht="15.75" customHeight="1">
      <c r="A126" s="19"/>
      <c r="B126" s="19"/>
      <c r="C126" s="19"/>
      <c r="D126" s="19"/>
      <c r="E126" s="30"/>
      <c r="F126" s="31"/>
      <c r="G126" s="31"/>
      <c r="H126" s="19"/>
      <c r="I126" s="32"/>
      <c r="J126" s="32"/>
      <c r="K126" s="32"/>
      <c r="L126" s="32"/>
      <c r="M126" s="33"/>
      <c r="N126" s="34"/>
      <c r="O126" s="32"/>
      <c r="P126" s="32"/>
      <c r="Q126" s="32"/>
      <c r="R126" s="32"/>
      <c r="S126" s="36"/>
      <c r="T126" s="36"/>
      <c r="U126" s="32"/>
      <c r="V126" s="32"/>
      <c r="W126" s="31"/>
      <c r="X126" s="37"/>
      <c r="Y126" s="38"/>
      <c r="Z126" s="19"/>
      <c r="AA126" s="19"/>
      <c r="AB126" s="19"/>
      <c r="AC126" s="19"/>
      <c r="AD126" s="38"/>
      <c r="AE126" s="19"/>
      <c r="AF126" s="29"/>
      <c r="AG126" s="29"/>
      <c r="AH126" s="29"/>
      <c r="AI126" s="29"/>
      <c r="AJ126" s="29"/>
    </row>
    <row r="127" spans="1:36" ht="15.75" customHeight="1">
      <c r="A127" s="39"/>
      <c r="B127" s="39"/>
      <c r="C127" s="39"/>
      <c r="D127" s="39"/>
      <c r="E127" s="47"/>
      <c r="F127" s="44"/>
      <c r="G127" s="44"/>
      <c r="H127" s="40"/>
      <c r="I127" s="40"/>
      <c r="J127" s="40"/>
      <c r="K127" s="40"/>
      <c r="L127" s="40"/>
      <c r="M127" s="41"/>
      <c r="N127" s="42"/>
      <c r="O127" s="40"/>
      <c r="P127" s="40"/>
      <c r="Q127" s="40"/>
      <c r="R127" s="40"/>
      <c r="S127" s="43"/>
      <c r="T127" s="43"/>
      <c r="U127" s="40"/>
      <c r="V127" s="40"/>
      <c r="W127" s="44"/>
      <c r="X127" s="45"/>
      <c r="Y127" s="46"/>
      <c r="Z127" s="39"/>
      <c r="AA127" s="39"/>
      <c r="AB127" s="39"/>
      <c r="AC127" s="39"/>
      <c r="AD127" s="46"/>
      <c r="AE127" s="39"/>
      <c r="AF127" s="29"/>
      <c r="AG127" s="29"/>
      <c r="AH127" s="29"/>
      <c r="AI127" s="29"/>
      <c r="AJ127" s="29"/>
    </row>
    <row r="128" spans="1:36" ht="15.75" customHeight="1">
      <c r="A128" s="19"/>
      <c r="B128" s="19"/>
      <c r="C128" s="19"/>
      <c r="D128" s="19"/>
      <c r="E128" s="30"/>
      <c r="F128" s="31"/>
      <c r="G128" s="31"/>
      <c r="H128" s="19"/>
      <c r="I128" s="32"/>
      <c r="J128" s="32"/>
      <c r="K128" s="32"/>
      <c r="L128" s="32"/>
      <c r="M128" s="33"/>
      <c r="N128" s="34"/>
      <c r="O128" s="32"/>
      <c r="P128" s="32"/>
      <c r="Q128" s="32"/>
      <c r="R128" s="32"/>
      <c r="S128" s="36"/>
      <c r="T128" s="36"/>
      <c r="U128" s="32"/>
      <c r="V128" s="32"/>
      <c r="W128" s="31"/>
      <c r="X128" s="37"/>
      <c r="Y128" s="38"/>
      <c r="Z128" s="19"/>
      <c r="AA128" s="19"/>
      <c r="AB128" s="19"/>
      <c r="AC128" s="19"/>
      <c r="AD128" s="38"/>
      <c r="AE128" s="19"/>
      <c r="AF128" s="29"/>
      <c r="AG128" s="29"/>
      <c r="AH128" s="29"/>
      <c r="AI128" s="29"/>
      <c r="AJ128" s="29"/>
    </row>
    <row r="129" spans="1:36" ht="15.75" customHeight="1">
      <c r="A129" s="39"/>
      <c r="B129" s="39"/>
      <c r="C129" s="39"/>
      <c r="D129" s="39"/>
      <c r="E129" s="47"/>
      <c r="F129" s="44"/>
      <c r="G129" s="44"/>
      <c r="H129" s="39"/>
      <c r="I129" s="40"/>
      <c r="J129" s="40"/>
      <c r="K129" s="40"/>
      <c r="L129" s="40"/>
      <c r="M129" s="41"/>
      <c r="N129" s="42"/>
      <c r="O129" s="40"/>
      <c r="P129" s="40"/>
      <c r="Q129" s="40"/>
      <c r="R129" s="40"/>
      <c r="S129" s="43"/>
      <c r="T129" s="43"/>
      <c r="U129" s="40"/>
      <c r="V129" s="40"/>
      <c r="W129" s="44"/>
      <c r="X129" s="45"/>
      <c r="Y129" s="46"/>
      <c r="Z129" s="39"/>
      <c r="AA129" s="39"/>
      <c r="AB129" s="39"/>
      <c r="AC129" s="39"/>
      <c r="AD129" s="46"/>
      <c r="AE129" s="39"/>
      <c r="AF129" s="29"/>
      <c r="AG129" s="29"/>
      <c r="AH129" s="29"/>
      <c r="AI129" s="29"/>
      <c r="AJ129" s="29"/>
    </row>
    <row r="130" spans="1:36" ht="15.75" customHeight="1">
      <c r="A130" s="19"/>
      <c r="B130" s="19"/>
      <c r="C130" s="19"/>
      <c r="D130" s="19"/>
      <c r="E130" s="30"/>
      <c r="F130" s="31"/>
      <c r="G130" s="31"/>
      <c r="H130" s="19"/>
      <c r="I130" s="32"/>
      <c r="J130" s="32"/>
      <c r="K130" s="32"/>
      <c r="L130" s="32"/>
      <c r="M130" s="33"/>
      <c r="N130" s="34"/>
      <c r="O130" s="32"/>
      <c r="P130" s="32"/>
      <c r="Q130" s="32"/>
      <c r="R130" s="32"/>
      <c r="S130" s="36"/>
      <c r="T130" s="36"/>
      <c r="U130" s="32"/>
      <c r="V130" s="32"/>
      <c r="W130" s="31"/>
      <c r="X130" s="37"/>
      <c r="Y130" s="38"/>
      <c r="Z130" s="19"/>
      <c r="AA130" s="19"/>
      <c r="AB130" s="19"/>
      <c r="AC130" s="19"/>
      <c r="AD130" s="38"/>
      <c r="AE130" s="19"/>
      <c r="AF130" s="29"/>
      <c r="AG130" s="29"/>
      <c r="AH130" s="29"/>
      <c r="AI130" s="29"/>
      <c r="AJ130" s="29"/>
    </row>
    <row r="131" spans="1:36" ht="15.75" customHeight="1">
      <c r="A131" s="39"/>
      <c r="B131" s="39"/>
      <c r="C131" s="39"/>
      <c r="D131" s="39"/>
      <c r="E131" s="47"/>
      <c r="F131" s="44"/>
      <c r="G131" s="44"/>
      <c r="H131" s="39"/>
      <c r="I131" s="40"/>
      <c r="J131" s="40"/>
      <c r="K131" s="40"/>
      <c r="L131" s="40"/>
      <c r="M131" s="41"/>
      <c r="N131" s="42"/>
      <c r="O131" s="40"/>
      <c r="P131" s="40"/>
      <c r="Q131" s="40"/>
      <c r="R131" s="40"/>
      <c r="S131" s="43"/>
      <c r="T131" s="43"/>
      <c r="U131" s="40"/>
      <c r="V131" s="40"/>
      <c r="W131" s="44"/>
      <c r="X131" s="45"/>
      <c r="Y131" s="46"/>
      <c r="Z131" s="39"/>
      <c r="AA131" s="39"/>
      <c r="AB131" s="39"/>
      <c r="AC131" s="39"/>
      <c r="AD131" s="46"/>
      <c r="AE131" s="39"/>
      <c r="AF131" s="29"/>
      <c r="AG131" s="29"/>
      <c r="AH131" s="29"/>
      <c r="AI131" s="29"/>
      <c r="AJ131" s="29"/>
    </row>
    <row r="132" spans="1:36" ht="15.75" customHeight="1">
      <c r="A132" s="19"/>
      <c r="B132" s="19"/>
      <c r="C132" s="19"/>
      <c r="D132" s="19"/>
      <c r="E132" s="30"/>
      <c r="F132" s="31"/>
      <c r="G132" s="31"/>
      <c r="H132" s="19"/>
      <c r="I132" s="32"/>
      <c r="J132" s="32"/>
      <c r="K132" s="32"/>
      <c r="L132" s="32"/>
      <c r="M132" s="33"/>
      <c r="N132" s="34"/>
      <c r="O132" s="32"/>
      <c r="P132" s="32"/>
      <c r="Q132" s="32"/>
      <c r="R132" s="32"/>
      <c r="S132" s="36"/>
      <c r="T132" s="36"/>
      <c r="U132" s="32"/>
      <c r="V132" s="32"/>
      <c r="W132" s="31"/>
      <c r="X132" s="37"/>
      <c r="Y132" s="38"/>
      <c r="Z132" s="19"/>
      <c r="AA132" s="19"/>
      <c r="AB132" s="19"/>
      <c r="AC132" s="19"/>
      <c r="AD132" s="38"/>
      <c r="AE132" s="19"/>
      <c r="AF132" s="29"/>
      <c r="AG132" s="29"/>
      <c r="AH132" s="29"/>
      <c r="AI132" s="29"/>
      <c r="AJ132" s="29"/>
    </row>
    <row r="133" spans="1:36" ht="15.75" customHeight="1">
      <c r="A133" s="39"/>
      <c r="B133" s="39"/>
      <c r="C133" s="39"/>
      <c r="D133" s="39"/>
      <c r="E133" s="47"/>
      <c r="F133" s="44"/>
      <c r="G133" s="44"/>
      <c r="H133" s="39"/>
      <c r="I133" s="40"/>
      <c r="J133" s="40"/>
      <c r="K133" s="40"/>
      <c r="L133" s="40"/>
      <c r="M133" s="41"/>
      <c r="N133" s="42"/>
      <c r="O133" s="40"/>
      <c r="P133" s="40"/>
      <c r="Q133" s="40"/>
      <c r="R133" s="40"/>
      <c r="S133" s="43"/>
      <c r="T133" s="43"/>
      <c r="U133" s="40"/>
      <c r="V133" s="40"/>
      <c r="W133" s="44"/>
      <c r="X133" s="45"/>
      <c r="Y133" s="46"/>
      <c r="Z133" s="39"/>
      <c r="AA133" s="39"/>
      <c r="AB133" s="39"/>
      <c r="AC133" s="39"/>
      <c r="AD133" s="46"/>
      <c r="AE133" s="39"/>
      <c r="AF133" s="29"/>
      <c r="AG133" s="29"/>
      <c r="AH133" s="29"/>
      <c r="AI133" s="29"/>
      <c r="AJ133" s="29"/>
    </row>
    <row r="134" spans="1:36" ht="15.75" customHeight="1">
      <c r="A134" s="19"/>
      <c r="B134" s="19"/>
      <c r="C134" s="19"/>
      <c r="D134" s="19"/>
      <c r="E134" s="30"/>
      <c r="F134" s="31"/>
      <c r="G134" s="31"/>
      <c r="H134" s="19"/>
      <c r="I134" s="32"/>
      <c r="J134" s="32"/>
      <c r="K134" s="32"/>
      <c r="L134" s="32"/>
      <c r="M134" s="33"/>
      <c r="N134" s="34"/>
      <c r="O134" s="32"/>
      <c r="P134" s="32"/>
      <c r="Q134" s="32"/>
      <c r="R134" s="32"/>
      <c r="S134" s="36"/>
      <c r="T134" s="36"/>
      <c r="U134" s="32"/>
      <c r="V134" s="32"/>
      <c r="W134" s="31"/>
      <c r="X134" s="37"/>
      <c r="Y134" s="38"/>
      <c r="Z134" s="19"/>
      <c r="AA134" s="19"/>
      <c r="AB134" s="19"/>
      <c r="AC134" s="19"/>
      <c r="AD134" s="38"/>
      <c r="AE134" s="19"/>
      <c r="AF134" s="29"/>
      <c r="AG134" s="29"/>
      <c r="AH134" s="29"/>
      <c r="AI134" s="29"/>
      <c r="AJ134" s="29"/>
    </row>
    <row r="135" spans="1:36" ht="15.75" customHeight="1">
      <c r="A135" s="39"/>
      <c r="B135" s="39"/>
      <c r="C135" s="39"/>
      <c r="D135" s="39"/>
      <c r="E135" s="47"/>
      <c r="F135" s="44"/>
      <c r="G135" s="44"/>
      <c r="H135" s="39"/>
      <c r="I135" s="40"/>
      <c r="J135" s="40"/>
      <c r="K135" s="40"/>
      <c r="L135" s="40"/>
      <c r="M135" s="41"/>
      <c r="N135" s="42"/>
      <c r="O135" s="40"/>
      <c r="P135" s="40"/>
      <c r="Q135" s="40"/>
      <c r="R135" s="40"/>
      <c r="S135" s="43"/>
      <c r="T135" s="43"/>
      <c r="U135" s="40"/>
      <c r="V135" s="40"/>
      <c r="W135" s="44"/>
      <c r="X135" s="45"/>
      <c r="Y135" s="46"/>
      <c r="Z135" s="39"/>
      <c r="AA135" s="39"/>
      <c r="AB135" s="39"/>
      <c r="AC135" s="39"/>
      <c r="AD135" s="46"/>
      <c r="AE135" s="39"/>
      <c r="AF135" s="29"/>
      <c r="AG135" s="29"/>
      <c r="AH135" s="29"/>
      <c r="AI135" s="29"/>
      <c r="AJ135" s="29"/>
    </row>
    <row r="136" spans="1:36" ht="15.75" customHeight="1">
      <c r="A136" s="19"/>
      <c r="B136" s="19"/>
      <c r="C136" s="19"/>
      <c r="D136" s="19"/>
      <c r="E136" s="30"/>
      <c r="F136" s="31"/>
      <c r="G136" s="31"/>
      <c r="H136" s="19"/>
      <c r="I136" s="32"/>
      <c r="J136" s="32"/>
      <c r="K136" s="32"/>
      <c r="L136" s="32"/>
      <c r="M136" s="33"/>
      <c r="N136" s="34"/>
      <c r="O136" s="32"/>
      <c r="P136" s="32"/>
      <c r="Q136" s="32"/>
      <c r="R136" s="32"/>
      <c r="S136" s="36"/>
      <c r="T136" s="36"/>
      <c r="U136" s="32"/>
      <c r="V136" s="32"/>
      <c r="W136" s="31"/>
      <c r="X136" s="37"/>
      <c r="Y136" s="38"/>
      <c r="Z136" s="19"/>
      <c r="AA136" s="19"/>
      <c r="AB136" s="19"/>
      <c r="AC136" s="19"/>
      <c r="AD136" s="38"/>
      <c r="AE136" s="19"/>
      <c r="AF136" s="29"/>
      <c r="AG136" s="29"/>
      <c r="AH136" s="29"/>
      <c r="AI136" s="29"/>
      <c r="AJ136" s="29"/>
    </row>
    <row r="137" spans="1:36" ht="15.75" customHeight="1">
      <c r="A137" s="39"/>
      <c r="B137" s="39"/>
      <c r="C137" s="39"/>
      <c r="D137" s="39"/>
      <c r="E137" s="47"/>
      <c r="F137" s="44"/>
      <c r="G137" s="44"/>
      <c r="H137" s="39"/>
      <c r="I137" s="40"/>
      <c r="J137" s="40"/>
      <c r="K137" s="40"/>
      <c r="L137" s="40"/>
      <c r="M137" s="41"/>
      <c r="N137" s="42"/>
      <c r="O137" s="40"/>
      <c r="P137" s="40"/>
      <c r="Q137" s="40"/>
      <c r="R137" s="40"/>
      <c r="S137" s="43"/>
      <c r="T137" s="43"/>
      <c r="U137" s="40"/>
      <c r="V137" s="40"/>
      <c r="W137" s="44"/>
      <c r="X137" s="45"/>
      <c r="Y137" s="46"/>
      <c r="Z137" s="39"/>
      <c r="AA137" s="39"/>
      <c r="AB137" s="39"/>
      <c r="AC137" s="39"/>
      <c r="AD137" s="46"/>
      <c r="AE137" s="39"/>
      <c r="AF137" s="29"/>
      <c r="AG137" s="29"/>
      <c r="AH137" s="29"/>
      <c r="AI137" s="29"/>
      <c r="AJ137" s="29"/>
    </row>
    <row r="138" spans="1:36" ht="15.75" customHeight="1">
      <c r="A138" s="19"/>
      <c r="B138" s="19"/>
      <c r="C138" s="19"/>
      <c r="D138" s="19"/>
      <c r="E138" s="30"/>
      <c r="F138" s="31"/>
      <c r="G138" s="31"/>
      <c r="H138" s="19"/>
      <c r="I138" s="32"/>
      <c r="J138" s="32"/>
      <c r="K138" s="32"/>
      <c r="L138" s="32"/>
      <c r="M138" s="33"/>
      <c r="N138" s="34"/>
      <c r="O138" s="32"/>
      <c r="P138" s="32"/>
      <c r="Q138" s="32"/>
      <c r="R138" s="32"/>
      <c r="S138" s="36"/>
      <c r="T138" s="36"/>
      <c r="U138" s="32"/>
      <c r="V138" s="32"/>
      <c r="W138" s="31"/>
      <c r="X138" s="37"/>
      <c r="Y138" s="38"/>
      <c r="Z138" s="19"/>
      <c r="AA138" s="19"/>
      <c r="AB138" s="19"/>
      <c r="AC138" s="19"/>
      <c r="AD138" s="38"/>
      <c r="AE138" s="19"/>
      <c r="AF138" s="29"/>
      <c r="AG138" s="29"/>
      <c r="AH138" s="29"/>
      <c r="AI138" s="29"/>
      <c r="AJ138" s="29"/>
    </row>
    <row r="139" spans="1:36" ht="15.75" customHeight="1">
      <c r="A139" s="39"/>
      <c r="B139" s="39"/>
      <c r="C139" s="39"/>
      <c r="D139" s="39"/>
      <c r="E139" s="47"/>
      <c r="F139" s="44"/>
      <c r="G139" s="44"/>
      <c r="H139" s="39"/>
      <c r="I139" s="40"/>
      <c r="J139" s="40"/>
      <c r="K139" s="40"/>
      <c r="L139" s="40"/>
      <c r="M139" s="41"/>
      <c r="N139" s="42"/>
      <c r="O139" s="40"/>
      <c r="P139" s="40"/>
      <c r="Q139" s="40"/>
      <c r="R139" s="40"/>
      <c r="S139" s="43"/>
      <c r="T139" s="43"/>
      <c r="U139" s="40"/>
      <c r="V139" s="40"/>
      <c r="W139" s="44"/>
      <c r="X139" s="45"/>
      <c r="Y139" s="46"/>
      <c r="Z139" s="39"/>
      <c r="AA139" s="39"/>
      <c r="AB139" s="39"/>
      <c r="AC139" s="39"/>
      <c r="AD139" s="46"/>
      <c r="AE139" s="39"/>
      <c r="AF139" s="29"/>
      <c r="AG139" s="29"/>
      <c r="AH139" s="29"/>
      <c r="AI139" s="29"/>
      <c r="AJ139" s="29"/>
    </row>
    <row r="140" spans="1:36" ht="15.75" customHeight="1">
      <c r="A140" s="19"/>
      <c r="B140" s="19"/>
      <c r="C140" s="19"/>
      <c r="D140" s="19"/>
      <c r="E140" s="30"/>
      <c r="F140" s="31"/>
      <c r="G140" s="31"/>
      <c r="H140" s="19"/>
      <c r="I140" s="32"/>
      <c r="J140" s="32"/>
      <c r="K140" s="32"/>
      <c r="L140" s="32"/>
      <c r="M140" s="33"/>
      <c r="N140" s="34"/>
      <c r="O140" s="32"/>
      <c r="P140" s="32"/>
      <c r="Q140" s="32"/>
      <c r="R140" s="32"/>
      <c r="S140" s="36"/>
      <c r="T140" s="36"/>
      <c r="U140" s="32"/>
      <c r="V140" s="32"/>
      <c r="W140" s="31"/>
      <c r="X140" s="37"/>
      <c r="Y140" s="38"/>
      <c r="Z140" s="19"/>
      <c r="AA140" s="19"/>
      <c r="AB140" s="19"/>
      <c r="AC140" s="19"/>
      <c r="AD140" s="38"/>
      <c r="AE140" s="19"/>
      <c r="AF140" s="29"/>
      <c r="AG140" s="29"/>
      <c r="AH140" s="29"/>
      <c r="AI140" s="29"/>
      <c r="AJ140" s="29"/>
    </row>
    <row r="141" spans="1:36" ht="15.75" customHeight="1">
      <c r="A141" s="39"/>
      <c r="B141" s="39"/>
      <c r="C141" s="39"/>
      <c r="D141" s="39"/>
      <c r="E141" s="47"/>
      <c r="F141" s="44"/>
      <c r="G141" s="44"/>
      <c r="H141" s="39"/>
      <c r="I141" s="40"/>
      <c r="J141" s="40"/>
      <c r="K141" s="40"/>
      <c r="L141" s="40"/>
      <c r="M141" s="41"/>
      <c r="N141" s="42"/>
      <c r="O141" s="40"/>
      <c r="P141" s="40"/>
      <c r="Q141" s="40"/>
      <c r="R141" s="40"/>
      <c r="S141" s="43"/>
      <c r="T141" s="43"/>
      <c r="U141" s="40"/>
      <c r="V141" s="40"/>
      <c r="W141" s="44"/>
      <c r="X141" s="45"/>
      <c r="Y141" s="46"/>
      <c r="Z141" s="39"/>
      <c r="AA141" s="39"/>
      <c r="AB141" s="39"/>
      <c r="AC141" s="39"/>
      <c r="AD141" s="46"/>
      <c r="AE141" s="39"/>
      <c r="AF141" s="29"/>
      <c r="AG141" s="29"/>
      <c r="AH141" s="29"/>
      <c r="AI141" s="29"/>
      <c r="AJ141" s="29"/>
    </row>
    <row r="142" spans="1:36" ht="15.75" customHeight="1">
      <c r="A142" s="19"/>
      <c r="B142" s="19"/>
      <c r="C142" s="19"/>
      <c r="D142" s="19"/>
      <c r="E142" s="30"/>
      <c r="F142" s="31"/>
      <c r="G142" s="31"/>
      <c r="H142" s="19"/>
      <c r="I142" s="32"/>
      <c r="J142" s="32"/>
      <c r="K142" s="32"/>
      <c r="L142" s="32"/>
      <c r="M142" s="33"/>
      <c r="N142" s="34"/>
      <c r="O142" s="32"/>
      <c r="P142" s="32"/>
      <c r="Q142" s="32"/>
      <c r="R142" s="32"/>
      <c r="S142" s="36"/>
      <c r="T142" s="36"/>
      <c r="U142" s="32"/>
      <c r="V142" s="32"/>
      <c r="W142" s="31"/>
      <c r="X142" s="37"/>
      <c r="Y142" s="38"/>
      <c r="Z142" s="19"/>
      <c r="AA142" s="19"/>
      <c r="AB142" s="19"/>
      <c r="AC142" s="19"/>
      <c r="AD142" s="38"/>
      <c r="AE142" s="19"/>
      <c r="AF142" s="29"/>
      <c r="AG142" s="29"/>
      <c r="AH142" s="29"/>
      <c r="AI142" s="29"/>
      <c r="AJ142" s="29"/>
    </row>
    <row r="143" spans="1:36" ht="15.75" customHeight="1">
      <c r="A143" s="39"/>
      <c r="B143" s="39"/>
      <c r="C143" s="39"/>
      <c r="D143" s="39"/>
      <c r="E143" s="47"/>
      <c r="F143" s="44"/>
      <c r="G143" s="44"/>
      <c r="H143" s="39"/>
      <c r="I143" s="40"/>
      <c r="J143" s="40"/>
      <c r="K143" s="40"/>
      <c r="L143" s="40"/>
      <c r="M143" s="41"/>
      <c r="N143" s="42"/>
      <c r="O143" s="40"/>
      <c r="P143" s="40"/>
      <c r="Q143" s="40"/>
      <c r="R143" s="40"/>
      <c r="S143" s="43"/>
      <c r="T143" s="43"/>
      <c r="U143" s="40"/>
      <c r="V143" s="40"/>
      <c r="W143" s="44"/>
      <c r="X143" s="45"/>
      <c r="Y143" s="46"/>
      <c r="Z143" s="39"/>
      <c r="AA143" s="39"/>
      <c r="AB143" s="39"/>
      <c r="AC143" s="39"/>
      <c r="AD143" s="46"/>
      <c r="AE143" s="39"/>
      <c r="AF143" s="29"/>
      <c r="AG143" s="29"/>
      <c r="AH143" s="29"/>
      <c r="AI143" s="29"/>
      <c r="AJ143" s="29"/>
    </row>
    <row r="144" spans="1:36" ht="15.75" customHeight="1">
      <c r="A144" s="19"/>
      <c r="B144" s="19"/>
      <c r="C144" s="19"/>
      <c r="D144" s="19"/>
      <c r="E144" s="30"/>
      <c r="F144" s="31"/>
      <c r="G144" s="31"/>
      <c r="H144" s="19"/>
      <c r="I144" s="32"/>
      <c r="J144" s="32"/>
      <c r="K144" s="32"/>
      <c r="L144" s="32"/>
      <c r="M144" s="33"/>
      <c r="N144" s="34"/>
      <c r="O144" s="32"/>
      <c r="P144" s="32"/>
      <c r="Q144" s="32"/>
      <c r="R144" s="32"/>
      <c r="S144" s="36"/>
      <c r="T144" s="36"/>
      <c r="U144" s="32"/>
      <c r="V144" s="32"/>
      <c r="W144" s="31"/>
      <c r="X144" s="37"/>
      <c r="Y144" s="38"/>
      <c r="Z144" s="19"/>
      <c r="AA144" s="19"/>
      <c r="AB144" s="19"/>
      <c r="AC144" s="19"/>
      <c r="AD144" s="38"/>
      <c r="AE144" s="19"/>
      <c r="AF144" s="29"/>
      <c r="AG144" s="29"/>
      <c r="AH144" s="29"/>
      <c r="AI144" s="29"/>
      <c r="AJ144" s="29"/>
    </row>
    <row r="145" spans="1:36" ht="15.75" customHeight="1">
      <c r="A145" s="39"/>
      <c r="B145" s="39"/>
      <c r="C145" s="39"/>
      <c r="D145" s="39"/>
      <c r="E145" s="47"/>
      <c r="F145" s="44"/>
      <c r="G145" s="44"/>
      <c r="H145" s="39"/>
      <c r="I145" s="40"/>
      <c r="J145" s="40"/>
      <c r="K145" s="40"/>
      <c r="L145" s="40"/>
      <c r="M145" s="41"/>
      <c r="N145" s="42"/>
      <c r="O145" s="40"/>
      <c r="P145" s="40"/>
      <c r="Q145" s="40"/>
      <c r="R145" s="40"/>
      <c r="S145" s="43"/>
      <c r="T145" s="43"/>
      <c r="U145" s="40"/>
      <c r="V145" s="40"/>
      <c r="W145" s="44"/>
      <c r="X145" s="45"/>
      <c r="Y145" s="46"/>
      <c r="Z145" s="39"/>
      <c r="AA145" s="39"/>
      <c r="AB145" s="39"/>
      <c r="AC145" s="39"/>
      <c r="AD145" s="46"/>
      <c r="AE145" s="39"/>
      <c r="AF145" s="29"/>
      <c r="AG145" s="29"/>
      <c r="AH145" s="29"/>
      <c r="AI145" s="29"/>
      <c r="AJ145" s="29"/>
    </row>
    <row r="146" spans="1:36" ht="15.75" customHeight="1">
      <c r="A146" s="19"/>
      <c r="B146" s="19"/>
      <c r="C146" s="19"/>
      <c r="D146" s="19"/>
      <c r="E146" s="30"/>
      <c r="F146" s="31"/>
      <c r="G146" s="31"/>
      <c r="H146" s="19"/>
      <c r="I146" s="32"/>
      <c r="J146" s="32"/>
      <c r="K146" s="32"/>
      <c r="L146" s="32"/>
      <c r="M146" s="33"/>
      <c r="N146" s="34"/>
      <c r="O146" s="32"/>
      <c r="P146" s="32"/>
      <c r="Q146" s="32"/>
      <c r="R146" s="32"/>
      <c r="S146" s="36"/>
      <c r="T146" s="36"/>
      <c r="U146" s="32"/>
      <c r="V146" s="32"/>
      <c r="W146" s="31"/>
      <c r="X146" s="37"/>
      <c r="Y146" s="38"/>
      <c r="Z146" s="19"/>
      <c r="AA146" s="19"/>
      <c r="AB146" s="19"/>
      <c r="AC146" s="19"/>
      <c r="AD146" s="38"/>
      <c r="AE146" s="19"/>
      <c r="AF146" s="29"/>
      <c r="AG146" s="29"/>
      <c r="AH146" s="29"/>
      <c r="AI146" s="29"/>
      <c r="AJ146" s="29"/>
    </row>
    <row r="147" spans="1:36" ht="15.75" customHeight="1">
      <c r="A147" s="39"/>
      <c r="B147" s="39"/>
      <c r="C147" s="39"/>
      <c r="D147" s="39"/>
      <c r="E147" s="47"/>
      <c r="F147" s="44"/>
      <c r="G147" s="44"/>
      <c r="H147" s="39"/>
      <c r="I147" s="40"/>
      <c r="J147" s="40"/>
      <c r="K147" s="40"/>
      <c r="L147" s="40"/>
      <c r="M147" s="41"/>
      <c r="N147" s="42"/>
      <c r="O147" s="40"/>
      <c r="P147" s="40"/>
      <c r="Q147" s="40"/>
      <c r="R147" s="40"/>
      <c r="S147" s="43"/>
      <c r="T147" s="43"/>
      <c r="U147" s="40"/>
      <c r="V147" s="40"/>
      <c r="W147" s="44"/>
      <c r="X147" s="45"/>
      <c r="Y147" s="46"/>
      <c r="Z147" s="39"/>
      <c r="AA147" s="39"/>
      <c r="AB147" s="39"/>
      <c r="AC147" s="39"/>
      <c r="AD147" s="46"/>
      <c r="AE147" s="39"/>
      <c r="AF147" s="29"/>
      <c r="AG147" s="29"/>
      <c r="AH147" s="29"/>
      <c r="AI147" s="29"/>
      <c r="AJ147" s="29"/>
    </row>
    <row r="148" spans="1:36" ht="15.75" customHeight="1">
      <c r="A148" s="19"/>
      <c r="B148" s="19"/>
      <c r="C148" s="19"/>
      <c r="D148" s="19"/>
      <c r="E148" s="30"/>
      <c r="F148" s="31"/>
      <c r="G148" s="31"/>
      <c r="H148" s="19"/>
      <c r="I148" s="32"/>
      <c r="J148" s="32"/>
      <c r="K148" s="32"/>
      <c r="L148" s="32"/>
      <c r="M148" s="33"/>
      <c r="N148" s="34"/>
      <c r="O148" s="32"/>
      <c r="P148" s="32"/>
      <c r="Q148" s="32"/>
      <c r="R148" s="32"/>
      <c r="S148" s="36"/>
      <c r="T148" s="36"/>
      <c r="U148" s="32"/>
      <c r="V148" s="32"/>
      <c r="W148" s="31"/>
      <c r="X148" s="37"/>
      <c r="Y148" s="38"/>
      <c r="Z148" s="19"/>
      <c r="AA148" s="19"/>
      <c r="AB148" s="19"/>
      <c r="AC148" s="19"/>
      <c r="AD148" s="38"/>
      <c r="AE148" s="19"/>
      <c r="AF148" s="29"/>
      <c r="AG148" s="29"/>
      <c r="AH148" s="29"/>
      <c r="AI148" s="29"/>
      <c r="AJ148" s="29"/>
    </row>
    <row r="149" spans="1:36" ht="15.75" customHeight="1">
      <c r="A149" s="39"/>
      <c r="B149" s="39"/>
      <c r="C149" s="39"/>
      <c r="D149" s="39"/>
      <c r="E149" s="47"/>
      <c r="F149" s="44"/>
      <c r="G149" s="44"/>
      <c r="H149" s="39"/>
      <c r="I149" s="40"/>
      <c r="J149" s="40"/>
      <c r="K149" s="40"/>
      <c r="L149" s="40"/>
      <c r="M149" s="41"/>
      <c r="N149" s="42"/>
      <c r="O149" s="40"/>
      <c r="P149" s="40"/>
      <c r="Q149" s="40"/>
      <c r="R149" s="40"/>
      <c r="S149" s="43"/>
      <c r="T149" s="43"/>
      <c r="U149" s="40"/>
      <c r="V149" s="40"/>
      <c r="W149" s="44"/>
      <c r="X149" s="45"/>
      <c r="Y149" s="46"/>
      <c r="Z149" s="39"/>
      <c r="AA149" s="39"/>
      <c r="AB149" s="39"/>
      <c r="AC149" s="39"/>
      <c r="AD149" s="46"/>
      <c r="AE149" s="39"/>
      <c r="AF149" s="29"/>
      <c r="AG149" s="29"/>
      <c r="AH149" s="29"/>
      <c r="AI149" s="29"/>
      <c r="AJ149" s="29"/>
    </row>
    <row r="150" spans="1:36" ht="15.75" customHeight="1">
      <c r="A150" s="19"/>
      <c r="B150" s="19"/>
      <c r="C150" s="19"/>
      <c r="D150" s="19"/>
      <c r="E150" s="30"/>
      <c r="F150" s="31"/>
      <c r="G150" s="31"/>
      <c r="H150" s="19"/>
      <c r="I150" s="32"/>
      <c r="J150" s="32"/>
      <c r="K150" s="32"/>
      <c r="L150" s="32"/>
      <c r="M150" s="33"/>
      <c r="N150" s="34"/>
      <c r="O150" s="32"/>
      <c r="P150" s="32"/>
      <c r="Q150" s="32"/>
      <c r="R150" s="32"/>
      <c r="S150" s="36"/>
      <c r="T150" s="36"/>
      <c r="U150" s="32"/>
      <c r="V150" s="32"/>
      <c r="W150" s="31"/>
      <c r="X150" s="37"/>
      <c r="Y150" s="38"/>
      <c r="Z150" s="19"/>
      <c r="AA150" s="19"/>
      <c r="AB150" s="19"/>
      <c r="AC150" s="19"/>
      <c r="AD150" s="38"/>
      <c r="AE150" s="19"/>
      <c r="AF150" s="29"/>
      <c r="AG150" s="29"/>
      <c r="AH150" s="29"/>
      <c r="AI150" s="29"/>
      <c r="AJ150" s="29"/>
    </row>
    <row r="151" spans="1:36" ht="15.75" customHeight="1">
      <c r="A151" s="39"/>
      <c r="B151" s="39"/>
      <c r="C151" s="39"/>
      <c r="D151" s="39"/>
      <c r="E151" s="47"/>
      <c r="F151" s="44"/>
      <c r="G151" s="44"/>
      <c r="H151" s="39"/>
      <c r="I151" s="40"/>
      <c r="J151" s="40"/>
      <c r="K151" s="40"/>
      <c r="L151" s="40"/>
      <c r="M151" s="41"/>
      <c r="N151" s="42"/>
      <c r="O151" s="40"/>
      <c r="P151" s="40"/>
      <c r="Q151" s="40"/>
      <c r="R151" s="40"/>
      <c r="S151" s="43"/>
      <c r="T151" s="43"/>
      <c r="U151" s="40"/>
      <c r="V151" s="40"/>
      <c r="W151" s="44"/>
      <c r="X151" s="45"/>
      <c r="Y151" s="46"/>
      <c r="Z151" s="39"/>
      <c r="AA151" s="39"/>
      <c r="AB151" s="39"/>
      <c r="AC151" s="39"/>
      <c r="AD151" s="46"/>
      <c r="AE151" s="39"/>
      <c r="AF151" s="29"/>
      <c r="AG151" s="29"/>
      <c r="AH151" s="29"/>
      <c r="AI151" s="29"/>
      <c r="AJ151" s="29"/>
    </row>
    <row r="152" spans="1:36" ht="15.75" customHeight="1">
      <c r="A152" s="19"/>
      <c r="B152" s="19"/>
      <c r="C152" s="19"/>
      <c r="D152" s="19"/>
      <c r="E152" s="30"/>
      <c r="F152" s="31"/>
      <c r="G152" s="31"/>
      <c r="H152" s="19"/>
      <c r="I152" s="32"/>
      <c r="J152" s="32"/>
      <c r="K152" s="32"/>
      <c r="L152" s="32"/>
      <c r="M152" s="33"/>
      <c r="N152" s="34"/>
      <c r="O152" s="32"/>
      <c r="P152" s="32"/>
      <c r="Q152" s="32"/>
      <c r="R152" s="32"/>
      <c r="S152" s="36"/>
      <c r="T152" s="36"/>
      <c r="U152" s="32"/>
      <c r="V152" s="32"/>
      <c r="W152" s="31"/>
      <c r="X152" s="37"/>
      <c r="Y152" s="38"/>
      <c r="Z152" s="19"/>
      <c r="AA152" s="19"/>
      <c r="AB152" s="19"/>
      <c r="AC152" s="19"/>
      <c r="AD152" s="38"/>
      <c r="AE152" s="19"/>
      <c r="AF152" s="29"/>
      <c r="AG152" s="29"/>
      <c r="AH152" s="29"/>
      <c r="AI152" s="29"/>
      <c r="AJ152" s="29"/>
    </row>
    <row r="153" spans="1:36" ht="15.75" customHeight="1">
      <c r="A153" s="39"/>
      <c r="B153" s="39"/>
      <c r="C153" s="39"/>
      <c r="D153" s="39"/>
      <c r="E153" s="47"/>
      <c r="F153" s="44"/>
      <c r="G153" s="44"/>
      <c r="H153" s="45"/>
      <c r="I153" s="40"/>
      <c r="J153" s="40"/>
      <c r="K153" s="40"/>
      <c r="L153" s="40"/>
      <c r="M153" s="41"/>
      <c r="N153" s="42"/>
      <c r="O153" s="40"/>
      <c r="P153" s="40"/>
      <c r="Q153" s="40"/>
      <c r="R153" s="40"/>
      <c r="S153" s="43"/>
      <c r="T153" s="43"/>
      <c r="U153" s="40"/>
      <c r="V153" s="40"/>
      <c r="W153" s="44"/>
      <c r="X153" s="45"/>
      <c r="Y153" s="46"/>
      <c r="Z153" s="39"/>
      <c r="AA153" s="39"/>
      <c r="AB153" s="39"/>
      <c r="AC153" s="39"/>
      <c r="AD153" s="46"/>
      <c r="AE153" s="39"/>
      <c r="AF153" s="29"/>
      <c r="AG153" s="29"/>
      <c r="AH153" s="29"/>
      <c r="AI153" s="29"/>
      <c r="AJ153" s="29"/>
    </row>
    <row r="154" spans="1:36" ht="15.75" customHeight="1">
      <c r="A154" s="19"/>
      <c r="B154" s="19"/>
      <c r="C154" s="19"/>
      <c r="D154" s="19"/>
      <c r="E154" s="30"/>
      <c r="F154" s="31"/>
      <c r="G154" s="31"/>
      <c r="H154" s="37"/>
      <c r="I154" s="32"/>
      <c r="J154" s="32"/>
      <c r="K154" s="32"/>
      <c r="L154" s="32"/>
      <c r="M154" s="33"/>
      <c r="N154" s="34"/>
      <c r="O154" s="32"/>
      <c r="P154" s="32"/>
      <c r="Q154" s="32"/>
      <c r="R154" s="32"/>
      <c r="S154" s="36"/>
      <c r="T154" s="36"/>
      <c r="U154" s="32"/>
      <c r="V154" s="32"/>
      <c r="W154" s="31"/>
      <c r="X154" s="37"/>
      <c r="Y154" s="38"/>
      <c r="Z154" s="19"/>
      <c r="AA154" s="19"/>
      <c r="AB154" s="19"/>
      <c r="AC154" s="19"/>
      <c r="AD154" s="38"/>
      <c r="AE154" s="19"/>
      <c r="AF154" s="29"/>
      <c r="AG154" s="29"/>
      <c r="AH154" s="29"/>
      <c r="AI154" s="29"/>
      <c r="AJ154" s="29"/>
    </row>
    <row r="155" spans="1:36" ht="15.75" customHeight="1">
      <c r="A155" s="39"/>
      <c r="B155" s="39"/>
      <c r="C155" s="39"/>
      <c r="D155" s="39"/>
      <c r="E155" s="47"/>
      <c r="F155" s="44"/>
      <c r="G155" s="44"/>
      <c r="H155" s="39"/>
      <c r="I155" s="40"/>
      <c r="J155" s="40"/>
      <c r="K155" s="40"/>
      <c r="L155" s="40"/>
      <c r="M155" s="41"/>
      <c r="N155" s="42"/>
      <c r="O155" s="40"/>
      <c r="P155" s="40"/>
      <c r="Q155" s="40"/>
      <c r="R155" s="40"/>
      <c r="S155" s="43"/>
      <c r="T155" s="43"/>
      <c r="U155" s="40"/>
      <c r="V155" s="40"/>
      <c r="W155" s="44"/>
      <c r="X155" s="45"/>
      <c r="Y155" s="46"/>
      <c r="Z155" s="39"/>
      <c r="AA155" s="39"/>
      <c r="AB155" s="39"/>
      <c r="AC155" s="39"/>
      <c r="AD155" s="46"/>
      <c r="AE155" s="39"/>
      <c r="AF155" s="29"/>
      <c r="AG155" s="29"/>
      <c r="AH155" s="29"/>
      <c r="AI155" s="29"/>
      <c r="AJ155" s="29"/>
    </row>
    <row r="156" spans="1:36" ht="15.75" customHeight="1">
      <c r="A156" s="19"/>
      <c r="B156" s="19"/>
      <c r="C156" s="19"/>
      <c r="D156" s="19"/>
      <c r="E156" s="30"/>
      <c r="F156" s="31"/>
      <c r="G156" s="31"/>
      <c r="H156" s="19"/>
      <c r="I156" s="32"/>
      <c r="J156" s="32"/>
      <c r="K156" s="32"/>
      <c r="L156" s="32"/>
      <c r="M156" s="33"/>
      <c r="N156" s="34"/>
      <c r="O156" s="32"/>
      <c r="P156" s="32"/>
      <c r="Q156" s="32"/>
      <c r="R156" s="32"/>
      <c r="S156" s="36"/>
      <c r="T156" s="36"/>
      <c r="U156" s="32"/>
      <c r="V156" s="32"/>
      <c r="W156" s="31"/>
      <c r="X156" s="37"/>
      <c r="Y156" s="38"/>
      <c r="Z156" s="19"/>
      <c r="AA156" s="19"/>
      <c r="AB156" s="19"/>
      <c r="AC156" s="19"/>
      <c r="AD156" s="38"/>
      <c r="AE156" s="19"/>
      <c r="AF156" s="29"/>
      <c r="AG156" s="29"/>
      <c r="AH156" s="29"/>
      <c r="AI156" s="29"/>
      <c r="AJ156" s="29"/>
    </row>
    <row r="157" spans="1:36" ht="15.75" customHeight="1">
      <c r="A157" s="39"/>
      <c r="B157" s="39"/>
      <c r="C157" s="39"/>
      <c r="D157" s="39"/>
      <c r="E157" s="47"/>
      <c r="F157" s="44"/>
      <c r="G157" s="44"/>
      <c r="H157" s="39"/>
      <c r="I157" s="40"/>
      <c r="J157" s="40"/>
      <c r="K157" s="40"/>
      <c r="L157" s="40"/>
      <c r="M157" s="41"/>
      <c r="N157" s="42"/>
      <c r="O157" s="40"/>
      <c r="P157" s="40"/>
      <c r="Q157" s="40"/>
      <c r="R157" s="40"/>
      <c r="S157" s="43"/>
      <c r="T157" s="43"/>
      <c r="U157" s="40"/>
      <c r="V157" s="40"/>
      <c r="W157" s="44"/>
      <c r="X157" s="45"/>
      <c r="Y157" s="46"/>
      <c r="Z157" s="39"/>
      <c r="AA157" s="39"/>
      <c r="AB157" s="39"/>
      <c r="AC157" s="39"/>
      <c r="AD157" s="46"/>
      <c r="AE157" s="39"/>
      <c r="AF157" s="29"/>
      <c r="AG157" s="29"/>
      <c r="AH157" s="29"/>
      <c r="AI157" s="29"/>
      <c r="AJ157" s="29"/>
    </row>
    <row r="158" spans="1:36" ht="15.75" customHeight="1">
      <c r="A158" s="19"/>
      <c r="B158" s="19"/>
      <c r="C158" s="19"/>
      <c r="D158" s="19"/>
      <c r="E158" s="30"/>
      <c r="F158" s="31"/>
      <c r="G158" s="31"/>
      <c r="H158" s="19"/>
      <c r="I158" s="32"/>
      <c r="J158" s="32"/>
      <c r="K158" s="32"/>
      <c r="L158" s="32"/>
      <c r="M158" s="33"/>
      <c r="N158" s="34"/>
      <c r="O158" s="32"/>
      <c r="P158" s="32"/>
      <c r="Q158" s="32"/>
      <c r="R158" s="32"/>
      <c r="S158" s="36"/>
      <c r="T158" s="36"/>
      <c r="U158" s="32"/>
      <c r="V158" s="32"/>
      <c r="W158" s="31"/>
      <c r="X158" s="37"/>
      <c r="Y158" s="38"/>
      <c r="Z158" s="19"/>
      <c r="AA158" s="19"/>
      <c r="AB158" s="19"/>
      <c r="AC158" s="19"/>
      <c r="AD158" s="38"/>
      <c r="AE158" s="19"/>
      <c r="AF158" s="29"/>
      <c r="AG158" s="29"/>
      <c r="AH158" s="29"/>
      <c r="AI158" s="29"/>
      <c r="AJ158" s="29"/>
    </row>
    <row r="159" spans="1:36" ht="15.75" customHeight="1">
      <c r="A159" s="39"/>
      <c r="B159" s="39"/>
      <c r="C159" s="39"/>
      <c r="D159" s="39"/>
      <c r="E159" s="47"/>
      <c r="F159" s="44"/>
      <c r="G159" s="44"/>
      <c r="H159" s="39"/>
      <c r="I159" s="40"/>
      <c r="J159" s="40"/>
      <c r="K159" s="40"/>
      <c r="L159" s="40"/>
      <c r="M159" s="41"/>
      <c r="N159" s="42"/>
      <c r="O159" s="40"/>
      <c r="P159" s="40"/>
      <c r="Q159" s="40"/>
      <c r="R159" s="40"/>
      <c r="S159" s="43"/>
      <c r="T159" s="43"/>
      <c r="U159" s="40"/>
      <c r="V159" s="40"/>
      <c r="W159" s="44"/>
      <c r="X159" s="45"/>
      <c r="Y159" s="46"/>
      <c r="Z159" s="39"/>
      <c r="AA159" s="39"/>
      <c r="AB159" s="39"/>
      <c r="AC159" s="39"/>
      <c r="AD159" s="46"/>
      <c r="AE159" s="39"/>
      <c r="AF159" s="29"/>
      <c r="AG159" s="29"/>
      <c r="AH159" s="29"/>
      <c r="AI159" s="29"/>
      <c r="AJ159" s="29"/>
    </row>
    <row r="160" spans="1:36" ht="15.75" customHeight="1">
      <c r="A160" s="19"/>
      <c r="B160" s="19"/>
      <c r="C160" s="19"/>
      <c r="D160" s="19"/>
      <c r="E160" s="30"/>
      <c r="F160" s="31"/>
      <c r="G160" s="31"/>
      <c r="H160" s="19"/>
      <c r="I160" s="32"/>
      <c r="J160" s="32"/>
      <c r="K160" s="32"/>
      <c r="L160" s="32"/>
      <c r="M160" s="33"/>
      <c r="N160" s="34"/>
      <c r="O160" s="32"/>
      <c r="P160" s="32"/>
      <c r="Q160" s="32"/>
      <c r="R160" s="32"/>
      <c r="S160" s="36"/>
      <c r="T160" s="36"/>
      <c r="U160" s="32"/>
      <c r="V160" s="32"/>
      <c r="W160" s="31"/>
      <c r="X160" s="37"/>
      <c r="Y160" s="38"/>
      <c r="Z160" s="19"/>
      <c r="AA160" s="19"/>
      <c r="AB160" s="19"/>
      <c r="AC160" s="19"/>
      <c r="AD160" s="38"/>
      <c r="AE160" s="19"/>
      <c r="AF160" s="29"/>
      <c r="AG160" s="29"/>
      <c r="AH160" s="29"/>
      <c r="AI160" s="29"/>
      <c r="AJ160" s="29"/>
    </row>
    <row r="161" spans="1:36" ht="15.75" customHeight="1">
      <c r="A161" s="39"/>
      <c r="B161" s="39"/>
      <c r="C161" s="39"/>
      <c r="D161" s="39"/>
      <c r="E161" s="47"/>
      <c r="F161" s="44"/>
      <c r="G161" s="44"/>
      <c r="H161" s="39"/>
      <c r="I161" s="40"/>
      <c r="J161" s="40"/>
      <c r="K161" s="40"/>
      <c r="L161" s="40"/>
      <c r="M161" s="41"/>
      <c r="N161" s="42"/>
      <c r="O161" s="40"/>
      <c r="P161" s="40"/>
      <c r="Q161" s="40"/>
      <c r="R161" s="40"/>
      <c r="S161" s="43"/>
      <c r="T161" s="43"/>
      <c r="U161" s="40"/>
      <c r="V161" s="40"/>
      <c r="W161" s="44"/>
      <c r="X161" s="45"/>
      <c r="Y161" s="46"/>
      <c r="Z161" s="39"/>
      <c r="AA161" s="39"/>
      <c r="AB161" s="39"/>
      <c r="AC161" s="39"/>
      <c r="AD161" s="46"/>
      <c r="AE161" s="39"/>
      <c r="AF161" s="29"/>
      <c r="AG161" s="29"/>
      <c r="AH161" s="29"/>
      <c r="AI161" s="29"/>
      <c r="AJ161" s="29"/>
    </row>
    <row r="162" spans="1:36" ht="15.75" customHeight="1">
      <c r="A162" s="19"/>
      <c r="B162" s="19"/>
      <c r="C162" s="19"/>
      <c r="D162" s="19"/>
      <c r="E162" s="30"/>
      <c r="F162" s="31"/>
      <c r="G162" s="31"/>
      <c r="H162" s="19"/>
      <c r="I162" s="32"/>
      <c r="J162" s="32"/>
      <c r="K162" s="32"/>
      <c r="L162" s="32"/>
      <c r="M162" s="33"/>
      <c r="N162" s="34"/>
      <c r="O162" s="32"/>
      <c r="P162" s="32"/>
      <c r="Q162" s="32"/>
      <c r="R162" s="32"/>
      <c r="S162" s="36"/>
      <c r="T162" s="36"/>
      <c r="U162" s="32"/>
      <c r="V162" s="32"/>
      <c r="W162" s="31"/>
      <c r="X162" s="37"/>
      <c r="Y162" s="38"/>
      <c r="Z162" s="19"/>
      <c r="AA162" s="19"/>
      <c r="AB162" s="19"/>
      <c r="AC162" s="19"/>
      <c r="AD162" s="38"/>
      <c r="AE162" s="19"/>
      <c r="AF162" s="29"/>
      <c r="AG162" s="29"/>
      <c r="AH162" s="29"/>
      <c r="AI162" s="29"/>
      <c r="AJ162" s="29"/>
    </row>
    <row r="163" spans="1:36" ht="15.75" customHeight="1">
      <c r="A163" s="39"/>
      <c r="B163" s="39"/>
      <c r="C163" s="39"/>
      <c r="D163" s="39"/>
      <c r="E163" s="47"/>
      <c r="F163" s="44"/>
      <c r="G163" s="44"/>
      <c r="H163" s="39"/>
      <c r="I163" s="40"/>
      <c r="J163" s="40"/>
      <c r="K163" s="40"/>
      <c r="L163" s="40"/>
      <c r="M163" s="41"/>
      <c r="N163" s="42"/>
      <c r="O163" s="40"/>
      <c r="P163" s="40"/>
      <c r="Q163" s="40"/>
      <c r="R163" s="40"/>
      <c r="S163" s="43"/>
      <c r="T163" s="43"/>
      <c r="U163" s="40"/>
      <c r="V163" s="40"/>
      <c r="W163" s="44"/>
      <c r="X163" s="45"/>
      <c r="Y163" s="46"/>
      <c r="Z163" s="39"/>
      <c r="AA163" s="39"/>
      <c r="AB163" s="39"/>
      <c r="AC163" s="39"/>
      <c r="AD163" s="46"/>
      <c r="AE163" s="39"/>
      <c r="AF163" s="29"/>
      <c r="AG163" s="29"/>
      <c r="AH163" s="29"/>
      <c r="AI163" s="29"/>
      <c r="AJ163" s="29"/>
    </row>
    <row r="164" spans="1:36" ht="15.75" customHeight="1">
      <c r="A164" s="19"/>
      <c r="B164" s="19"/>
      <c r="C164" s="19"/>
      <c r="D164" s="19"/>
      <c r="E164" s="30"/>
      <c r="F164" s="31"/>
      <c r="G164" s="31"/>
      <c r="H164" s="19"/>
      <c r="I164" s="32"/>
      <c r="J164" s="32"/>
      <c r="K164" s="32"/>
      <c r="L164" s="32"/>
      <c r="M164" s="33"/>
      <c r="N164" s="34"/>
      <c r="O164" s="32"/>
      <c r="P164" s="32"/>
      <c r="Q164" s="32"/>
      <c r="R164" s="32"/>
      <c r="S164" s="36"/>
      <c r="T164" s="36"/>
      <c r="U164" s="32"/>
      <c r="V164" s="32"/>
      <c r="W164" s="31"/>
      <c r="X164" s="37"/>
      <c r="Y164" s="38"/>
      <c r="Z164" s="19"/>
      <c r="AA164" s="19"/>
      <c r="AB164" s="19"/>
      <c r="AC164" s="19"/>
      <c r="AD164" s="38"/>
      <c r="AE164" s="19"/>
      <c r="AF164" s="29"/>
      <c r="AG164" s="29"/>
      <c r="AH164" s="29"/>
      <c r="AI164" s="29"/>
      <c r="AJ164" s="29"/>
    </row>
    <row r="165" spans="1:36" ht="15.75" customHeight="1">
      <c r="A165" s="39"/>
      <c r="B165" s="39"/>
      <c r="C165" s="39"/>
      <c r="D165" s="39"/>
      <c r="E165" s="47"/>
      <c r="F165" s="44"/>
      <c r="G165" s="44"/>
      <c r="H165" s="39"/>
      <c r="I165" s="40"/>
      <c r="J165" s="40"/>
      <c r="K165" s="40"/>
      <c r="L165" s="40"/>
      <c r="M165" s="41"/>
      <c r="N165" s="42"/>
      <c r="O165" s="40"/>
      <c r="P165" s="40"/>
      <c r="Q165" s="40"/>
      <c r="R165" s="40"/>
      <c r="S165" s="43"/>
      <c r="T165" s="43"/>
      <c r="U165" s="40"/>
      <c r="V165" s="40"/>
      <c r="W165" s="44"/>
      <c r="X165" s="45"/>
      <c r="Y165" s="46"/>
      <c r="Z165" s="39"/>
      <c r="AA165" s="39"/>
      <c r="AB165" s="39"/>
      <c r="AC165" s="39"/>
      <c r="AD165" s="46"/>
      <c r="AE165" s="39"/>
      <c r="AF165" s="29"/>
      <c r="AG165" s="29"/>
      <c r="AH165" s="29"/>
      <c r="AI165" s="29"/>
      <c r="AJ165" s="29"/>
    </row>
    <row r="166" spans="1:36" ht="15.75" customHeight="1">
      <c r="A166" s="19"/>
      <c r="B166" s="19"/>
      <c r="C166" s="19"/>
      <c r="D166" s="19"/>
      <c r="E166" s="30"/>
      <c r="F166" s="31"/>
      <c r="G166" s="31"/>
      <c r="H166" s="19"/>
      <c r="I166" s="32"/>
      <c r="J166" s="32"/>
      <c r="K166" s="32"/>
      <c r="L166" s="32"/>
      <c r="M166" s="33"/>
      <c r="N166" s="34"/>
      <c r="O166" s="32"/>
      <c r="P166" s="32"/>
      <c r="Q166" s="32"/>
      <c r="R166" s="32"/>
      <c r="S166" s="36"/>
      <c r="T166" s="36"/>
      <c r="U166" s="32"/>
      <c r="V166" s="32"/>
      <c r="W166" s="31"/>
      <c r="X166" s="37"/>
      <c r="Y166" s="38"/>
      <c r="Z166" s="19"/>
      <c r="AA166" s="19"/>
      <c r="AB166" s="19"/>
      <c r="AC166" s="19"/>
      <c r="AD166" s="38"/>
      <c r="AE166" s="19"/>
      <c r="AF166" s="29"/>
      <c r="AG166" s="29"/>
      <c r="AH166" s="29"/>
      <c r="AI166" s="29"/>
      <c r="AJ166" s="29"/>
    </row>
    <row r="167" spans="1:36" ht="15.75" customHeight="1">
      <c r="A167" s="39"/>
      <c r="B167" s="39"/>
      <c r="C167" s="39"/>
      <c r="D167" s="39"/>
      <c r="E167" s="47"/>
      <c r="F167" s="44"/>
      <c r="G167" s="44"/>
      <c r="H167" s="39"/>
      <c r="I167" s="40"/>
      <c r="J167" s="40"/>
      <c r="K167" s="40"/>
      <c r="L167" s="40"/>
      <c r="M167" s="41"/>
      <c r="N167" s="42"/>
      <c r="O167" s="40"/>
      <c r="P167" s="40"/>
      <c r="Q167" s="40"/>
      <c r="R167" s="40"/>
      <c r="S167" s="43"/>
      <c r="T167" s="43"/>
      <c r="U167" s="40"/>
      <c r="V167" s="40"/>
      <c r="W167" s="44"/>
      <c r="X167" s="45"/>
      <c r="Y167" s="46"/>
      <c r="Z167" s="39"/>
      <c r="AA167" s="39"/>
      <c r="AB167" s="39"/>
      <c r="AC167" s="39"/>
      <c r="AD167" s="46"/>
      <c r="AE167" s="39"/>
      <c r="AF167" s="29"/>
      <c r="AG167" s="29"/>
      <c r="AH167" s="29"/>
      <c r="AI167" s="29"/>
      <c r="AJ167" s="29"/>
    </row>
    <row r="168" spans="1:36" ht="15.75" customHeight="1">
      <c r="A168" s="19"/>
      <c r="B168" s="19"/>
      <c r="C168" s="19"/>
      <c r="D168" s="19"/>
      <c r="E168" s="30"/>
      <c r="F168" s="31"/>
      <c r="G168" s="31"/>
      <c r="H168" s="19"/>
      <c r="I168" s="32"/>
      <c r="J168" s="32"/>
      <c r="K168" s="32"/>
      <c r="L168" s="32"/>
      <c r="M168" s="33"/>
      <c r="N168" s="34"/>
      <c r="O168" s="32"/>
      <c r="P168" s="32"/>
      <c r="Q168" s="32"/>
      <c r="R168" s="32"/>
      <c r="S168" s="36"/>
      <c r="T168" s="36"/>
      <c r="U168" s="32"/>
      <c r="V168" s="32"/>
      <c r="W168" s="31"/>
      <c r="X168" s="37"/>
      <c r="Y168" s="38"/>
      <c r="Z168" s="19"/>
      <c r="AA168" s="19"/>
      <c r="AB168" s="19"/>
      <c r="AC168" s="19"/>
      <c r="AD168" s="38"/>
      <c r="AE168" s="19"/>
      <c r="AF168" s="29"/>
      <c r="AG168" s="29"/>
      <c r="AH168" s="29"/>
      <c r="AI168" s="29"/>
      <c r="AJ168" s="29"/>
    </row>
    <row r="169" spans="1:36" ht="15.75" customHeight="1">
      <c r="A169" s="39"/>
      <c r="B169" s="39"/>
      <c r="C169" s="39"/>
      <c r="D169" s="39"/>
      <c r="E169" s="47"/>
      <c r="F169" s="44"/>
      <c r="G169" s="44"/>
      <c r="H169" s="39"/>
      <c r="I169" s="40"/>
      <c r="J169" s="40"/>
      <c r="K169" s="40"/>
      <c r="L169" s="40"/>
      <c r="M169" s="41"/>
      <c r="N169" s="42"/>
      <c r="O169" s="40"/>
      <c r="P169" s="40"/>
      <c r="Q169" s="40"/>
      <c r="R169" s="40"/>
      <c r="S169" s="43"/>
      <c r="T169" s="43"/>
      <c r="U169" s="40"/>
      <c r="V169" s="40"/>
      <c r="W169" s="44"/>
      <c r="X169" s="45"/>
      <c r="Y169" s="46"/>
      <c r="Z169" s="39"/>
      <c r="AA169" s="39"/>
      <c r="AB169" s="39"/>
      <c r="AC169" s="39"/>
      <c r="AD169" s="46"/>
      <c r="AE169" s="39"/>
      <c r="AF169" s="29"/>
      <c r="AG169" s="29"/>
      <c r="AH169" s="29"/>
      <c r="AI169" s="29"/>
      <c r="AJ169" s="29"/>
    </row>
    <row r="170" spans="1:36" ht="15.75" customHeight="1">
      <c r="A170" s="19"/>
      <c r="B170" s="19"/>
      <c r="C170" s="19"/>
      <c r="D170" s="19"/>
      <c r="E170" s="30"/>
      <c r="F170" s="31"/>
      <c r="G170" s="31"/>
      <c r="H170" s="19"/>
      <c r="I170" s="32"/>
      <c r="J170" s="32"/>
      <c r="K170" s="32"/>
      <c r="L170" s="32"/>
      <c r="M170" s="33"/>
      <c r="N170" s="34"/>
      <c r="O170" s="32"/>
      <c r="P170" s="32"/>
      <c r="Q170" s="32"/>
      <c r="R170" s="32"/>
      <c r="S170" s="36"/>
      <c r="T170" s="36"/>
      <c r="U170" s="32"/>
      <c r="V170" s="32"/>
      <c r="W170" s="31"/>
      <c r="X170" s="37"/>
      <c r="Y170" s="38"/>
      <c r="Z170" s="19"/>
      <c r="AA170" s="19"/>
      <c r="AB170" s="19"/>
      <c r="AC170" s="19"/>
      <c r="AD170" s="38"/>
      <c r="AE170" s="19"/>
      <c r="AF170" s="29"/>
      <c r="AG170" s="29"/>
      <c r="AH170" s="29"/>
      <c r="AI170" s="29"/>
      <c r="AJ170" s="29"/>
    </row>
    <row r="171" spans="1:36" ht="15.75" customHeight="1">
      <c r="A171" s="39"/>
      <c r="B171" s="39"/>
      <c r="C171" s="39"/>
      <c r="D171" s="39"/>
      <c r="E171" s="47"/>
      <c r="F171" s="44"/>
      <c r="G171" s="44"/>
      <c r="H171" s="39"/>
      <c r="I171" s="40"/>
      <c r="J171" s="40"/>
      <c r="K171" s="40"/>
      <c r="L171" s="40"/>
      <c r="M171" s="41"/>
      <c r="N171" s="42"/>
      <c r="O171" s="40"/>
      <c r="P171" s="40"/>
      <c r="Q171" s="40"/>
      <c r="R171" s="40"/>
      <c r="S171" s="43"/>
      <c r="T171" s="43"/>
      <c r="U171" s="40"/>
      <c r="V171" s="40"/>
      <c r="W171" s="44"/>
      <c r="X171" s="45"/>
      <c r="Y171" s="46"/>
      <c r="Z171" s="39"/>
      <c r="AA171" s="39"/>
      <c r="AB171" s="39"/>
      <c r="AC171" s="39"/>
      <c r="AD171" s="46"/>
      <c r="AE171" s="39"/>
      <c r="AF171" s="29"/>
      <c r="AG171" s="29"/>
      <c r="AH171" s="29"/>
      <c r="AI171" s="29"/>
      <c r="AJ171" s="29"/>
    </row>
    <row r="172" spans="1:36" ht="15.75" customHeight="1">
      <c r="A172" s="19"/>
      <c r="B172" s="19"/>
      <c r="C172" s="19"/>
      <c r="D172" s="19"/>
      <c r="E172" s="30"/>
      <c r="F172" s="31"/>
      <c r="G172" s="31"/>
      <c r="H172" s="19"/>
      <c r="I172" s="32"/>
      <c r="J172" s="32"/>
      <c r="K172" s="32"/>
      <c r="L172" s="32"/>
      <c r="M172" s="33"/>
      <c r="N172" s="34"/>
      <c r="O172" s="32"/>
      <c r="P172" s="32"/>
      <c r="Q172" s="32"/>
      <c r="R172" s="32"/>
      <c r="S172" s="36"/>
      <c r="T172" s="36"/>
      <c r="U172" s="32"/>
      <c r="V172" s="32"/>
      <c r="W172" s="31"/>
      <c r="X172" s="37"/>
      <c r="Y172" s="38"/>
      <c r="Z172" s="19"/>
      <c r="AA172" s="19"/>
      <c r="AB172" s="19"/>
      <c r="AC172" s="19"/>
      <c r="AD172" s="38"/>
      <c r="AE172" s="19"/>
      <c r="AF172" s="29"/>
      <c r="AG172" s="29"/>
      <c r="AH172" s="29"/>
      <c r="AI172" s="29"/>
      <c r="AJ172" s="29"/>
    </row>
    <row r="173" spans="1:36" ht="15.75" customHeight="1">
      <c r="A173" s="39"/>
      <c r="B173" s="39"/>
      <c r="C173" s="39"/>
      <c r="D173" s="39"/>
      <c r="E173" s="47"/>
      <c r="F173" s="44"/>
      <c r="G173" s="44"/>
      <c r="H173" s="39"/>
      <c r="I173" s="40"/>
      <c r="J173" s="40"/>
      <c r="K173" s="40"/>
      <c r="L173" s="40"/>
      <c r="M173" s="41"/>
      <c r="N173" s="42"/>
      <c r="O173" s="40"/>
      <c r="P173" s="40"/>
      <c r="Q173" s="40"/>
      <c r="R173" s="40"/>
      <c r="S173" s="43"/>
      <c r="T173" s="43"/>
      <c r="U173" s="40"/>
      <c r="V173" s="40"/>
      <c r="W173" s="44"/>
      <c r="X173" s="45"/>
      <c r="Y173" s="46"/>
      <c r="Z173" s="39"/>
      <c r="AA173" s="39"/>
      <c r="AB173" s="39"/>
      <c r="AC173" s="39"/>
      <c r="AD173" s="46"/>
      <c r="AE173" s="39"/>
      <c r="AF173" s="29"/>
      <c r="AG173" s="29"/>
      <c r="AH173" s="29"/>
      <c r="AI173" s="29"/>
      <c r="AJ173" s="29"/>
    </row>
    <row r="174" spans="1:36" ht="15.75" customHeight="1">
      <c r="A174" s="19"/>
      <c r="B174" s="19"/>
      <c r="C174" s="19"/>
      <c r="D174" s="19"/>
      <c r="E174" s="30"/>
      <c r="F174" s="31"/>
      <c r="G174" s="31"/>
      <c r="H174" s="19"/>
      <c r="I174" s="32"/>
      <c r="J174" s="32"/>
      <c r="K174" s="32"/>
      <c r="L174" s="32"/>
      <c r="M174" s="33"/>
      <c r="N174" s="34"/>
      <c r="O174" s="32"/>
      <c r="P174" s="32"/>
      <c r="Q174" s="32"/>
      <c r="R174" s="32"/>
      <c r="S174" s="36"/>
      <c r="T174" s="36"/>
      <c r="U174" s="32"/>
      <c r="V174" s="32"/>
      <c r="W174" s="31"/>
      <c r="X174" s="37"/>
      <c r="Y174" s="38"/>
      <c r="Z174" s="19"/>
      <c r="AA174" s="19"/>
      <c r="AB174" s="19"/>
      <c r="AC174" s="19"/>
      <c r="AD174" s="38"/>
      <c r="AE174" s="19"/>
      <c r="AF174" s="29"/>
      <c r="AG174" s="29"/>
      <c r="AH174" s="29"/>
      <c r="AI174" s="29"/>
      <c r="AJ174" s="29"/>
    </row>
    <row r="175" spans="1:36" ht="15.75" customHeight="1">
      <c r="A175" s="39"/>
      <c r="B175" s="39"/>
      <c r="C175" s="39"/>
      <c r="D175" s="39"/>
      <c r="E175" s="47"/>
      <c r="F175" s="44"/>
      <c r="G175" s="44"/>
      <c r="H175" s="39"/>
      <c r="I175" s="40"/>
      <c r="J175" s="40"/>
      <c r="K175" s="40"/>
      <c r="L175" s="40"/>
      <c r="M175" s="41"/>
      <c r="N175" s="42"/>
      <c r="O175" s="40"/>
      <c r="P175" s="40"/>
      <c r="Q175" s="40"/>
      <c r="R175" s="40"/>
      <c r="S175" s="43"/>
      <c r="T175" s="43"/>
      <c r="U175" s="40"/>
      <c r="V175" s="40"/>
      <c r="W175" s="44"/>
      <c r="X175" s="45"/>
      <c r="Y175" s="46"/>
      <c r="Z175" s="39"/>
      <c r="AA175" s="39"/>
      <c r="AB175" s="39"/>
      <c r="AC175" s="39"/>
      <c r="AD175" s="46"/>
      <c r="AE175" s="39"/>
      <c r="AF175" s="29"/>
      <c r="AG175" s="29"/>
      <c r="AH175" s="29"/>
      <c r="AI175" s="29"/>
      <c r="AJ175" s="29"/>
    </row>
    <row r="176" spans="1:36" ht="15.75" customHeight="1">
      <c r="A176" s="19"/>
      <c r="B176" s="19"/>
      <c r="C176" s="19"/>
      <c r="D176" s="19"/>
      <c r="E176" s="30"/>
      <c r="F176" s="31"/>
      <c r="G176" s="31"/>
      <c r="H176" s="19"/>
      <c r="I176" s="32"/>
      <c r="J176" s="32"/>
      <c r="K176" s="32"/>
      <c r="L176" s="32"/>
      <c r="M176" s="33"/>
      <c r="N176" s="34"/>
      <c r="O176" s="32"/>
      <c r="P176" s="32"/>
      <c r="Q176" s="32"/>
      <c r="R176" s="32"/>
      <c r="S176" s="36"/>
      <c r="T176" s="36"/>
      <c r="U176" s="32"/>
      <c r="V176" s="32"/>
      <c r="W176" s="31"/>
      <c r="X176" s="37"/>
      <c r="Y176" s="38"/>
      <c r="Z176" s="19"/>
      <c r="AA176" s="19"/>
      <c r="AB176" s="19"/>
      <c r="AC176" s="19"/>
      <c r="AD176" s="38"/>
      <c r="AE176" s="19"/>
      <c r="AF176" s="29"/>
      <c r="AG176" s="29"/>
      <c r="AH176" s="29"/>
      <c r="AI176" s="29"/>
      <c r="AJ176" s="29"/>
    </row>
    <row r="177" spans="1:36" ht="15.75" customHeight="1">
      <c r="A177" s="39"/>
      <c r="B177" s="39"/>
      <c r="C177" s="39" t="str">
        <f>IF('PCA 2022 consolidado'!$B177="","",VLOOKUP(B177,dados!$A$1:$B$24,2,FALSE))</f>
        <v/>
      </c>
      <c r="D177" s="39"/>
      <c r="E177" s="47"/>
      <c r="F177" s="44"/>
      <c r="G177" s="44"/>
      <c r="H177" s="39"/>
      <c r="I177" s="40"/>
      <c r="J177" s="40"/>
      <c r="K177" s="40"/>
      <c r="L177" s="40"/>
      <c r="M177" s="41"/>
      <c r="N177" s="42"/>
      <c r="O177" s="40"/>
      <c r="P177" s="40"/>
      <c r="Q177" s="40"/>
      <c r="R177" s="40"/>
      <c r="S177" s="43"/>
      <c r="T177" s="43"/>
      <c r="U177" s="40"/>
      <c r="V177" s="40"/>
      <c r="W177" s="44"/>
      <c r="X177" s="45"/>
      <c r="Y177" s="46"/>
      <c r="Z177" s="39"/>
      <c r="AA177" s="39"/>
      <c r="AB177" s="39"/>
      <c r="AC177" s="39"/>
      <c r="AD177" s="46"/>
      <c r="AE177" s="39"/>
      <c r="AF177" s="29"/>
      <c r="AG177" s="29"/>
      <c r="AH177" s="29"/>
      <c r="AI177" s="29"/>
      <c r="AJ177" s="29"/>
    </row>
    <row r="178" spans="1:36" ht="15.75" customHeight="1">
      <c r="A178" s="19"/>
      <c r="B178" s="19"/>
      <c r="C178" s="19" t="str">
        <f>IF('PCA 2022 consolidado'!$B178="","",VLOOKUP(B178,dados!$A$1:$B$24,2,FALSE))</f>
        <v/>
      </c>
      <c r="D178" s="19"/>
      <c r="E178" s="30"/>
      <c r="F178" s="31"/>
      <c r="G178" s="31"/>
      <c r="H178" s="19"/>
      <c r="I178" s="32"/>
      <c r="J178" s="32"/>
      <c r="K178" s="32"/>
      <c r="L178" s="32"/>
      <c r="M178" s="33"/>
      <c r="N178" s="34"/>
      <c r="O178" s="32"/>
      <c r="P178" s="32"/>
      <c r="Q178" s="32"/>
      <c r="R178" s="32"/>
      <c r="S178" s="36"/>
      <c r="T178" s="36"/>
      <c r="U178" s="32"/>
      <c r="V178" s="32"/>
      <c r="W178" s="31"/>
      <c r="X178" s="37"/>
      <c r="Y178" s="38"/>
      <c r="Z178" s="19"/>
      <c r="AA178" s="19"/>
      <c r="AB178" s="19"/>
      <c r="AC178" s="19"/>
      <c r="AD178" s="38"/>
      <c r="AE178" s="19"/>
      <c r="AF178" s="29"/>
      <c r="AG178" s="29"/>
      <c r="AH178" s="29"/>
      <c r="AI178" s="29"/>
      <c r="AJ178" s="29"/>
    </row>
    <row r="179" spans="1:36" ht="15.75" customHeight="1">
      <c r="A179" s="39"/>
      <c r="B179" s="39"/>
      <c r="C179" s="39" t="str">
        <f>IF('PCA 2022 consolidado'!$B179="","",VLOOKUP(B179,dados!$A$1:$B$24,2,FALSE))</f>
        <v/>
      </c>
      <c r="D179" s="39"/>
      <c r="E179" s="47"/>
      <c r="F179" s="44"/>
      <c r="G179" s="44"/>
      <c r="H179" s="39"/>
      <c r="I179" s="40"/>
      <c r="J179" s="40"/>
      <c r="K179" s="40"/>
      <c r="L179" s="40"/>
      <c r="M179" s="41"/>
      <c r="N179" s="42"/>
      <c r="O179" s="40"/>
      <c r="P179" s="40"/>
      <c r="Q179" s="40"/>
      <c r="R179" s="40"/>
      <c r="S179" s="43"/>
      <c r="T179" s="43"/>
      <c r="U179" s="40"/>
      <c r="V179" s="40"/>
      <c r="W179" s="44"/>
      <c r="X179" s="45"/>
      <c r="Y179" s="46"/>
      <c r="Z179" s="39"/>
      <c r="AA179" s="39"/>
      <c r="AB179" s="39"/>
      <c r="AC179" s="39"/>
      <c r="AD179" s="46"/>
      <c r="AE179" s="39"/>
      <c r="AF179" s="29"/>
      <c r="AG179" s="29"/>
      <c r="AH179" s="29"/>
      <c r="AI179" s="29"/>
      <c r="AJ179" s="29"/>
    </row>
    <row r="180" spans="1:36" ht="15.75" customHeight="1">
      <c r="A180" s="19"/>
      <c r="B180" s="19"/>
      <c r="C180" s="19" t="str">
        <f>IF('PCA 2022 consolidado'!$B180="","",VLOOKUP(B180,dados!$A$1:$B$24,2,FALSE))</f>
        <v/>
      </c>
      <c r="D180" s="19"/>
      <c r="E180" s="30"/>
      <c r="F180" s="31"/>
      <c r="G180" s="31"/>
      <c r="H180" s="19"/>
      <c r="I180" s="32"/>
      <c r="J180" s="32"/>
      <c r="K180" s="32"/>
      <c r="L180" s="32"/>
      <c r="M180" s="33"/>
      <c r="N180" s="34"/>
      <c r="O180" s="32"/>
      <c r="P180" s="32"/>
      <c r="Q180" s="32"/>
      <c r="R180" s="32"/>
      <c r="S180" s="36"/>
      <c r="T180" s="36"/>
      <c r="U180" s="32"/>
      <c r="V180" s="32"/>
      <c r="W180" s="31"/>
      <c r="X180" s="37"/>
      <c r="Y180" s="38"/>
      <c r="Z180" s="19"/>
      <c r="AA180" s="19"/>
      <c r="AB180" s="19"/>
      <c r="AC180" s="19"/>
      <c r="AD180" s="38"/>
      <c r="AE180" s="19"/>
      <c r="AF180" s="29"/>
      <c r="AG180" s="29"/>
      <c r="AH180" s="29"/>
      <c r="AI180" s="29"/>
      <c r="AJ180" s="29"/>
    </row>
    <row r="181" spans="1:36" ht="15.75" customHeight="1">
      <c r="A181" s="39"/>
      <c r="B181" s="39"/>
      <c r="C181" s="39" t="str">
        <f>IF('PCA 2022 consolidado'!$B181="","",VLOOKUP(B181,dados!$A$1:$B$24,2,FALSE))</f>
        <v/>
      </c>
      <c r="D181" s="39"/>
      <c r="E181" s="47"/>
      <c r="F181" s="44"/>
      <c r="G181" s="44"/>
      <c r="H181" s="39"/>
      <c r="I181" s="40"/>
      <c r="J181" s="40"/>
      <c r="K181" s="40"/>
      <c r="L181" s="40"/>
      <c r="M181" s="41"/>
      <c r="N181" s="42"/>
      <c r="O181" s="40"/>
      <c r="P181" s="40"/>
      <c r="Q181" s="40"/>
      <c r="R181" s="40"/>
      <c r="S181" s="43"/>
      <c r="T181" s="43"/>
      <c r="U181" s="40"/>
      <c r="V181" s="40"/>
      <c r="W181" s="44"/>
      <c r="X181" s="45"/>
      <c r="Y181" s="46"/>
      <c r="Z181" s="39"/>
      <c r="AA181" s="39"/>
      <c r="AB181" s="39"/>
      <c r="AC181" s="39"/>
      <c r="AD181" s="46"/>
      <c r="AE181" s="39"/>
      <c r="AF181" s="29"/>
      <c r="AG181" s="29"/>
      <c r="AH181" s="29"/>
      <c r="AI181" s="29"/>
      <c r="AJ181" s="29"/>
    </row>
    <row r="182" spans="1:36" ht="15.75" customHeight="1">
      <c r="A182" s="19"/>
      <c r="B182" s="19"/>
      <c r="C182" s="19" t="str">
        <f>IF('PCA 2022 consolidado'!$B182="","",VLOOKUP(B182,dados!$A$1:$B$24,2,FALSE))</f>
        <v/>
      </c>
      <c r="D182" s="19"/>
      <c r="E182" s="30"/>
      <c r="F182" s="31"/>
      <c r="G182" s="31"/>
      <c r="H182" s="19"/>
      <c r="I182" s="32"/>
      <c r="J182" s="32"/>
      <c r="K182" s="32"/>
      <c r="L182" s="32"/>
      <c r="M182" s="33"/>
      <c r="N182" s="34"/>
      <c r="O182" s="32"/>
      <c r="P182" s="32"/>
      <c r="Q182" s="32"/>
      <c r="R182" s="32"/>
      <c r="S182" s="36"/>
      <c r="T182" s="36"/>
      <c r="U182" s="32"/>
      <c r="V182" s="32"/>
      <c r="W182" s="31"/>
      <c r="X182" s="37"/>
      <c r="Y182" s="38"/>
      <c r="Z182" s="19"/>
      <c r="AA182" s="19"/>
      <c r="AB182" s="19"/>
      <c r="AC182" s="19"/>
      <c r="AD182" s="38"/>
      <c r="AE182" s="19"/>
      <c r="AF182" s="29"/>
      <c r="AG182" s="29"/>
      <c r="AH182" s="29"/>
      <c r="AI182" s="29"/>
      <c r="AJ182" s="29"/>
    </row>
    <row r="183" spans="1:36" ht="15.75" customHeight="1">
      <c r="A183" s="39"/>
      <c r="B183" s="39"/>
      <c r="C183" s="39" t="str">
        <f>IF('PCA 2022 consolidado'!$B183="","",VLOOKUP(B183,dados!$A$1:$B$24,2,FALSE))</f>
        <v/>
      </c>
      <c r="D183" s="39"/>
      <c r="E183" s="47"/>
      <c r="F183" s="44"/>
      <c r="G183" s="44"/>
      <c r="H183" s="39"/>
      <c r="I183" s="40"/>
      <c r="J183" s="40"/>
      <c r="K183" s="40"/>
      <c r="L183" s="40"/>
      <c r="M183" s="41"/>
      <c r="N183" s="42"/>
      <c r="O183" s="40"/>
      <c r="P183" s="40"/>
      <c r="Q183" s="40"/>
      <c r="R183" s="40"/>
      <c r="S183" s="43"/>
      <c r="T183" s="43"/>
      <c r="U183" s="40"/>
      <c r="V183" s="40"/>
      <c r="W183" s="44"/>
      <c r="X183" s="45"/>
      <c r="Y183" s="46"/>
      <c r="Z183" s="39"/>
      <c r="AA183" s="39"/>
      <c r="AB183" s="39"/>
      <c r="AC183" s="39"/>
      <c r="AD183" s="46"/>
      <c r="AE183" s="39"/>
      <c r="AF183" s="29"/>
      <c r="AG183" s="29"/>
      <c r="AH183" s="29"/>
      <c r="AI183" s="29"/>
      <c r="AJ183" s="29"/>
    </row>
    <row r="184" spans="1:36" ht="15.75" customHeight="1">
      <c r="A184" s="19"/>
      <c r="B184" s="19"/>
      <c r="C184" s="19" t="str">
        <f>IF('PCA 2022 consolidado'!$B184="","",VLOOKUP(B184,dados!$A$1:$B$24,2,FALSE))</f>
        <v/>
      </c>
      <c r="D184" s="19"/>
      <c r="E184" s="30"/>
      <c r="F184" s="31"/>
      <c r="G184" s="31"/>
      <c r="H184" s="19"/>
      <c r="I184" s="32"/>
      <c r="J184" s="32"/>
      <c r="K184" s="32"/>
      <c r="L184" s="32"/>
      <c r="M184" s="33"/>
      <c r="N184" s="34"/>
      <c r="O184" s="32"/>
      <c r="P184" s="32"/>
      <c r="Q184" s="32"/>
      <c r="R184" s="32"/>
      <c r="S184" s="36"/>
      <c r="T184" s="36"/>
      <c r="U184" s="32"/>
      <c r="V184" s="32"/>
      <c r="W184" s="31"/>
      <c r="X184" s="37"/>
      <c r="Y184" s="38"/>
      <c r="Z184" s="19"/>
      <c r="AA184" s="19"/>
      <c r="AB184" s="19"/>
      <c r="AC184" s="19"/>
      <c r="AD184" s="38"/>
      <c r="AE184" s="19"/>
      <c r="AF184" s="29"/>
      <c r="AG184" s="29"/>
      <c r="AH184" s="29"/>
      <c r="AI184" s="29"/>
      <c r="AJ184" s="29"/>
    </row>
    <row r="185" spans="1:36" ht="15.75" customHeight="1">
      <c r="A185" s="39"/>
      <c r="B185" s="39"/>
      <c r="C185" s="39" t="str">
        <f>IF('PCA 2022 consolidado'!$B185="","",VLOOKUP(B185,dados!$A$1:$B$24,2,FALSE))</f>
        <v/>
      </c>
      <c r="D185" s="39"/>
      <c r="E185" s="47"/>
      <c r="F185" s="44"/>
      <c r="G185" s="44"/>
      <c r="H185" s="39"/>
      <c r="I185" s="40"/>
      <c r="J185" s="40"/>
      <c r="K185" s="40"/>
      <c r="L185" s="40"/>
      <c r="M185" s="41"/>
      <c r="N185" s="42"/>
      <c r="O185" s="40"/>
      <c r="P185" s="40"/>
      <c r="Q185" s="40"/>
      <c r="R185" s="40"/>
      <c r="S185" s="43"/>
      <c r="T185" s="43"/>
      <c r="U185" s="40"/>
      <c r="V185" s="40"/>
      <c r="W185" s="44"/>
      <c r="X185" s="45"/>
      <c r="Y185" s="46"/>
      <c r="Z185" s="39"/>
      <c r="AA185" s="39"/>
      <c r="AB185" s="39"/>
      <c r="AC185" s="39"/>
      <c r="AD185" s="46"/>
      <c r="AE185" s="39"/>
      <c r="AF185" s="29"/>
      <c r="AG185" s="29"/>
      <c r="AH185" s="29"/>
      <c r="AI185" s="29"/>
      <c r="AJ185" s="29"/>
    </row>
    <row r="186" spans="1:36" ht="15.75" customHeight="1">
      <c r="A186" s="19"/>
      <c r="B186" s="19"/>
      <c r="C186" s="19" t="str">
        <f>IF('PCA 2022 consolidado'!$B186="","",VLOOKUP(B186,dados!$A$1:$B$24,2,FALSE))</f>
        <v/>
      </c>
      <c r="D186" s="19"/>
      <c r="E186" s="30"/>
      <c r="F186" s="31"/>
      <c r="G186" s="31"/>
      <c r="H186" s="19"/>
      <c r="I186" s="32"/>
      <c r="J186" s="32"/>
      <c r="K186" s="32"/>
      <c r="L186" s="32"/>
      <c r="M186" s="33"/>
      <c r="N186" s="34"/>
      <c r="O186" s="32"/>
      <c r="P186" s="32"/>
      <c r="Q186" s="32"/>
      <c r="R186" s="32"/>
      <c r="S186" s="36"/>
      <c r="T186" s="36"/>
      <c r="U186" s="32"/>
      <c r="V186" s="32"/>
      <c r="W186" s="31"/>
      <c r="X186" s="37"/>
      <c r="Y186" s="38"/>
      <c r="Z186" s="19"/>
      <c r="AA186" s="19"/>
      <c r="AB186" s="19"/>
      <c r="AC186" s="19"/>
      <c r="AD186" s="38"/>
      <c r="AE186" s="19"/>
      <c r="AF186" s="29"/>
      <c r="AG186" s="29"/>
      <c r="AH186" s="29"/>
      <c r="AI186" s="29"/>
      <c r="AJ186" s="29"/>
    </row>
    <row r="187" spans="1:36" ht="15.75" customHeight="1">
      <c r="A187" s="39"/>
      <c r="B187" s="39"/>
      <c r="C187" s="39" t="str">
        <f>IF('PCA 2022 consolidado'!$B187="","",VLOOKUP(B187,dados!$A$1:$B$24,2,FALSE))</f>
        <v/>
      </c>
      <c r="D187" s="39"/>
      <c r="E187" s="47"/>
      <c r="F187" s="44"/>
      <c r="G187" s="44"/>
      <c r="H187" s="39"/>
      <c r="I187" s="40"/>
      <c r="J187" s="40"/>
      <c r="K187" s="40"/>
      <c r="L187" s="40"/>
      <c r="M187" s="41"/>
      <c r="N187" s="42"/>
      <c r="O187" s="40"/>
      <c r="P187" s="40"/>
      <c r="Q187" s="40"/>
      <c r="R187" s="40"/>
      <c r="S187" s="43"/>
      <c r="T187" s="43"/>
      <c r="U187" s="40"/>
      <c r="V187" s="40"/>
      <c r="W187" s="44"/>
      <c r="X187" s="45"/>
      <c r="Y187" s="46"/>
      <c r="Z187" s="39"/>
      <c r="AA187" s="39"/>
      <c r="AB187" s="39"/>
      <c r="AC187" s="39"/>
      <c r="AD187" s="46"/>
      <c r="AE187" s="39"/>
      <c r="AF187" s="29"/>
      <c r="AG187" s="29"/>
      <c r="AH187" s="29"/>
      <c r="AI187" s="29"/>
      <c r="AJ187" s="29"/>
    </row>
    <row r="188" spans="1:36" ht="15.75" customHeight="1">
      <c r="A188" s="19"/>
      <c r="B188" s="19"/>
      <c r="C188" s="19" t="str">
        <f>IF('PCA 2022 consolidado'!$B188="","",VLOOKUP(B188,dados!$A$1:$B$24,2,FALSE))</f>
        <v/>
      </c>
      <c r="D188" s="19"/>
      <c r="E188" s="30"/>
      <c r="F188" s="31"/>
      <c r="G188" s="31"/>
      <c r="H188" s="19"/>
      <c r="I188" s="32"/>
      <c r="J188" s="32"/>
      <c r="K188" s="32"/>
      <c r="L188" s="32"/>
      <c r="M188" s="33"/>
      <c r="N188" s="34"/>
      <c r="O188" s="32"/>
      <c r="P188" s="32"/>
      <c r="Q188" s="32"/>
      <c r="R188" s="32"/>
      <c r="S188" s="36"/>
      <c r="T188" s="36"/>
      <c r="U188" s="32"/>
      <c r="V188" s="32"/>
      <c r="W188" s="31"/>
      <c r="X188" s="37"/>
      <c r="Y188" s="38"/>
      <c r="Z188" s="19"/>
      <c r="AA188" s="19"/>
      <c r="AB188" s="19"/>
      <c r="AC188" s="19"/>
      <c r="AD188" s="38"/>
      <c r="AE188" s="19"/>
      <c r="AF188" s="29"/>
      <c r="AG188" s="29"/>
      <c r="AH188" s="29"/>
      <c r="AI188" s="29"/>
      <c r="AJ188" s="29"/>
    </row>
    <row r="189" spans="1:36" ht="15.75" customHeight="1">
      <c r="A189" s="39"/>
      <c r="B189" s="39"/>
      <c r="C189" s="39" t="str">
        <f>IF('PCA 2022 consolidado'!$B189="","",VLOOKUP(B189,dados!$A$1:$B$24,2,FALSE))</f>
        <v/>
      </c>
      <c r="D189" s="39"/>
      <c r="E189" s="47"/>
      <c r="F189" s="44"/>
      <c r="G189" s="44"/>
      <c r="H189" s="39"/>
      <c r="I189" s="40"/>
      <c r="J189" s="40"/>
      <c r="K189" s="40"/>
      <c r="L189" s="40"/>
      <c r="M189" s="41"/>
      <c r="N189" s="42"/>
      <c r="O189" s="40"/>
      <c r="P189" s="40"/>
      <c r="Q189" s="40"/>
      <c r="R189" s="40"/>
      <c r="S189" s="43"/>
      <c r="T189" s="43"/>
      <c r="U189" s="40"/>
      <c r="V189" s="40"/>
      <c r="W189" s="44"/>
      <c r="X189" s="45"/>
      <c r="Y189" s="46"/>
      <c r="Z189" s="39"/>
      <c r="AA189" s="39"/>
      <c r="AB189" s="39"/>
      <c r="AC189" s="39"/>
      <c r="AD189" s="46"/>
      <c r="AE189" s="39"/>
      <c r="AF189" s="29"/>
      <c r="AG189" s="29"/>
      <c r="AH189" s="29"/>
      <c r="AI189" s="29"/>
      <c r="AJ189" s="29"/>
    </row>
    <row r="190" spans="1:36" ht="15.75" customHeight="1">
      <c r="A190" s="19"/>
      <c r="B190" s="19"/>
      <c r="C190" s="19" t="str">
        <f>IF('PCA 2022 consolidado'!$B190="","",VLOOKUP(B190,dados!$A$1:$B$24,2,FALSE))</f>
        <v/>
      </c>
      <c r="D190" s="19"/>
      <c r="E190" s="30"/>
      <c r="F190" s="31"/>
      <c r="G190" s="31"/>
      <c r="H190" s="19"/>
      <c r="I190" s="32"/>
      <c r="J190" s="32"/>
      <c r="K190" s="32"/>
      <c r="L190" s="32"/>
      <c r="M190" s="33"/>
      <c r="N190" s="34"/>
      <c r="O190" s="32"/>
      <c r="P190" s="32"/>
      <c r="Q190" s="32"/>
      <c r="R190" s="32"/>
      <c r="S190" s="36"/>
      <c r="T190" s="36"/>
      <c r="U190" s="32"/>
      <c r="V190" s="32"/>
      <c r="W190" s="31"/>
      <c r="X190" s="37"/>
      <c r="Y190" s="38"/>
      <c r="Z190" s="19"/>
      <c r="AA190" s="19"/>
      <c r="AB190" s="19"/>
      <c r="AC190" s="19"/>
      <c r="AD190" s="38"/>
      <c r="AE190" s="19"/>
      <c r="AF190" s="29"/>
      <c r="AG190" s="29"/>
      <c r="AH190" s="29"/>
      <c r="AI190" s="29"/>
      <c r="AJ190" s="29"/>
    </row>
    <row r="191" spans="1:36" ht="15.75" customHeight="1">
      <c r="A191" s="39"/>
      <c r="B191" s="39"/>
      <c r="C191" s="39" t="str">
        <f>IF('PCA 2022 consolidado'!$B191="","",VLOOKUP(B191,dados!$A$1:$B$24,2,FALSE))</f>
        <v/>
      </c>
      <c r="D191" s="39"/>
      <c r="E191" s="47"/>
      <c r="F191" s="44"/>
      <c r="G191" s="44"/>
      <c r="H191" s="39"/>
      <c r="I191" s="40"/>
      <c r="J191" s="40"/>
      <c r="K191" s="40"/>
      <c r="L191" s="40"/>
      <c r="M191" s="41"/>
      <c r="N191" s="42"/>
      <c r="O191" s="40"/>
      <c r="P191" s="40"/>
      <c r="Q191" s="40"/>
      <c r="R191" s="40"/>
      <c r="S191" s="43"/>
      <c r="T191" s="43"/>
      <c r="U191" s="40"/>
      <c r="V191" s="40"/>
      <c r="W191" s="44"/>
      <c r="X191" s="45"/>
      <c r="Y191" s="46"/>
      <c r="Z191" s="39"/>
      <c r="AA191" s="39"/>
      <c r="AB191" s="39"/>
      <c r="AC191" s="39"/>
      <c r="AD191" s="46"/>
      <c r="AE191" s="39"/>
      <c r="AF191" s="29"/>
      <c r="AG191" s="29"/>
      <c r="AH191" s="29"/>
      <c r="AI191" s="29"/>
      <c r="AJ191" s="29"/>
    </row>
    <row r="192" spans="1:36" ht="15.75" customHeight="1">
      <c r="A192" s="19"/>
      <c r="B192" s="19"/>
      <c r="C192" s="19" t="str">
        <f>IF('PCA 2022 consolidado'!$B192="","",VLOOKUP(B192,dados!$A$1:$B$24,2,FALSE))</f>
        <v/>
      </c>
      <c r="D192" s="19"/>
      <c r="E192" s="30"/>
      <c r="F192" s="31"/>
      <c r="G192" s="31"/>
      <c r="H192" s="19"/>
      <c r="I192" s="32"/>
      <c r="J192" s="32"/>
      <c r="K192" s="32"/>
      <c r="L192" s="32"/>
      <c r="M192" s="33"/>
      <c r="N192" s="34"/>
      <c r="O192" s="32"/>
      <c r="P192" s="32"/>
      <c r="Q192" s="32"/>
      <c r="R192" s="32"/>
      <c r="S192" s="36"/>
      <c r="T192" s="36"/>
      <c r="U192" s="32"/>
      <c r="V192" s="32"/>
      <c r="W192" s="31"/>
      <c r="X192" s="37"/>
      <c r="Y192" s="38"/>
      <c r="Z192" s="19"/>
      <c r="AA192" s="19"/>
      <c r="AB192" s="19"/>
      <c r="AC192" s="19"/>
      <c r="AD192" s="38"/>
      <c r="AE192" s="19"/>
      <c r="AF192" s="29"/>
      <c r="AG192" s="29"/>
      <c r="AH192" s="29"/>
      <c r="AI192" s="29"/>
      <c r="AJ192" s="29"/>
    </row>
    <row r="193" spans="1:36" ht="15.75" customHeight="1">
      <c r="A193" s="39"/>
      <c r="B193" s="39"/>
      <c r="C193" s="39" t="str">
        <f>IF('PCA 2022 consolidado'!$B193="","",VLOOKUP(B193,dados!$A$1:$B$24,2,FALSE))</f>
        <v/>
      </c>
      <c r="D193" s="39"/>
      <c r="E193" s="47"/>
      <c r="F193" s="44"/>
      <c r="G193" s="44"/>
      <c r="H193" s="39"/>
      <c r="I193" s="40"/>
      <c r="J193" s="40"/>
      <c r="K193" s="40"/>
      <c r="L193" s="40"/>
      <c r="M193" s="41"/>
      <c r="N193" s="42"/>
      <c r="O193" s="40"/>
      <c r="P193" s="40"/>
      <c r="Q193" s="40"/>
      <c r="R193" s="40"/>
      <c r="S193" s="43"/>
      <c r="T193" s="43"/>
      <c r="U193" s="40"/>
      <c r="V193" s="40"/>
      <c r="W193" s="44"/>
      <c r="X193" s="45"/>
      <c r="Y193" s="46"/>
      <c r="Z193" s="39"/>
      <c r="AA193" s="39"/>
      <c r="AB193" s="39"/>
      <c r="AC193" s="39"/>
      <c r="AD193" s="46"/>
      <c r="AE193" s="39"/>
      <c r="AF193" s="29"/>
      <c r="AG193" s="29"/>
      <c r="AH193" s="29"/>
      <c r="AI193" s="29"/>
      <c r="AJ193" s="29"/>
    </row>
    <row r="194" spans="1:36" ht="15.75" customHeight="1">
      <c r="A194" s="19"/>
      <c r="B194" s="19"/>
      <c r="C194" s="19" t="str">
        <f>IF('PCA 2022 consolidado'!$B194="","",VLOOKUP(B194,dados!$A$1:$B$24,2,FALSE))</f>
        <v/>
      </c>
      <c r="D194" s="19"/>
      <c r="E194" s="30"/>
      <c r="F194" s="31"/>
      <c r="G194" s="31"/>
      <c r="H194" s="19"/>
      <c r="I194" s="32"/>
      <c r="J194" s="32"/>
      <c r="K194" s="32"/>
      <c r="L194" s="32"/>
      <c r="M194" s="33"/>
      <c r="N194" s="34"/>
      <c r="O194" s="32"/>
      <c r="P194" s="32"/>
      <c r="Q194" s="32"/>
      <c r="R194" s="32"/>
      <c r="S194" s="36"/>
      <c r="T194" s="36"/>
      <c r="U194" s="32"/>
      <c r="V194" s="32"/>
      <c r="W194" s="31"/>
      <c r="X194" s="37"/>
      <c r="Y194" s="38"/>
      <c r="Z194" s="19"/>
      <c r="AA194" s="19"/>
      <c r="AB194" s="19"/>
      <c r="AC194" s="19"/>
      <c r="AD194" s="38"/>
      <c r="AE194" s="19"/>
      <c r="AF194" s="29"/>
      <c r="AG194" s="29"/>
      <c r="AH194" s="29"/>
      <c r="AI194" s="29"/>
      <c r="AJ194" s="29"/>
    </row>
    <row r="195" spans="1:36" ht="15.75" customHeight="1">
      <c r="A195" s="39"/>
      <c r="B195" s="39"/>
      <c r="C195" s="39" t="str">
        <f>IF('PCA 2022 consolidado'!$B195="","",VLOOKUP(B195,dados!$A$1:$B$24,2,FALSE))</f>
        <v/>
      </c>
      <c r="D195" s="39"/>
      <c r="E195" s="47"/>
      <c r="F195" s="44"/>
      <c r="G195" s="44"/>
      <c r="H195" s="39"/>
      <c r="I195" s="40"/>
      <c r="J195" s="40"/>
      <c r="K195" s="40"/>
      <c r="L195" s="40"/>
      <c r="M195" s="41"/>
      <c r="N195" s="42"/>
      <c r="O195" s="40"/>
      <c r="P195" s="40"/>
      <c r="Q195" s="40"/>
      <c r="R195" s="40"/>
      <c r="S195" s="43"/>
      <c r="T195" s="43"/>
      <c r="U195" s="40"/>
      <c r="V195" s="40"/>
      <c r="W195" s="44"/>
      <c r="X195" s="45"/>
      <c r="Y195" s="46"/>
      <c r="Z195" s="39"/>
      <c r="AA195" s="39"/>
      <c r="AB195" s="39"/>
      <c r="AC195" s="39"/>
      <c r="AD195" s="46"/>
      <c r="AE195" s="39"/>
      <c r="AF195" s="29"/>
      <c r="AG195" s="29"/>
      <c r="AH195" s="29"/>
      <c r="AI195" s="29"/>
      <c r="AJ195" s="29"/>
    </row>
    <row r="196" spans="1:36" ht="15.75" customHeight="1">
      <c r="A196" s="19"/>
      <c r="B196" s="19"/>
      <c r="C196" s="19" t="str">
        <f>IF('PCA 2022 consolidado'!$B196="","",VLOOKUP(B196,dados!$A$1:$B$24,2,FALSE))</f>
        <v/>
      </c>
      <c r="D196" s="19"/>
      <c r="E196" s="30"/>
      <c r="F196" s="31"/>
      <c r="G196" s="31"/>
      <c r="H196" s="19"/>
      <c r="I196" s="32"/>
      <c r="J196" s="32"/>
      <c r="K196" s="32"/>
      <c r="L196" s="32"/>
      <c r="M196" s="33"/>
      <c r="N196" s="34"/>
      <c r="O196" s="32"/>
      <c r="P196" s="32"/>
      <c r="Q196" s="32"/>
      <c r="R196" s="32"/>
      <c r="S196" s="36"/>
      <c r="T196" s="36"/>
      <c r="U196" s="32"/>
      <c r="V196" s="32"/>
      <c r="W196" s="31"/>
      <c r="X196" s="37"/>
      <c r="Y196" s="38"/>
      <c r="Z196" s="19"/>
      <c r="AA196" s="19"/>
      <c r="AB196" s="19"/>
      <c r="AC196" s="19"/>
      <c r="AD196" s="38"/>
      <c r="AE196" s="19"/>
      <c r="AF196" s="29"/>
      <c r="AG196" s="29"/>
      <c r="AH196" s="29"/>
      <c r="AI196" s="29"/>
      <c r="AJ196" s="29"/>
    </row>
    <row r="197" spans="1:36" ht="15.75" customHeight="1">
      <c r="A197" s="39"/>
      <c r="B197" s="39"/>
      <c r="C197" s="39" t="str">
        <f>IF('PCA 2022 consolidado'!$B197="","",VLOOKUP(B197,dados!$A$1:$B$24,2,FALSE))</f>
        <v/>
      </c>
      <c r="D197" s="39"/>
      <c r="E197" s="47"/>
      <c r="F197" s="44"/>
      <c r="G197" s="44"/>
      <c r="H197" s="39"/>
      <c r="I197" s="40"/>
      <c r="J197" s="40"/>
      <c r="K197" s="40"/>
      <c r="L197" s="40"/>
      <c r="M197" s="41"/>
      <c r="N197" s="42"/>
      <c r="O197" s="40"/>
      <c r="P197" s="40"/>
      <c r="Q197" s="40"/>
      <c r="R197" s="40"/>
      <c r="S197" s="43"/>
      <c r="T197" s="43"/>
      <c r="U197" s="40"/>
      <c r="V197" s="40"/>
      <c r="W197" s="44"/>
      <c r="X197" s="45"/>
      <c r="Y197" s="46"/>
      <c r="Z197" s="39"/>
      <c r="AA197" s="39"/>
      <c r="AB197" s="39"/>
      <c r="AC197" s="39"/>
      <c r="AD197" s="46"/>
      <c r="AE197" s="39"/>
      <c r="AF197" s="29"/>
      <c r="AG197" s="29"/>
      <c r="AH197" s="29"/>
      <c r="AI197" s="29"/>
      <c r="AJ197" s="29"/>
    </row>
    <row r="198" spans="1:36" ht="15.75" customHeight="1">
      <c r="A198" s="19"/>
      <c r="B198" s="19"/>
      <c r="C198" s="19" t="str">
        <f>IF('PCA 2022 consolidado'!$B198="","",VLOOKUP(B198,dados!$A$1:$B$24,2,FALSE))</f>
        <v/>
      </c>
      <c r="D198" s="19"/>
      <c r="E198" s="30"/>
      <c r="F198" s="31"/>
      <c r="G198" s="31"/>
      <c r="H198" s="19"/>
      <c r="I198" s="32"/>
      <c r="J198" s="32"/>
      <c r="K198" s="32"/>
      <c r="L198" s="32"/>
      <c r="M198" s="33"/>
      <c r="N198" s="34"/>
      <c r="O198" s="32"/>
      <c r="P198" s="32"/>
      <c r="Q198" s="32"/>
      <c r="R198" s="32"/>
      <c r="S198" s="36"/>
      <c r="T198" s="36"/>
      <c r="U198" s="32"/>
      <c r="V198" s="32"/>
      <c r="W198" s="31"/>
      <c r="X198" s="37"/>
      <c r="Y198" s="38"/>
      <c r="Z198" s="19"/>
      <c r="AA198" s="19"/>
      <c r="AB198" s="19"/>
      <c r="AC198" s="19"/>
      <c r="AD198" s="38"/>
      <c r="AE198" s="19"/>
      <c r="AF198" s="29"/>
      <c r="AG198" s="29"/>
      <c r="AH198" s="29"/>
      <c r="AI198" s="29"/>
      <c r="AJ198" s="29"/>
    </row>
    <row r="199" spans="1:36" ht="15.75" customHeight="1">
      <c r="A199" s="39"/>
      <c r="B199" s="39"/>
      <c r="C199" s="39" t="str">
        <f>IF('PCA 2022 consolidado'!$B199="","",VLOOKUP(B199,dados!$A$1:$B$24,2,FALSE))</f>
        <v/>
      </c>
      <c r="D199" s="39"/>
      <c r="E199" s="47"/>
      <c r="F199" s="44"/>
      <c r="G199" s="44"/>
      <c r="H199" s="39"/>
      <c r="I199" s="40"/>
      <c r="J199" s="40"/>
      <c r="K199" s="40"/>
      <c r="L199" s="40"/>
      <c r="M199" s="41"/>
      <c r="N199" s="42"/>
      <c r="O199" s="40"/>
      <c r="P199" s="40"/>
      <c r="Q199" s="40"/>
      <c r="R199" s="40"/>
      <c r="S199" s="43"/>
      <c r="T199" s="43"/>
      <c r="U199" s="40"/>
      <c r="V199" s="40"/>
      <c r="W199" s="44"/>
      <c r="X199" s="45"/>
      <c r="Y199" s="46"/>
      <c r="Z199" s="39"/>
      <c r="AA199" s="39"/>
      <c r="AB199" s="39"/>
      <c r="AC199" s="39"/>
      <c r="AD199" s="46"/>
      <c r="AE199" s="39"/>
      <c r="AF199" s="29"/>
      <c r="AG199" s="29"/>
      <c r="AH199" s="29"/>
      <c r="AI199" s="29"/>
      <c r="AJ199" s="29"/>
    </row>
    <row r="200" spans="1:36" ht="15.75" customHeight="1">
      <c r="A200" s="19"/>
      <c r="B200" s="19"/>
      <c r="C200" s="19" t="str">
        <f>IF('PCA 2022 consolidado'!$B200="","",VLOOKUP(B200,dados!$A$1:$B$24,2,FALSE))</f>
        <v/>
      </c>
      <c r="D200" s="19"/>
      <c r="E200" s="30"/>
      <c r="F200" s="31"/>
      <c r="G200" s="31"/>
      <c r="H200" s="19"/>
      <c r="I200" s="32"/>
      <c r="J200" s="32"/>
      <c r="K200" s="32"/>
      <c r="L200" s="32"/>
      <c r="M200" s="33"/>
      <c r="N200" s="34"/>
      <c r="O200" s="32"/>
      <c r="P200" s="32"/>
      <c r="Q200" s="32"/>
      <c r="R200" s="32"/>
      <c r="S200" s="36"/>
      <c r="T200" s="36"/>
      <c r="U200" s="32"/>
      <c r="V200" s="32"/>
      <c r="W200" s="31"/>
      <c r="X200" s="37"/>
      <c r="Y200" s="38"/>
      <c r="Z200" s="19"/>
      <c r="AA200" s="19"/>
      <c r="AB200" s="19"/>
      <c r="AC200" s="19"/>
      <c r="AD200" s="38"/>
      <c r="AE200" s="19"/>
      <c r="AF200" s="29"/>
      <c r="AG200" s="29"/>
      <c r="AH200" s="29"/>
      <c r="AI200" s="29"/>
      <c r="AJ200" s="29"/>
    </row>
    <row r="201" spans="1:36" ht="15.75" customHeight="1">
      <c r="A201" s="39"/>
      <c r="B201" s="39"/>
      <c r="C201" s="39" t="str">
        <f>IF('PCA 2022 consolidado'!$B201="","",VLOOKUP(B201,dados!$A$1:$B$24,2,FALSE))</f>
        <v/>
      </c>
      <c r="D201" s="39"/>
      <c r="E201" s="47"/>
      <c r="F201" s="44"/>
      <c r="G201" s="44"/>
      <c r="H201" s="39"/>
      <c r="I201" s="40"/>
      <c r="J201" s="40"/>
      <c r="K201" s="40"/>
      <c r="L201" s="40"/>
      <c r="M201" s="41"/>
      <c r="N201" s="42"/>
      <c r="O201" s="40"/>
      <c r="P201" s="40"/>
      <c r="Q201" s="40"/>
      <c r="R201" s="40"/>
      <c r="S201" s="43"/>
      <c r="T201" s="43"/>
      <c r="U201" s="40"/>
      <c r="V201" s="40"/>
      <c r="W201" s="44"/>
      <c r="X201" s="45"/>
      <c r="Y201" s="46"/>
      <c r="Z201" s="39"/>
      <c r="AA201" s="39"/>
      <c r="AB201" s="39"/>
      <c r="AC201" s="39"/>
      <c r="AD201" s="46"/>
      <c r="AE201" s="39"/>
      <c r="AF201" s="29"/>
      <c r="AG201" s="29"/>
      <c r="AH201" s="29"/>
      <c r="AI201" s="29"/>
      <c r="AJ201" s="29"/>
    </row>
    <row r="202" spans="1:36" ht="15.75" customHeight="1">
      <c r="A202" s="19"/>
      <c r="B202" s="19"/>
      <c r="C202" s="19" t="str">
        <f>IF('PCA 2022 consolidado'!$B202="","",VLOOKUP(B202,dados!$A$1:$B$24,2,FALSE))</f>
        <v/>
      </c>
      <c r="D202" s="19"/>
      <c r="E202" s="30"/>
      <c r="F202" s="31"/>
      <c r="G202" s="31"/>
      <c r="H202" s="19"/>
      <c r="I202" s="32"/>
      <c r="J202" s="32"/>
      <c r="K202" s="32"/>
      <c r="L202" s="32"/>
      <c r="M202" s="33"/>
      <c r="N202" s="34"/>
      <c r="O202" s="32"/>
      <c r="P202" s="32"/>
      <c r="Q202" s="32"/>
      <c r="R202" s="32"/>
      <c r="S202" s="36"/>
      <c r="T202" s="36"/>
      <c r="U202" s="32"/>
      <c r="V202" s="32"/>
      <c r="W202" s="31"/>
      <c r="X202" s="37"/>
      <c r="Y202" s="38"/>
      <c r="Z202" s="19"/>
      <c r="AA202" s="19"/>
      <c r="AB202" s="19"/>
      <c r="AC202" s="19"/>
      <c r="AD202" s="38"/>
      <c r="AE202" s="19"/>
      <c r="AF202" s="29"/>
      <c r="AG202" s="29"/>
      <c r="AH202" s="29"/>
      <c r="AI202" s="29"/>
      <c r="AJ202" s="29"/>
    </row>
    <row r="203" spans="1:36" ht="15.75" customHeight="1">
      <c r="A203" s="39"/>
      <c r="B203" s="39"/>
      <c r="C203" s="39" t="str">
        <f>IF('PCA 2022 consolidado'!$B203="","",VLOOKUP(B203,dados!$A$1:$B$24,2,FALSE))</f>
        <v/>
      </c>
      <c r="D203" s="39"/>
      <c r="E203" s="47"/>
      <c r="F203" s="44"/>
      <c r="G203" s="44"/>
      <c r="H203" s="39"/>
      <c r="I203" s="40"/>
      <c r="J203" s="40"/>
      <c r="K203" s="40"/>
      <c r="L203" s="40"/>
      <c r="M203" s="41"/>
      <c r="N203" s="42"/>
      <c r="O203" s="40"/>
      <c r="P203" s="40"/>
      <c r="Q203" s="40"/>
      <c r="R203" s="40"/>
      <c r="S203" s="43"/>
      <c r="T203" s="43"/>
      <c r="U203" s="40"/>
      <c r="V203" s="40"/>
      <c r="W203" s="44"/>
      <c r="X203" s="45"/>
      <c r="Y203" s="46"/>
      <c r="Z203" s="39"/>
      <c r="AA203" s="39"/>
      <c r="AB203" s="39"/>
      <c r="AC203" s="39"/>
      <c r="AD203" s="46"/>
      <c r="AE203" s="39"/>
      <c r="AF203" s="29"/>
      <c r="AG203" s="29"/>
      <c r="AH203" s="29"/>
      <c r="AI203" s="29"/>
      <c r="AJ203" s="29"/>
    </row>
    <row r="204" spans="1:36" ht="15.75" customHeight="1">
      <c r="A204" s="19"/>
      <c r="B204" s="19"/>
      <c r="C204" s="19" t="str">
        <f>IF('PCA 2022 consolidado'!$B204="","",VLOOKUP(B204,dados!$A$1:$B$24,2,FALSE))</f>
        <v/>
      </c>
      <c r="D204" s="19"/>
      <c r="E204" s="30"/>
      <c r="F204" s="31"/>
      <c r="G204" s="31"/>
      <c r="H204" s="19"/>
      <c r="I204" s="32"/>
      <c r="J204" s="32"/>
      <c r="K204" s="32"/>
      <c r="L204" s="32"/>
      <c r="M204" s="33"/>
      <c r="N204" s="34"/>
      <c r="O204" s="32"/>
      <c r="P204" s="32"/>
      <c r="Q204" s="32"/>
      <c r="R204" s="32"/>
      <c r="S204" s="36"/>
      <c r="T204" s="36"/>
      <c r="U204" s="32"/>
      <c r="V204" s="32"/>
      <c r="W204" s="31"/>
      <c r="X204" s="37"/>
      <c r="Y204" s="38"/>
      <c r="Z204" s="19"/>
      <c r="AA204" s="19"/>
      <c r="AB204" s="19"/>
      <c r="AC204" s="19"/>
      <c r="AD204" s="38"/>
      <c r="AE204" s="19"/>
      <c r="AF204" s="29"/>
      <c r="AG204" s="29"/>
      <c r="AH204" s="29"/>
      <c r="AI204" s="29"/>
      <c r="AJ204" s="29"/>
    </row>
    <row r="205" spans="1:36" ht="15.75" customHeight="1">
      <c r="A205" s="39"/>
      <c r="B205" s="39"/>
      <c r="C205" s="39" t="str">
        <f>IF('PCA 2022 consolidado'!$B205="","",VLOOKUP(B205,dados!$A$1:$B$24,2,FALSE))</f>
        <v/>
      </c>
      <c r="D205" s="39"/>
      <c r="E205" s="47"/>
      <c r="F205" s="44"/>
      <c r="G205" s="44"/>
      <c r="H205" s="39"/>
      <c r="I205" s="40"/>
      <c r="J205" s="40"/>
      <c r="K205" s="40"/>
      <c r="L205" s="40"/>
      <c r="M205" s="41"/>
      <c r="N205" s="42"/>
      <c r="O205" s="40"/>
      <c r="P205" s="40"/>
      <c r="Q205" s="40"/>
      <c r="R205" s="40"/>
      <c r="S205" s="43"/>
      <c r="T205" s="43"/>
      <c r="U205" s="40"/>
      <c r="V205" s="40"/>
      <c r="W205" s="44"/>
      <c r="X205" s="45"/>
      <c r="Y205" s="46"/>
      <c r="Z205" s="39"/>
      <c r="AA205" s="39"/>
      <c r="AB205" s="39"/>
      <c r="AC205" s="39"/>
      <c r="AD205" s="46"/>
      <c r="AE205" s="39"/>
      <c r="AF205" s="29"/>
      <c r="AG205" s="29"/>
      <c r="AH205" s="29"/>
      <c r="AI205" s="29"/>
      <c r="AJ205" s="29"/>
    </row>
    <row r="206" spans="1:36" ht="15.75" customHeight="1">
      <c r="A206" s="19"/>
      <c r="B206" s="19"/>
      <c r="C206" s="19" t="str">
        <f>IF('PCA 2022 consolidado'!$B206="","",VLOOKUP(B206,dados!$A$1:$B$24,2,FALSE))</f>
        <v/>
      </c>
      <c r="D206" s="19"/>
      <c r="E206" s="30"/>
      <c r="F206" s="31"/>
      <c r="G206" s="31"/>
      <c r="H206" s="19"/>
      <c r="I206" s="32"/>
      <c r="J206" s="32"/>
      <c r="K206" s="32"/>
      <c r="L206" s="32"/>
      <c r="M206" s="33"/>
      <c r="N206" s="34"/>
      <c r="O206" s="32"/>
      <c r="P206" s="32"/>
      <c r="Q206" s="32"/>
      <c r="R206" s="32"/>
      <c r="S206" s="36"/>
      <c r="T206" s="36"/>
      <c r="U206" s="32"/>
      <c r="V206" s="32"/>
      <c r="W206" s="31"/>
      <c r="X206" s="37"/>
      <c r="Y206" s="38"/>
      <c r="Z206" s="19"/>
      <c r="AA206" s="19"/>
      <c r="AB206" s="19"/>
      <c r="AC206" s="19"/>
      <c r="AD206" s="38"/>
      <c r="AE206" s="19"/>
      <c r="AF206" s="29"/>
      <c r="AG206" s="29"/>
      <c r="AH206" s="29"/>
      <c r="AI206" s="29"/>
      <c r="AJ206" s="29"/>
    </row>
    <row r="207" spans="1:36" ht="15.75" customHeight="1">
      <c r="A207" s="39"/>
      <c r="B207" s="39"/>
      <c r="C207" s="39" t="str">
        <f>IF('PCA 2022 consolidado'!$B207="","",VLOOKUP(B207,dados!$A$1:$B$24,2,FALSE))</f>
        <v/>
      </c>
      <c r="D207" s="39"/>
      <c r="E207" s="47"/>
      <c r="F207" s="44"/>
      <c r="G207" s="44"/>
      <c r="H207" s="39"/>
      <c r="I207" s="40"/>
      <c r="J207" s="40"/>
      <c r="K207" s="40"/>
      <c r="L207" s="40"/>
      <c r="M207" s="41"/>
      <c r="N207" s="42"/>
      <c r="O207" s="40"/>
      <c r="P207" s="40"/>
      <c r="Q207" s="40"/>
      <c r="R207" s="40"/>
      <c r="S207" s="43"/>
      <c r="T207" s="43"/>
      <c r="U207" s="40"/>
      <c r="V207" s="40"/>
      <c r="W207" s="44"/>
      <c r="X207" s="45"/>
      <c r="Y207" s="46"/>
      <c r="Z207" s="39"/>
      <c r="AA207" s="39"/>
      <c r="AB207" s="39"/>
      <c r="AC207" s="39"/>
      <c r="AD207" s="46"/>
      <c r="AE207" s="39"/>
      <c r="AF207" s="29"/>
      <c r="AG207" s="29"/>
      <c r="AH207" s="29"/>
      <c r="AI207" s="29"/>
      <c r="AJ207" s="29"/>
    </row>
    <row r="208" spans="1:36" ht="15.75" customHeight="1">
      <c r="A208" s="19"/>
      <c r="B208" s="19"/>
      <c r="C208" s="19" t="str">
        <f>IF('PCA 2022 consolidado'!$B208="","",VLOOKUP(B208,dados!$A$1:$B$24,2,FALSE))</f>
        <v/>
      </c>
      <c r="D208" s="19"/>
      <c r="E208" s="30"/>
      <c r="F208" s="31"/>
      <c r="G208" s="31"/>
      <c r="H208" s="19"/>
      <c r="I208" s="32"/>
      <c r="J208" s="32"/>
      <c r="K208" s="32"/>
      <c r="L208" s="32"/>
      <c r="M208" s="33"/>
      <c r="N208" s="34"/>
      <c r="O208" s="32"/>
      <c r="P208" s="32"/>
      <c r="Q208" s="32"/>
      <c r="R208" s="32"/>
      <c r="S208" s="36"/>
      <c r="T208" s="36"/>
      <c r="U208" s="32"/>
      <c r="V208" s="32"/>
      <c r="W208" s="31"/>
      <c r="X208" s="37"/>
      <c r="Y208" s="38"/>
      <c r="Z208" s="19"/>
      <c r="AA208" s="19"/>
      <c r="AB208" s="19"/>
      <c r="AC208" s="19"/>
      <c r="AD208" s="38"/>
      <c r="AE208" s="19"/>
      <c r="AF208" s="29"/>
      <c r="AG208" s="29"/>
      <c r="AH208" s="29"/>
      <c r="AI208" s="29"/>
      <c r="AJ208" s="29"/>
    </row>
    <row r="209" spans="1:36" ht="15.75" customHeight="1">
      <c r="A209" s="39"/>
      <c r="B209" s="39"/>
      <c r="C209" s="39" t="str">
        <f>IF('PCA 2022 consolidado'!$B209="","",VLOOKUP(B209,dados!$A$1:$B$24,2,FALSE))</f>
        <v/>
      </c>
      <c r="D209" s="39"/>
      <c r="E209" s="47"/>
      <c r="F209" s="44"/>
      <c r="G209" s="44"/>
      <c r="H209" s="39"/>
      <c r="I209" s="40"/>
      <c r="J209" s="40"/>
      <c r="K209" s="40"/>
      <c r="L209" s="40"/>
      <c r="M209" s="41"/>
      <c r="N209" s="42"/>
      <c r="O209" s="40"/>
      <c r="P209" s="40"/>
      <c r="Q209" s="40"/>
      <c r="R209" s="40"/>
      <c r="S209" s="43"/>
      <c r="T209" s="43"/>
      <c r="U209" s="40"/>
      <c r="V209" s="40"/>
      <c r="W209" s="44"/>
      <c r="X209" s="45"/>
      <c r="Y209" s="46"/>
      <c r="Z209" s="39"/>
      <c r="AA209" s="39"/>
      <c r="AB209" s="39"/>
      <c r="AC209" s="39"/>
      <c r="AD209" s="46"/>
      <c r="AE209" s="39"/>
      <c r="AF209" s="29"/>
      <c r="AG209" s="29"/>
      <c r="AH209" s="29"/>
      <c r="AI209" s="29"/>
      <c r="AJ209" s="29"/>
    </row>
    <row r="210" spans="1:36" ht="15.75" customHeight="1">
      <c r="A210" s="19"/>
      <c r="B210" s="19"/>
      <c r="C210" s="19" t="str">
        <f>IF('PCA 2022 consolidado'!$B210="","",VLOOKUP(B210,dados!$A$1:$B$24,2,FALSE))</f>
        <v/>
      </c>
      <c r="D210" s="19"/>
      <c r="E210" s="30"/>
      <c r="F210" s="31"/>
      <c r="G210" s="31"/>
      <c r="H210" s="19"/>
      <c r="I210" s="32"/>
      <c r="J210" s="32"/>
      <c r="K210" s="32"/>
      <c r="L210" s="32"/>
      <c r="M210" s="33"/>
      <c r="N210" s="34"/>
      <c r="O210" s="32"/>
      <c r="P210" s="32"/>
      <c r="Q210" s="32"/>
      <c r="R210" s="32"/>
      <c r="S210" s="36"/>
      <c r="T210" s="36"/>
      <c r="U210" s="32"/>
      <c r="V210" s="32"/>
      <c r="W210" s="31"/>
      <c r="X210" s="37"/>
      <c r="Y210" s="38"/>
      <c r="Z210" s="19"/>
      <c r="AA210" s="19"/>
      <c r="AB210" s="19"/>
      <c r="AC210" s="19"/>
      <c r="AD210" s="38"/>
      <c r="AE210" s="19"/>
      <c r="AF210" s="29"/>
      <c r="AG210" s="29"/>
      <c r="AH210" s="29"/>
      <c r="AI210" s="29"/>
      <c r="AJ210" s="29"/>
    </row>
    <row r="211" spans="1:36" ht="15.75" customHeight="1">
      <c r="A211" s="39"/>
      <c r="B211" s="39"/>
      <c r="C211" s="39" t="str">
        <f>IF('PCA 2022 consolidado'!$B211="","",VLOOKUP(B211,dados!$A$1:$B$24,2,FALSE))</f>
        <v/>
      </c>
      <c r="D211" s="39"/>
      <c r="E211" s="47"/>
      <c r="F211" s="44"/>
      <c r="G211" s="44"/>
      <c r="H211" s="39"/>
      <c r="I211" s="40"/>
      <c r="J211" s="40"/>
      <c r="K211" s="40"/>
      <c r="L211" s="40"/>
      <c r="M211" s="41"/>
      <c r="N211" s="42"/>
      <c r="O211" s="40"/>
      <c r="P211" s="40"/>
      <c r="Q211" s="40"/>
      <c r="R211" s="40"/>
      <c r="S211" s="43"/>
      <c r="T211" s="43"/>
      <c r="U211" s="40"/>
      <c r="V211" s="40"/>
      <c r="W211" s="44"/>
      <c r="X211" s="45"/>
      <c r="Y211" s="46"/>
      <c r="Z211" s="39"/>
      <c r="AA211" s="39"/>
      <c r="AB211" s="39"/>
      <c r="AC211" s="39"/>
      <c r="AD211" s="46"/>
      <c r="AE211" s="39"/>
      <c r="AF211" s="29"/>
      <c r="AG211" s="29"/>
      <c r="AH211" s="29"/>
      <c r="AI211" s="29"/>
      <c r="AJ211" s="29"/>
    </row>
    <row r="212" spans="1:36" ht="15.75" customHeight="1">
      <c r="A212" s="19"/>
      <c r="B212" s="19"/>
      <c r="C212" s="19" t="str">
        <f>IF('PCA 2022 consolidado'!$B212="","",VLOOKUP(B212,dados!$A$1:$B$24,2,FALSE))</f>
        <v/>
      </c>
      <c r="D212" s="19"/>
      <c r="E212" s="30"/>
      <c r="F212" s="31"/>
      <c r="G212" s="31"/>
      <c r="H212" s="19"/>
      <c r="I212" s="32"/>
      <c r="J212" s="32"/>
      <c r="K212" s="32"/>
      <c r="L212" s="32"/>
      <c r="M212" s="33"/>
      <c r="N212" s="34"/>
      <c r="O212" s="32"/>
      <c r="P212" s="32"/>
      <c r="Q212" s="32"/>
      <c r="R212" s="32"/>
      <c r="S212" s="36"/>
      <c r="T212" s="36"/>
      <c r="U212" s="32"/>
      <c r="V212" s="32"/>
      <c r="W212" s="31"/>
      <c r="X212" s="37"/>
      <c r="Y212" s="38"/>
      <c r="Z212" s="19"/>
      <c r="AA212" s="19"/>
      <c r="AB212" s="19"/>
      <c r="AC212" s="19"/>
      <c r="AD212" s="38"/>
      <c r="AE212" s="19"/>
      <c r="AF212" s="29"/>
      <c r="AG212" s="29"/>
      <c r="AH212" s="29"/>
      <c r="AI212" s="29"/>
      <c r="AJ212" s="29"/>
    </row>
    <row r="213" spans="1:36" ht="15.75" customHeight="1">
      <c r="A213" s="39"/>
      <c r="B213" s="39"/>
      <c r="C213" s="39" t="str">
        <f>IF('PCA 2022 consolidado'!$B213="","",VLOOKUP(B213,dados!$A$1:$B$24,2,FALSE))</f>
        <v/>
      </c>
      <c r="D213" s="39"/>
      <c r="E213" s="47"/>
      <c r="F213" s="44"/>
      <c r="G213" s="44"/>
      <c r="H213" s="39"/>
      <c r="I213" s="40"/>
      <c r="J213" s="40"/>
      <c r="K213" s="40"/>
      <c r="L213" s="40"/>
      <c r="M213" s="41"/>
      <c r="N213" s="42"/>
      <c r="O213" s="40"/>
      <c r="P213" s="40"/>
      <c r="Q213" s="40"/>
      <c r="R213" s="40"/>
      <c r="S213" s="43"/>
      <c r="T213" s="43"/>
      <c r="U213" s="40"/>
      <c r="V213" s="40"/>
      <c r="W213" s="44"/>
      <c r="X213" s="45"/>
      <c r="Y213" s="46"/>
      <c r="Z213" s="39"/>
      <c r="AA213" s="39"/>
      <c r="AB213" s="39"/>
      <c r="AC213" s="39"/>
      <c r="AD213" s="46"/>
      <c r="AE213" s="39"/>
      <c r="AF213" s="29"/>
      <c r="AG213" s="29"/>
      <c r="AH213" s="29"/>
      <c r="AI213" s="29"/>
      <c r="AJ213" s="29"/>
    </row>
    <row r="214" spans="1:36" ht="15.75" customHeight="1">
      <c r="A214" s="19"/>
      <c r="B214" s="19"/>
      <c r="C214" s="19" t="str">
        <f>IF('PCA 2022 consolidado'!$B214="","",VLOOKUP(B214,dados!$A$1:$B$24,2,FALSE))</f>
        <v/>
      </c>
      <c r="D214" s="19"/>
      <c r="E214" s="30"/>
      <c r="F214" s="31"/>
      <c r="G214" s="31"/>
      <c r="H214" s="19"/>
      <c r="I214" s="32"/>
      <c r="J214" s="32"/>
      <c r="K214" s="32"/>
      <c r="L214" s="32"/>
      <c r="M214" s="33"/>
      <c r="N214" s="34"/>
      <c r="O214" s="32"/>
      <c r="P214" s="32"/>
      <c r="Q214" s="32"/>
      <c r="R214" s="32"/>
      <c r="S214" s="36"/>
      <c r="T214" s="36"/>
      <c r="U214" s="32"/>
      <c r="V214" s="32"/>
      <c r="W214" s="31"/>
      <c r="X214" s="37"/>
      <c r="Y214" s="38"/>
      <c r="Z214" s="19"/>
      <c r="AA214" s="19"/>
      <c r="AB214" s="19"/>
      <c r="AC214" s="19"/>
      <c r="AD214" s="38"/>
      <c r="AE214" s="19"/>
      <c r="AF214" s="29"/>
      <c r="AG214" s="29"/>
      <c r="AH214" s="29"/>
      <c r="AI214" s="29"/>
      <c r="AJ214" s="29"/>
    </row>
    <row r="215" spans="1:36" ht="15.75" customHeight="1">
      <c r="A215" s="39"/>
      <c r="B215" s="39"/>
      <c r="C215" s="39" t="str">
        <f>IF('PCA 2022 consolidado'!$B215="","",VLOOKUP(B215,dados!$A$1:$B$24,2,FALSE))</f>
        <v/>
      </c>
      <c r="D215" s="39"/>
      <c r="E215" s="47"/>
      <c r="F215" s="44"/>
      <c r="G215" s="44"/>
      <c r="H215" s="39"/>
      <c r="I215" s="40"/>
      <c r="J215" s="40"/>
      <c r="K215" s="40"/>
      <c r="L215" s="40"/>
      <c r="M215" s="41"/>
      <c r="N215" s="42"/>
      <c r="O215" s="40"/>
      <c r="P215" s="40"/>
      <c r="Q215" s="40"/>
      <c r="R215" s="40"/>
      <c r="S215" s="43"/>
      <c r="T215" s="43"/>
      <c r="U215" s="40"/>
      <c r="V215" s="40"/>
      <c r="W215" s="44"/>
      <c r="X215" s="45"/>
      <c r="Y215" s="46"/>
      <c r="Z215" s="39"/>
      <c r="AA215" s="39"/>
      <c r="AB215" s="39"/>
      <c r="AC215" s="39"/>
      <c r="AD215" s="46"/>
      <c r="AE215" s="39"/>
      <c r="AF215" s="29"/>
      <c r="AG215" s="29"/>
      <c r="AH215" s="29"/>
      <c r="AI215" s="29"/>
      <c r="AJ215" s="29"/>
    </row>
    <row r="216" spans="1:36" ht="15.75" customHeight="1">
      <c r="A216" s="19"/>
      <c r="B216" s="19"/>
      <c r="C216" s="19" t="str">
        <f>IF('PCA 2022 consolidado'!$B216="","",VLOOKUP(B216,dados!$A$1:$B$24,2,FALSE))</f>
        <v/>
      </c>
      <c r="D216" s="19"/>
      <c r="E216" s="30"/>
      <c r="F216" s="31"/>
      <c r="G216" s="31"/>
      <c r="H216" s="19"/>
      <c r="I216" s="32"/>
      <c r="J216" s="32"/>
      <c r="K216" s="32"/>
      <c r="L216" s="32"/>
      <c r="M216" s="33"/>
      <c r="N216" s="34"/>
      <c r="O216" s="32"/>
      <c r="P216" s="32"/>
      <c r="Q216" s="32"/>
      <c r="R216" s="32"/>
      <c r="S216" s="36"/>
      <c r="T216" s="36"/>
      <c r="U216" s="32"/>
      <c r="V216" s="32"/>
      <c r="W216" s="31"/>
      <c r="X216" s="37"/>
      <c r="Y216" s="38"/>
      <c r="Z216" s="19"/>
      <c r="AA216" s="19"/>
      <c r="AB216" s="19"/>
      <c r="AC216" s="19"/>
      <c r="AD216" s="38"/>
      <c r="AE216" s="19"/>
      <c r="AF216" s="29"/>
      <c r="AG216" s="29"/>
      <c r="AH216" s="29"/>
      <c r="AI216" s="29"/>
      <c r="AJ216" s="29"/>
    </row>
    <row r="217" spans="1:36" ht="15.75" customHeight="1">
      <c r="A217" s="39"/>
      <c r="B217" s="39"/>
      <c r="C217" s="39" t="str">
        <f>IF('PCA 2022 consolidado'!$B217="","",VLOOKUP(B217,dados!$A$1:$B$24,2,FALSE))</f>
        <v/>
      </c>
      <c r="D217" s="39"/>
      <c r="E217" s="47"/>
      <c r="F217" s="44"/>
      <c r="G217" s="44"/>
      <c r="H217" s="39"/>
      <c r="I217" s="40"/>
      <c r="J217" s="40"/>
      <c r="K217" s="40"/>
      <c r="L217" s="40"/>
      <c r="M217" s="41"/>
      <c r="N217" s="42"/>
      <c r="O217" s="40"/>
      <c r="P217" s="40"/>
      <c r="Q217" s="40"/>
      <c r="R217" s="40"/>
      <c r="S217" s="43"/>
      <c r="T217" s="43"/>
      <c r="U217" s="40"/>
      <c r="V217" s="40"/>
      <c r="W217" s="44"/>
      <c r="X217" s="45"/>
      <c r="Y217" s="46"/>
      <c r="Z217" s="39"/>
      <c r="AA217" s="39"/>
      <c r="AB217" s="39"/>
      <c r="AC217" s="39"/>
      <c r="AD217" s="46"/>
      <c r="AE217" s="39"/>
      <c r="AF217" s="29"/>
      <c r="AG217" s="29"/>
      <c r="AH217" s="29"/>
      <c r="AI217" s="29"/>
      <c r="AJ217" s="29"/>
    </row>
    <row r="218" spans="1:36" ht="15.75" customHeight="1">
      <c r="A218" s="19"/>
      <c r="B218" s="19"/>
      <c r="C218" s="19" t="str">
        <f>IF('PCA 2022 consolidado'!$B218="","",VLOOKUP(B218,dados!$A$1:$B$24,2,FALSE))</f>
        <v/>
      </c>
      <c r="D218" s="19"/>
      <c r="E218" s="30"/>
      <c r="F218" s="31"/>
      <c r="G218" s="31"/>
      <c r="H218" s="19"/>
      <c r="I218" s="32"/>
      <c r="J218" s="32"/>
      <c r="K218" s="32"/>
      <c r="L218" s="32"/>
      <c r="M218" s="33"/>
      <c r="N218" s="34"/>
      <c r="O218" s="32"/>
      <c r="P218" s="32"/>
      <c r="Q218" s="32"/>
      <c r="R218" s="32"/>
      <c r="S218" s="36"/>
      <c r="T218" s="36"/>
      <c r="U218" s="32"/>
      <c r="V218" s="32"/>
      <c r="W218" s="31"/>
      <c r="X218" s="37"/>
      <c r="Y218" s="38"/>
      <c r="Z218" s="19"/>
      <c r="AA218" s="19"/>
      <c r="AB218" s="19"/>
      <c r="AC218" s="19"/>
      <c r="AD218" s="38"/>
      <c r="AE218" s="19"/>
      <c r="AF218" s="29"/>
      <c r="AG218" s="29"/>
      <c r="AH218" s="29"/>
      <c r="AI218" s="29"/>
      <c r="AJ218" s="29"/>
    </row>
    <row r="219" spans="1:36" ht="15.75" customHeight="1">
      <c r="A219" s="39"/>
      <c r="B219" s="39"/>
      <c r="C219" s="39" t="str">
        <f>IF('PCA 2022 consolidado'!$B219="","",VLOOKUP(B219,dados!$A$1:$B$24,2,FALSE))</f>
        <v/>
      </c>
      <c r="D219" s="39"/>
      <c r="E219" s="47"/>
      <c r="F219" s="44"/>
      <c r="G219" s="44"/>
      <c r="H219" s="39"/>
      <c r="I219" s="40"/>
      <c r="J219" s="40"/>
      <c r="K219" s="40"/>
      <c r="L219" s="40"/>
      <c r="M219" s="41"/>
      <c r="N219" s="42"/>
      <c r="O219" s="40"/>
      <c r="P219" s="40"/>
      <c r="Q219" s="40"/>
      <c r="R219" s="40"/>
      <c r="S219" s="43"/>
      <c r="T219" s="43"/>
      <c r="U219" s="40"/>
      <c r="V219" s="40"/>
      <c r="W219" s="44"/>
      <c r="X219" s="45"/>
      <c r="Y219" s="46"/>
      <c r="Z219" s="39"/>
      <c r="AA219" s="39"/>
      <c r="AB219" s="39"/>
      <c r="AC219" s="39"/>
      <c r="AD219" s="46"/>
      <c r="AE219" s="39"/>
      <c r="AF219" s="29"/>
      <c r="AG219" s="29"/>
      <c r="AH219" s="29"/>
      <c r="AI219" s="29"/>
      <c r="AJ219" s="29"/>
    </row>
    <row r="220" spans="1:36" ht="15.75" customHeight="1">
      <c r="A220" s="19"/>
      <c r="B220" s="19"/>
      <c r="C220" s="19" t="str">
        <f>IF('PCA 2022 consolidado'!$B220="","",VLOOKUP(B220,dados!$A$1:$B$24,2,FALSE))</f>
        <v/>
      </c>
      <c r="D220" s="19"/>
      <c r="E220" s="30"/>
      <c r="F220" s="31"/>
      <c r="G220" s="31"/>
      <c r="H220" s="19"/>
      <c r="I220" s="32"/>
      <c r="J220" s="32"/>
      <c r="K220" s="32"/>
      <c r="L220" s="32"/>
      <c r="M220" s="33"/>
      <c r="N220" s="34"/>
      <c r="O220" s="32"/>
      <c r="P220" s="32"/>
      <c r="Q220" s="32"/>
      <c r="R220" s="32"/>
      <c r="S220" s="36"/>
      <c r="T220" s="36"/>
      <c r="U220" s="32"/>
      <c r="V220" s="32"/>
      <c r="W220" s="31"/>
      <c r="X220" s="37"/>
      <c r="Y220" s="38"/>
      <c r="Z220" s="19"/>
      <c r="AA220" s="19"/>
      <c r="AB220" s="19"/>
      <c r="AC220" s="19"/>
      <c r="AD220" s="38"/>
      <c r="AE220" s="19"/>
      <c r="AF220" s="29"/>
      <c r="AG220" s="29"/>
      <c r="AH220" s="29"/>
      <c r="AI220" s="29"/>
      <c r="AJ220" s="29"/>
    </row>
    <row r="221" spans="1:36" ht="15.75" customHeight="1">
      <c r="A221" s="39"/>
      <c r="B221" s="39"/>
      <c r="C221" s="39" t="str">
        <f>IF('PCA 2022 consolidado'!$B221="","",VLOOKUP(B221,dados!$A$1:$B$24,2,FALSE))</f>
        <v/>
      </c>
      <c r="D221" s="39"/>
      <c r="E221" s="47"/>
      <c r="F221" s="44"/>
      <c r="G221" s="44"/>
      <c r="H221" s="39"/>
      <c r="I221" s="40"/>
      <c r="J221" s="40"/>
      <c r="K221" s="40"/>
      <c r="L221" s="40"/>
      <c r="M221" s="41"/>
      <c r="N221" s="42"/>
      <c r="O221" s="40"/>
      <c r="P221" s="40"/>
      <c r="Q221" s="40"/>
      <c r="R221" s="40"/>
      <c r="S221" s="43"/>
      <c r="T221" s="43"/>
      <c r="U221" s="40"/>
      <c r="V221" s="40"/>
      <c r="W221" s="44"/>
      <c r="X221" s="45"/>
      <c r="Y221" s="46"/>
      <c r="Z221" s="39"/>
      <c r="AA221" s="39"/>
      <c r="AB221" s="39"/>
      <c r="AC221" s="39"/>
      <c r="AD221" s="46"/>
      <c r="AE221" s="39"/>
      <c r="AF221" s="29"/>
      <c r="AG221" s="29"/>
      <c r="AH221" s="29"/>
      <c r="AI221" s="29"/>
      <c r="AJ221" s="29"/>
    </row>
    <row r="222" spans="1:36" ht="15.75" customHeight="1">
      <c r="A222" s="19"/>
      <c r="B222" s="19"/>
      <c r="C222" s="19" t="str">
        <f>IF('PCA 2022 consolidado'!$B222="","",VLOOKUP(B222,dados!$A$1:$B$24,2,FALSE))</f>
        <v/>
      </c>
      <c r="D222" s="19"/>
      <c r="E222" s="30"/>
      <c r="F222" s="31"/>
      <c r="G222" s="31"/>
      <c r="H222" s="19"/>
      <c r="I222" s="32"/>
      <c r="J222" s="32"/>
      <c r="K222" s="32"/>
      <c r="L222" s="32"/>
      <c r="M222" s="33"/>
      <c r="N222" s="34"/>
      <c r="O222" s="32"/>
      <c r="P222" s="32"/>
      <c r="Q222" s="32"/>
      <c r="R222" s="32"/>
      <c r="S222" s="36"/>
      <c r="T222" s="36"/>
      <c r="U222" s="32"/>
      <c r="V222" s="32"/>
      <c r="W222" s="31"/>
      <c r="X222" s="37"/>
      <c r="Y222" s="38"/>
      <c r="Z222" s="19"/>
      <c r="AA222" s="19"/>
      <c r="AB222" s="19"/>
      <c r="AC222" s="19"/>
      <c r="AD222" s="38"/>
      <c r="AE222" s="19"/>
      <c r="AF222" s="29"/>
      <c r="AG222" s="29"/>
      <c r="AH222" s="29"/>
      <c r="AI222" s="29"/>
      <c r="AJ222" s="29"/>
    </row>
    <row r="223" spans="1:36" ht="15.75" customHeight="1">
      <c r="A223" s="39"/>
      <c r="B223" s="39"/>
      <c r="C223" s="39" t="str">
        <f>IF('PCA 2022 consolidado'!$B223="","",VLOOKUP(B223,dados!$A$1:$B$24,2,FALSE))</f>
        <v/>
      </c>
      <c r="D223" s="39"/>
      <c r="E223" s="47"/>
      <c r="F223" s="44"/>
      <c r="G223" s="44"/>
      <c r="H223" s="39"/>
      <c r="I223" s="40"/>
      <c r="J223" s="40"/>
      <c r="K223" s="40"/>
      <c r="L223" s="40"/>
      <c r="M223" s="41"/>
      <c r="N223" s="42"/>
      <c r="O223" s="40"/>
      <c r="P223" s="40"/>
      <c r="Q223" s="40"/>
      <c r="R223" s="40"/>
      <c r="S223" s="43"/>
      <c r="T223" s="43"/>
      <c r="U223" s="40"/>
      <c r="V223" s="40"/>
      <c r="W223" s="44"/>
      <c r="X223" s="45"/>
      <c r="Y223" s="46"/>
      <c r="Z223" s="39"/>
      <c r="AA223" s="39"/>
      <c r="AB223" s="39"/>
      <c r="AC223" s="39"/>
      <c r="AD223" s="46"/>
      <c r="AE223" s="39"/>
      <c r="AF223" s="29"/>
      <c r="AG223" s="29"/>
      <c r="AH223" s="29"/>
      <c r="AI223" s="29"/>
      <c r="AJ223" s="29"/>
    </row>
    <row r="224" spans="1:36" ht="15.75" customHeight="1">
      <c r="A224" s="19"/>
      <c r="B224" s="19"/>
      <c r="C224" s="19" t="str">
        <f>IF('PCA 2022 consolidado'!$B224="","",VLOOKUP(B224,dados!$A$1:$B$24,2,FALSE))</f>
        <v/>
      </c>
      <c r="D224" s="19"/>
      <c r="E224" s="30"/>
      <c r="F224" s="31"/>
      <c r="G224" s="31"/>
      <c r="H224" s="19"/>
      <c r="I224" s="32"/>
      <c r="J224" s="32"/>
      <c r="K224" s="32"/>
      <c r="L224" s="32"/>
      <c r="M224" s="33"/>
      <c r="N224" s="34"/>
      <c r="O224" s="32"/>
      <c r="P224" s="32"/>
      <c r="Q224" s="32"/>
      <c r="R224" s="32"/>
      <c r="S224" s="36"/>
      <c r="T224" s="36"/>
      <c r="U224" s="32"/>
      <c r="V224" s="32"/>
      <c r="W224" s="31"/>
      <c r="X224" s="37"/>
      <c r="Y224" s="38"/>
      <c r="Z224" s="19"/>
      <c r="AA224" s="19"/>
      <c r="AB224" s="19"/>
      <c r="AC224" s="19"/>
      <c r="AD224" s="38"/>
      <c r="AE224" s="19"/>
      <c r="AF224" s="29"/>
      <c r="AG224" s="29"/>
      <c r="AH224" s="29"/>
      <c r="AI224" s="29"/>
      <c r="AJ224" s="29"/>
    </row>
    <row r="225" spans="1:36" ht="15.75" customHeight="1">
      <c r="A225" s="39"/>
      <c r="B225" s="39"/>
      <c r="C225" s="39" t="str">
        <f>IF('PCA 2022 consolidado'!$B225="","",VLOOKUP(B225,dados!$A$1:$B$24,2,FALSE))</f>
        <v/>
      </c>
      <c r="D225" s="39"/>
      <c r="E225" s="47"/>
      <c r="F225" s="44"/>
      <c r="G225" s="44"/>
      <c r="H225" s="39"/>
      <c r="I225" s="40"/>
      <c r="J225" s="40"/>
      <c r="K225" s="40"/>
      <c r="L225" s="40"/>
      <c r="M225" s="41"/>
      <c r="N225" s="42"/>
      <c r="O225" s="40"/>
      <c r="P225" s="40"/>
      <c r="Q225" s="40"/>
      <c r="R225" s="40"/>
      <c r="S225" s="43"/>
      <c r="T225" s="43"/>
      <c r="U225" s="40"/>
      <c r="V225" s="40"/>
      <c r="W225" s="44"/>
      <c r="X225" s="45"/>
      <c r="Y225" s="46"/>
      <c r="Z225" s="39"/>
      <c r="AA225" s="39"/>
      <c r="AB225" s="39"/>
      <c r="AC225" s="39"/>
      <c r="AD225" s="46"/>
      <c r="AE225" s="39"/>
      <c r="AF225" s="29"/>
      <c r="AG225" s="29"/>
      <c r="AH225" s="29"/>
      <c r="AI225" s="29"/>
      <c r="AJ225" s="29"/>
    </row>
    <row r="226" spans="1:36" ht="15.75" customHeight="1">
      <c r="A226" s="19"/>
      <c r="B226" s="19"/>
      <c r="C226" s="19" t="str">
        <f>IF('PCA 2022 consolidado'!$B226="","",VLOOKUP(B226,dados!$A$1:$B$24,2,FALSE))</f>
        <v/>
      </c>
      <c r="D226" s="19"/>
      <c r="E226" s="30"/>
      <c r="F226" s="31"/>
      <c r="G226" s="31"/>
      <c r="H226" s="19"/>
      <c r="I226" s="32"/>
      <c r="J226" s="32"/>
      <c r="K226" s="32"/>
      <c r="L226" s="32"/>
      <c r="M226" s="33"/>
      <c r="N226" s="34"/>
      <c r="O226" s="32"/>
      <c r="P226" s="32"/>
      <c r="Q226" s="32"/>
      <c r="R226" s="32"/>
      <c r="S226" s="36"/>
      <c r="T226" s="36"/>
      <c r="U226" s="32"/>
      <c r="V226" s="32"/>
      <c r="W226" s="31"/>
      <c r="X226" s="37"/>
      <c r="Y226" s="38"/>
      <c r="Z226" s="19"/>
      <c r="AA226" s="19"/>
      <c r="AB226" s="19"/>
      <c r="AC226" s="19"/>
      <c r="AD226" s="38"/>
      <c r="AE226" s="19"/>
      <c r="AF226" s="29"/>
      <c r="AG226" s="29"/>
      <c r="AH226" s="29"/>
      <c r="AI226" s="29"/>
      <c r="AJ226" s="29"/>
    </row>
    <row r="227" spans="1:36" ht="15.75" customHeight="1">
      <c r="A227" s="39"/>
      <c r="B227" s="39"/>
      <c r="C227" s="39" t="str">
        <f>IF('PCA 2022 consolidado'!$B227="","",VLOOKUP(B227,dados!$A$1:$B$24,2,FALSE))</f>
        <v/>
      </c>
      <c r="D227" s="39"/>
      <c r="E227" s="47"/>
      <c r="F227" s="44"/>
      <c r="G227" s="44"/>
      <c r="H227" s="39"/>
      <c r="I227" s="40"/>
      <c r="J227" s="40"/>
      <c r="K227" s="40"/>
      <c r="L227" s="40"/>
      <c r="M227" s="41"/>
      <c r="N227" s="42"/>
      <c r="O227" s="40"/>
      <c r="P227" s="40"/>
      <c r="Q227" s="40"/>
      <c r="R227" s="40"/>
      <c r="S227" s="43"/>
      <c r="T227" s="43"/>
      <c r="U227" s="40"/>
      <c r="V227" s="40"/>
      <c r="W227" s="44"/>
      <c r="X227" s="45"/>
      <c r="Y227" s="46"/>
      <c r="Z227" s="39"/>
      <c r="AA227" s="39"/>
      <c r="AB227" s="39"/>
      <c r="AC227" s="39"/>
      <c r="AD227" s="46"/>
      <c r="AE227" s="39"/>
      <c r="AF227" s="29"/>
      <c r="AG227" s="29"/>
      <c r="AH227" s="29"/>
      <c r="AI227" s="29"/>
      <c r="AJ227" s="29"/>
    </row>
    <row r="228" spans="1:36" ht="15.75" customHeight="1">
      <c r="A228" s="19"/>
      <c r="B228" s="19"/>
      <c r="C228" s="19" t="str">
        <f>IF('PCA 2022 consolidado'!$B228="","",VLOOKUP(B228,dados!$A$1:$B$24,2,FALSE))</f>
        <v/>
      </c>
      <c r="D228" s="19"/>
      <c r="E228" s="30"/>
      <c r="F228" s="31"/>
      <c r="G228" s="31"/>
      <c r="H228" s="19"/>
      <c r="I228" s="32"/>
      <c r="J228" s="32"/>
      <c r="K228" s="32"/>
      <c r="L228" s="32"/>
      <c r="M228" s="33"/>
      <c r="N228" s="34"/>
      <c r="O228" s="32"/>
      <c r="P228" s="32"/>
      <c r="Q228" s="32"/>
      <c r="R228" s="32"/>
      <c r="S228" s="36"/>
      <c r="T228" s="36"/>
      <c r="U228" s="32"/>
      <c r="V228" s="32"/>
      <c r="W228" s="31"/>
      <c r="X228" s="37"/>
      <c r="Y228" s="38"/>
      <c r="Z228" s="19"/>
      <c r="AA228" s="19"/>
      <c r="AB228" s="19"/>
      <c r="AC228" s="19"/>
      <c r="AD228" s="38"/>
      <c r="AE228" s="19"/>
      <c r="AF228" s="29"/>
      <c r="AG228" s="29"/>
      <c r="AH228" s="29"/>
      <c r="AI228" s="29"/>
      <c r="AJ228" s="29"/>
    </row>
    <row r="229" spans="1:36" ht="15.75" customHeight="1">
      <c r="A229" s="39"/>
      <c r="B229" s="39"/>
      <c r="C229" s="39" t="str">
        <f>IF('PCA 2022 consolidado'!$B229="","",VLOOKUP(B229,dados!$A$1:$B$24,2,FALSE))</f>
        <v/>
      </c>
      <c r="D229" s="39"/>
      <c r="E229" s="47"/>
      <c r="F229" s="44"/>
      <c r="G229" s="44"/>
      <c r="H229" s="39"/>
      <c r="I229" s="40"/>
      <c r="J229" s="40"/>
      <c r="K229" s="40"/>
      <c r="L229" s="40"/>
      <c r="M229" s="41"/>
      <c r="N229" s="42"/>
      <c r="O229" s="40"/>
      <c r="P229" s="40"/>
      <c r="Q229" s="40"/>
      <c r="R229" s="40"/>
      <c r="S229" s="43"/>
      <c r="T229" s="43"/>
      <c r="U229" s="40"/>
      <c r="V229" s="40"/>
      <c r="W229" s="44"/>
      <c r="X229" s="45"/>
      <c r="Y229" s="46"/>
      <c r="Z229" s="39"/>
      <c r="AA229" s="39"/>
      <c r="AB229" s="39"/>
      <c r="AC229" s="39"/>
      <c r="AD229" s="46"/>
      <c r="AE229" s="39"/>
      <c r="AF229" s="29"/>
      <c r="AG229" s="29"/>
      <c r="AH229" s="29"/>
      <c r="AI229" s="29"/>
      <c r="AJ229" s="29"/>
    </row>
    <row r="230" spans="1:36" ht="15.75" customHeight="1">
      <c r="A230" s="19"/>
      <c r="B230" s="19"/>
      <c r="C230" s="19" t="str">
        <f>IF('PCA 2022 consolidado'!$B230="","",VLOOKUP(B230,dados!$A$1:$B$24,2,FALSE))</f>
        <v/>
      </c>
      <c r="D230" s="19"/>
      <c r="E230" s="30"/>
      <c r="F230" s="31"/>
      <c r="G230" s="31"/>
      <c r="H230" s="19"/>
      <c r="I230" s="32"/>
      <c r="J230" s="32"/>
      <c r="K230" s="32"/>
      <c r="L230" s="32"/>
      <c r="M230" s="33"/>
      <c r="N230" s="34"/>
      <c r="O230" s="32"/>
      <c r="P230" s="32"/>
      <c r="Q230" s="32"/>
      <c r="R230" s="32"/>
      <c r="S230" s="36"/>
      <c r="T230" s="36"/>
      <c r="U230" s="32"/>
      <c r="V230" s="32"/>
      <c r="W230" s="31"/>
      <c r="X230" s="37"/>
      <c r="Y230" s="38"/>
      <c r="Z230" s="19"/>
      <c r="AA230" s="19"/>
      <c r="AB230" s="19"/>
      <c r="AC230" s="19"/>
      <c r="AD230" s="38"/>
      <c r="AE230" s="19"/>
      <c r="AF230" s="29"/>
      <c r="AG230" s="29"/>
      <c r="AH230" s="29"/>
      <c r="AI230" s="29"/>
      <c r="AJ230" s="29"/>
    </row>
    <row r="231" spans="1:36" ht="15.75" customHeight="1">
      <c r="A231" s="39"/>
      <c r="B231" s="39"/>
      <c r="C231" s="39" t="str">
        <f>IF('PCA 2022 consolidado'!$B231="","",VLOOKUP(B231,dados!$A$1:$B$24,2,FALSE))</f>
        <v/>
      </c>
      <c r="D231" s="39"/>
      <c r="E231" s="47"/>
      <c r="F231" s="44"/>
      <c r="G231" s="44"/>
      <c r="H231" s="39"/>
      <c r="I231" s="40"/>
      <c r="J231" s="40"/>
      <c r="K231" s="40"/>
      <c r="L231" s="40"/>
      <c r="M231" s="41"/>
      <c r="N231" s="42"/>
      <c r="O231" s="40"/>
      <c r="P231" s="40"/>
      <c r="Q231" s="40"/>
      <c r="R231" s="40"/>
      <c r="S231" s="43"/>
      <c r="T231" s="43"/>
      <c r="U231" s="40"/>
      <c r="V231" s="40"/>
      <c r="W231" s="44"/>
      <c r="X231" s="45"/>
      <c r="Y231" s="46"/>
      <c r="Z231" s="39"/>
      <c r="AA231" s="39"/>
      <c r="AB231" s="39"/>
      <c r="AC231" s="39"/>
      <c r="AD231" s="46"/>
      <c r="AE231" s="39"/>
      <c r="AF231" s="29"/>
      <c r="AG231" s="29"/>
      <c r="AH231" s="29"/>
      <c r="AI231" s="29"/>
      <c r="AJ231" s="29"/>
    </row>
    <row r="232" spans="1:36" ht="15.75" customHeight="1">
      <c r="A232" s="19"/>
      <c r="B232" s="19"/>
      <c r="C232" s="19" t="str">
        <f>IF('PCA 2022 consolidado'!$B232="","",VLOOKUP(B232,dados!$A$1:$B$24,2,FALSE))</f>
        <v/>
      </c>
      <c r="D232" s="19"/>
      <c r="E232" s="30"/>
      <c r="F232" s="31"/>
      <c r="G232" s="31"/>
      <c r="H232" s="19"/>
      <c r="I232" s="32"/>
      <c r="J232" s="32"/>
      <c r="K232" s="32"/>
      <c r="L232" s="32"/>
      <c r="M232" s="33"/>
      <c r="N232" s="34"/>
      <c r="O232" s="32"/>
      <c r="P232" s="32"/>
      <c r="Q232" s="32"/>
      <c r="R232" s="32"/>
      <c r="S232" s="36"/>
      <c r="T232" s="36"/>
      <c r="U232" s="32"/>
      <c r="V232" s="32"/>
      <c r="W232" s="31"/>
      <c r="X232" s="37"/>
      <c r="Y232" s="38"/>
      <c r="Z232" s="19"/>
      <c r="AA232" s="19"/>
      <c r="AB232" s="19"/>
      <c r="AC232" s="19"/>
      <c r="AD232" s="38"/>
      <c r="AE232" s="19"/>
      <c r="AF232" s="29"/>
      <c r="AG232" s="29"/>
      <c r="AH232" s="29"/>
      <c r="AI232" s="29"/>
      <c r="AJ232" s="29"/>
    </row>
    <row r="233" spans="1:36" ht="15.75" customHeight="1">
      <c r="A233" s="39"/>
      <c r="B233" s="39"/>
      <c r="C233" s="39" t="str">
        <f>IF('PCA 2022 consolidado'!$B233="","",VLOOKUP(B233,dados!$A$1:$B$24,2,FALSE))</f>
        <v/>
      </c>
      <c r="D233" s="39"/>
      <c r="E233" s="47"/>
      <c r="F233" s="44"/>
      <c r="G233" s="44"/>
      <c r="H233" s="39"/>
      <c r="I233" s="40"/>
      <c r="J233" s="40"/>
      <c r="K233" s="40"/>
      <c r="L233" s="40"/>
      <c r="M233" s="41"/>
      <c r="N233" s="42"/>
      <c r="O233" s="40"/>
      <c r="P233" s="40"/>
      <c r="Q233" s="40"/>
      <c r="R233" s="40"/>
      <c r="S233" s="43"/>
      <c r="T233" s="43"/>
      <c r="U233" s="40"/>
      <c r="V233" s="40"/>
      <c r="W233" s="44"/>
      <c r="X233" s="45"/>
      <c r="Y233" s="46"/>
      <c r="Z233" s="39"/>
      <c r="AA233" s="39"/>
      <c r="AB233" s="39"/>
      <c r="AC233" s="39"/>
      <c r="AD233" s="46"/>
      <c r="AE233" s="39"/>
      <c r="AF233" s="29"/>
      <c r="AG233" s="29"/>
      <c r="AH233" s="29"/>
      <c r="AI233" s="29"/>
      <c r="AJ233" s="29"/>
    </row>
    <row r="234" spans="1:36" ht="15.75" customHeight="1">
      <c r="A234" s="19"/>
      <c r="B234" s="19"/>
      <c r="C234" s="19" t="str">
        <f>IF('PCA 2022 consolidado'!$B234="","",VLOOKUP(B234,dados!$A$1:$B$24,2,FALSE))</f>
        <v/>
      </c>
      <c r="D234" s="19"/>
      <c r="E234" s="30"/>
      <c r="F234" s="31"/>
      <c r="G234" s="31"/>
      <c r="H234" s="19"/>
      <c r="I234" s="32"/>
      <c r="J234" s="32"/>
      <c r="K234" s="32"/>
      <c r="L234" s="32"/>
      <c r="M234" s="33"/>
      <c r="N234" s="34"/>
      <c r="O234" s="32"/>
      <c r="P234" s="32"/>
      <c r="Q234" s="32"/>
      <c r="R234" s="32"/>
      <c r="S234" s="36"/>
      <c r="T234" s="36"/>
      <c r="U234" s="32"/>
      <c r="V234" s="32"/>
      <c r="W234" s="31"/>
      <c r="X234" s="37"/>
      <c r="Y234" s="38"/>
      <c r="Z234" s="19"/>
      <c r="AA234" s="19"/>
      <c r="AB234" s="19"/>
      <c r="AC234" s="19"/>
      <c r="AD234" s="38"/>
      <c r="AE234" s="19"/>
      <c r="AF234" s="29"/>
      <c r="AG234" s="29"/>
      <c r="AH234" s="29"/>
      <c r="AI234" s="29"/>
      <c r="AJ234" s="29"/>
    </row>
    <row r="235" spans="1:36" ht="15.75" customHeight="1">
      <c r="A235" s="39"/>
      <c r="B235" s="39"/>
      <c r="C235" s="39" t="str">
        <f>IF('PCA 2022 consolidado'!$B235="","",VLOOKUP(B235,dados!$A$1:$B$24,2,FALSE))</f>
        <v/>
      </c>
      <c r="D235" s="39"/>
      <c r="E235" s="47"/>
      <c r="F235" s="44"/>
      <c r="G235" s="44"/>
      <c r="H235" s="39"/>
      <c r="I235" s="40"/>
      <c r="J235" s="40"/>
      <c r="K235" s="40"/>
      <c r="L235" s="40"/>
      <c r="M235" s="41"/>
      <c r="N235" s="42"/>
      <c r="O235" s="40"/>
      <c r="P235" s="40"/>
      <c r="Q235" s="40"/>
      <c r="R235" s="40"/>
      <c r="S235" s="43"/>
      <c r="T235" s="43"/>
      <c r="U235" s="40"/>
      <c r="V235" s="40"/>
      <c r="W235" s="44"/>
      <c r="X235" s="45"/>
      <c r="Y235" s="46"/>
      <c r="Z235" s="39"/>
      <c r="AA235" s="39"/>
      <c r="AB235" s="39"/>
      <c r="AC235" s="39"/>
      <c r="AD235" s="46"/>
      <c r="AE235" s="39"/>
      <c r="AF235" s="29"/>
      <c r="AG235" s="29"/>
      <c r="AH235" s="29"/>
      <c r="AI235" s="29"/>
      <c r="AJ235" s="29"/>
    </row>
    <row r="236" spans="1:36" ht="15.75" customHeight="1">
      <c r="A236" s="19"/>
      <c r="B236" s="19"/>
      <c r="C236" s="19" t="str">
        <f>IF('PCA 2022 consolidado'!$B236="","",VLOOKUP(B236,dados!$A$1:$B$24,2,FALSE))</f>
        <v/>
      </c>
      <c r="D236" s="19"/>
      <c r="E236" s="30"/>
      <c r="F236" s="31"/>
      <c r="G236" s="31"/>
      <c r="H236" s="19"/>
      <c r="I236" s="32"/>
      <c r="J236" s="32"/>
      <c r="K236" s="32"/>
      <c r="L236" s="32"/>
      <c r="M236" s="33"/>
      <c r="N236" s="34"/>
      <c r="O236" s="32"/>
      <c r="P236" s="32"/>
      <c r="Q236" s="32"/>
      <c r="R236" s="32"/>
      <c r="S236" s="36"/>
      <c r="T236" s="36"/>
      <c r="U236" s="32"/>
      <c r="V236" s="32"/>
      <c r="W236" s="31"/>
      <c r="X236" s="37"/>
      <c r="Y236" s="38"/>
      <c r="Z236" s="19"/>
      <c r="AA236" s="19"/>
      <c r="AB236" s="19"/>
      <c r="AC236" s="19"/>
      <c r="AD236" s="38"/>
      <c r="AE236" s="19"/>
      <c r="AF236" s="29"/>
      <c r="AG236" s="29"/>
      <c r="AH236" s="29"/>
      <c r="AI236" s="29"/>
      <c r="AJ236" s="29"/>
    </row>
    <row r="237" spans="1:36" ht="15.75" customHeight="1">
      <c r="A237" s="39"/>
      <c r="B237" s="39"/>
      <c r="C237" s="39" t="str">
        <f>IF('PCA 2022 consolidado'!$B237="","",VLOOKUP(B237,dados!$A$1:$B$24,2,FALSE))</f>
        <v/>
      </c>
      <c r="D237" s="39"/>
      <c r="E237" s="47"/>
      <c r="F237" s="44"/>
      <c r="G237" s="44"/>
      <c r="H237" s="39"/>
      <c r="I237" s="40"/>
      <c r="J237" s="40"/>
      <c r="K237" s="40"/>
      <c r="L237" s="40"/>
      <c r="M237" s="41"/>
      <c r="N237" s="42"/>
      <c r="O237" s="40"/>
      <c r="P237" s="40"/>
      <c r="Q237" s="40"/>
      <c r="R237" s="40"/>
      <c r="S237" s="43"/>
      <c r="T237" s="43"/>
      <c r="U237" s="40"/>
      <c r="V237" s="40"/>
      <c r="W237" s="44"/>
      <c r="X237" s="45"/>
      <c r="Y237" s="46"/>
      <c r="Z237" s="39"/>
      <c r="AA237" s="39"/>
      <c r="AB237" s="39"/>
      <c r="AC237" s="39"/>
      <c r="AD237" s="46"/>
      <c r="AE237" s="39"/>
      <c r="AF237" s="29"/>
      <c r="AG237" s="29"/>
      <c r="AH237" s="29"/>
      <c r="AI237" s="29"/>
      <c r="AJ237" s="29"/>
    </row>
    <row r="238" spans="1:36" ht="15.75" customHeight="1">
      <c r="A238" s="19"/>
      <c r="B238" s="19"/>
      <c r="C238" s="19" t="str">
        <f>IF('PCA 2022 consolidado'!$B238="","",VLOOKUP(B238,dados!$A$1:$B$24,2,FALSE))</f>
        <v/>
      </c>
      <c r="D238" s="19"/>
      <c r="E238" s="30"/>
      <c r="F238" s="31"/>
      <c r="G238" s="31"/>
      <c r="H238" s="19"/>
      <c r="I238" s="32"/>
      <c r="J238" s="32"/>
      <c r="K238" s="32"/>
      <c r="L238" s="32"/>
      <c r="M238" s="33"/>
      <c r="N238" s="34"/>
      <c r="O238" s="32"/>
      <c r="P238" s="32"/>
      <c r="Q238" s="32"/>
      <c r="R238" s="32"/>
      <c r="S238" s="36"/>
      <c r="T238" s="36"/>
      <c r="U238" s="32"/>
      <c r="V238" s="32"/>
      <c r="W238" s="31"/>
      <c r="X238" s="37"/>
      <c r="Y238" s="38"/>
      <c r="Z238" s="19"/>
      <c r="AA238" s="19"/>
      <c r="AB238" s="19"/>
      <c r="AC238" s="19"/>
      <c r="AD238" s="38"/>
      <c r="AE238" s="19"/>
      <c r="AF238" s="29"/>
      <c r="AG238" s="29"/>
      <c r="AH238" s="29"/>
      <c r="AI238" s="29"/>
      <c r="AJ238" s="29"/>
    </row>
    <row r="239" spans="1:36" ht="15.75" customHeight="1">
      <c r="A239" s="39"/>
      <c r="B239" s="39"/>
      <c r="C239" s="39" t="str">
        <f>IF('PCA 2022 consolidado'!$B239="","",VLOOKUP(B239,dados!$A$1:$B$24,2,FALSE))</f>
        <v/>
      </c>
      <c r="D239" s="39"/>
      <c r="E239" s="47"/>
      <c r="F239" s="44"/>
      <c r="G239" s="44"/>
      <c r="H239" s="39"/>
      <c r="I239" s="40"/>
      <c r="J239" s="40"/>
      <c r="K239" s="40"/>
      <c r="L239" s="40"/>
      <c r="M239" s="41"/>
      <c r="N239" s="42"/>
      <c r="O239" s="40"/>
      <c r="P239" s="40"/>
      <c r="Q239" s="40"/>
      <c r="R239" s="40"/>
      <c r="S239" s="43"/>
      <c r="T239" s="43"/>
      <c r="U239" s="40"/>
      <c r="V239" s="40"/>
      <c r="W239" s="44"/>
      <c r="X239" s="45"/>
      <c r="Y239" s="46"/>
      <c r="Z239" s="39"/>
      <c r="AA239" s="39"/>
      <c r="AB239" s="39"/>
      <c r="AC239" s="39"/>
      <c r="AD239" s="46"/>
      <c r="AE239" s="39"/>
      <c r="AF239" s="29"/>
      <c r="AG239" s="29"/>
      <c r="AH239" s="29"/>
      <c r="AI239" s="29"/>
      <c r="AJ239" s="29"/>
    </row>
    <row r="240" spans="1:36" ht="15.75" customHeight="1">
      <c r="A240" s="19"/>
      <c r="B240" s="19"/>
      <c r="C240" s="19" t="str">
        <f>IF('PCA 2022 consolidado'!$B240="","",VLOOKUP(B240,dados!$A$1:$B$24,2,FALSE))</f>
        <v/>
      </c>
      <c r="D240" s="19"/>
      <c r="E240" s="30"/>
      <c r="F240" s="31"/>
      <c r="G240" s="31"/>
      <c r="H240" s="19"/>
      <c r="I240" s="32"/>
      <c r="J240" s="32"/>
      <c r="K240" s="32"/>
      <c r="L240" s="32"/>
      <c r="M240" s="33"/>
      <c r="N240" s="34"/>
      <c r="O240" s="32"/>
      <c r="P240" s="32"/>
      <c r="Q240" s="32"/>
      <c r="R240" s="32"/>
      <c r="S240" s="36"/>
      <c r="T240" s="36"/>
      <c r="U240" s="32"/>
      <c r="V240" s="32"/>
      <c r="W240" s="31"/>
      <c r="X240" s="37"/>
      <c r="Y240" s="38"/>
      <c r="Z240" s="19"/>
      <c r="AA240" s="19"/>
      <c r="AB240" s="19"/>
      <c r="AC240" s="19"/>
      <c r="AD240" s="38"/>
      <c r="AE240" s="19"/>
      <c r="AF240" s="29"/>
      <c r="AG240" s="29"/>
      <c r="AH240" s="29"/>
      <c r="AI240" s="29"/>
      <c r="AJ240" s="29"/>
    </row>
    <row r="241" spans="1:36" ht="15.75" customHeight="1">
      <c r="A241" s="39"/>
      <c r="B241" s="39"/>
      <c r="C241" s="39" t="str">
        <f>IF('PCA 2022 consolidado'!$B241="","",VLOOKUP(B241,dados!$A$1:$B$24,2,FALSE))</f>
        <v/>
      </c>
      <c r="D241" s="39"/>
      <c r="E241" s="47"/>
      <c r="F241" s="44"/>
      <c r="G241" s="44"/>
      <c r="H241" s="39"/>
      <c r="I241" s="40"/>
      <c r="J241" s="40"/>
      <c r="K241" s="40"/>
      <c r="L241" s="40"/>
      <c r="M241" s="41"/>
      <c r="N241" s="42"/>
      <c r="O241" s="40"/>
      <c r="P241" s="40"/>
      <c r="Q241" s="40"/>
      <c r="R241" s="40"/>
      <c r="S241" s="43"/>
      <c r="T241" s="43"/>
      <c r="U241" s="40"/>
      <c r="V241" s="40"/>
      <c r="W241" s="44"/>
      <c r="X241" s="45"/>
      <c r="Y241" s="46"/>
      <c r="Z241" s="39"/>
      <c r="AA241" s="39"/>
      <c r="AB241" s="39"/>
      <c r="AC241" s="39"/>
      <c r="AD241" s="46"/>
      <c r="AE241" s="39"/>
      <c r="AF241" s="29"/>
      <c r="AG241" s="29"/>
      <c r="AH241" s="29"/>
      <c r="AI241" s="29"/>
      <c r="AJ241" s="29"/>
    </row>
    <row r="242" spans="1:36" ht="15.75" customHeight="1">
      <c r="A242" s="19"/>
      <c r="B242" s="19"/>
      <c r="C242" s="19" t="str">
        <f>IF('PCA 2022 consolidado'!$B242="","",VLOOKUP(B242,dados!$A$1:$B$24,2,FALSE))</f>
        <v/>
      </c>
      <c r="D242" s="19"/>
      <c r="E242" s="30"/>
      <c r="F242" s="31"/>
      <c r="G242" s="31"/>
      <c r="H242" s="19"/>
      <c r="I242" s="32"/>
      <c r="J242" s="32"/>
      <c r="K242" s="32"/>
      <c r="L242" s="32"/>
      <c r="M242" s="33"/>
      <c r="N242" s="34"/>
      <c r="O242" s="32"/>
      <c r="P242" s="32"/>
      <c r="Q242" s="32"/>
      <c r="R242" s="32"/>
      <c r="S242" s="36"/>
      <c r="T242" s="36"/>
      <c r="U242" s="32"/>
      <c r="V242" s="32"/>
      <c r="W242" s="31"/>
      <c r="X242" s="37"/>
      <c r="Y242" s="38"/>
      <c r="Z242" s="19"/>
      <c r="AA242" s="19"/>
      <c r="AB242" s="19"/>
      <c r="AC242" s="19"/>
      <c r="AD242" s="38"/>
      <c r="AE242" s="19"/>
      <c r="AF242" s="29"/>
      <c r="AG242" s="29"/>
      <c r="AH242" s="29"/>
      <c r="AI242" s="29"/>
      <c r="AJ242" s="29"/>
    </row>
    <row r="243" spans="1:36" ht="15.75" customHeight="1">
      <c r="A243" s="39"/>
      <c r="B243" s="39"/>
      <c r="C243" s="39" t="str">
        <f>IF('PCA 2022 consolidado'!$B243="","",VLOOKUP(B243,dados!$A$1:$B$24,2,FALSE))</f>
        <v/>
      </c>
      <c r="D243" s="39"/>
      <c r="E243" s="47"/>
      <c r="F243" s="44"/>
      <c r="G243" s="44"/>
      <c r="H243" s="39"/>
      <c r="I243" s="40"/>
      <c r="J243" s="40"/>
      <c r="K243" s="40"/>
      <c r="L243" s="40"/>
      <c r="M243" s="41"/>
      <c r="N243" s="42"/>
      <c r="O243" s="40"/>
      <c r="P243" s="40"/>
      <c r="Q243" s="40"/>
      <c r="R243" s="40"/>
      <c r="S243" s="43"/>
      <c r="T243" s="43"/>
      <c r="U243" s="40"/>
      <c r="V243" s="40"/>
      <c r="W243" s="44"/>
      <c r="X243" s="45"/>
      <c r="Y243" s="46"/>
      <c r="Z243" s="39"/>
      <c r="AA243" s="39"/>
      <c r="AB243" s="39"/>
      <c r="AC243" s="39"/>
      <c r="AD243" s="46"/>
      <c r="AE243" s="39"/>
      <c r="AF243" s="29"/>
      <c r="AG243" s="29"/>
      <c r="AH243" s="29"/>
      <c r="AI243" s="29"/>
      <c r="AJ243" s="29"/>
    </row>
    <row r="244" spans="1:36" ht="15.75" customHeight="1">
      <c r="A244" s="19"/>
      <c r="B244" s="19"/>
      <c r="C244" s="19" t="str">
        <f>IF('PCA 2022 consolidado'!$B244="","",VLOOKUP(B244,dados!$A$1:$B$24,2,FALSE))</f>
        <v/>
      </c>
      <c r="D244" s="19"/>
      <c r="E244" s="30"/>
      <c r="F244" s="31"/>
      <c r="G244" s="31"/>
      <c r="H244" s="19"/>
      <c r="I244" s="32"/>
      <c r="J244" s="32"/>
      <c r="K244" s="32"/>
      <c r="L244" s="32"/>
      <c r="M244" s="33"/>
      <c r="N244" s="34"/>
      <c r="O244" s="32"/>
      <c r="P244" s="32"/>
      <c r="Q244" s="32"/>
      <c r="R244" s="32"/>
      <c r="S244" s="36"/>
      <c r="T244" s="36"/>
      <c r="U244" s="32"/>
      <c r="V244" s="32"/>
      <c r="W244" s="31"/>
      <c r="X244" s="37"/>
      <c r="Y244" s="38"/>
      <c r="Z244" s="19"/>
      <c r="AA244" s="19"/>
      <c r="AB244" s="19"/>
      <c r="AC244" s="19"/>
      <c r="AD244" s="38"/>
      <c r="AE244" s="19"/>
      <c r="AF244" s="29"/>
      <c r="AG244" s="29"/>
      <c r="AH244" s="29"/>
      <c r="AI244" s="29"/>
      <c r="AJ244" s="29"/>
    </row>
    <row r="245" spans="1:36" ht="15.75" customHeight="1">
      <c r="A245" s="39"/>
      <c r="B245" s="39"/>
      <c r="C245" s="39" t="str">
        <f>IF('PCA 2022 consolidado'!$B245="","",VLOOKUP(B245,dados!$A$1:$B$24,2,FALSE))</f>
        <v/>
      </c>
      <c r="D245" s="39"/>
      <c r="E245" s="47"/>
      <c r="F245" s="44"/>
      <c r="G245" s="44"/>
      <c r="H245" s="39"/>
      <c r="I245" s="40"/>
      <c r="J245" s="40"/>
      <c r="K245" s="40"/>
      <c r="L245" s="40"/>
      <c r="M245" s="41"/>
      <c r="N245" s="42"/>
      <c r="O245" s="40"/>
      <c r="P245" s="40"/>
      <c r="Q245" s="40"/>
      <c r="R245" s="40"/>
      <c r="S245" s="43"/>
      <c r="T245" s="43"/>
      <c r="U245" s="40"/>
      <c r="V245" s="40"/>
      <c r="W245" s="44"/>
      <c r="X245" s="45"/>
      <c r="Y245" s="46"/>
      <c r="Z245" s="39"/>
      <c r="AA245" s="39"/>
      <c r="AB245" s="39"/>
      <c r="AC245" s="39"/>
      <c r="AD245" s="46"/>
      <c r="AE245" s="39"/>
      <c r="AF245" s="29"/>
      <c r="AG245" s="29"/>
      <c r="AH245" s="29"/>
      <c r="AI245" s="29"/>
      <c r="AJ245" s="29"/>
    </row>
    <row r="246" spans="1:36" ht="15.75" customHeight="1">
      <c r="A246" s="19"/>
      <c r="B246" s="19"/>
      <c r="C246" s="19" t="str">
        <f>IF('PCA 2022 consolidado'!$B246="","",VLOOKUP(B246,dados!$A$1:$B$24,2,FALSE))</f>
        <v/>
      </c>
      <c r="D246" s="19"/>
      <c r="E246" s="30"/>
      <c r="F246" s="31"/>
      <c r="G246" s="31"/>
      <c r="H246" s="19"/>
      <c r="I246" s="32"/>
      <c r="J246" s="32"/>
      <c r="K246" s="32"/>
      <c r="L246" s="32"/>
      <c r="M246" s="33"/>
      <c r="N246" s="34"/>
      <c r="O246" s="32"/>
      <c r="P246" s="32"/>
      <c r="Q246" s="32"/>
      <c r="R246" s="32"/>
      <c r="S246" s="36"/>
      <c r="T246" s="36"/>
      <c r="U246" s="32"/>
      <c r="V246" s="32"/>
      <c r="W246" s="31"/>
      <c r="X246" s="37"/>
      <c r="Y246" s="38"/>
      <c r="Z246" s="19"/>
      <c r="AA246" s="19"/>
      <c r="AB246" s="19"/>
      <c r="AC246" s="19"/>
      <c r="AD246" s="38"/>
      <c r="AE246" s="19"/>
      <c r="AF246" s="29"/>
      <c r="AG246" s="29"/>
      <c r="AH246" s="29"/>
      <c r="AI246" s="29"/>
      <c r="AJ246" s="29"/>
    </row>
    <row r="247" spans="1:36" ht="15.75" customHeight="1">
      <c r="A247" s="39"/>
      <c r="B247" s="39"/>
      <c r="C247" s="39" t="str">
        <f>IF('PCA 2022 consolidado'!$B247="","",VLOOKUP(B247,dados!$A$1:$B$24,2,FALSE))</f>
        <v/>
      </c>
      <c r="D247" s="39"/>
      <c r="E247" s="47"/>
      <c r="F247" s="44"/>
      <c r="G247" s="44"/>
      <c r="H247" s="39"/>
      <c r="I247" s="40"/>
      <c r="J247" s="40"/>
      <c r="K247" s="40"/>
      <c r="L247" s="40"/>
      <c r="M247" s="41"/>
      <c r="N247" s="42"/>
      <c r="O247" s="40"/>
      <c r="P247" s="40"/>
      <c r="Q247" s="40"/>
      <c r="R247" s="40"/>
      <c r="S247" s="43"/>
      <c r="T247" s="43"/>
      <c r="U247" s="40"/>
      <c r="V247" s="40"/>
      <c r="W247" s="44"/>
      <c r="X247" s="45"/>
      <c r="Y247" s="46"/>
      <c r="Z247" s="39"/>
      <c r="AA247" s="39"/>
      <c r="AB247" s="39"/>
      <c r="AC247" s="39"/>
      <c r="AD247" s="46"/>
      <c r="AE247" s="39"/>
      <c r="AF247" s="29"/>
      <c r="AG247" s="29"/>
      <c r="AH247" s="29"/>
      <c r="AI247" s="29"/>
      <c r="AJ247" s="29"/>
    </row>
    <row r="248" spans="1:36" ht="15.75" customHeight="1">
      <c r="A248" s="19"/>
      <c r="B248" s="19"/>
      <c r="C248" s="19" t="str">
        <f>IF('PCA 2022 consolidado'!$B248="","",VLOOKUP(B248,dados!$A$1:$B$24,2,FALSE))</f>
        <v/>
      </c>
      <c r="D248" s="19"/>
      <c r="E248" s="30"/>
      <c r="F248" s="31"/>
      <c r="G248" s="31"/>
      <c r="H248" s="19"/>
      <c r="I248" s="32"/>
      <c r="J248" s="32"/>
      <c r="K248" s="32"/>
      <c r="L248" s="32"/>
      <c r="M248" s="33"/>
      <c r="N248" s="34"/>
      <c r="O248" s="32"/>
      <c r="P248" s="32"/>
      <c r="Q248" s="32"/>
      <c r="R248" s="32"/>
      <c r="S248" s="36"/>
      <c r="T248" s="36"/>
      <c r="U248" s="32"/>
      <c r="V248" s="32"/>
      <c r="W248" s="31"/>
      <c r="X248" s="37"/>
      <c r="Y248" s="38"/>
      <c r="Z248" s="19"/>
      <c r="AA248" s="19"/>
      <c r="AB248" s="19"/>
      <c r="AC248" s="19"/>
      <c r="AD248" s="38"/>
      <c r="AE248" s="19"/>
      <c r="AF248" s="29"/>
      <c r="AG248" s="29"/>
      <c r="AH248" s="29"/>
      <c r="AI248" s="29"/>
      <c r="AJ248" s="29"/>
    </row>
    <row r="249" spans="1:36" ht="15.75" customHeight="1">
      <c r="A249" s="39"/>
      <c r="B249" s="39"/>
      <c r="C249" s="39" t="str">
        <f>IF('PCA 2022 consolidado'!$B249="","",VLOOKUP(B249,dados!$A$1:$B$24,2,FALSE))</f>
        <v/>
      </c>
      <c r="D249" s="39"/>
      <c r="E249" s="47"/>
      <c r="F249" s="44"/>
      <c r="G249" s="44"/>
      <c r="H249" s="39"/>
      <c r="I249" s="40"/>
      <c r="J249" s="40"/>
      <c r="K249" s="40"/>
      <c r="L249" s="40"/>
      <c r="M249" s="41"/>
      <c r="N249" s="42"/>
      <c r="O249" s="40"/>
      <c r="P249" s="40"/>
      <c r="Q249" s="40"/>
      <c r="R249" s="40"/>
      <c r="S249" s="43"/>
      <c r="T249" s="43"/>
      <c r="U249" s="40"/>
      <c r="V249" s="40"/>
      <c r="W249" s="44"/>
      <c r="X249" s="45"/>
      <c r="Y249" s="46"/>
      <c r="Z249" s="39"/>
      <c r="AA249" s="39"/>
      <c r="AB249" s="39"/>
      <c r="AC249" s="39"/>
      <c r="AD249" s="46"/>
      <c r="AE249" s="39"/>
      <c r="AF249" s="29"/>
      <c r="AG249" s="29"/>
      <c r="AH249" s="29"/>
      <c r="AI249" s="29"/>
      <c r="AJ249" s="29"/>
    </row>
    <row r="250" spans="1:36" ht="15.75" customHeight="1">
      <c r="A250" s="19"/>
      <c r="B250" s="19"/>
      <c r="C250" s="19" t="str">
        <f>IF('PCA 2022 consolidado'!$B250="","",VLOOKUP(B250,dados!$A$1:$B$24,2,FALSE))</f>
        <v/>
      </c>
      <c r="D250" s="19"/>
      <c r="E250" s="30"/>
      <c r="F250" s="31"/>
      <c r="G250" s="31"/>
      <c r="H250" s="19"/>
      <c r="I250" s="32"/>
      <c r="J250" s="32"/>
      <c r="K250" s="32"/>
      <c r="L250" s="32"/>
      <c r="M250" s="33"/>
      <c r="N250" s="34"/>
      <c r="O250" s="32"/>
      <c r="P250" s="32"/>
      <c r="Q250" s="32"/>
      <c r="R250" s="32"/>
      <c r="S250" s="36"/>
      <c r="T250" s="36"/>
      <c r="U250" s="32"/>
      <c r="V250" s="32"/>
      <c r="W250" s="31"/>
      <c r="X250" s="37"/>
      <c r="Y250" s="38"/>
      <c r="Z250" s="19"/>
      <c r="AA250" s="19"/>
      <c r="AB250" s="19"/>
      <c r="AC250" s="19"/>
      <c r="AD250" s="38"/>
      <c r="AE250" s="19"/>
      <c r="AF250" s="29"/>
      <c r="AG250" s="29"/>
      <c r="AH250" s="29"/>
      <c r="AI250" s="29"/>
      <c r="AJ250" s="29"/>
    </row>
    <row r="251" spans="1:36" ht="15.75" customHeight="1">
      <c r="A251" s="39"/>
      <c r="B251" s="39"/>
      <c r="C251" s="39" t="str">
        <f>IF('PCA 2022 consolidado'!$B251="","",VLOOKUP(B251,dados!$A$1:$B$24,2,FALSE))</f>
        <v/>
      </c>
      <c r="D251" s="39"/>
      <c r="E251" s="47"/>
      <c r="F251" s="44"/>
      <c r="G251" s="44"/>
      <c r="H251" s="39"/>
      <c r="I251" s="40"/>
      <c r="J251" s="40"/>
      <c r="K251" s="40"/>
      <c r="L251" s="40"/>
      <c r="M251" s="41"/>
      <c r="N251" s="42"/>
      <c r="O251" s="40"/>
      <c r="P251" s="40"/>
      <c r="Q251" s="40"/>
      <c r="R251" s="40"/>
      <c r="S251" s="43"/>
      <c r="T251" s="43"/>
      <c r="U251" s="40"/>
      <c r="V251" s="40"/>
      <c r="W251" s="44"/>
      <c r="X251" s="45"/>
      <c r="Y251" s="46"/>
      <c r="Z251" s="39"/>
      <c r="AA251" s="39"/>
      <c r="AB251" s="39"/>
      <c r="AC251" s="39"/>
      <c r="AD251" s="46"/>
      <c r="AE251" s="39"/>
      <c r="AF251" s="29"/>
      <c r="AG251" s="29"/>
      <c r="AH251" s="29"/>
      <c r="AI251" s="29"/>
      <c r="AJ251" s="29"/>
    </row>
    <row r="252" spans="1:36" ht="15.75" customHeight="1">
      <c r="A252" s="19"/>
      <c r="B252" s="19"/>
      <c r="C252" s="19" t="str">
        <f>IF('PCA 2022 consolidado'!$B252="","",VLOOKUP(B252,dados!$A$1:$B$24,2,FALSE))</f>
        <v/>
      </c>
      <c r="D252" s="19"/>
      <c r="E252" s="30"/>
      <c r="F252" s="31"/>
      <c r="G252" s="31"/>
      <c r="H252" s="19"/>
      <c r="I252" s="32"/>
      <c r="J252" s="32"/>
      <c r="K252" s="32"/>
      <c r="L252" s="32"/>
      <c r="M252" s="33"/>
      <c r="N252" s="34"/>
      <c r="O252" s="32"/>
      <c r="P252" s="32"/>
      <c r="Q252" s="32"/>
      <c r="R252" s="32"/>
      <c r="S252" s="36"/>
      <c r="T252" s="36"/>
      <c r="U252" s="32"/>
      <c r="V252" s="32"/>
      <c r="W252" s="31"/>
      <c r="X252" s="37"/>
      <c r="Y252" s="38"/>
      <c r="Z252" s="19"/>
      <c r="AA252" s="19"/>
      <c r="AB252" s="19"/>
      <c r="AC252" s="19"/>
      <c r="AD252" s="38"/>
      <c r="AE252" s="19"/>
      <c r="AF252" s="29"/>
      <c r="AG252" s="29"/>
      <c r="AH252" s="29"/>
      <c r="AI252" s="29"/>
      <c r="AJ252" s="29"/>
    </row>
    <row r="253" spans="1:36" ht="15.75" customHeight="1">
      <c r="A253" s="39"/>
      <c r="B253" s="39"/>
      <c r="C253" s="39" t="str">
        <f>IF('PCA 2022 consolidado'!$B253="","",VLOOKUP(B253,dados!$A$1:$B$24,2,FALSE))</f>
        <v/>
      </c>
      <c r="D253" s="39"/>
      <c r="E253" s="47"/>
      <c r="F253" s="44"/>
      <c r="G253" s="44"/>
      <c r="H253" s="39"/>
      <c r="I253" s="40"/>
      <c r="J253" s="40"/>
      <c r="K253" s="40"/>
      <c r="L253" s="40"/>
      <c r="M253" s="41"/>
      <c r="N253" s="42"/>
      <c r="O253" s="40"/>
      <c r="P253" s="40"/>
      <c r="Q253" s="40"/>
      <c r="R253" s="40"/>
      <c r="S253" s="43"/>
      <c r="T253" s="43"/>
      <c r="U253" s="40"/>
      <c r="V253" s="40"/>
      <c r="W253" s="44"/>
      <c r="X253" s="45"/>
      <c r="Y253" s="46"/>
      <c r="Z253" s="39"/>
      <c r="AA253" s="39"/>
      <c r="AB253" s="39"/>
      <c r="AC253" s="39"/>
      <c r="AD253" s="46"/>
      <c r="AE253" s="39"/>
      <c r="AF253" s="29"/>
      <c r="AG253" s="29"/>
      <c r="AH253" s="29"/>
      <c r="AI253" s="29"/>
      <c r="AJ253" s="29"/>
    </row>
    <row r="254" spans="1:36" ht="15.75" customHeight="1">
      <c r="A254" s="19"/>
      <c r="B254" s="19"/>
      <c r="C254" s="19" t="str">
        <f>IF('PCA 2022 consolidado'!$B254="","",VLOOKUP(B254,dados!$A$1:$B$24,2,FALSE))</f>
        <v/>
      </c>
      <c r="D254" s="19"/>
      <c r="E254" s="30"/>
      <c r="F254" s="31"/>
      <c r="G254" s="31"/>
      <c r="H254" s="19"/>
      <c r="I254" s="32"/>
      <c r="J254" s="32"/>
      <c r="K254" s="32"/>
      <c r="L254" s="32"/>
      <c r="M254" s="33"/>
      <c r="N254" s="34"/>
      <c r="O254" s="32"/>
      <c r="P254" s="32"/>
      <c r="Q254" s="32"/>
      <c r="R254" s="32"/>
      <c r="S254" s="36"/>
      <c r="T254" s="36"/>
      <c r="U254" s="32"/>
      <c r="V254" s="32"/>
      <c r="W254" s="31"/>
      <c r="X254" s="37"/>
      <c r="Y254" s="38"/>
      <c r="Z254" s="19"/>
      <c r="AA254" s="19"/>
      <c r="AB254" s="19"/>
      <c r="AC254" s="19"/>
      <c r="AD254" s="38"/>
      <c r="AE254" s="19"/>
      <c r="AF254" s="29"/>
      <c r="AG254" s="29"/>
      <c r="AH254" s="29"/>
      <c r="AI254" s="29"/>
      <c r="AJ254" s="29"/>
    </row>
    <row r="255" spans="1:36" ht="15.75" customHeight="1">
      <c r="A255" s="39"/>
      <c r="B255" s="39"/>
      <c r="C255" s="39" t="str">
        <f>IF('PCA 2022 consolidado'!$B255="","",VLOOKUP(B255,dados!$A$1:$B$24,2,FALSE))</f>
        <v/>
      </c>
      <c r="D255" s="39"/>
      <c r="E255" s="47"/>
      <c r="F255" s="44"/>
      <c r="G255" s="44"/>
      <c r="H255" s="39"/>
      <c r="I255" s="40"/>
      <c r="J255" s="40"/>
      <c r="K255" s="40"/>
      <c r="L255" s="40"/>
      <c r="M255" s="41"/>
      <c r="N255" s="42"/>
      <c r="O255" s="40"/>
      <c r="P255" s="40"/>
      <c r="Q255" s="40"/>
      <c r="R255" s="40"/>
      <c r="S255" s="43"/>
      <c r="T255" s="43"/>
      <c r="U255" s="40"/>
      <c r="V255" s="40"/>
      <c r="W255" s="44"/>
      <c r="X255" s="45"/>
      <c r="Y255" s="46"/>
      <c r="Z255" s="39"/>
      <c r="AA255" s="39"/>
      <c r="AB255" s="39"/>
      <c r="AC255" s="39"/>
      <c r="AD255" s="46"/>
      <c r="AE255" s="39"/>
      <c r="AF255" s="29"/>
      <c r="AG255" s="29"/>
      <c r="AH255" s="29"/>
      <c r="AI255" s="29"/>
      <c r="AJ255" s="29"/>
    </row>
    <row r="256" spans="1:36" ht="15.75" customHeight="1">
      <c r="A256" s="19"/>
      <c r="B256" s="19"/>
      <c r="C256" s="19" t="str">
        <f>IF('PCA 2022 consolidado'!$B256="","",VLOOKUP(B256,dados!$A$1:$B$24,2,FALSE))</f>
        <v/>
      </c>
      <c r="D256" s="19"/>
      <c r="E256" s="30"/>
      <c r="F256" s="31"/>
      <c r="G256" s="31"/>
      <c r="H256" s="19"/>
      <c r="I256" s="32"/>
      <c r="J256" s="32"/>
      <c r="K256" s="32"/>
      <c r="L256" s="32"/>
      <c r="M256" s="33"/>
      <c r="N256" s="34"/>
      <c r="O256" s="32"/>
      <c r="P256" s="32"/>
      <c r="Q256" s="32"/>
      <c r="R256" s="32"/>
      <c r="S256" s="36"/>
      <c r="T256" s="36"/>
      <c r="U256" s="32"/>
      <c r="V256" s="32"/>
      <c r="W256" s="31"/>
      <c r="X256" s="37"/>
      <c r="Y256" s="38"/>
      <c r="Z256" s="19"/>
      <c r="AA256" s="19"/>
      <c r="AB256" s="19"/>
      <c r="AC256" s="19"/>
      <c r="AD256" s="38"/>
      <c r="AE256" s="19"/>
      <c r="AF256" s="29"/>
      <c r="AG256" s="29"/>
      <c r="AH256" s="29"/>
      <c r="AI256" s="29"/>
      <c r="AJ256" s="29"/>
    </row>
    <row r="257" spans="1:36" ht="15.75" customHeight="1">
      <c r="A257" s="39"/>
      <c r="B257" s="39"/>
      <c r="C257" s="39" t="str">
        <f>IF('PCA 2022 consolidado'!$B257="","",VLOOKUP(B257,dados!$A$1:$B$24,2,FALSE))</f>
        <v/>
      </c>
      <c r="D257" s="39"/>
      <c r="E257" s="47"/>
      <c r="F257" s="44"/>
      <c r="G257" s="44"/>
      <c r="H257" s="39"/>
      <c r="I257" s="40"/>
      <c r="J257" s="40"/>
      <c r="K257" s="40"/>
      <c r="L257" s="40"/>
      <c r="M257" s="41"/>
      <c r="N257" s="42"/>
      <c r="O257" s="40"/>
      <c r="P257" s="40"/>
      <c r="Q257" s="40"/>
      <c r="R257" s="40"/>
      <c r="S257" s="43"/>
      <c r="T257" s="43"/>
      <c r="U257" s="40"/>
      <c r="V257" s="40"/>
      <c r="W257" s="44"/>
      <c r="X257" s="45"/>
      <c r="Y257" s="46"/>
      <c r="Z257" s="39"/>
      <c r="AA257" s="39"/>
      <c r="AB257" s="39"/>
      <c r="AC257" s="39"/>
      <c r="AD257" s="46"/>
      <c r="AE257" s="39"/>
      <c r="AF257" s="29"/>
      <c r="AG257" s="29"/>
      <c r="AH257" s="29"/>
      <c r="AI257" s="29"/>
      <c r="AJ257" s="29"/>
    </row>
    <row r="258" spans="1:36" ht="15.75" customHeight="1">
      <c r="A258" s="19"/>
      <c r="B258" s="19"/>
      <c r="C258" s="19" t="str">
        <f>IF('PCA 2022 consolidado'!$B258="","",VLOOKUP(B258,dados!$A$1:$B$24,2,FALSE))</f>
        <v/>
      </c>
      <c r="D258" s="19"/>
      <c r="E258" s="30"/>
      <c r="F258" s="31"/>
      <c r="G258" s="31"/>
      <c r="H258" s="19"/>
      <c r="I258" s="32"/>
      <c r="J258" s="32"/>
      <c r="K258" s="32"/>
      <c r="L258" s="32"/>
      <c r="M258" s="33"/>
      <c r="N258" s="34"/>
      <c r="O258" s="32"/>
      <c r="P258" s="32"/>
      <c r="Q258" s="32"/>
      <c r="R258" s="32"/>
      <c r="S258" s="36"/>
      <c r="T258" s="36"/>
      <c r="U258" s="32"/>
      <c r="V258" s="32"/>
      <c r="W258" s="31"/>
      <c r="X258" s="37"/>
      <c r="Y258" s="38"/>
      <c r="Z258" s="19"/>
      <c r="AA258" s="19"/>
      <c r="AB258" s="19"/>
      <c r="AC258" s="19"/>
      <c r="AD258" s="38"/>
      <c r="AE258" s="19"/>
      <c r="AF258" s="29"/>
      <c r="AG258" s="29"/>
      <c r="AH258" s="29"/>
      <c r="AI258" s="29"/>
      <c r="AJ258" s="29"/>
    </row>
    <row r="259" spans="1:36" ht="15.75" customHeight="1">
      <c r="A259" s="39"/>
      <c r="B259" s="39"/>
      <c r="C259" s="39" t="str">
        <f>IF('PCA 2022 consolidado'!$B259="","",VLOOKUP(B259,dados!$A$1:$B$24,2,FALSE))</f>
        <v/>
      </c>
      <c r="D259" s="39"/>
      <c r="E259" s="47"/>
      <c r="F259" s="44"/>
      <c r="G259" s="44"/>
      <c r="H259" s="39"/>
      <c r="I259" s="40"/>
      <c r="J259" s="40"/>
      <c r="K259" s="40"/>
      <c r="L259" s="40"/>
      <c r="M259" s="41"/>
      <c r="N259" s="42"/>
      <c r="O259" s="40"/>
      <c r="P259" s="40"/>
      <c r="Q259" s="40"/>
      <c r="R259" s="40"/>
      <c r="S259" s="43"/>
      <c r="T259" s="43"/>
      <c r="U259" s="40"/>
      <c r="V259" s="40"/>
      <c r="W259" s="44"/>
      <c r="X259" s="45"/>
      <c r="Y259" s="46"/>
      <c r="Z259" s="39"/>
      <c r="AA259" s="39"/>
      <c r="AB259" s="39"/>
      <c r="AC259" s="39"/>
      <c r="AD259" s="46"/>
      <c r="AE259" s="39"/>
      <c r="AF259" s="29"/>
      <c r="AG259" s="29"/>
      <c r="AH259" s="29"/>
      <c r="AI259" s="29"/>
      <c r="AJ259" s="29"/>
    </row>
    <row r="260" spans="1:36" ht="15.75" customHeight="1">
      <c r="A260" s="19"/>
      <c r="B260" s="19"/>
      <c r="C260" s="19" t="str">
        <f>IF('PCA 2022 consolidado'!$B260="","",VLOOKUP(B260,dados!$A$1:$B$24,2,FALSE))</f>
        <v/>
      </c>
      <c r="D260" s="19"/>
      <c r="E260" s="30"/>
      <c r="F260" s="31"/>
      <c r="G260" s="31"/>
      <c r="H260" s="19"/>
      <c r="I260" s="32"/>
      <c r="J260" s="32"/>
      <c r="K260" s="32"/>
      <c r="L260" s="32"/>
      <c r="M260" s="33"/>
      <c r="N260" s="34"/>
      <c r="O260" s="32"/>
      <c r="P260" s="32"/>
      <c r="Q260" s="32"/>
      <c r="R260" s="32"/>
      <c r="S260" s="36"/>
      <c r="T260" s="36"/>
      <c r="U260" s="32"/>
      <c r="V260" s="32"/>
      <c r="W260" s="31"/>
      <c r="X260" s="37"/>
      <c r="Y260" s="38"/>
      <c r="Z260" s="19"/>
      <c r="AA260" s="19"/>
      <c r="AB260" s="19"/>
      <c r="AC260" s="19"/>
      <c r="AD260" s="38"/>
      <c r="AE260" s="19"/>
      <c r="AF260" s="29"/>
      <c r="AG260" s="29"/>
      <c r="AH260" s="29"/>
      <c r="AI260" s="29"/>
      <c r="AJ260" s="29"/>
    </row>
    <row r="261" spans="1:36" ht="15.75" customHeight="1">
      <c r="A261" s="39"/>
      <c r="B261" s="39"/>
      <c r="C261" s="39" t="str">
        <f>IF('PCA 2022 consolidado'!$B261="","",VLOOKUP(B261,dados!$A$1:$B$24,2,FALSE))</f>
        <v/>
      </c>
      <c r="D261" s="39"/>
      <c r="E261" s="47"/>
      <c r="F261" s="44"/>
      <c r="G261" s="44"/>
      <c r="H261" s="39"/>
      <c r="I261" s="40"/>
      <c r="J261" s="40"/>
      <c r="K261" s="40"/>
      <c r="L261" s="40"/>
      <c r="M261" s="41"/>
      <c r="N261" s="42"/>
      <c r="O261" s="40"/>
      <c r="P261" s="40"/>
      <c r="Q261" s="40"/>
      <c r="R261" s="40"/>
      <c r="S261" s="43"/>
      <c r="T261" s="43"/>
      <c r="U261" s="40"/>
      <c r="V261" s="40"/>
      <c r="W261" s="44"/>
      <c r="X261" s="45"/>
      <c r="Y261" s="46"/>
      <c r="Z261" s="39"/>
      <c r="AA261" s="39"/>
      <c r="AB261" s="39"/>
      <c r="AC261" s="39"/>
      <c r="AD261" s="46"/>
      <c r="AE261" s="39"/>
      <c r="AF261" s="29"/>
      <c r="AG261" s="29"/>
      <c r="AH261" s="29"/>
      <c r="AI261" s="29"/>
      <c r="AJ261" s="29"/>
    </row>
    <row r="262" spans="1:36" ht="15.75" customHeight="1">
      <c r="A262" s="19"/>
      <c r="B262" s="19"/>
      <c r="C262" s="19" t="str">
        <f>IF('PCA 2022 consolidado'!$B262="","",VLOOKUP(B262,dados!$A$1:$B$24,2,FALSE))</f>
        <v/>
      </c>
      <c r="D262" s="19"/>
      <c r="E262" s="30"/>
      <c r="F262" s="31"/>
      <c r="G262" s="31"/>
      <c r="H262" s="19"/>
      <c r="I262" s="32"/>
      <c r="J262" s="32"/>
      <c r="K262" s="32"/>
      <c r="L262" s="32"/>
      <c r="M262" s="33"/>
      <c r="N262" s="34"/>
      <c r="O262" s="32"/>
      <c r="P262" s="32"/>
      <c r="Q262" s="32"/>
      <c r="R262" s="32"/>
      <c r="S262" s="36"/>
      <c r="T262" s="36"/>
      <c r="U262" s="32"/>
      <c r="V262" s="32"/>
      <c r="W262" s="31"/>
      <c r="X262" s="37"/>
      <c r="Y262" s="38"/>
      <c r="Z262" s="19"/>
      <c r="AA262" s="19"/>
      <c r="AB262" s="19"/>
      <c r="AC262" s="19"/>
      <c r="AD262" s="38"/>
      <c r="AE262" s="19"/>
      <c r="AF262" s="29"/>
      <c r="AG262" s="29"/>
      <c r="AH262" s="29"/>
      <c r="AI262" s="29"/>
      <c r="AJ262" s="29"/>
    </row>
    <row r="263" spans="1:36" ht="15.75" customHeight="1">
      <c r="A263" s="39"/>
      <c r="B263" s="39"/>
      <c r="C263" s="39" t="str">
        <f>IF('PCA 2022 consolidado'!$B263="","",VLOOKUP(B263,dados!$A$1:$B$24,2,FALSE))</f>
        <v/>
      </c>
      <c r="D263" s="39"/>
      <c r="E263" s="47"/>
      <c r="F263" s="44"/>
      <c r="G263" s="44"/>
      <c r="H263" s="39"/>
      <c r="I263" s="40"/>
      <c r="J263" s="40"/>
      <c r="K263" s="40"/>
      <c r="L263" s="40"/>
      <c r="M263" s="41"/>
      <c r="N263" s="42"/>
      <c r="O263" s="40"/>
      <c r="P263" s="40"/>
      <c r="Q263" s="40"/>
      <c r="R263" s="40"/>
      <c r="S263" s="43"/>
      <c r="T263" s="43"/>
      <c r="U263" s="40"/>
      <c r="V263" s="40"/>
      <c r="W263" s="44"/>
      <c r="X263" s="45"/>
      <c r="Y263" s="46"/>
      <c r="Z263" s="39"/>
      <c r="AA263" s="39"/>
      <c r="AB263" s="39"/>
      <c r="AC263" s="39"/>
      <c r="AD263" s="46"/>
      <c r="AE263" s="39"/>
      <c r="AF263" s="29"/>
      <c r="AG263" s="29"/>
      <c r="AH263" s="29"/>
      <c r="AI263" s="29"/>
      <c r="AJ263" s="29"/>
    </row>
    <row r="264" spans="1:36" ht="15.75" customHeight="1">
      <c r="A264" s="19"/>
      <c r="B264" s="19"/>
      <c r="C264" s="19" t="str">
        <f>IF('PCA 2022 consolidado'!$B264="","",VLOOKUP(B264,dados!$A$1:$B$24,2,FALSE))</f>
        <v/>
      </c>
      <c r="D264" s="19"/>
      <c r="E264" s="30"/>
      <c r="F264" s="31"/>
      <c r="G264" s="31"/>
      <c r="H264" s="19"/>
      <c r="I264" s="32"/>
      <c r="J264" s="32"/>
      <c r="K264" s="32"/>
      <c r="L264" s="32"/>
      <c r="M264" s="33"/>
      <c r="N264" s="34"/>
      <c r="O264" s="32"/>
      <c r="P264" s="32"/>
      <c r="Q264" s="32"/>
      <c r="R264" s="32"/>
      <c r="S264" s="36"/>
      <c r="T264" s="36"/>
      <c r="U264" s="32"/>
      <c r="V264" s="32"/>
      <c r="W264" s="31"/>
      <c r="X264" s="37"/>
      <c r="Y264" s="38"/>
      <c r="Z264" s="19"/>
      <c r="AA264" s="19"/>
      <c r="AB264" s="19"/>
      <c r="AC264" s="19"/>
      <c r="AD264" s="38"/>
      <c r="AE264" s="19"/>
      <c r="AF264" s="29"/>
      <c r="AG264" s="29"/>
      <c r="AH264" s="29"/>
      <c r="AI264" s="29"/>
      <c r="AJ264" s="29"/>
    </row>
    <row r="265" spans="1:36" ht="15.75" customHeight="1">
      <c r="A265" s="39"/>
      <c r="B265" s="39"/>
      <c r="C265" s="39" t="str">
        <f>IF('PCA 2022 consolidado'!$B265="","",VLOOKUP(B265,dados!$A$1:$B$24,2,FALSE))</f>
        <v/>
      </c>
      <c r="D265" s="39"/>
      <c r="E265" s="47"/>
      <c r="F265" s="44"/>
      <c r="G265" s="44"/>
      <c r="H265" s="39"/>
      <c r="I265" s="40"/>
      <c r="J265" s="40"/>
      <c r="K265" s="40"/>
      <c r="L265" s="40"/>
      <c r="M265" s="41"/>
      <c r="N265" s="42"/>
      <c r="O265" s="40"/>
      <c r="P265" s="40"/>
      <c r="Q265" s="40"/>
      <c r="R265" s="40"/>
      <c r="S265" s="43"/>
      <c r="T265" s="43"/>
      <c r="U265" s="40"/>
      <c r="V265" s="40"/>
      <c r="W265" s="44"/>
      <c r="X265" s="45"/>
      <c r="Y265" s="46"/>
      <c r="Z265" s="39"/>
      <c r="AA265" s="39"/>
      <c r="AB265" s="39"/>
      <c r="AC265" s="39"/>
      <c r="AD265" s="46"/>
      <c r="AE265" s="39"/>
      <c r="AF265" s="29"/>
      <c r="AG265" s="29"/>
      <c r="AH265" s="29"/>
      <c r="AI265" s="29"/>
      <c r="AJ265" s="29"/>
    </row>
    <row r="266" spans="1:36" ht="15.75" customHeight="1">
      <c r="A266" s="19"/>
      <c r="B266" s="19"/>
      <c r="C266" s="19" t="str">
        <f>IF('PCA 2022 consolidado'!$B266="","",VLOOKUP(B266,dados!$A$1:$B$24,2,FALSE))</f>
        <v/>
      </c>
      <c r="D266" s="19"/>
      <c r="E266" s="30"/>
      <c r="F266" s="31"/>
      <c r="G266" s="31"/>
      <c r="H266" s="19"/>
      <c r="I266" s="32"/>
      <c r="J266" s="32"/>
      <c r="K266" s="32"/>
      <c r="L266" s="32"/>
      <c r="M266" s="33"/>
      <c r="N266" s="34"/>
      <c r="O266" s="32"/>
      <c r="P266" s="32"/>
      <c r="Q266" s="32"/>
      <c r="R266" s="32"/>
      <c r="S266" s="36"/>
      <c r="T266" s="36"/>
      <c r="U266" s="32"/>
      <c r="V266" s="32"/>
      <c r="W266" s="31"/>
      <c r="X266" s="37"/>
      <c r="Y266" s="38"/>
      <c r="Z266" s="19"/>
      <c r="AA266" s="19"/>
      <c r="AB266" s="19"/>
      <c r="AC266" s="19"/>
      <c r="AD266" s="38"/>
      <c r="AE266" s="19"/>
      <c r="AF266" s="29"/>
      <c r="AG266" s="29"/>
      <c r="AH266" s="29"/>
      <c r="AI266" s="29"/>
      <c r="AJ266" s="29"/>
    </row>
    <row r="267" spans="1:36" ht="15.75" customHeight="1">
      <c r="A267" s="39"/>
      <c r="B267" s="39"/>
      <c r="C267" s="39" t="str">
        <f>IF('PCA 2022 consolidado'!$B267="","",VLOOKUP(B267,dados!$A$1:$B$24,2,FALSE))</f>
        <v/>
      </c>
      <c r="D267" s="39"/>
      <c r="E267" s="47"/>
      <c r="F267" s="44"/>
      <c r="G267" s="44"/>
      <c r="H267" s="39"/>
      <c r="I267" s="40"/>
      <c r="J267" s="40"/>
      <c r="K267" s="40"/>
      <c r="L267" s="40"/>
      <c r="M267" s="41"/>
      <c r="N267" s="42"/>
      <c r="O267" s="40"/>
      <c r="P267" s="40"/>
      <c r="Q267" s="40"/>
      <c r="R267" s="40"/>
      <c r="S267" s="43"/>
      <c r="T267" s="43"/>
      <c r="U267" s="40"/>
      <c r="V267" s="40"/>
      <c r="W267" s="44"/>
      <c r="X267" s="45"/>
      <c r="Y267" s="46"/>
      <c r="Z267" s="39"/>
      <c r="AA267" s="39"/>
      <c r="AB267" s="39"/>
      <c r="AC267" s="39"/>
      <c r="AD267" s="46"/>
      <c r="AE267" s="39"/>
      <c r="AF267" s="29"/>
      <c r="AG267" s="29"/>
      <c r="AH267" s="29"/>
      <c r="AI267" s="29"/>
      <c r="AJ267" s="29"/>
    </row>
    <row r="268" spans="1:36" ht="15.75" customHeight="1">
      <c r="A268" s="19"/>
      <c r="B268" s="19"/>
      <c r="C268" s="19" t="str">
        <f>IF('PCA 2022 consolidado'!$B268="","",VLOOKUP(B268,dados!$A$1:$B$24,2,FALSE))</f>
        <v/>
      </c>
      <c r="D268" s="19"/>
      <c r="E268" s="30"/>
      <c r="F268" s="31"/>
      <c r="G268" s="31"/>
      <c r="H268" s="19"/>
      <c r="I268" s="32"/>
      <c r="J268" s="32"/>
      <c r="K268" s="32"/>
      <c r="L268" s="32"/>
      <c r="M268" s="33"/>
      <c r="N268" s="34"/>
      <c r="O268" s="32"/>
      <c r="P268" s="32"/>
      <c r="Q268" s="32"/>
      <c r="R268" s="32"/>
      <c r="S268" s="36"/>
      <c r="T268" s="36"/>
      <c r="U268" s="32"/>
      <c r="V268" s="32"/>
      <c r="W268" s="31"/>
      <c r="X268" s="37"/>
      <c r="Y268" s="38"/>
      <c r="Z268" s="19"/>
      <c r="AA268" s="19"/>
      <c r="AB268" s="19"/>
      <c r="AC268" s="19"/>
      <c r="AD268" s="38"/>
      <c r="AE268" s="19"/>
      <c r="AF268" s="29"/>
      <c r="AG268" s="29"/>
      <c r="AH268" s="29"/>
      <c r="AI268" s="29"/>
      <c r="AJ268" s="29"/>
    </row>
    <row r="269" spans="1:36" ht="15.75" customHeight="1">
      <c r="A269" s="39"/>
      <c r="B269" s="39"/>
      <c r="C269" s="39" t="str">
        <f>IF('PCA 2022 consolidado'!$B269="","",VLOOKUP(B269,dados!$A$1:$B$24,2,FALSE))</f>
        <v/>
      </c>
      <c r="D269" s="39"/>
      <c r="E269" s="47"/>
      <c r="F269" s="44"/>
      <c r="G269" s="44"/>
      <c r="H269" s="39"/>
      <c r="I269" s="40"/>
      <c r="J269" s="40"/>
      <c r="K269" s="40"/>
      <c r="L269" s="40"/>
      <c r="M269" s="41"/>
      <c r="N269" s="42"/>
      <c r="O269" s="40"/>
      <c r="P269" s="40"/>
      <c r="Q269" s="40"/>
      <c r="R269" s="40"/>
      <c r="S269" s="43"/>
      <c r="T269" s="43"/>
      <c r="U269" s="40"/>
      <c r="V269" s="40"/>
      <c r="W269" s="44"/>
      <c r="X269" s="45"/>
      <c r="Y269" s="46"/>
      <c r="Z269" s="39"/>
      <c r="AA269" s="39"/>
      <c r="AB269" s="39"/>
      <c r="AC269" s="39"/>
      <c r="AD269" s="46"/>
      <c r="AE269" s="39"/>
      <c r="AF269" s="29"/>
      <c r="AG269" s="29"/>
      <c r="AH269" s="29"/>
      <c r="AI269" s="29"/>
      <c r="AJ269" s="29"/>
    </row>
    <row r="270" spans="1:36" ht="15.75" customHeight="1">
      <c r="A270" s="19"/>
      <c r="B270" s="19"/>
      <c r="C270" s="19" t="str">
        <f>IF('PCA 2022 consolidado'!$B270="","",VLOOKUP(B270,dados!$A$1:$B$24,2,FALSE))</f>
        <v/>
      </c>
      <c r="D270" s="19"/>
      <c r="E270" s="30"/>
      <c r="F270" s="31"/>
      <c r="G270" s="31"/>
      <c r="H270" s="19"/>
      <c r="I270" s="32"/>
      <c r="J270" s="32"/>
      <c r="K270" s="32"/>
      <c r="L270" s="32"/>
      <c r="M270" s="33"/>
      <c r="N270" s="34"/>
      <c r="O270" s="32"/>
      <c r="P270" s="32"/>
      <c r="Q270" s="32"/>
      <c r="R270" s="32"/>
      <c r="S270" s="36"/>
      <c r="T270" s="36"/>
      <c r="U270" s="32"/>
      <c r="V270" s="32"/>
      <c r="W270" s="31"/>
      <c r="X270" s="37"/>
      <c r="Y270" s="38"/>
      <c r="Z270" s="19"/>
      <c r="AA270" s="19"/>
      <c r="AB270" s="19"/>
      <c r="AC270" s="19"/>
      <c r="AD270" s="38"/>
      <c r="AE270" s="19"/>
      <c r="AF270" s="29"/>
      <c r="AG270" s="29"/>
      <c r="AH270" s="29"/>
      <c r="AI270" s="29"/>
      <c r="AJ270" s="29"/>
    </row>
    <row r="271" spans="1:36" ht="15.75" customHeight="1">
      <c r="A271" s="39"/>
      <c r="B271" s="39"/>
      <c r="C271" s="39" t="str">
        <f>IF('PCA 2022 consolidado'!$B271="","",VLOOKUP(B271,dados!$A$1:$B$24,2,FALSE))</f>
        <v/>
      </c>
      <c r="D271" s="39"/>
      <c r="E271" s="47"/>
      <c r="F271" s="44"/>
      <c r="G271" s="44"/>
      <c r="H271" s="39"/>
      <c r="I271" s="40"/>
      <c r="J271" s="40"/>
      <c r="K271" s="40"/>
      <c r="L271" s="40"/>
      <c r="M271" s="41"/>
      <c r="N271" s="42"/>
      <c r="O271" s="40"/>
      <c r="P271" s="40"/>
      <c r="Q271" s="40"/>
      <c r="R271" s="40"/>
      <c r="S271" s="43"/>
      <c r="T271" s="43"/>
      <c r="U271" s="40"/>
      <c r="V271" s="40"/>
      <c r="W271" s="44"/>
      <c r="X271" s="45"/>
      <c r="Y271" s="46"/>
      <c r="Z271" s="39"/>
      <c r="AA271" s="39"/>
      <c r="AB271" s="39"/>
      <c r="AC271" s="39"/>
      <c r="AD271" s="46"/>
      <c r="AE271" s="39"/>
      <c r="AF271" s="29"/>
      <c r="AG271" s="29"/>
      <c r="AH271" s="29"/>
      <c r="AI271" s="29"/>
      <c r="AJ271" s="29"/>
    </row>
    <row r="272" spans="1:36" ht="15.75" customHeight="1">
      <c r="A272" s="19"/>
      <c r="B272" s="19"/>
      <c r="C272" s="19" t="str">
        <f>IF('PCA 2022 consolidado'!$B272="","",VLOOKUP(B272,dados!$A$1:$B$24,2,FALSE))</f>
        <v/>
      </c>
      <c r="D272" s="19"/>
      <c r="E272" s="30"/>
      <c r="F272" s="31"/>
      <c r="G272" s="31"/>
      <c r="H272" s="19"/>
      <c r="I272" s="32"/>
      <c r="J272" s="32"/>
      <c r="K272" s="32"/>
      <c r="L272" s="32"/>
      <c r="M272" s="33"/>
      <c r="N272" s="34"/>
      <c r="O272" s="32"/>
      <c r="P272" s="32"/>
      <c r="Q272" s="32"/>
      <c r="R272" s="32"/>
      <c r="S272" s="36"/>
      <c r="T272" s="36"/>
      <c r="U272" s="32"/>
      <c r="V272" s="32"/>
      <c r="W272" s="31"/>
      <c r="X272" s="37"/>
      <c r="Y272" s="38"/>
      <c r="Z272" s="19"/>
      <c r="AA272" s="19"/>
      <c r="AB272" s="19"/>
      <c r="AC272" s="19"/>
      <c r="AD272" s="38"/>
      <c r="AE272" s="19"/>
      <c r="AF272" s="29"/>
      <c r="AG272" s="29"/>
      <c r="AH272" s="29"/>
      <c r="AI272" s="29"/>
      <c r="AJ272" s="29"/>
    </row>
    <row r="273" spans="1:36" ht="15.75" customHeight="1">
      <c r="A273" s="39"/>
      <c r="B273" s="39"/>
      <c r="C273" s="39" t="str">
        <f>IF('PCA 2022 consolidado'!$B273="","",VLOOKUP(B273,dados!$A$1:$B$24,2,FALSE))</f>
        <v/>
      </c>
      <c r="D273" s="39"/>
      <c r="E273" s="47"/>
      <c r="F273" s="44"/>
      <c r="G273" s="44"/>
      <c r="H273" s="39"/>
      <c r="I273" s="40"/>
      <c r="J273" s="40"/>
      <c r="K273" s="40"/>
      <c r="L273" s="40"/>
      <c r="M273" s="41"/>
      <c r="N273" s="42"/>
      <c r="O273" s="40"/>
      <c r="P273" s="40"/>
      <c r="Q273" s="40"/>
      <c r="R273" s="40"/>
      <c r="S273" s="43"/>
      <c r="T273" s="43"/>
      <c r="U273" s="40"/>
      <c r="V273" s="40"/>
      <c r="W273" s="44"/>
      <c r="X273" s="45"/>
      <c r="Y273" s="46"/>
      <c r="Z273" s="39"/>
      <c r="AA273" s="39"/>
      <c r="AB273" s="39"/>
      <c r="AC273" s="39"/>
      <c r="AD273" s="46"/>
      <c r="AE273" s="39"/>
      <c r="AF273" s="29"/>
      <c r="AG273" s="29"/>
      <c r="AH273" s="29"/>
      <c r="AI273" s="29"/>
      <c r="AJ273" s="29"/>
    </row>
    <row r="274" spans="1:36" ht="15.75" customHeight="1">
      <c r="A274" s="19"/>
      <c r="B274" s="19"/>
      <c r="C274" s="19" t="str">
        <f>IF('PCA 2022 consolidado'!$B274="","",VLOOKUP(B274,dados!$A$1:$B$24,2,FALSE))</f>
        <v/>
      </c>
      <c r="D274" s="19"/>
      <c r="E274" s="30"/>
      <c r="F274" s="31"/>
      <c r="G274" s="31"/>
      <c r="H274" s="19"/>
      <c r="I274" s="32"/>
      <c r="J274" s="32"/>
      <c r="K274" s="32"/>
      <c r="L274" s="32"/>
      <c r="M274" s="33"/>
      <c r="N274" s="34"/>
      <c r="O274" s="32"/>
      <c r="P274" s="32"/>
      <c r="Q274" s="32"/>
      <c r="R274" s="32"/>
      <c r="S274" s="36"/>
      <c r="T274" s="36"/>
      <c r="U274" s="32"/>
      <c r="V274" s="32"/>
      <c r="W274" s="31"/>
      <c r="X274" s="37"/>
      <c r="Y274" s="38"/>
      <c r="Z274" s="19"/>
      <c r="AA274" s="19"/>
      <c r="AB274" s="19"/>
      <c r="AC274" s="19"/>
      <c r="AD274" s="38"/>
      <c r="AE274" s="19"/>
      <c r="AF274" s="29"/>
      <c r="AG274" s="29"/>
      <c r="AH274" s="29"/>
      <c r="AI274" s="29"/>
      <c r="AJ274" s="29"/>
    </row>
    <row r="275" spans="1:36" ht="15.75" customHeight="1">
      <c r="A275" s="39"/>
      <c r="B275" s="39"/>
      <c r="C275" s="39" t="str">
        <f>IF('PCA 2022 consolidado'!$B275="","",VLOOKUP(B275,dados!$A$1:$B$24,2,FALSE))</f>
        <v/>
      </c>
      <c r="D275" s="39"/>
      <c r="E275" s="47"/>
      <c r="F275" s="44"/>
      <c r="G275" s="44"/>
      <c r="H275" s="39"/>
      <c r="I275" s="40"/>
      <c r="J275" s="40"/>
      <c r="K275" s="40"/>
      <c r="L275" s="40"/>
      <c r="M275" s="41"/>
      <c r="N275" s="42"/>
      <c r="O275" s="40"/>
      <c r="P275" s="40"/>
      <c r="Q275" s="40"/>
      <c r="R275" s="40"/>
      <c r="S275" s="43"/>
      <c r="T275" s="43"/>
      <c r="U275" s="40"/>
      <c r="V275" s="40"/>
      <c r="W275" s="44"/>
      <c r="X275" s="45"/>
      <c r="Y275" s="46"/>
      <c r="Z275" s="39"/>
      <c r="AA275" s="39"/>
      <c r="AB275" s="39"/>
      <c r="AC275" s="39"/>
      <c r="AD275" s="46"/>
      <c r="AE275" s="39"/>
      <c r="AF275" s="29"/>
      <c r="AG275" s="29"/>
      <c r="AH275" s="29"/>
      <c r="AI275" s="29"/>
      <c r="AJ275" s="29"/>
    </row>
    <row r="276" spans="1:36" ht="15.75" customHeight="1">
      <c r="A276" s="19"/>
      <c r="B276" s="19"/>
      <c r="C276" s="19" t="str">
        <f>IF('PCA 2022 consolidado'!$B276="","",VLOOKUP(B276,dados!$A$1:$B$24,2,FALSE))</f>
        <v/>
      </c>
      <c r="D276" s="19"/>
      <c r="E276" s="30"/>
      <c r="F276" s="31"/>
      <c r="G276" s="31"/>
      <c r="H276" s="19"/>
      <c r="I276" s="32"/>
      <c r="J276" s="32"/>
      <c r="K276" s="32"/>
      <c r="L276" s="32"/>
      <c r="M276" s="33"/>
      <c r="N276" s="34"/>
      <c r="O276" s="32"/>
      <c r="P276" s="32"/>
      <c r="Q276" s="32"/>
      <c r="R276" s="32"/>
      <c r="S276" s="36"/>
      <c r="T276" s="36"/>
      <c r="U276" s="32"/>
      <c r="V276" s="32"/>
      <c r="W276" s="31"/>
      <c r="X276" s="37"/>
      <c r="Y276" s="38"/>
      <c r="Z276" s="19"/>
      <c r="AA276" s="19"/>
      <c r="AB276" s="19"/>
      <c r="AC276" s="19"/>
      <c r="AD276" s="38"/>
      <c r="AE276" s="19"/>
      <c r="AF276" s="29"/>
      <c r="AG276" s="29"/>
      <c r="AH276" s="29"/>
      <c r="AI276" s="29"/>
      <c r="AJ276" s="29"/>
    </row>
    <row r="277" spans="1:36" ht="15.75" customHeight="1">
      <c r="A277" s="39"/>
      <c r="B277" s="39"/>
      <c r="C277" s="39" t="str">
        <f>IF('PCA 2022 consolidado'!$B277="","",VLOOKUP(B277,dados!$A$1:$B$24,2,FALSE))</f>
        <v/>
      </c>
      <c r="D277" s="39"/>
      <c r="E277" s="47"/>
      <c r="F277" s="44"/>
      <c r="G277" s="44"/>
      <c r="H277" s="39"/>
      <c r="I277" s="40"/>
      <c r="J277" s="40"/>
      <c r="K277" s="40"/>
      <c r="L277" s="40"/>
      <c r="M277" s="41"/>
      <c r="N277" s="42"/>
      <c r="O277" s="40"/>
      <c r="P277" s="40"/>
      <c r="Q277" s="40"/>
      <c r="R277" s="40"/>
      <c r="S277" s="43"/>
      <c r="T277" s="43"/>
      <c r="U277" s="40"/>
      <c r="V277" s="40"/>
      <c r="W277" s="44"/>
      <c r="X277" s="45"/>
      <c r="Y277" s="46"/>
      <c r="Z277" s="39"/>
      <c r="AA277" s="39"/>
      <c r="AB277" s="39"/>
      <c r="AC277" s="39"/>
      <c r="AD277" s="46"/>
      <c r="AE277" s="39"/>
      <c r="AF277" s="29"/>
      <c r="AG277" s="29"/>
      <c r="AH277" s="29"/>
      <c r="AI277" s="29"/>
      <c r="AJ277" s="29"/>
    </row>
    <row r="278" spans="1:36" ht="15.75" customHeight="1">
      <c r="A278" s="19"/>
      <c r="B278" s="19"/>
      <c r="C278" s="19" t="str">
        <f>IF('PCA 2022 consolidado'!$B278="","",VLOOKUP(B278,dados!$A$1:$B$24,2,FALSE))</f>
        <v/>
      </c>
      <c r="D278" s="19"/>
      <c r="E278" s="30"/>
      <c r="F278" s="31"/>
      <c r="G278" s="31"/>
      <c r="H278" s="19"/>
      <c r="I278" s="32"/>
      <c r="J278" s="32"/>
      <c r="K278" s="32"/>
      <c r="L278" s="32"/>
      <c r="M278" s="33"/>
      <c r="N278" s="34"/>
      <c r="O278" s="32"/>
      <c r="P278" s="32"/>
      <c r="Q278" s="32"/>
      <c r="R278" s="32"/>
      <c r="S278" s="36"/>
      <c r="T278" s="36"/>
      <c r="U278" s="32"/>
      <c r="V278" s="32"/>
      <c r="W278" s="31"/>
      <c r="X278" s="37"/>
      <c r="Y278" s="38"/>
      <c r="Z278" s="19"/>
      <c r="AA278" s="19"/>
      <c r="AB278" s="19"/>
      <c r="AC278" s="19"/>
      <c r="AD278" s="38"/>
      <c r="AE278" s="19"/>
      <c r="AF278" s="29"/>
      <c r="AG278" s="29"/>
      <c r="AH278" s="29"/>
      <c r="AI278" s="29"/>
      <c r="AJ278" s="29"/>
    </row>
    <row r="279" spans="1:36" ht="15.75" customHeight="1">
      <c r="A279" s="39"/>
      <c r="B279" s="39"/>
      <c r="C279" s="39" t="str">
        <f>IF('PCA 2022 consolidado'!$B279="","",VLOOKUP(B279,dados!$A$1:$B$24,2,FALSE))</f>
        <v/>
      </c>
      <c r="D279" s="39"/>
      <c r="E279" s="47"/>
      <c r="F279" s="44"/>
      <c r="G279" s="44"/>
      <c r="H279" s="39"/>
      <c r="I279" s="40"/>
      <c r="J279" s="40"/>
      <c r="K279" s="40"/>
      <c r="L279" s="40"/>
      <c r="M279" s="41"/>
      <c r="N279" s="42"/>
      <c r="O279" s="40"/>
      <c r="P279" s="40"/>
      <c r="Q279" s="40"/>
      <c r="R279" s="40"/>
      <c r="S279" s="43"/>
      <c r="T279" s="43"/>
      <c r="U279" s="40"/>
      <c r="V279" s="40"/>
      <c r="W279" s="44"/>
      <c r="X279" s="45"/>
      <c r="Y279" s="46"/>
      <c r="Z279" s="39"/>
      <c r="AA279" s="39"/>
      <c r="AB279" s="39"/>
      <c r="AC279" s="39"/>
      <c r="AD279" s="46"/>
      <c r="AE279" s="39"/>
      <c r="AF279" s="29"/>
      <c r="AG279" s="29"/>
      <c r="AH279" s="29"/>
      <c r="AI279" s="29"/>
      <c r="AJ279" s="29"/>
    </row>
    <row r="280" spans="1:36" ht="15.75" customHeight="1">
      <c r="A280" s="19"/>
      <c r="B280" s="19"/>
      <c r="C280" s="19" t="str">
        <f>IF('PCA 2022 consolidado'!$B280="","",VLOOKUP(B280,dados!$A$1:$B$24,2,FALSE))</f>
        <v/>
      </c>
      <c r="D280" s="19"/>
      <c r="E280" s="30"/>
      <c r="F280" s="31"/>
      <c r="G280" s="31"/>
      <c r="H280" s="19"/>
      <c r="I280" s="32"/>
      <c r="J280" s="32"/>
      <c r="K280" s="32"/>
      <c r="L280" s="32"/>
      <c r="M280" s="33"/>
      <c r="N280" s="34"/>
      <c r="O280" s="32"/>
      <c r="P280" s="32"/>
      <c r="Q280" s="32"/>
      <c r="R280" s="32"/>
      <c r="S280" s="36"/>
      <c r="T280" s="36"/>
      <c r="U280" s="32"/>
      <c r="V280" s="32"/>
      <c r="W280" s="31"/>
      <c r="X280" s="37"/>
      <c r="Y280" s="38"/>
      <c r="Z280" s="19"/>
      <c r="AA280" s="19"/>
      <c r="AB280" s="19"/>
      <c r="AC280" s="19"/>
      <c r="AD280" s="38"/>
      <c r="AE280" s="19"/>
      <c r="AF280" s="29"/>
      <c r="AG280" s="29"/>
      <c r="AH280" s="29"/>
      <c r="AI280" s="29"/>
      <c r="AJ280" s="29"/>
    </row>
    <row r="281" spans="1:36" ht="15.75" customHeight="1">
      <c r="A281" s="39"/>
      <c r="B281" s="39"/>
      <c r="C281" s="39" t="str">
        <f>IF('PCA 2022 consolidado'!$B281="","",VLOOKUP(B281,dados!$A$1:$B$24,2,FALSE))</f>
        <v/>
      </c>
      <c r="D281" s="39"/>
      <c r="E281" s="47"/>
      <c r="F281" s="44"/>
      <c r="G281" s="44"/>
      <c r="H281" s="39"/>
      <c r="I281" s="40"/>
      <c r="J281" s="40"/>
      <c r="K281" s="40"/>
      <c r="L281" s="40"/>
      <c r="M281" s="41"/>
      <c r="N281" s="42"/>
      <c r="O281" s="40"/>
      <c r="P281" s="40"/>
      <c r="Q281" s="40"/>
      <c r="R281" s="40"/>
      <c r="S281" s="43"/>
      <c r="T281" s="43"/>
      <c r="U281" s="40"/>
      <c r="V281" s="40"/>
      <c r="W281" s="44"/>
      <c r="X281" s="45"/>
      <c r="Y281" s="46"/>
      <c r="Z281" s="39"/>
      <c r="AA281" s="39"/>
      <c r="AB281" s="39"/>
      <c r="AC281" s="39"/>
      <c r="AD281" s="46"/>
      <c r="AE281" s="39"/>
      <c r="AF281" s="29"/>
      <c r="AG281" s="29"/>
      <c r="AH281" s="29"/>
      <c r="AI281" s="29"/>
      <c r="AJ281" s="29"/>
    </row>
    <row r="282" spans="1:36" ht="15.75" customHeight="1">
      <c r="A282" s="19"/>
      <c r="B282" s="19"/>
      <c r="C282" s="19" t="str">
        <f>IF('PCA 2022 consolidado'!$B282="","",VLOOKUP(B282,dados!$A$1:$B$24,2,FALSE))</f>
        <v/>
      </c>
      <c r="D282" s="19"/>
      <c r="E282" s="30"/>
      <c r="F282" s="31"/>
      <c r="G282" s="31"/>
      <c r="H282" s="19"/>
      <c r="I282" s="32"/>
      <c r="J282" s="32"/>
      <c r="K282" s="32"/>
      <c r="L282" s="32"/>
      <c r="M282" s="33"/>
      <c r="N282" s="34"/>
      <c r="O282" s="32"/>
      <c r="P282" s="32"/>
      <c r="Q282" s="32"/>
      <c r="R282" s="32"/>
      <c r="S282" s="36"/>
      <c r="T282" s="36"/>
      <c r="U282" s="32"/>
      <c r="V282" s="32"/>
      <c r="W282" s="31"/>
      <c r="X282" s="37"/>
      <c r="Y282" s="38"/>
      <c r="Z282" s="19"/>
      <c r="AA282" s="19"/>
      <c r="AB282" s="19"/>
      <c r="AC282" s="19"/>
      <c r="AD282" s="38"/>
      <c r="AE282" s="19"/>
      <c r="AF282" s="29"/>
      <c r="AG282" s="29"/>
      <c r="AH282" s="29"/>
      <c r="AI282" s="29"/>
      <c r="AJ282" s="29"/>
    </row>
    <row r="283" spans="1:36" ht="15.75" customHeight="1">
      <c r="A283" s="39"/>
      <c r="B283" s="39"/>
      <c r="C283" s="39" t="str">
        <f>IF('PCA 2022 consolidado'!$B283="","",VLOOKUP(B283,dados!$A$1:$B$24,2,FALSE))</f>
        <v/>
      </c>
      <c r="D283" s="39"/>
      <c r="E283" s="47"/>
      <c r="F283" s="44"/>
      <c r="G283" s="44"/>
      <c r="H283" s="39"/>
      <c r="I283" s="40"/>
      <c r="J283" s="40"/>
      <c r="K283" s="40"/>
      <c r="L283" s="40"/>
      <c r="M283" s="41"/>
      <c r="N283" s="42"/>
      <c r="O283" s="40"/>
      <c r="P283" s="40"/>
      <c r="Q283" s="40"/>
      <c r="R283" s="40"/>
      <c r="S283" s="43"/>
      <c r="T283" s="43"/>
      <c r="U283" s="40"/>
      <c r="V283" s="40"/>
      <c r="W283" s="44"/>
      <c r="X283" s="45"/>
      <c r="Y283" s="46"/>
      <c r="Z283" s="39"/>
      <c r="AA283" s="39"/>
      <c r="AB283" s="39"/>
      <c r="AC283" s="39"/>
      <c r="AD283" s="46"/>
      <c r="AE283" s="39"/>
      <c r="AF283" s="29"/>
      <c r="AG283" s="29"/>
      <c r="AH283" s="29"/>
      <c r="AI283" s="29"/>
      <c r="AJ283" s="29"/>
    </row>
    <row r="284" spans="1:36" ht="15.75" customHeight="1">
      <c r="A284" s="19"/>
      <c r="B284" s="19"/>
      <c r="C284" s="19" t="str">
        <f>IF('PCA 2022 consolidado'!$B284="","",VLOOKUP(B284,dados!$A$1:$B$24,2,FALSE))</f>
        <v/>
      </c>
      <c r="D284" s="19"/>
      <c r="E284" s="30"/>
      <c r="F284" s="31"/>
      <c r="G284" s="31"/>
      <c r="H284" s="19"/>
      <c r="I284" s="32"/>
      <c r="J284" s="32"/>
      <c r="K284" s="32"/>
      <c r="L284" s="32"/>
      <c r="M284" s="33"/>
      <c r="N284" s="34"/>
      <c r="O284" s="32"/>
      <c r="P284" s="32"/>
      <c r="Q284" s="32"/>
      <c r="R284" s="32"/>
      <c r="S284" s="36"/>
      <c r="T284" s="36"/>
      <c r="U284" s="32"/>
      <c r="V284" s="32"/>
      <c r="W284" s="31"/>
      <c r="X284" s="37"/>
      <c r="Y284" s="38"/>
      <c r="Z284" s="19"/>
      <c r="AA284" s="19"/>
      <c r="AB284" s="19"/>
      <c r="AC284" s="19"/>
      <c r="AD284" s="38"/>
      <c r="AE284" s="19"/>
      <c r="AF284" s="29"/>
      <c r="AG284" s="29"/>
      <c r="AH284" s="29"/>
      <c r="AI284" s="29"/>
      <c r="AJ284" s="29"/>
    </row>
    <row r="285" spans="1:36" ht="15.75" customHeight="1">
      <c r="A285" s="39"/>
      <c r="B285" s="39"/>
      <c r="C285" s="39" t="str">
        <f>IF('PCA 2022 consolidado'!$B285="","",VLOOKUP(B285,dados!$A$1:$B$24,2,FALSE))</f>
        <v/>
      </c>
      <c r="D285" s="39"/>
      <c r="E285" s="47"/>
      <c r="F285" s="44"/>
      <c r="G285" s="44"/>
      <c r="H285" s="39"/>
      <c r="I285" s="40"/>
      <c r="J285" s="40"/>
      <c r="K285" s="40"/>
      <c r="L285" s="40"/>
      <c r="M285" s="41"/>
      <c r="N285" s="42"/>
      <c r="O285" s="40"/>
      <c r="P285" s="40"/>
      <c r="Q285" s="40"/>
      <c r="R285" s="40"/>
      <c r="S285" s="43"/>
      <c r="T285" s="43"/>
      <c r="U285" s="40"/>
      <c r="V285" s="40"/>
      <c r="W285" s="44"/>
      <c r="X285" s="45"/>
      <c r="Y285" s="46"/>
      <c r="Z285" s="39"/>
      <c r="AA285" s="39"/>
      <c r="AB285" s="39"/>
      <c r="AC285" s="39"/>
      <c r="AD285" s="46"/>
      <c r="AE285" s="39"/>
      <c r="AF285" s="29"/>
      <c r="AG285" s="29"/>
      <c r="AH285" s="29"/>
      <c r="AI285" s="29"/>
      <c r="AJ285" s="29"/>
    </row>
    <row r="286" spans="1:36" ht="15.75" customHeight="1">
      <c r="A286" s="19"/>
      <c r="B286" s="19"/>
      <c r="C286" s="19" t="str">
        <f>IF('PCA 2022 consolidado'!$B286="","",VLOOKUP(B286,dados!$A$1:$B$24,2,FALSE))</f>
        <v/>
      </c>
      <c r="D286" s="19"/>
      <c r="E286" s="30"/>
      <c r="F286" s="31"/>
      <c r="G286" s="31"/>
      <c r="H286" s="19"/>
      <c r="I286" s="32"/>
      <c r="J286" s="32"/>
      <c r="K286" s="32"/>
      <c r="L286" s="32"/>
      <c r="M286" s="33"/>
      <c r="N286" s="34"/>
      <c r="O286" s="32"/>
      <c r="P286" s="32"/>
      <c r="Q286" s="32"/>
      <c r="R286" s="32"/>
      <c r="S286" s="36"/>
      <c r="T286" s="36"/>
      <c r="U286" s="32"/>
      <c r="V286" s="32"/>
      <c r="W286" s="31"/>
      <c r="X286" s="37"/>
      <c r="Y286" s="38"/>
      <c r="Z286" s="19"/>
      <c r="AA286" s="19"/>
      <c r="AB286" s="19"/>
      <c r="AC286" s="19"/>
      <c r="AD286" s="38"/>
      <c r="AE286" s="19"/>
      <c r="AF286" s="29"/>
      <c r="AG286" s="29"/>
      <c r="AH286" s="29"/>
      <c r="AI286" s="29"/>
      <c r="AJ286" s="29"/>
    </row>
    <row r="287" spans="1:36" ht="15.75" customHeight="1">
      <c r="A287" s="39"/>
      <c r="B287" s="39"/>
      <c r="C287" s="39" t="str">
        <f>IF('PCA 2022 consolidado'!$B287="","",VLOOKUP(B287,dados!$A$1:$B$24,2,FALSE))</f>
        <v/>
      </c>
      <c r="D287" s="39"/>
      <c r="E287" s="47"/>
      <c r="F287" s="44"/>
      <c r="G287" s="44"/>
      <c r="H287" s="39"/>
      <c r="I287" s="40"/>
      <c r="J287" s="40"/>
      <c r="K287" s="40"/>
      <c r="L287" s="40"/>
      <c r="M287" s="41"/>
      <c r="N287" s="42"/>
      <c r="O287" s="40"/>
      <c r="P287" s="40"/>
      <c r="Q287" s="40"/>
      <c r="R287" s="40"/>
      <c r="S287" s="43"/>
      <c r="T287" s="43"/>
      <c r="U287" s="40"/>
      <c r="V287" s="40"/>
      <c r="W287" s="44"/>
      <c r="X287" s="45"/>
      <c r="Y287" s="46"/>
      <c r="Z287" s="39"/>
      <c r="AA287" s="39"/>
      <c r="AB287" s="39"/>
      <c r="AC287" s="39"/>
      <c r="AD287" s="46"/>
      <c r="AE287" s="39"/>
      <c r="AF287" s="29"/>
      <c r="AG287" s="29"/>
      <c r="AH287" s="29"/>
      <c r="AI287" s="29"/>
      <c r="AJ287" s="29"/>
    </row>
    <row r="288" spans="1:36" ht="15.75" customHeight="1">
      <c r="A288" s="19"/>
      <c r="B288" s="19"/>
      <c r="C288" s="19" t="str">
        <f>IF('PCA 2022 consolidado'!$B288="","",VLOOKUP(B288,dados!$A$1:$B$24,2,FALSE))</f>
        <v/>
      </c>
      <c r="D288" s="19"/>
      <c r="E288" s="30"/>
      <c r="F288" s="31"/>
      <c r="G288" s="31"/>
      <c r="H288" s="19"/>
      <c r="I288" s="32"/>
      <c r="J288" s="32"/>
      <c r="K288" s="32"/>
      <c r="L288" s="32"/>
      <c r="M288" s="33"/>
      <c r="N288" s="34"/>
      <c r="O288" s="32"/>
      <c r="P288" s="32"/>
      <c r="Q288" s="32"/>
      <c r="R288" s="32"/>
      <c r="S288" s="36"/>
      <c r="T288" s="36"/>
      <c r="U288" s="32"/>
      <c r="V288" s="32"/>
      <c r="W288" s="31"/>
      <c r="X288" s="37"/>
      <c r="Y288" s="38"/>
      <c r="Z288" s="19"/>
      <c r="AA288" s="19"/>
      <c r="AB288" s="19"/>
      <c r="AC288" s="19"/>
      <c r="AD288" s="38"/>
      <c r="AE288" s="19"/>
      <c r="AF288" s="29"/>
      <c r="AG288" s="29"/>
      <c r="AH288" s="29"/>
      <c r="AI288" s="29"/>
      <c r="AJ288" s="29"/>
    </row>
    <row r="289" spans="1:36" ht="15.75" customHeight="1">
      <c r="A289" s="39"/>
      <c r="B289" s="39"/>
      <c r="C289" s="39" t="str">
        <f>IF('PCA 2022 consolidado'!$B289="","",VLOOKUP(B289,dados!$A$1:$B$24,2,FALSE))</f>
        <v/>
      </c>
      <c r="D289" s="39"/>
      <c r="E289" s="47"/>
      <c r="F289" s="44"/>
      <c r="G289" s="44"/>
      <c r="H289" s="39"/>
      <c r="I289" s="40"/>
      <c r="J289" s="40"/>
      <c r="K289" s="40"/>
      <c r="L289" s="40"/>
      <c r="M289" s="41"/>
      <c r="N289" s="42"/>
      <c r="O289" s="40"/>
      <c r="P289" s="40"/>
      <c r="Q289" s="40"/>
      <c r="R289" s="40"/>
      <c r="S289" s="43"/>
      <c r="T289" s="43"/>
      <c r="U289" s="40"/>
      <c r="V289" s="40"/>
      <c r="W289" s="44"/>
      <c r="X289" s="45"/>
      <c r="Y289" s="46"/>
      <c r="Z289" s="39"/>
      <c r="AA289" s="39"/>
      <c r="AB289" s="39"/>
      <c r="AC289" s="39"/>
      <c r="AD289" s="46"/>
      <c r="AE289" s="39"/>
      <c r="AF289" s="29"/>
      <c r="AG289" s="29"/>
      <c r="AH289" s="29"/>
      <c r="AI289" s="29"/>
      <c r="AJ289" s="29"/>
    </row>
    <row r="290" spans="1:36" ht="15.75" customHeight="1">
      <c r="A290" s="19"/>
      <c r="B290" s="19"/>
      <c r="C290" s="19" t="str">
        <f>IF('PCA 2022 consolidado'!$B290="","",VLOOKUP(B290,dados!$A$1:$B$24,2,FALSE))</f>
        <v/>
      </c>
      <c r="D290" s="19"/>
      <c r="E290" s="30"/>
      <c r="F290" s="31"/>
      <c r="G290" s="31"/>
      <c r="H290" s="19"/>
      <c r="I290" s="32"/>
      <c r="J290" s="32"/>
      <c r="K290" s="32"/>
      <c r="L290" s="32"/>
      <c r="M290" s="33"/>
      <c r="N290" s="34"/>
      <c r="O290" s="32"/>
      <c r="P290" s="32"/>
      <c r="Q290" s="32"/>
      <c r="R290" s="32"/>
      <c r="S290" s="36"/>
      <c r="T290" s="36"/>
      <c r="U290" s="32"/>
      <c r="V290" s="32"/>
      <c r="W290" s="31"/>
      <c r="X290" s="37"/>
      <c r="Y290" s="38"/>
      <c r="Z290" s="19"/>
      <c r="AA290" s="19"/>
      <c r="AB290" s="19"/>
      <c r="AC290" s="19"/>
      <c r="AD290" s="38"/>
      <c r="AE290" s="19"/>
      <c r="AF290" s="29"/>
      <c r="AG290" s="29"/>
      <c r="AH290" s="29"/>
      <c r="AI290" s="29"/>
      <c r="AJ290" s="29"/>
    </row>
    <row r="291" spans="1:36" ht="15.75" customHeight="1">
      <c r="A291" s="39"/>
      <c r="B291" s="39"/>
      <c r="C291" s="39" t="str">
        <f>IF('PCA 2022 consolidado'!$B291="","",VLOOKUP(B291,dados!$A$1:$B$24,2,FALSE))</f>
        <v/>
      </c>
      <c r="D291" s="39"/>
      <c r="E291" s="47"/>
      <c r="F291" s="44"/>
      <c r="G291" s="44"/>
      <c r="H291" s="39"/>
      <c r="I291" s="40"/>
      <c r="J291" s="40"/>
      <c r="K291" s="40"/>
      <c r="L291" s="40"/>
      <c r="M291" s="41"/>
      <c r="N291" s="42"/>
      <c r="O291" s="40"/>
      <c r="P291" s="40"/>
      <c r="Q291" s="40"/>
      <c r="R291" s="40"/>
      <c r="S291" s="43"/>
      <c r="T291" s="43"/>
      <c r="U291" s="40"/>
      <c r="V291" s="40"/>
      <c r="W291" s="44"/>
      <c r="X291" s="45"/>
      <c r="Y291" s="46"/>
      <c r="Z291" s="39"/>
      <c r="AA291" s="39"/>
      <c r="AB291" s="39"/>
      <c r="AC291" s="39"/>
      <c r="AD291" s="46"/>
      <c r="AE291" s="39"/>
      <c r="AF291" s="29"/>
      <c r="AG291" s="29"/>
      <c r="AH291" s="29"/>
      <c r="AI291" s="29"/>
      <c r="AJ291" s="29"/>
    </row>
    <row r="292" spans="1:36" ht="15.75" customHeight="1">
      <c r="A292" s="19"/>
      <c r="B292" s="19"/>
      <c r="C292" s="19" t="str">
        <f>IF('PCA 2022 consolidado'!$B292="","",VLOOKUP(B292,dados!$A$1:$B$24,2,FALSE))</f>
        <v/>
      </c>
      <c r="D292" s="19"/>
      <c r="E292" s="30"/>
      <c r="F292" s="31"/>
      <c r="G292" s="31"/>
      <c r="H292" s="19"/>
      <c r="I292" s="32"/>
      <c r="J292" s="32"/>
      <c r="K292" s="32"/>
      <c r="L292" s="32"/>
      <c r="M292" s="33"/>
      <c r="N292" s="34"/>
      <c r="O292" s="32"/>
      <c r="P292" s="32"/>
      <c r="Q292" s="32"/>
      <c r="R292" s="32"/>
      <c r="S292" s="36"/>
      <c r="T292" s="36"/>
      <c r="U292" s="32"/>
      <c r="V292" s="32"/>
      <c r="W292" s="31"/>
      <c r="X292" s="37"/>
      <c r="Y292" s="38"/>
      <c r="Z292" s="19"/>
      <c r="AA292" s="19"/>
      <c r="AB292" s="19"/>
      <c r="AC292" s="19"/>
      <c r="AD292" s="38"/>
      <c r="AE292" s="19"/>
      <c r="AF292" s="29"/>
      <c r="AG292" s="29"/>
      <c r="AH292" s="29"/>
      <c r="AI292" s="29"/>
      <c r="AJ292" s="29"/>
    </row>
    <row r="293" spans="1:36" ht="15.75" customHeight="1">
      <c r="A293" s="39"/>
      <c r="B293" s="39"/>
      <c r="C293" s="39" t="str">
        <f>IF('PCA 2022 consolidado'!$B293="","",VLOOKUP(B293,dados!$A$1:$B$24,2,FALSE))</f>
        <v/>
      </c>
      <c r="D293" s="39"/>
      <c r="E293" s="47"/>
      <c r="F293" s="44"/>
      <c r="G293" s="44"/>
      <c r="H293" s="39"/>
      <c r="I293" s="40"/>
      <c r="J293" s="40"/>
      <c r="K293" s="40"/>
      <c r="L293" s="40"/>
      <c r="M293" s="41"/>
      <c r="N293" s="42"/>
      <c r="O293" s="40"/>
      <c r="P293" s="40"/>
      <c r="Q293" s="40"/>
      <c r="R293" s="40"/>
      <c r="S293" s="43"/>
      <c r="T293" s="43"/>
      <c r="U293" s="40"/>
      <c r="V293" s="40"/>
      <c r="W293" s="44"/>
      <c r="X293" s="45"/>
      <c r="Y293" s="46"/>
      <c r="Z293" s="39"/>
      <c r="AA293" s="39"/>
      <c r="AB293" s="39"/>
      <c r="AC293" s="39"/>
      <c r="AD293" s="46"/>
      <c r="AE293" s="39"/>
      <c r="AF293" s="29"/>
      <c r="AG293" s="29"/>
      <c r="AH293" s="29"/>
      <c r="AI293" s="29"/>
      <c r="AJ293" s="29"/>
    </row>
    <row r="294" spans="1:36" ht="15.75" customHeight="1">
      <c r="A294" s="19"/>
      <c r="B294" s="19"/>
      <c r="C294" s="19" t="str">
        <f>IF('PCA 2022 consolidado'!$B294="","",VLOOKUP(B294,dados!$A$1:$B$24,2,FALSE))</f>
        <v/>
      </c>
      <c r="D294" s="19"/>
      <c r="E294" s="30"/>
      <c r="F294" s="31"/>
      <c r="G294" s="31"/>
      <c r="H294" s="19"/>
      <c r="I294" s="32"/>
      <c r="J294" s="32"/>
      <c r="K294" s="32"/>
      <c r="L294" s="32"/>
      <c r="M294" s="33"/>
      <c r="N294" s="34"/>
      <c r="O294" s="32"/>
      <c r="P294" s="32"/>
      <c r="Q294" s="32"/>
      <c r="R294" s="32"/>
      <c r="S294" s="36"/>
      <c r="T294" s="36"/>
      <c r="U294" s="32"/>
      <c r="V294" s="32"/>
      <c r="W294" s="31"/>
      <c r="X294" s="37"/>
      <c r="Y294" s="38"/>
      <c r="Z294" s="19"/>
      <c r="AA294" s="19"/>
      <c r="AB294" s="19"/>
      <c r="AC294" s="19"/>
      <c r="AD294" s="38"/>
      <c r="AE294" s="19"/>
      <c r="AF294" s="29"/>
      <c r="AG294" s="29"/>
      <c r="AH294" s="29"/>
      <c r="AI294" s="29"/>
      <c r="AJ294" s="29"/>
    </row>
    <row r="295" spans="1:36" ht="15.75" customHeight="1">
      <c r="A295" s="39"/>
      <c r="B295" s="39"/>
      <c r="C295" s="39" t="str">
        <f>IF('PCA 2022 consolidado'!$B295="","",VLOOKUP(B295,dados!$A$1:$B$24,2,FALSE))</f>
        <v/>
      </c>
      <c r="D295" s="39"/>
      <c r="E295" s="47"/>
      <c r="F295" s="44"/>
      <c r="G295" s="44"/>
      <c r="H295" s="39"/>
      <c r="I295" s="40"/>
      <c r="J295" s="40"/>
      <c r="K295" s="40"/>
      <c r="L295" s="40"/>
      <c r="M295" s="41"/>
      <c r="N295" s="42"/>
      <c r="O295" s="40"/>
      <c r="P295" s="40"/>
      <c r="Q295" s="40"/>
      <c r="R295" s="40"/>
      <c r="S295" s="43"/>
      <c r="T295" s="43"/>
      <c r="U295" s="40"/>
      <c r="V295" s="40"/>
      <c r="W295" s="44"/>
      <c r="X295" s="45"/>
      <c r="Y295" s="46"/>
      <c r="Z295" s="39"/>
      <c r="AA295" s="39"/>
      <c r="AB295" s="39"/>
      <c r="AC295" s="39"/>
      <c r="AD295" s="46"/>
      <c r="AE295" s="39"/>
      <c r="AF295" s="29"/>
      <c r="AG295" s="29"/>
      <c r="AH295" s="29"/>
      <c r="AI295" s="29"/>
      <c r="AJ295" s="29"/>
    </row>
    <row r="296" spans="1:36" ht="15.75" customHeight="1">
      <c r="A296" s="19"/>
      <c r="B296" s="19"/>
      <c r="C296" s="19" t="str">
        <f>IF('PCA 2022 consolidado'!$B296="","",VLOOKUP(B296,dados!$A$1:$B$24,2,FALSE))</f>
        <v/>
      </c>
      <c r="D296" s="19"/>
      <c r="E296" s="30"/>
      <c r="F296" s="31"/>
      <c r="G296" s="31"/>
      <c r="H296" s="19"/>
      <c r="I296" s="32"/>
      <c r="J296" s="32"/>
      <c r="K296" s="32"/>
      <c r="L296" s="32"/>
      <c r="M296" s="33"/>
      <c r="N296" s="34"/>
      <c r="O296" s="32"/>
      <c r="P296" s="32"/>
      <c r="Q296" s="32"/>
      <c r="R296" s="32"/>
      <c r="S296" s="36"/>
      <c r="T296" s="36"/>
      <c r="U296" s="32"/>
      <c r="V296" s="32"/>
      <c r="W296" s="31"/>
      <c r="X296" s="37"/>
      <c r="Y296" s="38"/>
      <c r="Z296" s="19"/>
      <c r="AA296" s="19"/>
      <c r="AB296" s="19"/>
      <c r="AC296" s="19"/>
      <c r="AD296" s="38"/>
      <c r="AE296" s="19"/>
      <c r="AF296" s="29"/>
      <c r="AG296" s="29"/>
      <c r="AH296" s="29"/>
      <c r="AI296" s="29"/>
      <c r="AJ296" s="29"/>
    </row>
    <row r="297" spans="1:36" ht="15.75" customHeight="1">
      <c r="A297" s="39"/>
      <c r="B297" s="39"/>
      <c r="C297" s="39" t="str">
        <f>IF('PCA 2022 consolidado'!$B297="","",VLOOKUP(B297,dados!$A$1:$B$24,2,FALSE))</f>
        <v/>
      </c>
      <c r="D297" s="39"/>
      <c r="E297" s="47"/>
      <c r="F297" s="44"/>
      <c r="G297" s="44"/>
      <c r="H297" s="39"/>
      <c r="I297" s="40"/>
      <c r="J297" s="40"/>
      <c r="K297" s="40"/>
      <c r="L297" s="40"/>
      <c r="M297" s="41"/>
      <c r="N297" s="42"/>
      <c r="O297" s="40"/>
      <c r="P297" s="40"/>
      <c r="Q297" s="40"/>
      <c r="R297" s="40"/>
      <c r="S297" s="43"/>
      <c r="T297" s="43"/>
      <c r="U297" s="40"/>
      <c r="V297" s="40"/>
      <c r="W297" s="44"/>
      <c r="X297" s="45"/>
      <c r="Y297" s="46"/>
      <c r="Z297" s="39"/>
      <c r="AA297" s="39"/>
      <c r="AB297" s="39"/>
      <c r="AC297" s="39"/>
      <c r="AD297" s="46"/>
      <c r="AE297" s="39"/>
      <c r="AF297" s="29"/>
      <c r="AG297" s="29"/>
      <c r="AH297" s="29"/>
      <c r="AI297" s="29"/>
      <c r="AJ297" s="29"/>
    </row>
    <row r="298" spans="1:36" ht="15.75" customHeight="1">
      <c r="A298" s="19"/>
      <c r="B298" s="19"/>
      <c r="C298" s="19" t="str">
        <f>IF('PCA 2022 consolidado'!$B298="","",VLOOKUP(B298,dados!$A$1:$B$24,2,FALSE))</f>
        <v/>
      </c>
      <c r="D298" s="19"/>
      <c r="E298" s="30"/>
      <c r="F298" s="31"/>
      <c r="G298" s="31"/>
      <c r="H298" s="19"/>
      <c r="I298" s="32"/>
      <c r="J298" s="32"/>
      <c r="K298" s="32"/>
      <c r="L298" s="32"/>
      <c r="M298" s="33"/>
      <c r="N298" s="34"/>
      <c r="O298" s="32"/>
      <c r="P298" s="32"/>
      <c r="Q298" s="32"/>
      <c r="R298" s="32"/>
      <c r="S298" s="36"/>
      <c r="T298" s="36"/>
      <c r="U298" s="32"/>
      <c r="V298" s="32"/>
      <c r="W298" s="31"/>
      <c r="X298" s="37"/>
      <c r="Y298" s="38"/>
      <c r="Z298" s="19"/>
      <c r="AA298" s="19"/>
      <c r="AB298" s="19"/>
      <c r="AC298" s="19"/>
      <c r="AD298" s="38"/>
      <c r="AE298" s="19"/>
      <c r="AF298" s="29"/>
      <c r="AG298" s="29"/>
      <c r="AH298" s="29"/>
      <c r="AI298" s="29"/>
      <c r="AJ298" s="29"/>
    </row>
    <row r="299" spans="1:36" ht="15.75" customHeight="1">
      <c r="A299" s="39"/>
      <c r="B299" s="39"/>
      <c r="C299" s="39" t="str">
        <f>IF('PCA 2022 consolidado'!$B299="","",VLOOKUP(B299,dados!$A$1:$B$24,2,FALSE))</f>
        <v/>
      </c>
      <c r="D299" s="39"/>
      <c r="E299" s="47"/>
      <c r="F299" s="44"/>
      <c r="G299" s="44"/>
      <c r="H299" s="39"/>
      <c r="I299" s="40"/>
      <c r="J299" s="40"/>
      <c r="K299" s="40"/>
      <c r="L299" s="40"/>
      <c r="M299" s="41"/>
      <c r="N299" s="42"/>
      <c r="O299" s="40"/>
      <c r="P299" s="40"/>
      <c r="Q299" s="40"/>
      <c r="R299" s="40"/>
      <c r="S299" s="43"/>
      <c r="T299" s="43"/>
      <c r="U299" s="40"/>
      <c r="V299" s="40"/>
      <c r="W299" s="44"/>
      <c r="X299" s="45"/>
      <c r="Y299" s="46"/>
      <c r="Z299" s="39"/>
      <c r="AA299" s="39"/>
      <c r="AB299" s="39"/>
      <c r="AC299" s="39"/>
      <c r="AD299" s="46"/>
      <c r="AE299" s="39"/>
      <c r="AF299" s="29"/>
      <c r="AG299" s="29"/>
      <c r="AH299" s="29"/>
      <c r="AI299" s="29"/>
      <c r="AJ299" s="29"/>
    </row>
    <row r="300" spans="1:36" ht="15.75" customHeight="1">
      <c r="A300" s="19"/>
      <c r="B300" s="19"/>
      <c r="C300" s="19" t="str">
        <f>IF('PCA 2022 consolidado'!$B300="","",VLOOKUP(B300,dados!$A$1:$B$24,2,FALSE))</f>
        <v/>
      </c>
      <c r="D300" s="19"/>
      <c r="E300" s="30"/>
      <c r="F300" s="31"/>
      <c r="G300" s="31"/>
      <c r="H300" s="19"/>
      <c r="I300" s="32"/>
      <c r="J300" s="32"/>
      <c r="K300" s="32"/>
      <c r="L300" s="32"/>
      <c r="M300" s="32"/>
      <c r="N300" s="34"/>
      <c r="O300" s="32"/>
      <c r="P300" s="32"/>
      <c r="Q300" s="32"/>
      <c r="R300" s="32"/>
      <c r="S300" s="36"/>
      <c r="T300" s="36"/>
      <c r="U300" s="32"/>
      <c r="V300" s="32"/>
      <c r="W300" s="31"/>
      <c r="X300" s="37"/>
      <c r="Y300" s="38"/>
      <c r="Z300" s="19"/>
      <c r="AA300" s="19"/>
      <c r="AB300" s="19"/>
      <c r="AC300" s="19"/>
      <c r="AD300" s="38"/>
      <c r="AE300" s="19"/>
      <c r="AF300" s="29"/>
      <c r="AG300" s="29"/>
      <c r="AH300" s="29"/>
      <c r="AI300" s="29"/>
      <c r="AJ300" s="29"/>
    </row>
    <row r="301" spans="1:36" ht="15.75" customHeight="1">
      <c r="A301" s="39"/>
      <c r="B301" s="39"/>
      <c r="C301" s="39" t="str">
        <f>IF('PCA 2022 consolidado'!$B301="","",VLOOKUP(B301,dados!$A$1:$B$24,2,FALSE))</f>
        <v/>
      </c>
      <c r="D301" s="39"/>
      <c r="E301" s="47"/>
      <c r="F301" s="44"/>
      <c r="G301" s="44"/>
      <c r="H301" s="39"/>
      <c r="I301" s="40"/>
      <c r="J301" s="40"/>
      <c r="K301" s="40"/>
      <c r="L301" s="40"/>
      <c r="M301" s="40"/>
      <c r="N301" s="42"/>
      <c r="O301" s="40"/>
      <c r="P301" s="40"/>
      <c r="Q301" s="40"/>
      <c r="R301" s="40"/>
      <c r="S301" s="43"/>
      <c r="T301" s="43"/>
      <c r="U301" s="40"/>
      <c r="V301" s="40"/>
      <c r="W301" s="44"/>
      <c r="X301" s="45"/>
      <c r="Y301" s="46"/>
      <c r="Z301" s="39"/>
      <c r="AA301" s="39"/>
      <c r="AB301" s="39"/>
      <c r="AC301" s="39"/>
      <c r="AD301" s="46"/>
      <c r="AE301" s="39"/>
      <c r="AF301" s="29"/>
      <c r="AG301" s="29"/>
      <c r="AH301" s="29"/>
      <c r="AI301" s="29"/>
      <c r="AJ301" s="29"/>
    </row>
    <row r="302" spans="1:36" ht="15.75" customHeight="1">
      <c r="A302" s="19"/>
      <c r="B302" s="19"/>
      <c r="C302" s="19" t="str">
        <f>IF('PCA 2022 consolidado'!$B302="","",VLOOKUP(B302,dados!$A$1:$B$24,2,FALSE))</f>
        <v/>
      </c>
      <c r="D302" s="19"/>
      <c r="E302" s="30"/>
      <c r="F302" s="31"/>
      <c r="G302" s="31"/>
      <c r="H302" s="19"/>
      <c r="I302" s="32"/>
      <c r="J302" s="32"/>
      <c r="K302" s="32"/>
      <c r="L302" s="32"/>
      <c r="M302" s="32"/>
      <c r="N302" s="34"/>
      <c r="O302" s="32"/>
      <c r="P302" s="32"/>
      <c r="Q302" s="32"/>
      <c r="R302" s="32"/>
      <c r="S302" s="36"/>
      <c r="T302" s="36"/>
      <c r="U302" s="32"/>
      <c r="V302" s="32"/>
      <c r="W302" s="31"/>
      <c r="X302" s="37"/>
      <c r="Y302" s="38"/>
      <c r="Z302" s="19"/>
      <c r="AA302" s="19"/>
      <c r="AB302" s="19"/>
      <c r="AC302" s="19"/>
      <c r="AD302" s="38"/>
      <c r="AE302" s="19"/>
      <c r="AF302" s="29"/>
      <c r="AG302" s="29"/>
      <c r="AH302" s="29"/>
      <c r="AI302" s="29"/>
      <c r="AJ302" s="29"/>
    </row>
    <row r="303" spans="1:36" ht="15.75" customHeight="1">
      <c r="A303" s="39"/>
      <c r="B303" s="39"/>
      <c r="C303" s="39" t="str">
        <f>IF('PCA 2022 consolidado'!$B303="","",VLOOKUP(B303,dados!$A$1:$B$24,2,FALSE))</f>
        <v/>
      </c>
      <c r="D303" s="39"/>
      <c r="E303" s="47"/>
      <c r="F303" s="44"/>
      <c r="G303" s="44"/>
      <c r="H303" s="39"/>
      <c r="I303" s="40"/>
      <c r="J303" s="40"/>
      <c r="K303" s="40"/>
      <c r="L303" s="40"/>
      <c r="M303" s="40"/>
      <c r="N303" s="42"/>
      <c r="O303" s="40"/>
      <c r="P303" s="40"/>
      <c r="Q303" s="40"/>
      <c r="R303" s="40"/>
      <c r="S303" s="43"/>
      <c r="T303" s="43"/>
      <c r="U303" s="40"/>
      <c r="V303" s="40"/>
      <c r="W303" s="44"/>
      <c r="X303" s="45"/>
      <c r="Y303" s="46"/>
      <c r="Z303" s="39"/>
      <c r="AA303" s="39"/>
      <c r="AB303" s="39"/>
      <c r="AC303" s="39"/>
      <c r="AD303" s="46"/>
      <c r="AE303" s="39"/>
      <c r="AF303" s="29"/>
      <c r="AG303" s="29"/>
      <c r="AH303" s="29"/>
      <c r="AI303" s="29"/>
      <c r="AJ303" s="29"/>
    </row>
    <row r="304" spans="1:36" ht="15.75" customHeight="1">
      <c r="A304" s="19"/>
      <c r="B304" s="19"/>
      <c r="C304" s="19" t="str">
        <f>IF('PCA 2022 consolidado'!$B304="","",VLOOKUP(B304,dados!$A$1:$B$24,2,FALSE))</f>
        <v/>
      </c>
      <c r="D304" s="19"/>
      <c r="E304" s="30"/>
      <c r="F304" s="31"/>
      <c r="G304" s="31"/>
      <c r="H304" s="19"/>
      <c r="I304" s="32"/>
      <c r="J304" s="32"/>
      <c r="K304" s="32"/>
      <c r="L304" s="32"/>
      <c r="M304" s="32"/>
      <c r="N304" s="34"/>
      <c r="O304" s="32"/>
      <c r="P304" s="32"/>
      <c r="Q304" s="32"/>
      <c r="R304" s="32"/>
      <c r="S304" s="36"/>
      <c r="T304" s="36"/>
      <c r="U304" s="32"/>
      <c r="V304" s="32"/>
      <c r="W304" s="31"/>
      <c r="X304" s="37"/>
      <c r="Y304" s="38"/>
      <c r="Z304" s="19"/>
      <c r="AA304" s="19"/>
      <c r="AB304" s="19"/>
      <c r="AC304" s="19"/>
      <c r="AD304" s="38"/>
      <c r="AE304" s="19"/>
      <c r="AF304" s="29"/>
      <c r="AG304" s="29"/>
      <c r="AH304" s="29"/>
      <c r="AI304" s="29"/>
      <c r="AJ304" s="29"/>
    </row>
    <row r="305" spans="1:36" ht="15.75" customHeight="1">
      <c r="A305" s="39"/>
      <c r="B305" s="39"/>
      <c r="C305" s="39" t="str">
        <f>IF('PCA 2022 consolidado'!$B305="","",VLOOKUP(B305,dados!$A$1:$B$24,2,FALSE))</f>
        <v/>
      </c>
      <c r="D305" s="39"/>
      <c r="E305" s="47"/>
      <c r="F305" s="44"/>
      <c r="G305" s="44"/>
      <c r="H305" s="39"/>
      <c r="I305" s="40"/>
      <c r="J305" s="40"/>
      <c r="K305" s="40"/>
      <c r="L305" s="40"/>
      <c r="M305" s="40"/>
      <c r="N305" s="42"/>
      <c r="O305" s="40"/>
      <c r="P305" s="40"/>
      <c r="Q305" s="40"/>
      <c r="R305" s="40"/>
      <c r="S305" s="43"/>
      <c r="T305" s="43"/>
      <c r="U305" s="40"/>
      <c r="V305" s="40"/>
      <c r="W305" s="44"/>
      <c r="X305" s="45"/>
      <c r="Y305" s="46"/>
      <c r="Z305" s="39"/>
      <c r="AA305" s="39"/>
      <c r="AB305" s="39"/>
      <c r="AC305" s="39"/>
      <c r="AD305" s="46"/>
      <c r="AE305" s="39"/>
      <c r="AF305" s="29"/>
      <c r="AG305" s="29"/>
      <c r="AH305" s="29"/>
      <c r="AI305" s="29"/>
      <c r="AJ305" s="29"/>
    </row>
    <row r="306" spans="1:36" ht="15.75" customHeight="1">
      <c r="A306" s="19"/>
      <c r="B306" s="19"/>
      <c r="C306" s="19" t="str">
        <f>IF('PCA 2022 consolidado'!$B306="","",VLOOKUP(B306,dados!$A$1:$B$24,2,FALSE))</f>
        <v/>
      </c>
      <c r="D306" s="19"/>
      <c r="E306" s="30"/>
      <c r="F306" s="31"/>
      <c r="G306" s="31"/>
      <c r="H306" s="19"/>
      <c r="I306" s="32"/>
      <c r="J306" s="32"/>
      <c r="K306" s="32"/>
      <c r="L306" s="32"/>
      <c r="M306" s="32"/>
      <c r="N306" s="34"/>
      <c r="O306" s="32"/>
      <c r="P306" s="32"/>
      <c r="Q306" s="32"/>
      <c r="R306" s="32"/>
      <c r="S306" s="36"/>
      <c r="T306" s="36"/>
      <c r="U306" s="32"/>
      <c r="V306" s="32"/>
      <c r="W306" s="31"/>
      <c r="X306" s="37"/>
      <c r="Y306" s="38"/>
      <c r="Z306" s="19"/>
      <c r="AA306" s="19"/>
      <c r="AB306" s="19"/>
      <c r="AC306" s="19"/>
      <c r="AD306" s="38"/>
      <c r="AE306" s="19"/>
      <c r="AF306" s="29"/>
      <c r="AG306" s="29"/>
      <c r="AH306" s="29"/>
      <c r="AI306" s="29"/>
      <c r="AJ306" s="29"/>
    </row>
    <row r="307" spans="1:36" ht="15.75" customHeight="1">
      <c r="A307" s="39"/>
      <c r="B307" s="39"/>
      <c r="C307" s="39" t="str">
        <f>IF('PCA 2022 consolidado'!$B307="","",VLOOKUP(B307,dados!$A$1:$B$24,2,FALSE))</f>
        <v/>
      </c>
      <c r="D307" s="39"/>
      <c r="E307" s="47"/>
      <c r="F307" s="44"/>
      <c r="G307" s="44"/>
      <c r="H307" s="39"/>
      <c r="I307" s="40"/>
      <c r="J307" s="40"/>
      <c r="K307" s="40"/>
      <c r="L307" s="40"/>
      <c r="M307" s="40"/>
      <c r="N307" s="42"/>
      <c r="O307" s="40"/>
      <c r="P307" s="40"/>
      <c r="Q307" s="40"/>
      <c r="R307" s="40"/>
      <c r="S307" s="43"/>
      <c r="T307" s="43"/>
      <c r="U307" s="40"/>
      <c r="V307" s="40"/>
      <c r="W307" s="44"/>
      <c r="X307" s="45"/>
      <c r="Y307" s="46"/>
      <c r="Z307" s="39"/>
      <c r="AA307" s="39"/>
      <c r="AB307" s="39"/>
      <c r="AC307" s="39"/>
      <c r="AD307" s="46"/>
      <c r="AE307" s="39"/>
      <c r="AF307" s="29"/>
      <c r="AG307" s="29"/>
      <c r="AH307" s="29"/>
      <c r="AI307" s="29"/>
      <c r="AJ307" s="29"/>
    </row>
    <row r="308" spans="1:36" ht="15.75" customHeight="1">
      <c r="A308" s="19"/>
      <c r="B308" s="19"/>
      <c r="C308" s="19" t="str">
        <f>IF('PCA 2022 consolidado'!$B308="","",VLOOKUP(B308,dados!$A$1:$B$24,2,FALSE))</f>
        <v/>
      </c>
      <c r="D308" s="19"/>
      <c r="E308" s="30"/>
      <c r="F308" s="31"/>
      <c r="G308" s="31"/>
      <c r="H308" s="19"/>
      <c r="I308" s="32"/>
      <c r="J308" s="32"/>
      <c r="K308" s="32"/>
      <c r="L308" s="32"/>
      <c r="M308" s="32"/>
      <c r="N308" s="34"/>
      <c r="O308" s="32"/>
      <c r="P308" s="32"/>
      <c r="Q308" s="32"/>
      <c r="R308" s="32"/>
      <c r="S308" s="36"/>
      <c r="T308" s="36"/>
      <c r="U308" s="32"/>
      <c r="V308" s="32"/>
      <c r="W308" s="31"/>
      <c r="X308" s="37"/>
      <c r="Y308" s="38"/>
      <c r="Z308" s="19"/>
      <c r="AA308" s="19"/>
      <c r="AB308" s="19"/>
      <c r="AC308" s="19"/>
      <c r="AD308" s="38"/>
      <c r="AE308" s="19"/>
      <c r="AF308" s="29"/>
      <c r="AG308" s="29"/>
      <c r="AH308" s="29"/>
      <c r="AI308" s="29"/>
      <c r="AJ308" s="29"/>
    </row>
    <row r="309" spans="1:36" ht="15.75" customHeight="1">
      <c r="A309" s="39"/>
      <c r="B309" s="39"/>
      <c r="C309" s="39" t="str">
        <f>IF('PCA 2022 consolidado'!$B309="","",VLOOKUP(B309,dados!$A$1:$B$24,2,FALSE))</f>
        <v/>
      </c>
      <c r="D309" s="39"/>
      <c r="E309" s="47"/>
      <c r="F309" s="44"/>
      <c r="G309" s="44"/>
      <c r="H309" s="39"/>
      <c r="I309" s="40"/>
      <c r="J309" s="40"/>
      <c r="K309" s="40"/>
      <c r="L309" s="40"/>
      <c r="M309" s="40"/>
      <c r="N309" s="42"/>
      <c r="O309" s="40"/>
      <c r="P309" s="40"/>
      <c r="Q309" s="40"/>
      <c r="R309" s="40"/>
      <c r="S309" s="43"/>
      <c r="T309" s="43"/>
      <c r="U309" s="40"/>
      <c r="V309" s="40"/>
      <c r="W309" s="44"/>
      <c r="X309" s="45"/>
      <c r="Y309" s="46"/>
      <c r="Z309" s="39"/>
      <c r="AA309" s="39"/>
      <c r="AB309" s="39"/>
      <c r="AC309" s="39"/>
      <c r="AD309" s="46"/>
      <c r="AE309" s="39"/>
      <c r="AF309" s="29"/>
      <c r="AG309" s="29"/>
      <c r="AH309" s="29"/>
      <c r="AI309" s="29"/>
      <c r="AJ309" s="29"/>
    </row>
    <row r="310" spans="1:36" ht="15.75" customHeight="1">
      <c r="A310" s="19"/>
      <c r="B310" s="19"/>
      <c r="C310" s="19" t="str">
        <f>IF('PCA 2022 consolidado'!$B310="","",VLOOKUP(B310,dados!$A$1:$B$24,2,FALSE))</f>
        <v/>
      </c>
      <c r="D310" s="19"/>
      <c r="E310" s="30"/>
      <c r="F310" s="31"/>
      <c r="G310" s="31"/>
      <c r="H310" s="19"/>
      <c r="I310" s="32"/>
      <c r="J310" s="32"/>
      <c r="K310" s="32"/>
      <c r="L310" s="32"/>
      <c r="M310" s="32"/>
      <c r="N310" s="34"/>
      <c r="O310" s="32"/>
      <c r="P310" s="32"/>
      <c r="Q310" s="32"/>
      <c r="R310" s="32"/>
      <c r="S310" s="36"/>
      <c r="T310" s="36"/>
      <c r="U310" s="32"/>
      <c r="V310" s="32"/>
      <c r="W310" s="31"/>
      <c r="X310" s="37"/>
      <c r="Y310" s="38"/>
      <c r="Z310" s="19"/>
      <c r="AA310" s="19"/>
      <c r="AB310" s="19"/>
      <c r="AC310" s="19"/>
      <c r="AD310" s="38"/>
      <c r="AE310" s="19"/>
      <c r="AF310" s="29"/>
      <c r="AG310" s="29"/>
      <c r="AH310" s="29"/>
      <c r="AI310" s="29"/>
      <c r="AJ310" s="29"/>
    </row>
    <row r="311" spans="1:36" ht="15.75" customHeight="1">
      <c r="A311" s="39"/>
      <c r="B311" s="39"/>
      <c r="C311" s="39" t="str">
        <f>IF('PCA 2022 consolidado'!$B311="","",VLOOKUP(B311,dados!$A$1:$B$24,2,FALSE))</f>
        <v/>
      </c>
      <c r="D311" s="39"/>
      <c r="E311" s="47"/>
      <c r="F311" s="44"/>
      <c r="G311" s="44"/>
      <c r="H311" s="39"/>
      <c r="I311" s="40"/>
      <c r="J311" s="40"/>
      <c r="K311" s="40"/>
      <c r="L311" s="40"/>
      <c r="M311" s="40"/>
      <c r="N311" s="42"/>
      <c r="O311" s="40"/>
      <c r="P311" s="40"/>
      <c r="Q311" s="40"/>
      <c r="R311" s="40"/>
      <c r="S311" s="43"/>
      <c r="T311" s="43"/>
      <c r="U311" s="40"/>
      <c r="V311" s="40"/>
      <c r="W311" s="44"/>
      <c r="X311" s="45"/>
      <c r="Y311" s="46"/>
      <c r="Z311" s="39"/>
      <c r="AA311" s="39"/>
      <c r="AB311" s="39"/>
      <c r="AC311" s="39"/>
      <c r="AD311" s="46"/>
      <c r="AE311" s="39"/>
      <c r="AF311" s="29"/>
      <c r="AG311" s="29"/>
      <c r="AH311" s="29"/>
      <c r="AI311" s="29"/>
      <c r="AJ311" s="29"/>
    </row>
    <row r="312" spans="1:36" ht="15.75" customHeight="1">
      <c r="A312" s="19"/>
      <c r="B312" s="19"/>
      <c r="C312" s="19" t="str">
        <f>IF('PCA 2022 consolidado'!$B312="","",VLOOKUP(B312,dados!$A$1:$B$24,2,FALSE))</f>
        <v/>
      </c>
      <c r="D312" s="19"/>
      <c r="E312" s="30"/>
      <c r="F312" s="31"/>
      <c r="G312" s="31"/>
      <c r="H312" s="19"/>
      <c r="I312" s="32"/>
      <c r="J312" s="32"/>
      <c r="K312" s="32"/>
      <c r="L312" s="32"/>
      <c r="M312" s="32"/>
      <c r="N312" s="34"/>
      <c r="O312" s="32"/>
      <c r="P312" s="32"/>
      <c r="Q312" s="32"/>
      <c r="R312" s="32"/>
      <c r="S312" s="36"/>
      <c r="T312" s="36"/>
      <c r="U312" s="32"/>
      <c r="V312" s="32"/>
      <c r="W312" s="31"/>
      <c r="X312" s="37"/>
      <c r="Y312" s="38"/>
      <c r="Z312" s="19"/>
      <c r="AA312" s="19"/>
      <c r="AB312" s="19"/>
      <c r="AC312" s="19"/>
      <c r="AD312" s="38"/>
      <c r="AE312" s="19"/>
      <c r="AF312" s="29"/>
      <c r="AG312" s="29"/>
      <c r="AH312" s="29"/>
      <c r="AI312" s="29"/>
      <c r="AJ312" s="29"/>
    </row>
    <row r="313" spans="1:36" ht="15.75" customHeight="1">
      <c r="A313" s="39"/>
      <c r="B313" s="39"/>
      <c r="C313" s="39" t="str">
        <f>IF('PCA 2022 consolidado'!$B313="","",VLOOKUP(B313,dados!$A$1:$B$24,2,FALSE))</f>
        <v/>
      </c>
      <c r="D313" s="39"/>
      <c r="E313" s="47"/>
      <c r="F313" s="44"/>
      <c r="G313" s="44"/>
      <c r="H313" s="39"/>
      <c r="I313" s="40"/>
      <c r="J313" s="40"/>
      <c r="K313" s="40"/>
      <c r="L313" s="40"/>
      <c r="M313" s="40"/>
      <c r="N313" s="42"/>
      <c r="O313" s="40"/>
      <c r="P313" s="40"/>
      <c r="Q313" s="40"/>
      <c r="R313" s="40"/>
      <c r="S313" s="43"/>
      <c r="T313" s="43"/>
      <c r="U313" s="40"/>
      <c r="V313" s="40"/>
      <c r="W313" s="44"/>
      <c r="X313" s="45"/>
      <c r="Y313" s="46"/>
      <c r="Z313" s="39"/>
      <c r="AA313" s="39"/>
      <c r="AB313" s="39"/>
      <c r="AC313" s="39"/>
      <c r="AD313" s="46"/>
      <c r="AE313" s="39"/>
      <c r="AF313" s="29"/>
      <c r="AG313" s="29"/>
      <c r="AH313" s="29"/>
      <c r="AI313" s="29"/>
      <c r="AJ313" s="29"/>
    </row>
    <row r="314" spans="1:36" ht="15.75" customHeight="1">
      <c r="A314" s="19"/>
      <c r="B314" s="19"/>
      <c r="C314" s="19" t="str">
        <f>IF('PCA 2022 consolidado'!$B314="","",VLOOKUP(B314,dados!$A$1:$B$24,2,FALSE))</f>
        <v/>
      </c>
      <c r="D314" s="19"/>
      <c r="E314" s="30"/>
      <c r="F314" s="31"/>
      <c r="G314" s="31"/>
      <c r="H314" s="19"/>
      <c r="I314" s="32"/>
      <c r="J314" s="32"/>
      <c r="K314" s="32"/>
      <c r="L314" s="32"/>
      <c r="M314" s="32"/>
      <c r="N314" s="34"/>
      <c r="O314" s="32"/>
      <c r="P314" s="32"/>
      <c r="Q314" s="32"/>
      <c r="R314" s="32"/>
      <c r="S314" s="36"/>
      <c r="T314" s="36"/>
      <c r="U314" s="32"/>
      <c r="V314" s="32"/>
      <c r="W314" s="31"/>
      <c r="X314" s="37"/>
      <c r="Y314" s="38"/>
      <c r="Z314" s="19"/>
      <c r="AA314" s="19"/>
      <c r="AB314" s="19"/>
      <c r="AC314" s="19"/>
      <c r="AD314" s="38"/>
      <c r="AE314" s="19"/>
      <c r="AF314" s="29"/>
      <c r="AG314" s="29"/>
      <c r="AH314" s="29"/>
      <c r="AI314" s="29"/>
      <c r="AJ314" s="29"/>
    </row>
    <row r="315" spans="1:36" ht="15.75" customHeight="1">
      <c r="A315" s="39"/>
      <c r="B315" s="39"/>
      <c r="C315" s="39" t="str">
        <f>IF('PCA 2022 consolidado'!$B315="","",VLOOKUP(B315,dados!$A$1:$B$24,2,FALSE))</f>
        <v/>
      </c>
      <c r="D315" s="39"/>
      <c r="E315" s="47"/>
      <c r="F315" s="44"/>
      <c r="G315" s="44"/>
      <c r="H315" s="39"/>
      <c r="I315" s="40"/>
      <c r="J315" s="40"/>
      <c r="K315" s="40"/>
      <c r="L315" s="40"/>
      <c r="M315" s="40"/>
      <c r="N315" s="42"/>
      <c r="O315" s="40"/>
      <c r="P315" s="40"/>
      <c r="Q315" s="40"/>
      <c r="R315" s="40"/>
      <c r="S315" s="43"/>
      <c r="T315" s="43"/>
      <c r="U315" s="40"/>
      <c r="V315" s="40"/>
      <c r="W315" s="44"/>
      <c r="X315" s="45"/>
      <c r="Y315" s="46"/>
      <c r="Z315" s="39"/>
      <c r="AA315" s="39"/>
      <c r="AB315" s="39"/>
      <c r="AC315" s="39"/>
      <c r="AD315" s="46"/>
      <c r="AE315" s="39"/>
      <c r="AF315" s="29"/>
      <c r="AG315" s="29"/>
      <c r="AH315" s="29"/>
      <c r="AI315" s="29"/>
      <c r="AJ315" s="29"/>
    </row>
    <row r="316" spans="1:36" ht="15.75" customHeight="1">
      <c r="A316" s="19"/>
      <c r="B316" s="19"/>
      <c r="C316" s="19" t="str">
        <f>IF('PCA 2022 consolidado'!$B316="","",VLOOKUP(B316,dados!$A$1:$B$24,2,FALSE))</f>
        <v/>
      </c>
      <c r="D316" s="19"/>
      <c r="E316" s="30"/>
      <c r="F316" s="31"/>
      <c r="G316" s="31"/>
      <c r="H316" s="19"/>
      <c r="I316" s="32"/>
      <c r="J316" s="32"/>
      <c r="K316" s="32"/>
      <c r="L316" s="32"/>
      <c r="M316" s="32"/>
      <c r="N316" s="34"/>
      <c r="O316" s="32"/>
      <c r="P316" s="32"/>
      <c r="Q316" s="32"/>
      <c r="R316" s="32"/>
      <c r="S316" s="36"/>
      <c r="T316" s="36"/>
      <c r="U316" s="32"/>
      <c r="V316" s="32"/>
      <c r="W316" s="31"/>
      <c r="X316" s="37"/>
      <c r="Y316" s="38"/>
      <c r="Z316" s="19"/>
      <c r="AA316" s="19"/>
      <c r="AB316" s="19"/>
      <c r="AC316" s="19"/>
      <c r="AD316" s="38"/>
      <c r="AE316" s="19"/>
      <c r="AF316" s="29"/>
      <c r="AG316" s="29"/>
      <c r="AH316" s="29"/>
      <c r="AI316" s="29"/>
      <c r="AJ316" s="29"/>
    </row>
    <row r="317" spans="1:36" ht="15.75" customHeight="1">
      <c r="A317" s="39"/>
      <c r="B317" s="39"/>
      <c r="C317" s="39" t="str">
        <f>IF('PCA 2022 consolidado'!$B317="","",VLOOKUP(B317,dados!$A$1:$B$24,2,FALSE))</f>
        <v/>
      </c>
      <c r="D317" s="39"/>
      <c r="E317" s="47"/>
      <c r="F317" s="44"/>
      <c r="G317" s="44"/>
      <c r="H317" s="39"/>
      <c r="I317" s="40"/>
      <c r="J317" s="40"/>
      <c r="K317" s="40"/>
      <c r="L317" s="40"/>
      <c r="M317" s="40"/>
      <c r="N317" s="42"/>
      <c r="O317" s="40"/>
      <c r="P317" s="40"/>
      <c r="Q317" s="40"/>
      <c r="R317" s="40"/>
      <c r="S317" s="43"/>
      <c r="T317" s="43"/>
      <c r="U317" s="40"/>
      <c r="V317" s="40"/>
      <c r="W317" s="44"/>
      <c r="X317" s="45"/>
      <c r="Y317" s="46"/>
      <c r="Z317" s="39"/>
      <c r="AA317" s="39"/>
      <c r="AB317" s="39"/>
      <c r="AC317" s="39"/>
      <c r="AD317" s="46"/>
      <c r="AE317" s="39"/>
      <c r="AF317" s="29"/>
      <c r="AG317" s="29"/>
      <c r="AH317" s="29"/>
      <c r="AI317" s="29"/>
      <c r="AJ317" s="29"/>
    </row>
    <row r="318" spans="1:36" ht="15.75" customHeight="1">
      <c r="A318" s="19"/>
      <c r="B318" s="19"/>
      <c r="C318" s="19" t="str">
        <f>IF('PCA 2022 consolidado'!$B318="","",VLOOKUP(B318,dados!$A$1:$B$24,2,FALSE))</f>
        <v/>
      </c>
      <c r="D318" s="19"/>
      <c r="E318" s="30"/>
      <c r="F318" s="31"/>
      <c r="G318" s="31"/>
      <c r="H318" s="19"/>
      <c r="I318" s="32"/>
      <c r="J318" s="32"/>
      <c r="K318" s="32"/>
      <c r="L318" s="32"/>
      <c r="M318" s="32"/>
      <c r="N318" s="34"/>
      <c r="O318" s="32"/>
      <c r="P318" s="32"/>
      <c r="Q318" s="32"/>
      <c r="R318" s="32"/>
      <c r="S318" s="36"/>
      <c r="T318" s="36"/>
      <c r="U318" s="32"/>
      <c r="V318" s="32"/>
      <c r="W318" s="31"/>
      <c r="X318" s="37"/>
      <c r="Y318" s="38"/>
      <c r="Z318" s="19"/>
      <c r="AA318" s="19"/>
      <c r="AB318" s="19"/>
      <c r="AC318" s="19"/>
      <c r="AD318" s="38"/>
      <c r="AE318" s="19"/>
      <c r="AF318" s="29"/>
      <c r="AG318" s="29"/>
      <c r="AH318" s="29"/>
      <c r="AI318" s="29"/>
      <c r="AJ318" s="29"/>
    </row>
    <row r="319" spans="1:36" ht="15.75" customHeight="1">
      <c r="A319" s="39"/>
      <c r="B319" s="39"/>
      <c r="C319" s="39" t="str">
        <f>IF('PCA 2022 consolidado'!$B319="","",VLOOKUP(B319,dados!$A$1:$B$24,2,FALSE))</f>
        <v/>
      </c>
      <c r="D319" s="39"/>
      <c r="E319" s="47"/>
      <c r="F319" s="44"/>
      <c r="G319" s="44"/>
      <c r="H319" s="39"/>
      <c r="I319" s="40"/>
      <c r="J319" s="40"/>
      <c r="K319" s="40"/>
      <c r="L319" s="40"/>
      <c r="M319" s="40"/>
      <c r="N319" s="42"/>
      <c r="O319" s="40"/>
      <c r="P319" s="40"/>
      <c r="Q319" s="40"/>
      <c r="R319" s="40"/>
      <c r="S319" s="43"/>
      <c r="T319" s="43"/>
      <c r="U319" s="40"/>
      <c r="V319" s="40"/>
      <c r="W319" s="44"/>
      <c r="X319" s="45"/>
      <c r="Y319" s="46"/>
      <c r="Z319" s="39"/>
      <c r="AA319" s="39"/>
      <c r="AB319" s="39"/>
      <c r="AC319" s="39"/>
      <c r="AD319" s="46"/>
      <c r="AE319" s="39"/>
      <c r="AF319" s="29"/>
      <c r="AG319" s="29"/>
      <c r="AH319" s="29"/>
      <c r="AI319" s="29"/>
      <c r="AJ319" s="29"/>
    </row>
    <row r="320" spans="1:36" ht="15.75" customHeight="1">
      <c r="A320" s="19"/>
      <c r="B320" s="19"/>
      <c r="C320" s="19" t="str">
        <f>IF('PCA 2022 consolidado'!$B320="","",VLOOKUP(B320,dados!$A$1:$B$24,2,FALSE))</f>
        <v/>
      </c>
      <c r="D320" s="19"/>
      <c r="E320" s="30"/>
      <c r="F320" s="31"/>
      <c r="G320" s="31"/>
      <c r="H320" s="19"/>
      <c r="I320" s="32"/>
      <c r="J320" s="32"/>
      <c r="K320" s="32"/>
      <c r="L320" s="32"/>
      <c r="M320" s="32"/>
      <c r="N320" s="34"/>
      <c r="O320" s="32"/>
      <c r="P320" s="32"/>
      <c r="Q320" s="32"/>
      <c r="R320" s="32"/>
      <c r="S320" s="36"/>
      <c r="T320" s="36"/>
      <c r="U320" s="32"/>
      <c r="V320" s="32"/>
      <c r="W320" s="31"/>
      <c r="X320" s="37"/>
      <c r="Y320" s="38"/>
      <c r="Z320" s="19"/>
      <c r="AA320" s="19"/>
      <c r="AB320" s="19"/>
      <c r="AC320" s="19"/>
      <c r="AD320" s="38"/>
      <c r="AE320" s="19"/>
      <c r="AF320" s="29"/>
      <c r="AG320" s="29"/>
      <c r="AH320" s="29"/>
      <c r="AI320" s="29"/>
      <c r="AJ320" s="29"/>
    </row>
    <row r="321" spans="1:36" ht="15.75" customHeight="1">
      <c r="A321" s="39"/>
      <c r="B321" s="39"/>
      <c r="C321" s="39" t="str">
        <f>IF('PCA 2022 consolidado'!$B321="","",VLOOKUP(B321,dados!$A$1:$B$24,2,FALSE))</f>
        <v/>
      </c>
      <c r="D321" s="39"/>
      <c r="E321" s="47"/>
      <c r="F321" s="44"/>
      <c r="G321" s="44"/>
      <c r="H321" s="39"/>
      <c r="I321" s="40"/>
      <c r="J321" s="40"/>
      <c r="K321" s="40"/>
      <c r="L321" s="40"/>
      <c r="M321" s="40"/>
      <c r="N321" s="42"/>
      <c r="O321" s="40"/>
      <c r="P321" s="40"/>
      <c r="Q321" s="40"/>
      <c r="R321" s="40"/>
      <c r="S321" s="43"/>
      <c r="T321" s="43"/>
      <c r="U321" s="40"/>
      <c r="V321" s="40"/>
      <c r="W321" s="44"/>
      <c r="X321" s="45"/>
      <c r="Y321" s="46"/>
      <c r="Z321" s="39"/>
      <c r="AA321" s="39"/>
      <c r="AB321" s="39"/>
      <c r="AC321" s="39"/>
      <c r="AD321" s="46"/>
      <c r="AE321" s="39"/>
      <c r="AF321" s="29"/>
      <c r="AG321" s="29"/>
      <c r="AH321" s="29"/>
      <c r="AI321" s="29"/>
      <c r="AJ321" s="29"/>
    </row>
    <row r="322" spans="1:36" ht="15.75" customHeight="1">
      <c r="A322" s="19"/>
      <c r="B322" s="19"/>
      <c r="C322" s="19" t="str">
        <f>IF('PCA 2022 consolidado'!$B322="","",VLOOKUP(B322,dados!$A$1:$B$24,2,FALSE))</f>
        <v/>
      </c>
      <c r="D322" s="19"/>
      <c r="E322" s="30"/>
      <c r="F322" s="31"/>
      <c r="G322" s="31"/>
      <c r="H322" s="19"/>
      <c r="I322" s="32"/>
      <c r="J322" s="32"/>
      <c r="K322" s="32"/>
      <c r="L322" s="32"/>
      <c r="M322" s="32"/>
      <c r="N322" s="34"/>
      <c r="O322" s="32"/>
      <c r="P322" s="32"/>
      <c r="Q322" s="32"/>
      <c r="R322" s="32"/>
      <c r="S322" s="36"/>
      <c r="T322" s="36"/>
      <c r="U322" s="32"/>
      <c r="V322" s="32"/>
      <c r="W322" s="31"/>
      <c r="X322" s="37"/>
      <c r="Y322" s="38"/>
      <c r="Z322" s="19"/>
      <c r="AA322" s="19"/>
      <c r="AB322" s="19"/>
      <c r="AC322" s="19"/>
      <c r="AD322" s="38"/>
      <c r="AE322" s="19"/>
      <c r="AF322" s="29"/>
      <c r="AG322" s="29"/>
      <c r="AH322" s="29"/>
      <c r="AI322" s="29"/>
      <c r="AJ322" s="29"/>
    </row>
    <row r="323" spans="1:36" ht="15.75" customHeight="1">
      <c r="A323" s="39"/>
      <c r="B323" s="39"/>
      <c r="C323" s="39" t="str">
        <f>IF('PCA 2022 consolidado'!$B323="","",VLOOKUP(B323,dados!$A$1:$B$24,2,FALSE))</f>
        <v/>
      </c>
      <c r="D323" s="39"/>
      <c r="E323" s="47"/>
      <c r="F323" s="44"/>
      <c r="G323" s="44"/>
      <c r="H323" s="39"/>
      <c r="I323" s="40"/>
      <c r="J323" s="40"/>
      <c r="K323" s="40"/>
      <c r="L323" s="40"/>
      <c r="M323" s="40"/>
      <c r="N323" s="42"/>
      <c r="O323" s="40"/>
      <c r="P323" s="40"/>
      <c r="Q323" s="40"/>
      <c r="R323" s="40"/>
      <c r="S323" s="43"/>
      <c r="T323" s="43"/>
      <c r="U323" s="40"/>
      <c r="V323" s="40"/>
      <c r="W323" s="44"/>
      <c r="X323" s="45"/>
      <c r="Y323" s="46"/>
      <c r="Z323" s="39"/>
      <c r="AA323" s="39"/>
      <c r="AB323" s="39"/>
      <c r="AC323" s="39"/>
      <c r="AD323" s="46"/>
      <c r="AE323" s="39"/>
      <c r="AF323" s="29"/>
      <c r="AG323" s="29"/>
      <c r="AH323" s="29"/>
      <c r="AI323" s="29"/>
      <c r="AJ323" s="29"/>
    </row>
    <row r="324" spans="1:36" ht="15.75" customHeight="1">
      <c r="A324" s="19"/>
      <c r="B324" s="19"/>
      <c r="C324" s="19" t="str">
        <f>IF('PCA 2022 consolidado'!$B324="","",VLOOKUP(B324,dados!$A$1:$B$24,2,FALSE))</f>
        <v/>
      </c>
      <c r="D324" s="19"/>
      <c r="E324" s="30"/>
      <c r="F324" s="31"/>
      <c r="G324" s="31"/>
      <c r="H324" s="19"/>
      <c r="I324" s="32"/>
      <c r="J324" s="32"/>
      <c r="K324" s="32"/>
      <c r="L324" s="32"/>
      <c r="M324" s="32"/>
      <c r="N324" s="34"/>
      <c r="O324" s="32"/>
      <c r="P324" s="32"/>
      <c r="Q324" s="32"/>
      <c r="R324" s="32"/>
      <c r="S324" s="36"/>
      <c r="T324" s="36"/>
      <c r="U324" s="32"/>
      <c r="V324" s="32"/>
      <c r="W324" s="31"/>
      <c r="X324" s="37"/>
      <c r="Y324" s="38"/>
      <c r="Z324" s="19"/>
      <c r="AA324" s="19"/>
      <c r="AB324" s="19"/>
      <c r="AC324" s="19"/>
      <c r="AD324" s="38"/>
      <c r="AE324" s="19"/>
      <c r="AF324" s="29"/>
      <c r="AG324" s="29"/>
      <c r="AH324" s="29"/>
      <c r="AI324" s="29"/>
      <c r="AJ324" s="29"/>
    </row>
    <row r="325" spans="1:36" ht="15.75" customHeight="1">
      <c r="A325" s="39"/>
      <c r="B325" s="39"/>
      <c r="C325" s="39" t="str">
        <f>IF('PCA 2022 consolidado'!$B325="","",VLOOKUP(B325,dados!$A$1:$B$24,2,FALSE))</f>
        <v/>
      </c>
      <c r="D325" s="39"/>
      <c r="E325" s="47"/>
      <c r="F325" s="44"/>
      <c r="G325" s="44"/>
      <c r="H325" s="39"/>
      <c r="I325" s="40"/>
      <c r="J325" s="40"/>
      <c r="K325" s="40"/>
      <c r="L325" s="40"/>
      <c r="M325" s="40"/>
      <c r="N325" s="42"/>
      <c r="O325" s="40"/>
      <c r="P325" s="40"/>
      <c r="Q325" s="40"/>
      <c r="R325" s="40"/>
      <c r="S325" s="43"/>
      <c r="T325" s="43"/>
      <c r="U325" s="40"/>
      <c r="V325" s="40"/>
      <c r="W325" s="44"/>
      <c r="X325" s="45"/>
      <c r="Y325" s="46"/>
      <c r="Z325" s="39"/>
      <c r="AA325" s="39"/>
      <c r="AB325" s="39"/>
      <c r="AC325" s="39"/>
      <c r="AD325" s="46"/>
      <c r="AE325" s="39"/>
      <c r="AF325" s="29"/>
      <c r="AG325" s="29"/>
      <c r="AH325" s="29"/>
      <c r="AI325" s="29"/>
      <c r="AJ325" s="29"/>
    </row>
    <row r="326" spans="1:36" ht="15.75" customHeight="1">
      <c r="A326" s="19"/>
      <c r="B326" s="19"/>
      <c r="C326" s="19" t="str">
        <f>IF('PCA 2022 consolidado'!$B326="","",VLOOKUP(B326,dados!$A$1:$B$24,2,FALSE))</f>
        <v/>
      </c>
      <c r="D326" s="19"/>
      <c r="E326" s="30"/>
      <c r="F326" s="31"/>
      <c r="G326" s="31"/>
      <c r="H326" s="19"/>
      <c r="I326" s="32"/>
      <c r="J326" s="32"/>
      <c r="K326" s="32"/>
      <c r="L326" s="32"/>
      <c r="M326" s="32"/>
      <c r="N326" s="34"/>
      <c r="O326" s="32"/>
      <c r="P326" s="32"/>
      <c r="Q326" s="32"/>
      <c r="R326" s="32"/>
      <c r="S326" s="36"/>
      <c r="T326" s="36"/>
      <c r="U326" s="32"/>
      <c r="V326" s="32"/>
      <c r="W326" s="31"/>
      <c r="X326" s="37"/>
      <c r="Y326" s="38"/>
      <c r="Z326" s="19"/>
      <c r="AA326" s="19"/>
      <c r="AB326" s="19"/>
      <c r="AC326" s="19"/>
      <c r="AD326" s="38"/>
      <c r="AE326" s="19"/>
      <c r="AF326" s="29"/>
      <c r="AG326" s="29"/>
      <c r="AH326" s="29"/>
      <c r="AI326" s="29"/>
      <c r="AJ326" s="29"/>
    </row>
    <row r="327" spans="1:36" ht="15.75" customHeight="1">
      <c r="A327" s="39"/>
      <c r="B327" s="39"/>
      <c r="C327" s="39" t="str">
        <f>IF('PCA 2022 consolidado'!$B327="","",VLOOKUP(B327,dados!$A$1:$B$24,2,FALSE))</f>
        <v/>
      </c>
      <c r="D327" s="39"/>
      <c r="E327" s="47"/>
      <c r="F327" s="44"/>
      <c r="G327" s="44"/>
      <c r="H327" s="39"/>
      <c r="I327" s="40"/>
      <c r="J327" s="40"/>
      <c r="K327" s="40"/>
      <c r="L327" s="40"/>
      <c r="M327" s="40"/>
      <c r="N327" s="42"/>
      <c r="O327" s="40"/>
      <c r="P327" s="40"/>
      <c r="Q327" s="40"/>
      <c r="R327" s="40"/>
      <c r="S327" s="43"/>
      <c r="T327" s="43"/>
      <c r="U327" s="40"/>
      <c r="V327" s="40"/>
      <c r="W327" s="44"/>
      <c r="X327" s="45"/>
      <c r="Y327" s="46"/>
      <c r="Z327" s="39"/>
      <c r="AA327" s="39"/>
      <c r="AB327" s="39"/>
      <c r="AC327" s="39"/>
      <c r="AD327" s="46"/>
      <c r="AE327" s="39"/>
      <c r="AF327" s="29"/>
      <c r="AG327" s="29"/>
      <c r="AH327" s="29"/>
      <c r="AI327" s="29"/>
      <c r="AJ327" s="29"/>
    </row>
    <row r="328" spans="1:36" ht="15.75" customHeight="1">
      <c r="A328" s="19"/>
      <c r="B328" s="19"/>
      <c r="C328" s="19" t="str">
        <f>IF('PCA 2022 consolidado'!$B328="","",VLOOKUP(B328,dados!$A$1:$B$24,2,FALSE))</f>
        <v/>
      </c>
      <c r="D328" s="19"/>
      <c r="E328" s="30"/>
      <c r="F328" s="31"/>
      <c r="G328" s="31"/>
      <c r="H328" s="19"/>
      <c r="I328" s="32"/>
      <c r="J328" s="32"/>
      <c r="K328" s="32"/>
      <c r="L328" s="32"/>
      <c r="M328" s="32"/>
      <c r="N328" s="34"/>
      <c r="O328" s="32"/>
      <c r="P328" s="32"/>
      <c r="Q328" s="32"/>
      <c r="R328" s="32"/>
      <c r="S328" s="36"/>
      <c r="T328" s="36"/>
      <c r="U328" s="32"/>
      <c r="V328" s="32"/>
      <c r="W328" s="31"/>
      <c r="X328" s="37"/>
      <c r="Y328" s="38"/>
      <c r="Z328" s="19"/>
      <c r="AA328" s="19"/>
      <c r="AB328" s="19"/>
      <c r="AC328" s="19"/>
      <c r="AD328" s="38"/>
      <c r="AE328" s="19"/>
      <c r="AF328" s="29"/>
      <c r="AG328" s="29"/>
      <c r="AH328" s="29"/>
      <c r="AI328" s="29"/>
      <c r="AJ328" s="29"/>
    </row>
    <row r="329" spans="1:36" ht="15.75" customHeight="1">
      <c r="A329" s="39"/>
      <c r="B329" s="39"/>
      <c r="C329" s="39" t="str">
        <f>IF('PCA 2022 consolidado'!$B329="","",VLOOKUP(B329,dados!$A$1:$B$24,2,FALSE))</f>
        <v/>
      </c>
      <c r="D329" s="39"/>
      <c r="E329" s="47"/>
      <c r="F329" s="44"/>
      <c r="G329" s="44"/>
      <c r="H329" s="39"/>
      <c r="I329" s="40"/>
      <c r="J329" s="40"/>
      <c r="K329" s="40"/>
      <c r="L329" s="40"/>
      <c r="M329" s="40"/>
      <c r="N329" s="42"/>
      <c r="O329" s="40"/>
      <c r="P329" s="40"/>
      <c r="Q329" s="40"/>
      <c r="R329" s="40"/>
      <c r="S329" s="43"/>
      <c r="T329" s="43"/>
      <c r="U329" s="40"/>
      <c r="V329" s="40"/>
      <c r="W329" s="44"/>
      <c r="X329" s="45"/>
      <c r="Y329" s="46"/>
      <c r="Z329" s="39"/>
      <c r="AA329" s="39"/>
      <c r="AB329" s="39"/>
      <c r="AC329" s="39"/>
      <c r="AD329" s="46"/>
      <c r="AE329" s="39"/>
      <c r="AF329" s="29"/>
      <c r="AG329" s="29"/>
      <c r="AH329" s="29"/>
      <c r="AI329" s="29"/>
      <c r="AJ329" s="29"/>
    </row>
    <row r="330" spans="1:36" ht="15.75" customHeight="1">
      <c r="A330" s="19"/>
      <c r="B330" s="19"/>
      <c r="C330" s="19" t="str">
        <f>IF('PCA 2022 consolidado'!$B330="","",VLOOKUP(B330,dados!$A$1:$B$24,2,FALSE))</f>
        <v/>
      </c>
      <c r="D330" s="19"/>
      <c r="E330" s="30"/>
      <c r="F330" s="31"/>
      <c r="G330" s="31"/>
      <c r="H330" s="19"/>
      <c r="I330" s="32"/>
      <c r="J330" s="32"/>
      <c r="K330" s="32"/>
      <c r="L330" s="32"/>
      <c r="M330" s="32"/>
      <c r="N330" s="34"/>
      <c r="O330" s="32"/>
      <c r="P330" s="32"/>
      <c r="Q330" s="32"/>
      <c r="R330" s="32"/>
      <c r="S330" s="36"/>
      <c r="T330" s="36"/>
      <c r="U330" s="32"/>
      <c r="V330" s="32"/>
      <c r="W330" s="31"/>
      <c r="X330" s="37"/>
      <c r="Y330" s="38"/>
      <c r="Z330" s="19"/>
      <c r="AA330" s="19"/>
      <c r="AB330" s="19"/>
      <c r="AC330" s="19"/>
      <c r="AD330" s="38"/>
      <c r="AE330" s="19"/>
      <c r="AF330" s="29"/>
      <c r="AG330" s="29"/>
      <c r="AH330" s="29"/>
      <c r="AI330" s="29"/>
      <c r="AJ330" s="29"/>
    </row>
    <row r="331" spans="1:36" ht="15.75" customHeight="1">
      <c r="A331" s="39"/>
      <c r="B331" s="39"/>
      <c r="C331" s="39" t="str">
        <f>IF('PCA 2022 consolidado'!$B331="","",VLOOKUP(B331,dados!$A$1:$B$24,2,FALSE))</f>
        <v/>
      </c>
      <c r="D331" s="39"/>
      <c r="E331" s="47"/>
      <c r="F331" s="44"/>
      <c r="G331" s="44"/>
      <c r="H331" s="39"/>
      <c r="I331" s="40"/>
      <c r="J331" s="40"/>
      <c r="K331" s="40"/>
      <c r="L331" s="40"/>
      <c r="M331" s="40"/>
      <c r="N331" s="42"/>
      <c r="O331" s="40"/>
      <c r="P331" s="40"/>
      <c r="Q331" s="40"/>
      <c r="R331" s="40"/>
      <c r="S331" s="43"/>
      <c r="T331" s="43"/>
      <c r="U331" s="40"/>
      <c r="V331" s="40"/>
      <c r="W331" s="44"/>
      <c r="X331" s="45"/>
      <c r="Y331" s="46"/>
      <c r="Z331" s="39"/>
      <c r="AA331" s="39"/>
      <c r="AB331" s="39"/>
      <c r="AC331" s="39"/>
      <c r="AD331" s="46"/>
      <c r="AE331" s="39"/>
      <c r="AF331" s="29"/>
      <c r="AG331" s="29"/>
      <c r="AH331" s="29"/>
      <c r="AI331" s="29"/>
      <c r="AJ331" s="29"/>
    </row>
    <row r="332" spans="1:36" ht="15.75" customHeight="1">
      <c r="A332" s="19"/>
      <c r="B332" s="19"/>
      <c r="C332" s="19" t="str">
        <f>IF('PCA 2022 consolidado'!$B332="","",VLOOKUP(B332,dados!$A$1:$B$24,2,FALSE))</f>
        <v/>
      </c>
      <c r="D332" s="19"/>
      <c r="E332" s="30"/>
      <c r="F332" s="31"/>
      <c r="G332" s="31"/>
      <c r="H332" s="19"/>
      <c r="I332" s="32"/>
      <c r="J332" s="32"/>
      <c r="K332" s="32"/>
      <c r="L332" s="32"/>
      <c r="M332" s="32"/>
      <c r="N332" s="34"/>
      <c r="O332" s="32"/>
      <c r="P332" s="32"/>
      <c r="Q332" s="32"/>
      <c r="R332" s="32"/>
      <c r="S332" s="36"/>
      <c r="T332" s="36"/>
      <c r="U332" s="32"/>
      <c r="V332" s="32"/>
      <c r="W332" s="31"/>
      <c r="X332" s="37"/>
      <c r="Y332" s="38"/>
      <c r="Z332" s="19"/>
      <c r="AA332" s="19"/>
      <c r="AB332" s="19"/>
      <c r="AC332" s="19"/>
      <c r="AD332" s="38"/>
      <c r="AE332" s="19"/>
      <c r="AF332" s="29"/>
      <c r="AG332" s="29"/>
      <c r="AH332" s="29"/>
      <c r="AI332" s="29"/>
      <c r="AJ332" s="29"/>
    </row>
    <row r="333" spans="1:36" ht="15.75" customHeight="1">
      <c r="A333" s="39"/>
      <c r="B333" s="39"/>
      <c r="C333" s="39" t="str">
        <f>IF('PCA 2022 consolidado'!$B333="","",VLOOKUP(B333,dados!$A$1:$B$24,2,FALSE))</f>
        <v/>
      </c>
      <c r="D333" s="39"/>
      <c r="E333" s="47"/>
      <c r="F333" s="44"/>
      <c r="G333" s="44"/>
      <c r="H333" s="39"/>
      <c r="I333" s="40"/>
      <c r="J333" s="40"/>
      <c r="K333" s="40"/>
      <c r="L333" s="40"/>
      <c r="M333" s="40"/>
      <c r="N333" s="42"/>
      <c r="O333" s="40"/>
      <c r="P333" s="40"/>
      <c r="Q333" s="40"/>
      <c r="R333" s="40"/>
      <c r="S333" s="43"/>
      <c r="T333" s="43"/>
      <c r="U333" s="40"/>
      <c r="V333" s="40"/>
      <c r="W333" s="44"/>
      <c r="X333" s="45"/>
      <c r="Y333" s="46"/>
      <c r="Z333" s="39"/>
      <c r="AA333" s="39"/>
      <c r="AB333" s="39"/>
      <c r="AC333" s="39"/>
      <c r="AD333" s="46"/>
      <c r="AE333" s="39"/>
      <c r="AF333" s="29"/>
      <c r="AG333" s="29"/>
      <c r="AH333" s="29"/>
      <c r="AI333" s="29"/>
      <c r="AJ333" s="29"/>
    </row>
    <row r="334" spans="1:36" ht="15.75" customHeight="1">
      <c r="A334" s="19"/>
      <c r="B334" s="19"/>
      <c r="C334" s="19" t="str">
        <f>IF('PCA 2022 consolidado'!$B334="","",VLOOKUP(B334,dados!$A$1:$B$24,2,FALSE))</f>
        <v/>
      </c>
      <c r="D334" s="19"/>
      <c r="E334" s="30"/>
      <c r="F334" s="31"/>
      <c r="G334" s="31"/>
      <c r="H334" s="19"/>
      <c r="I334" s="32"/>
      <c r="J334" s="32"/>
      <c r="K334" s="32"/>
      <c r="L334" s="32"/>
      <c r="M334" s="32"/>
      <c r="N334" s="34"/>
      <c r="O334" s="32"/>
      <c r="P334" s="32"/>
      <c r="Q334" s="32"/>
      <c r="R334" s="32"/>
      <c r="S334" s="36"/>
      <c r="T334" s="36"/>
      <c r="U334" s="32"/>
      <c r="V334" s="32"/>
      <c r="W334" s="31"/>
      <c r="X334" s="37"/>
      <c r="Y334" s="38"/>
      <c r="Z334" s="19"/>
      <c r="AA334" s="19"/>
      <c r="AB334" s="19"/>
      <c r="AC334" s="19"/>
      <c r="AD334" s="38"/>
      <c r="AE334" s="19"/>
      <c r="AF334" s="29"/>
      <c r="AG334" s="29"/>
      <c r="AH334" s="29"/>
      <c r="AI334" s="29"/>
      <c r="AJ334" s="29"/>
    </row>
    <row r="335" spans="1:36" ht="15.75" customHeight="1">
      <c r="A335" s="39"/>
      <c r="B335" s="39"/>
      <c r="C335" s="39" t="str">
        <f>IF('PCA 2022 consolidado'!$B335="","",VLOOKUP(B335,dados!$A$1:$B$24,2,FALSE))</f>
        <v/>
      </c>
      <c r="D335" s="39"/>
      <c r="E335" s="47"/>
      <c r="F335" s="44"/>
      <c r="G335" s="44"/>
      <c r="H335" s="39"/>
      <c r="I335" s="40"/>
      <c r="J335" s="40"/>
      <c r="K335" s="40"/>
      <c r="L335" s="40"/>
      <c r="M335" s="40"/>
      <c r="N335" s="42"/>
      <c r="O335" s="40"/>
      <c r="P335" s="40"/>
      <c r="Q335" s="40"/>
      <c r="R335" s="40"/>
      <c r="S335" s="43"/>
      <c r="T335" s="43"/>
      <c r="U335" s="40"/>
      <c r="V335" s="40"/>
      <c r="W335" s="44"/>
      <c r="X335" s="45"/>
      <c r="Y335" s="46"/>
      <c r="Z335" s="39"/>
      <c r="AA335" s="39"/>
      <c r="AB335" s="39"/>
      <c r="AC335" s="39"/>
      <c r="AD335" s="46"/>
      <c r="AE335" s="39"/>
      <c r="AF335" s="29"/>
      <c r="AG335" s="29"/>
      <c r="AH335" s="29"/>
      <c r="AI335" s="29"/>
      <c r="AJ335" s="29"/>
    </row>
    <row r="336" spans="1:36" ht="15.75" customHeight="1">
      <c r="A336" s="19"/>
      <c r="B336" s="19"/>
      <c r="C336" s="19" t="str">
        <f>IF('PCA 2022 consolidado'!$B336="","",VLOOKUP(B336,dados!$A$1:$B$24,2,FALSE))</f>
        <v/>
      </c>
      <c r="D336" s="19"/>
      <c r="E336" s="30"/>
      <c r="F336" s="31"/>
      <c r="G336" s="31"/>
      <c r="H336" s="19"/>
      <c r="I336" s="32"/>
      <c r="J336" s="32"/>
      <c r="K336" s="32"/>
      <c r="L336" s="32"/>
      <c r="M336" s="32"/>
      <c r="N336" s="34"/>
      <c r="O336" s="32"/>
      <c r="P336" s="32"/>
      <c r="Q336" s="32"/>
      <c r="R336" s="32"/>
      <c r="S336" s="36"/>
      <c r="T336" s="36"/>
      <c r="U336" s="32"/>
      <c r="V336" s="32"/>
      <c r="W336" s="31"/>
      <c r="X336" s="37"/>
      <c r="Y336" s="38"/>
      <c r="Z336" s="19"/>
      <c r="AA336" s="19"/>
      <c r="AB336" s="19"/>
      <c r="AC336" s="19"/>
      <c r="AD336" s="38"/>
      <c r="AE336" s="19"/>
      <c r="AF336" s="29"/>
      <c r="AG336" s="29"/>
      <c r="AH336" s="29"/>
      <c r="AI336" s="29"/>
      <c r="AJ336" s="29"/>
    </row>
    <row r="337" spans="1:36" ht="15.75" customHeight="1">
      <c r="A337" s="39"/>
      <c r="B337" s="39"/>
      <c r="C337" s="39" t="str">
        <f>IF('PCA 2022 consolidado'!$B337="","",VLOOKUP(B337,dados!$A$1:$B$24,2,FALSE))</f>
        <v/>
      </c>
      <c r="D337" s="39"/>
      <c r="E337" s="47"/>
      <c r="F337" s="44"/>
      <c r="G337" s="44"/>
      <c r="H337" s="39"/>
      <c r="I337" s="40"/>
      <c r="J337" s="40"/>
      <c r="K337" s="40"/>
      <c r="L337" s="40"/>
      <c r="M337" s="40"/>
      <c r="N337" s="42"/>
      <c r="O337" s="40"/>
      <c r="P337" s="40"/>
      <c r="Q337" s="40"/>
      <c r="R337" s="40"/>
      <c r="S337" s="43"/>
      <c r="T337" s="43"/>
      <c r="U337" s="40"/>
      <c r="V337" s="40"/>
      <c r="W337" s="44"/>
      <c r="X337" s="45"/>
      <c r="Y337" s="46"/>
      <c r="Z337" s="39"/>
      <c r="AA337" s="39"/>
      <c r="AB337" s="39"/>
      <c r="AC337" s="39"/>
      <c r="AD337" s="46"/>
      <c r="AE337" s="39"/>
      <c r="AF337" s="29"/>
      <c r="AG337" s="29"/>
      <c r="AH337" s="29"/>
      <c r="AI337" s="29"/>
      <c r="AJ337" s="29"/>
    </row>
    <row r="338" spans="1:36" ht="15.75" customHeight="1">
      <c r="A338" s="19"/>
      <c r="B338" s="19"/>
      <c r="C338" s="19" t="str">
        <f>IF('PCA 2022 consolidado'!$B338="","",VLOOKUP(B338,dados!$A$1:$B$24,2,FALSE))</f>
        <v/>
      </c>
      <c r="D338" s="19"/>
      <c r="E338" s="30"/>
      <c r="F338" s="31"/>
      <c r="G338" s="31"/>
      <c r="H338" s="19"/>
      <c r="I338" s="32"/>
      <c r="J338" s="32"/>
      <c r="K338" s="32"/>
      <c r="L338" s="32"/>
      <c r="M338" s="32"/>
      <c r="N338" s="34"/>
      <c r="O338" s="32"/>
      <c r="P338" s="32"/>
      <c r="Q338" s="32"/>
      <c r="R338" s="32"/>
      <c r="S338" s="36"/>
      <c r="T338" s="36"/>
      <c r="U338" s="32"/>
      <c r="V338" s="32"/>
      <c r="W338" s="31"/>
      <c r="X338" s="37"/>
      <c r="Y338" s="38"/>
      <c r="Z338" s="19"/>
      <c r="AA338" s="19"/>
      <c r="AB338" s="19"/>
      <c r="AC338" s="19"/>
      <c r="AD338" s="38"/>
      <c r="AE338" s="19"/>
      <c r="AF338" s="29"/>
      <c r="AG338" s="29"/>
      <c r="AH338" s="29"/>
      <c r="AI338" s="29"/>
      <c r="AJ338" s="29"/>
    </row>
    <row r="339" spans="1:36" ht="15.75" customHeight="1">
      <c r="A339" s="39"/>
      <c r="B339" s="39"/>
      <c r="C339" s="39" t="str">
        <f>IF('PCA 2022 consolidado'!$B339="","",VLOOKUP(B339,dados!$A$1:$B$24,2,FALSE))</f>
        <v/>
      </c>
      <c r="D339" s="39"/>
      <c r="E339" s="47"/>
      <c r="F339" s="44"/>
      <c r="G339" s="44"/>
      <c r="H339" s="39"/>
      <c r="I339" s="40"/>
      <c r="J339" s="40"/>
      <c r="K339" s="40"/>
      <c r="L339" s="40"/>
      <c r="M339" s="40"/>
      <c r="N339" s="42"/>
      <c r="O339" s="40"/>
      <c r="P339" s="40"/>
      <c r="Q339" s="40"/>
      <c r="R339" s="40"/>
      <c r="S339" s="43"/>
      <c r="T339" s="43"/>
      <c r="U339" s="40"/>
      <c r="V339" s="40"/>
      <c r="W339" s="44"/>
      <c r="X339" s="45"/>
      <c r="Y339" s="46"/>
      <c r="Z339" s="39"/>
      <c r="AA339" s="39"/>
      <c r="AB339" s="39"/>
      <c r="AC339" s="39"/>
      <c r="AD339" s="46"/>
      <c r="AE339" s="39"/>
      <c r="AF339" s="29"/>
      <c r="AG339" s="29"/>
      <c r="AH339" s="29"/>
      <c r="AI339" s="29"/>
      <c r="AJ339" s="29"/>
    </row>
    <row r="340" spans="1:36" ht="15.75" customHeight="1">
      <c r="A340" s="19"/>
      <c r="B340" s="19"/>
      <c r="C340" s="19" t="str">
        <f>IF('PCA 2022 consolidado'!$B340="","",VLOOKUP(B340,dados!$A$1:$B$24,2,FALSE))</f>
        <v/>
      </c>
      <c r="D340" s="19"/>
      <c r="E340" s="30"/>
      <c r="F340" s="31"/>
      <c r="G340" s="31"/>
      <c r="H340" s="19"/>
      <c r="I340" s="32"/>
      <c r="J340" s="32"/>
      <c r="K340" s="32"/>
      <c r="L340" s="32"/>
      <c r="M340" s="32"/>
      <c r="N340" s="34"/>
      <c r="O340" s="32"/>
      <c r="P340" s="32"/>
      <c r="Q340" s="32"/>
      <c r="R340" s="32"/>
      <c r="S340" s="36"/>
      <c r="T340" s="36"/>
      <c r="U340" s="32"/>
      <c r="V340" s="32"/>
      <c r="W340" s="31"/>
      <c r="X340" s="37"/>
      <c r="Y340" s="38"/>
      <c r="Z340" s="19"/>
      <c r="AA340" s="19"/>
      <c r="AB340" s="19"/>
      <c r="AC340" s="19"/>
      <c r="AD340" s="38"/>
      <c r="AE340" s="19"/>
      <c r="AF340" s="29"/>
      <c r="AG340" s="29"/>
      <c r="AH340" s="29"/>
      <c r="AI340" s="29"/>
      <c r="AJ340" s="29"/>
    </row>
    <row r="341" spans="1:36" ht="15.75" customHeight="1">
      <c r="A341" s="39"/>
      <c r="B341" s="39"/>
      <c r="C341" s="39" t="str">
        <f>IF('PCA 2022 consolidado'!$B341="","",VLOOKUP(B341,dados!$A$1:$B$24,2,FALSE))</f>
        <v/>
      </c>
      <c r="D341" s="39"/>
      <c r="E341" s="47"/>
      <c r="F341" s="44"/>
      <c r="G341" s="44"/>
      <c r="H341" s="39"/>
      <c r="I341" s="40"/>
      <c r="J341" s="40"/>
      <c r="K341" s="40"/>
      <c r="L341" s="40"/>
      <c r="M341" s="40"/>
      <c r="N341" s="42"/>
      <c r="O341" s="40"/>
      <c r="P341" s="40"/>
      <c r="Q341" s="40"/>
      <c r="R341" s="40"/>
      <c r="S341" s="43"/>
      <c r="T341" s="43"/>
      <c r="U341" s="40"/>
      <c r="V341" s="40"/>
      <c r="W341" s="44"/>
      <c r="X341" s="45"/>
      <c r="Y341" s="46"/>
      <c r="Z341" s="39"/>
      <c r="AA341" s="39"/>
      <c r="AB341" s="39"/>
      <c r="AC341" s="39"/>
      <c r="AD341" s="46"/>
      <c r="AE341" s="39"/>
      <c r="AF341" s="29"/>
      <c r="AG341" s="29"/>
      <c r="AH341" s="29"/>
      <c r="AI341" s="29"/>
      <c r="AJ341" s="29"/>
    </row>
    <row r="342" spans="1:36" ht="15.75" customHeight="1">
      <c r="A342" s="19"/>
      <c r="B342" s="19"/>
      <c r="C342" s="19" t="str">
        <f>IF('PCA 2022 consolidado'!$B342="","",VLOOKUP(B342,dados!$A$1:$B$24,2,FALSE))</f>
        <v/>
      </c>
      <c r="D342" s="19"/>
      <c r="E342" s="30"/>
      <c r="F342" s="31"/>
      <c r="G342" s="31"/>
      <c r="H342" s="19"/>
      <c r="I342" s="32"/>
      <c r="J342" s="32"/>
      <c r="K342" s="32"/>
      <c r="L342" s="32"/>
      <c r="M342" s="32"/>
      <c r="N342" s="34"/>
      <c r="O342" s="32"/>
      <c r="P342" s="32"/>
      <c r="Q342" s="32"/>
      <c r="R342" s="32"/>
      <c r="S342" s="36"/>
      <c r="T342" s="36"/>
      <c r="U342" s="32"/>
      <c r="V342" s="32"/>
      <c r="W342" s="31"/>
      <c r="X342" s="37"/>
      <c r="Y342" s="38"/>
      <c r="Z342" s="19"/>
      <c r="AA342" s="19"/>
      <c r="AB342" s="19"/>
      <c r="AC342" s="19"/>
      <c r="AD342" s="38"/>
      <c r="AE342" s="19"/>
      <c r="AF342" s="29"/>
      <c r="AG342" s="29"/>
      <c r="AH342" s="29"/>
      <c r="AI342" s="29"/>
      <c r="AJ342" s="29"/>
    </row>
    <row r="343" spans="1:36" ht="15.75" customHeight="1">
      <c r="A343" s="39"/>
      <c r="B343" s="39"/>
      <c r="C343" s="39" t="str">
        <f>IF('PCA 2022 consolidado'!$B343="","",VLOOKUP(B343,dados!$A$1:$B$24,2,FALSE))</f>
        <v/>
      </c>
      <c r="D343" s="39"/>
      <c r="E343" s="47"/>
      <c r="F343" s="44"/>
      <c r="G343" s="44"/>
      <c r="H343" s="39"/>
      <c r="I343" s="40"/>
      <c r="J343" s="40"/>
      <c r="K343" s="40"/>
      <c r="L343" s="40"/>
      <c r="M343" s="40"/>
      <c r="N343" s="42"/>
      <c r="O343" s="40"/>
      <c r="P343" s="40"/>
      <c r="Q343" s="40"/>
      <c r="R343" s="40"/>
      <c r="S343" s="43"/>
      <c r="T343" s="43"/>
      <c r="U343" s="40"/>
      <c r="V343" s="40"/>
      <c r="W343" s="44"/>
      <c r="X343" s="45"/>
      <c r="Y343" s="46"/>
      <c r="Z343" s="39"/>
      <c r="AA343" s="39"/>
      <c r="AB343" s="39"/>
      <c r="AC343" s="39"/>
      <c r="AD343" s="46"/>
      <c r="AE343" s="39"/>
      <c r="AF343" s="29"/>
      <c r="AG343" s="29"/>
      <c r="AH343" s="29"/>
      <c r="AI343" s="29"/>
      <c r="AJ343" s="29"/>
    </row>
    <row r="344" spans="1:36" ht="15.75" customHeight="1">
      <c r="A344" s="19"/>
      <c r="B344" s="19"/>
      <c r="C344" s="19" t="str">
        <f>IF('PCA 2022 consolidado'!$B344="","",VLOOKUP(B344,dados!$A$1:$B$24,2,FALSE))</f>
        <v/>
      </c>
      <c r="D344" s="19"/>
      <c r="E344" s="30"/>
      <c r="F344" s="31"/>
      <c r="G344" s="31"/>
      <c r="H344" s="19"/>
      <c r="I344" s="32"/>
      <c r="J344" s="32"/>
      <c r="K344" s="32"/>
      <c r="L344" s="32"/>
      <c r="M344" s="32"/>
      <c r="N344" s="34"/>
      <c r="O344" s="32"/>
      <c r="P344" s="32"/>
      <c r="Q344" s="32"/>
      <c r="R344" s="32"/>
      <c r="S344" s="36"/>
      <c r="T344" s="36"/>
      <c r="U344" s="32"/>
      <c r="V344" s="32"/>
      <c r="W344" s="31"/>
      <c r="X344" s="37"/>
      <c r="Y344" s="38"/>
      <c r="Z344" s="19"/>
      <c r="AA344" s="19"/>
      <c r="AB344" s="19"/>
      <c r="AC344" s="19"/>
      <c r="AD344" s="38"/>
      <c r="AE344" s="19"/>
      <c r="AF344" s="29"/>
      <c r="AG344" s="29"/>
      <c r="AH344" s="29"/>
      <c r="AI344" s="29"/>
      <c r="AJ344" s="29"/>
    </row>
    <row r="345" spans="1:36" ht="15.75" customHeight="1">
      <c r="A345" s="39"/>
      <c r="B345" s="39"/>
      <c r="C345" s="39" t="str">
        <f>IF('PCA 2022 consolidado'!$B345="","",VLOOKUP(B345,dados!$A$1:$B$24,2,FALSE))</f>
        <v/>
      </c>
      <c r="D345" s="39"/>
      <c r="E345" s="47"/>
      <c r="F345" s="44"/>
      <c r="G345" s="44"/>
      <c r="H345" s="39"/>
      <c r="I345" s="40"/>
      <c r="J345" s="40"/>
      <c r="K345" s="40"/>
      <c r="L345" s="40"/>
      <c r="M345" s="40"/>
      <c r="N345" s="42"/>
      <c r="O345" s="40"/>
      <c r="P345" s="40"/>
      <c r="Q345" s="40"/>
      <c r="R345" s="40"/>
      <c r="S345" s="43"/>
      <c r="T345" s="43"/>
      <c r="U345" s="40"/>
      <c r="V345" s="40"/>
      <c r="W345" s="44"/>
      <c r="X345" s="45"/>
      <c r="Y345" s="46"/>
      <c r="Z345" s="39"/>
      <c r="AA345" s="39"/>
      <c r="AB345" s="39"/>
      <c r="AC345" s="39"/>
      <c r="AD345" s="46"/>
      <c r="AE345" s="39"/>
      <c r="AF345" s="29"/>
      <c r="AG345" s="29"/>
      <c r="AH345" s="29"/>
      <c r="AI345" s="29"/>
      <c r="AJ345" s="29"/>
    </row>
    <row r="346" spans="1:36" ht="15.75" customHeight="1">
      <c r="A346" s="19"/>
      <c r="B346" s="19"/>
      <c r="C346" s="19" t="str">
        <f>IF('PCA 2022 consolidado'!$B346="","",VLOOKUP(B346,dados!$A$1:$B$24,2,FALSE))</f>
        <v/>
      </c>
      <c r="D346" s="19"/>
      <c r="E346" s="30"/>
      <c r="F346" s="31"/>
      <c r="G346" s="31"/>
      <c r="H346" s="19"/>
      <c r="I346" s="32"/>
      <c r="J346" s="32"/>
      <c r="K346" s="32"/>
      <c r="L346" s="32"/>
      <c r="M346" s="32"/>
      <c r="N346" s="34"/>
      <c r="O346" s="32"/>
      <c r="P346" s="32"/>
      <c r="Q346" s="32"/>
      <c r="R346" s="32"/>
      <c r="S346" s="36"/>
      <c r="T346" s="36"/>
      <c r="U346" s="32"/>
      <c r="V346" s="32"/>
      <c r="W346" s="31"/>
      <c r="X346" s="37"/>
      <c r="Y346" s="38"/>
      <c r="Z346" s="19"/>
      <c r="AA346" s="19"/>
      <c r="AB346" s="19"/>
      <c r="AC346" s="19"/>
      <c r="AD346" s="38"/>
      <c r="AE346" s="19"/>
      <c r="AF346" s="29"/>
      <c r="AG346" s="29"/>
      <c r="AH346" s="29"/>
      <c r="AI346" s="29"/>
      <c r="AJ346" s="29"/>
    </row>
    <row r="347" spans="1:36" ht="15.75" customHeight="1">
      <c r="A347" s="39"/>
      <c r="B347" s="39"/>
      <c r="C347" s="39" t="str">
        <f>IF('PCA 2022 consolidado'!$B347="","",VLOOKUP(B347,dados!$A$1:$B$24,2,FALSE))</f>
        <v/>
      </c>
      <c r="D347" s="39"/>
      <c r="E347" s="47"/>
      <c r="F347" s="44"/>
      <c r="G347" s="44"/>
      <c r="H347" s="39"/>
      <c r="I347" s="40"/>
      <c r="J347" s="40"/>
      <c r="K347" s="40"/>
      <c r="L347" s="40"/>
      <c r="M347" s="40"/>
      <c r="N347" s="42"/>
      <c r="O347" s="40"/>
      <c r="P347" s="40"/>
      <c r="Q347" s="40"/>
      <c r="R347" s="40"/>
      <c r="S347" s="43"/>
      <c r="T347" s="43"/>
      <c r="U347" s="40"/>
      <c r="V347" s="40"/>
      <c r="W347" s="44"/>
      <c r="X347" s="45"/>
      <c r="Y347" s="46"/>
      <c r="Z347" s="39"/>
      <c r="AA347" s="39"/>
      <c r="AB347" s="39"/>
      <c r="AC347" s="39"/>
      <c r="AD347" s="46"/>
      <c r="AE347" s="39"/>
      <c r="AF347" s="29"/>
      <c r="AG347" s="29"/>
      <c r="AH347" s="29"/>
      <c r="AI347" s="29"/>
      <c r="AJ347" s="29"/>
    </row>
    <row r="348" spans="1:36" ht="15.75" customHeight="1">
      <c r="A348" s="19"/>
      <c r="B348" s="19"/>
      <c r="C348" s="19" t="str">
        <f>IF('PCA 2022 consolidado'!$B348="","",VLOOKUP(B348,dados!$A$1:$B$24,2,FALSE))</f>
        <v/>
      </c>
      <c r="D348" s="19"/>
      <c r="E348" s="30"/>
      <c r="F348" s="31"/>
      <c r="G348" s="31"/>
      <c r="H348" s="19"/>
      <c r="I348" s="32"/>
      <c r="J348" s="32"/>
      <c r="K348" s="32"/>
      <c r="L348" s="32"/>
      <c r="M348" s="32"/>
      <c r="N348" s="34"/>
      <c r="O348" s="32"/>
      <c r="P348" s="32"/>
      <c r="Q348" s="32"/>
      <c r="R348" s="32"/>
      <c r="S348" s="36"/>
      <c r="T348" s="36"/>
      <c r="U348" s="32"/>
      <c r="V348" s="32"/>
      <c r="W348" s="31"/>
      <c r="X348" s="37"/>
      <c r="Y348" s="38"/>
      <c r="Z348" s="19"/>
      <c r="AA348" s="19"/>
      <c r="AB348" s="19"/>
      <c r="AC348" s="19"/>
      <c r="AD348" s="38"/>
      <c r="AE348" s="19"/>
      <c r="AF348" s="29"/>
      <c r="AG348" s="29"/>
      <c r="AH348" s="29"/>
      <c r="AI348" s="29"/>
      <c r="AJ348" s="29"/>
    </row>
    <row r="349" spans="1:36" ht="15.75" customHeight="1">
      <c r="A349" s="39"/>
      <c r="B349" s="39"/>
      <c r="C349" s="39" t="str">
        <f>IF('PCA 2022 consolidado'!$B349="","",VLOOKUP(B349,dados!$A$1:$B$24,2,FALSE))</f>
        <v/>
      </c>
      <c r="D349" s="39"/>
      <c r="E349" s="47"/>
      <c r="F349" s="44"/>
      <c r="G349" s="44"/>
      <c r="H349" s="39"/>
      <c r="I349" s="40"/>
      <c r="J349" s="40"/>
      <c r="K349" s="40"/>
      <c r="L349" s="40"/>
      <c r="M349" s="40"/>
      <c r="N349" s="42"/>
      <c r="O349" s="40"/>
      <c r="P349" s="40"/>
      <c r="Q349" s="40"/>
      <c r="R349" s="40"/>
      <c r="S349" s="43"/>
      <c r="T349" s="43"/>
      <c r="U349" s="40"/>
      <c r="V349" s="40"/>
      <c r="W349" s="44"/>
      <c r="X349" s="45"/>
      <c r="Y349" s="46"/>
      <c r="Z349" s="39"/>
      <c r="AA349" s="39"/>
      <c r="AB349" s="39"/>
      <c r="AC349" s="39"/>
      <c r="AD349" s="46"/>
      <c r="AE349" s="39"/>
      <c r="AF349" s="29"/>
      <c r="AG349" s="29"/>
      <c r="AH349" s="29"/>
      <c r="AI349" s="29"/>
      <c r="AJ349" s="29"/>
    </row>
    <row r="350" spans="1:36" ht="15.75" customHeight="1">
      <c r="A350" s="19"/>
      <c r="B350" s="19"/>
      <c r="C350" s="19" t="str">
        <f>IF('PCA 2022 consolidado'!$B350="","",VLOOKUP(B350,dados!$A$1:$B$24,2,FALSE))</f>
        <v/>
      </c>
      <c r="D350" s="19"/>
      <c r="E350" s="30"/>
      <c r="F350" s="31"/>
      <c r="G350" s="31"/>
      <c r="H350" s="19"/>
      <c r="I350" s="32"/>
      <c r="J350" s="32"/>
      <c r="K350" s="32"/>
      <c r="L350" s="32"/>
      <c r="M350" s="32"/>
      <c r="N350" s="34"/>
      <c r="O350" s="32"/>
      <c r="P350" s="32"/>
      <c r="Q350" s="32"/>
      <c r="R350" s="32"/>
      <c r="S350" s="36"/>
      <c r="T350" s="36"/>
      <c r="U350" s="32"/>
      <c r="V350" s="32"/>
      <c r="W350" s="31"/>
      <c r="X350" s="37"/>
      <c r="Y350" s="38"/>
      <c r="Z350" s="19"/>
      <c r="AA350" s="19"/>
      <c r="AB350" s="19"/>
      <c r="AC350" s="19"/>
      <c r="AD350" s="38"/>
      <c r="AE350" s="19"/>
      <c r="AF350" s="29"/>
      <c r="AG350" s="29"/>
      <c r="AH350" s="29"/>
      <c r="AI350" s="29"/>
      <c r="AJ350" s="29"/>
    </row>
    <row r="351" spans="1:36" ht="15.75" customHeight="1">
      <c r="A351" s="39"/>
      <c r="B351" s="39"/>
      <c r="C351" s="39" t="str">
        <f>IF('PCA 2022 consolidado'!$B351="","",VLOOKUP(B351,dados!$A$1:$B$24,2,FALSE))</f>
        <v/>
      </c>
      <c r="D351" s="39"/>
      <c r="E351" s="47"/>
      <c r="F351" s="44"/>
      <c r="G351" s="44"/>
      <c r="H351" s="39"/>
      <c r="I351" s="40"/>
      <c r="J351" s="40"/>
      <c r="K351" s="40"/>
      <c r="L351" s="40"/>
      <c r="M351" s="40"/>
      <c r="N351" s="42"/>
      <c r="O351" s="40"/>
      <c r="P351" s="40"/>
      <c r="Q351" s="40"/>
      <c r="R351" s="40"/>
      <c r="S351" s="43"/>
      <c r="T351" s="43"/>
      <c r="U351" s="40"/>
      <c r="V351" s="40"/>
      <c r="W351" s="44"/>
      <c r="X351" s="45"/>
      <c r="Y351" s="46"/>
      <c r="Z351" s="39"/>
      <c r="AA351" s="39"/>
      <c r="AB351" s="39"/>
      <c r="AC351" s="39"/>
      <c r="AD351" s="46"/>
      <c r="AE351" s="39"/>
      <c r="AF351" s="29"/>
      <c r="AG351" s="29"/>
      <c r="AH351" s="29"/>
      <c r="AI351" s="29"/>
      <c r="AJ351" s="29"/>
    </row>
    <row r="352" spans="1:36" ht="15.75" customHeight="1">
      <c r="A352" s="19"/>
      <c r="B352" s="19"/>
      <c r="C352" s="19" t="str">
        <f>IF('PCA 2022 consolidado'!$B352="","",VLOOKUP(B352,dados!$A$1:$B$24,2,FALSE))</f>
        <v/>
      </c>
      <c r="D352" s="19"/>
      <c r="E352" s="30"/>
      <c r="F352" s="31"/>
      <c r="G352" s="31"/>
      <c r="H352" s="19"/>
      <c r="I352" s="32"/>
      <c r="J352" s="32"/>
      <c r="K352" s="32"/>
      <c r="L352" s="32"/>
      <c r="M352" s="32"/>
      <c r="N352" s="34"/>
      <c r="O352" s="32"/>
      <c r="P352" s="32"/>
      <c r="Q352" s="32"/>
      <c r="R352" s="32"/>
      <c r="S352" s="36"/>
      <c r="T352" s="36"/>
      <c r="U352" s="32"/>
      <c r="V352" s="32"/>
      <c r="W352" s="31"/>
      <c r="X352" s="37"/>
      <c r="Y352" s="38"/>
      <c r="Z352" s="19"/>
      <c r="AA352" s="19"/>
      <c r="AB352" s="19"/>
      <c r="AC352" s="19"/>
      <c r="AD352" s="38"/>
      <c r="AE352" s="19"/>
      <c r="AF352" s="29"/>
      <c r="AG352" s="29"/>
      <c r="AH352" s="29"/>
      <c r="AI352" s="29"/>
      <c r="AJ352" s="29"/>
    </row>
    <row r="353" spans="1:36" ht="15.75" customHeight="1">
      <c r="A353" s="39"/>
      <c r="B353" s="39"/>
      <c r="C353" s="39" t="str">
        <f>IF('PCA 2022 consolidado'!$B353="","",VLOOKUP(B353,dados!$A$1:$B$24,2,FALSE))</f>
        <v/>
      </c>
      <c r="D353" s="39"/>
      <c r="E353" s="47"/>
      <c r="F353" s="44"/>
      <c r="G353" s="44"/>
      <c r="H353" s="39"/>
      <c r="I353" s="40"/>
      <c r="J353" s="40"/>
      <c r="K353" s="40"/>
      <c r="L353" s="40"/>
      <c r="M353" s="40"/>
      <c r="N353" s="42"/>
      <c r="O353" s="40"/>
      <c r="P353" s="40"/>
      <c r="Q353" s="40"/>
      <c r="R353" s="40"/>
      <c r="S353" s="43"/>
      <c r="T353" s="43"/>
      <c r="U353" s="40"/>
      <c r="V353" s="40"/>
      <c r="W353" s="44"/>
      <c r="X353" s="45"/>
      <c r="Y353" s="46"/>
      <c r="Z353" s="39"/>
      <c r="AA353" s="39"/>
      <c r="AB353" s="39"/>
      <c r="AC353" s="39"/>
      <c r="AD353" s="46"/>
      <c r="AE353" s="39"/>
      <c r="AF353" s="29"/>
      <c r="AG353" s="29"/>
      <c r="AH353" s="29"/>
      <c r="AI353" s="29"/>
      <c r="AJ353" s="29"/>
    </row>
    <row r="354" spans="1:36" ht="15.75" customHeight="1">
      <c r="A354" s="19"/>
      <c r="B354" s="19"/>
      <c r="C354" s="19" t="str">
        <f>IF('PCA 2022 consolidado'!$B354="","",VLOOKUP(B354,dados!$A$1:$B$24,2,FALSE))</f>
        <v/>
      </c>
      <c r="D354" s="19"/>
      <c r="E354" s="30"/>
      <c r="F354" s="31"/>
      <c r="G354" s="31"/>
      <c r="H354" s="19"/>
      <c r="I354" s="32"/>
      <c r="J354" s="32"/>
      <c r="K354" s="32"/>
      <c r="L354" s="32"/>
      <c r="M354" s="32"/>
      <c r="N354" s="34"/>
      <c r="O354" s="32"/>
      <c r="P354" s="32"/>
      <c r="Q354" s="32"/>
      <c r="R354" s="32"/>
      <c r="S354" s="36"/>
      <c r="T354" s="36"/>
      <c r="U354" s="32"/>
      <c r="V354" s="32"/>
      <c r="W354" s="31"/>
      <c r="X354" s="37"/>
      <c r="Y354" s="38"/>
      <c r="Z354" s="19"/>
      <c r="AA354" s="19"/>
      <c r="AB354" s="19"/>
      <c r="AC354" s="19"/>
      <c r="AD354" s="38"/>
      <c r="AE354" s="19"/>
      <c r="AF354" s="29"/>
      <c r="AG354" s="29"/>
      <c r="AH354" s="29"/>
      <c r="AI354" s="29"/>
      <c r="AJ354" s="29"/>
    </row>
    <row r="355" spans="1:36" ht="15.75" customHeight="1">
      <c r="A355" s="39"/>
      <c r="B355" s="39"/>
      <c r="C355" s="39" t="str">
        <f>IF('PCA 2022 consolidado'!$B355="","",VLOOKUP(B355,dados!$A$1:$B$24,2,FALSE))</f>
        <v/>
      </c>
      <c r="D355" s="39"/>
      <c r="E355" s="47"/>
      <c r="F355" s="44"/>
      <c r="G355" s="44"/>
      <c r="H355" s="39"/>
      <c r="I355" s="40"/>
      <c r="J355" s="40"/>
      <c r="K355" s="40"/>
      <c r="L355" s="40"/>
      <c r="M355" s="40"/>
      <c r="N355" s="42"/>
      <c r="O355" s="40"/>
      <c r="P355" s="40"/>
      <c r="Q355" s="40"/>
      <c r="R355" s="40"/>
      <c r="S355" s="43"/>
      <c r="T355" s="43"/>
      <c r="U355" s="40"/>
      <c r="V355" s="40"/>
      <c r="W355" s="44"/>
      <c r="X355" s="45"/>
      <c r="Y355" s="46"/>
      <c r="Z355" s="39"/>
      <c r="AA355" s="39"/>
      <c r="AB355" s="39"/>
      <c r="AC355" s="39"/>
      <c r="AD355" s="46"/>
      <c r="AE355" s="39"/>
      <c r="AF355" s="29"/>
      <c r="AG355" s="29"/>
      <c r="AH355" s="29"/>
      <c r="AI355" s="29"/>
      <c r="AJ355" s="29"/>
    </row>
    <row r="356" spans="1:36" ht="15.75" customHeight="1">
      <c r="A356" s="19"/>
      <c r="B356" s="19"/>
      <c r="C356" s="19" t="str">
        <f>IF('PCA 2022 consolidado'!$B356="","",VLOOKUP(B356,dados!$A$1:$B$24,2,FALSE))</f>
        <v/>
      </c>
      <c r="D356" s="19"/>
      <c r="E356" s="30"/>
      <c r="F356" s="31"/>
      <c r="G356" s="31"/>
      <c r="H356" s="19"/>
      <c r="I356" s="32"/>
      <c r="J356" s="32"/>
      <c r="K356" s="32"/>
      <c r="L356" s="32"/>
      <c r="M356" s="32"/>
      <c r="N356" s="34"/>
      <c r="O356" s="32"/>
      <c r="P356" s="32"/>
      <c r="Q356" s="32"/>
      <c r="R356" s="32"/>
      <c r="S356" s="36"/>
      <c r="T356" s="36"/>
      <c r="U356" s="32"/>
      <c r="V356" s="32"/>
      <c r="W356" s="31"/>
      <c r="X356" s="37"/>
      <c r="Y356" s="38"/>
      <c r="Z356" s="19"/>
      <c r="AA356" s="19"/>
      <c r="AB356" s="19"/>
      <c r="AC356" s="19"/>
      <c r="AD356" s="38"/>
      <c r="AE356" s="19"/>
      <c r="AF356" s="29"/>
      <c r="AG356" s="29"/>
      <c r="AH356" s="29"/>
      <c r="AI356" s="29"/>
      <c r="AJ356" s="29"/>
    </row>
    <row r="357" spans="1:36" ht="15.75" customHeight="1">
      <c r="A357" s="39"/>
      <c r="B357" s="39"/>
      <c r="C357" s="39" t="str">
        <f>IF('PCA 2022 consolidado'!$B357="","",VLOOKUP(B357,dados!$A$1:$B$24,2,FALSE))</f>
        <v/>
      </c>
      <c r="D357" s="39"/>
      <c r="E357" s="47"/>
      <c r="F357" s="44"/>
      <c r="G357" s="44"/>
      <c r="H357" s="39"/>
      <c r="I357" s="40"/>
      <c r="J357" s="40"/>
      <c r="K357" s="40"/>
      <c r="L357" s="40"/>
      <c r="M357" s="40"/>
      <c r="N357" s="42"/>
      <c r="O357" s="40"/>
      <c r="P357" s="40"/>
      <c r="Q357" s="40"/>
      <c r="R357" s="40"/>
      <c r="S357" s="43"/>
      <c r="T357" s="43"/>
      <c r="U357" s="40"/>
      <c r="V357" s="40"/>
      <c r="W357" s="44"/>
      <c r="X357" s="45"/>
      <c r="Y357" s="46"/>
      <c r="Z357" s="39"/>
      <c r="AA357" s="39"/>
      <c r="AB357" s="39"/>
      <c r="AC357" s="39"/>
      <c r="AD357" s="46"/>
      <c r="AE357" s="39"/>
      <c r="AF357" s="29"/>
      <c r="AG357" s="29"/>
      <c r="AH357" s="29"/>
      <c r="AI357" s="29"/>
      <c r="AJ357" s="29"/>
    </row>
    <row r="358" spans="1:36" ht="15.75" customHeight="1">
      <c r="A358" s="19"/>
      <c r="B358" s="19"/>
      <c r="C358" s="19" t="str">
        <f>IF('PCA 2022 consolidado'!$B358="","",VLOOKUP(B358,dados!$A$1:$B$24,2,FALSE))</f>
        <v/>
      </c>
      <c r="D358" s="19"/>
      <c r="E358" s="30"/>
      <c r="F358" s="31"/>
      <c r="G358" s="31"/>
      <c r="H358" s="19"/>
      <c r="I358" s="32"/>
      <c r="J358" s="32"/>
      <c r="K358" s="32"/>
      <c r="L358" s="32"/>
      <c r="M358" s="32"/>
      <c r="N358" s="34"/>
      <c r="O358" s="32"/>
      <c r="P358" s="32"/>
      <c r="Q358" s="32"/>
      <c r="R358" s="32"/>
      <c r="S358" s="36"/>
      <c r="T358" s="36"/>
      <c r="U358" s="32"/>
      <c r="V358" s="32"/>
      <c r="W358" s="31"/>
      <c r="X358" s="37"/>
      <c r="Y358" s="38"/>
      <c r="Z358" s="19"/>
      <c r="AA358" s="19"/>
      <c r="AB358" s="19"/>
      <c r="AC358" s="19"/>
      <c r="AD358" s="38"/>
      <c r="AE358" s="19"/>
      <c r="AF358" s="29"/>
      <c r="AG358" s="29"/>
      <c r="AH358" s="29"/>
      <c r="AI358" s="29"/>
      <c r="AJ358" s="29"/>
    </row>
    <row r="359" spans="1:36" ht="15.75" customHeight="1">
      <c r="A359" s="39"/>
      <c r="B359" s="39"/>
      <c r="C359" s="39" t="str">
        <f>IF('PCA 2022 consolidado'!$B359="","",VLOOKUP(B359,dados!$A$1:$B$24,2,FALSE))</f>
        <v/>
      </c>
      <c r="D359" s="39"/>
      <c r="E359" s="47"/>
      <c r="F359" s="44"/>
      <c r="G359" s="44"/>
      <c r="H359" s="39"/>
      <c r="I359" s="40"/>
      <c r="J359" s="40"/>
      <c r="K359" s="40"/>
      <c r="L359" s="40"/>
      <c r="M359" s="40"/>
      <c r="N359" s="42"/>
      <c r="O359" s="40"/>
      <c r="P359" s="40"/>
      <c r="Q359" s="40"/>
      <c r="R359" s="40"/>
      <c r="S359" s="43"/>
      <c r="T359" s="43"/>
      <c r="U359" s="40"/>
      <c r="V359" s="40"/>
      <c r="W359" s="44"/>
      <c r="X359" s="45"/>
      <c r="Y359" s="46"/>
      <c r="Z359" s="39"/>
      <c r="AA359" s="39"/>
      <c r="AB359" s="39"/>
      <c r="AC359" s="39"/>
      <c r="AD359" s="46"/>
      <c r="AE359" s="39"/>
      <c r="AF359" s="29"/>
      <c r="AG359" s="29"/>
      <c r="AH359" s="29"/>
      <c r="AI359" s="29"/>
      <c r="AJ359" s="29"/>
    </row>
    <row r="360" spans="1:36" ht="15.75" customHeight="1">
      <c r="A360" s="19"/>
      <c r="B360" s="19"/>
      <c r="C360" s="19" t="str">
        <f>IF('PCA 2022 consolidado'!$B360="","",VLOOKUP(B360,dados!$A$1:$B$24,2,FALSE))</f>
        <v/>
      </c>
      <c r="D360" s="19"/>
      <c r="E360" s="30"/>
      <c r="F360" s="31"/>
      <c r="G360" s="31"/>
      <c r="H360" s="19"/>
      <c r="I360" s="32"/>
      <c r="J360" s="32"/>
      <c r="K360" s="32"/>
      <c r="L360" s="32"/>
      <c r="M360" s="32"/>
      <c r="N360" s="34"/>
      <c r="O360" s="32"/>
      <c r="P360" s="32"/>
      <c r="Q360" s="32"/>
      <c r="R360" s="32"/>
      <c r="S360" s="36"/>
      <c r="T360" s="36"/>
      <c r="U360" s="32"/>
      <c r="V360" s="32"/>
      <c r="W360" s="31"/>
      <c r="X360" s="37"/>
      <c r="Y360" s="38"/>
      <c r="Z360" s="19"/>
      <c r="AA360" s="19"/>
      <c r="AB360" s="19"/>
      <c r="AC360" s="19"/>
      <c r="AD360" s="38"/>
      <c r="AE360" s="19"/>
      <c r="AF360" s="29"/>
      <c r="AG360" s="29"/>
      <c r="AH360" s="29"/>
      <c r="AI360" s="29"/>
      <c r="AJ360" s="29"/>
    </row>
    <row r="361" spans="1:36" ht="15.75" customHeight="1">
      <c r="A361" s="39"/>
      <c r="B361" s="39"/>
      <c r="C361" s="39" t="str">
        <f>IF('PCA 2022 consolidado'!$B361="","",VLOOKUP(B361,dados!$A$1:$B$24,2,FALSE))</f>
        <v/>
      </c>
      <c r="D361" s="39"/>
      <c r="E361" s="47"/>
      <c r="F361" s="44"/>
      <c r="G361" s="44"/>
      <c r="H361" s="39"/>
      <c r="I361" s="40"/>
      <c r="J361" s="40"/>
      <c r="K361" s="40"/>
      <c r="L361" s="40"/>
      <c r="M361" s="40"/>
      <c r="N361" s="42"/>
      <c r="O361" s="40"/>
      <c r="P361" s="40"/>
      <c r="Q361" s="40"/>
      <c r="R361" s="40"/>
      <c r="S361" s="43"/>
      <c r="T361" s="43"/>
      <c r="U361" s="40"/>
      <c r="V361" s="40"/>
      <c r="W361" s="44"/>
      <c r="X361" s="45"/>
      <c r="Y361" s="46"/>
      <c r="Z361" s="39"/>
      <c r="AA361" s="39"/>
      <c r="AB361" s="39"/>
      <c r="AC361" s="39"/>
      <c r="AD361" s="46"/>
      <c r="AE361" s="39"/>
      <c r="AF361" s="29"/>
      <c r="AG361" s="29"/>
      <c r="AH361" s="29"/>
      <c r="AI361" s="29"/>
      <c r="AJ361" s="29"/>
    </row>
    <row r="362" spans="1:36" ht="15.75" customHeight="1">
      <c r="A362" s="19"/>
      <c r="B362" s="19"/>
      <c r="C362" s="19" t="str">
        <f>IF('PCA 2022 consolidado'!$B362="","",VLOOKUP(B362,dados!$A$1:$B$24,2,FALSE))</f>
        <v/>
      </c>
      <c r="D362" s="19"/>
      <c r="E362" s="30"/>
      <c r="F362" s="31"/>
      <c r="G362" s="31"/>
      <c r="H362" s="19"/>
      <c r="I362" s="32"/>
      <c r="J362" s="32"/>
      <c r="K362" s="32"/>
      <c r="L362" s="32"/>
      <c r="M362" s="32"/>
      <c r="N362" s="34"/>
      <c r="O362" s="32"/>
      <c r="P362" s="32"/>
      <c r="Q362" s="32"/>
      <c r="R362" s="32"/>
      <c r="S362" s="36"/>
      <c r="T362" s="36"/>
      <c r="U362" s="32"/>
      <c r="V362" s="32"/>
      <c r="W362" s="31"/>
      <c r="X362" s="37"/>
      <c r="Y362" s="38"/>
      <c r="Z362" s="19"/>
      <c r="AA362" s="19"/>
      <c r="AB362" s="19"/>
      <c r="AC362" s="19"/>
      <c r="AD362" s="38"/>
      <c r="AE362" s="19"/>
      <c r="AF362" s="29"/>
      <c r="AG362" s="29"/>
      <c r="AH362" s="29"/>
      <c r="AI362" s="29"/>
      <c r="AJ362" s="29"/>
    </row>
    <row r="363" spans="1:36" ht="15.75" customHeight="1">
      <c r="A363" s="39"/>
      <c r="B363" s="39"/>
      <c r="C363" s="39" t="str">
        <f>IF('PCA 2022 consolidado'!$B363="","",VLOOKUP(B363,dados!$A$1:$B$24,2,FALSE))</f>
        <v/>
      </c>
      <c r="D363" s="39"/>
      <c r="E363" s="47"/>
      <c r="F363" s="44"/>
      <c r="G363" s="44"/>
      <c r="H363" s="39"/>
      <c r="I363" s="40"/>
      <c r="J363" s="40"/>
      <c r="K363" s="40"/>
      <c r="L363" s="40"/>
      <c r="M363" s="40"/>
      <c r="N363" s="42"/>
      <c r="O363" s="40"/>
      <c r="P363" s="40"/>
      <c r="Q363" s="40"/>
      <c r="R363" s="40"/>
      <c r="S363" s="43"/>
      <c r="T363" s="43"/>
      <c r="U363" s="40"/>
      <c r="V363" s="40"/>
      <c r="W363" s="44"/>
      <c r="X363" s="45"/>
      <c r="Y363" s="46"/>
      <c r="Z363" s="39"/>
      <c r="AA363" s="39"/>
      <c r="AB363" s="39"/>
      <c r="AC363" s="39"/>
      <c r="AD363" s="46"/>
      <c r="AE363" s="39"/>
      <c r="AF363" s="29"/>
      <c r="AG363" s="29"/>
      <c r="AH363" s="29"/>
      <c r="AI363" s="29"/>
      <c r="AJ363" s="29"/>
    </row>
    <row r="364" spans="1:36" ht="15.75" customHeight="1">
      <c r="A364" s="19"/>
      <c r="B364" s="19"/>
      <c r="C364" s="19" t="str">
        <f>IF('PCA 2022 consolidado'!$B364="","",VLOOKUP(B364,dados!$A$1:$B$24,2,FALSE))</f>
        <v/>
      </c>
      <c r="D364" s="19"/>
      <c r="E364" s="30"/>
      <c r="F364" s="31"/>
      <c r="G364" s="31"/>
      <c r="H364" s="19"/>
      <c r="I364" s="32"/>
      <c r="J364" s="32"/>
      <c r="K364" s="32"/>
      <c r="L364" s="32"/>
      <c r="M364" s="32"/>
      <c r="N364" s="34"/>
      <c r="O364" s="32"/>
      <c r="P364" s="32"/>
      <c r="Q364" s="32"/>
      <c r="R364" s="32"/>
      <c r="S364" s="36"/>
      <c r="T364" s="36"/>
      <c r="U364" s="32"/>
      <c r="V364" s="32"/>
      <c r="W364" s="31"/>
      <c r="X364" s="37"/>
      <c r="Y364" s="38"/>
      <c r="Z364" s="19"/>
      <c r="AA364" s="19"/>
      <c r="AB364" s="19"/>
      <c r="AC364" s="19"/>
      <c r="AD364" s="38"/>
      <c r="AE364" s="19"/>
      <c r="AF364" s="29"/>
      <c r="AG364" s="29"/>
      <c r="AH364" s="29"/>
      <c r="AI364" s="29"/>
      <c r="AJ364" s="29"/>
    </row>
    <row r="365" spans="1:36" ht="15.75" customHeight="1">
      <c r="A365" s="39"/>
      <c r="B365" s="39"/>
      <c r="C365" s="39" t="str">
        <f>IF('PCA 2022 consolidado'!$B365="","",VLOOKUP(B365,dados!$A$1:$B$24,2,FALSE))</f>
        <v/>
      </c>
      <c r="D365" s="39"/>
      <c r="E365" s="47"/>
      <c r="F365" s="44"/>
      <c r="G365" s="44"/>
      <c r="H365" s="39"/>
      <c r="I365" s="40"/>
      <c r="J365" s="40"/>
      <c r="K365" s="40"/>
      <c r="L365" s="40"/>
      <c r="M365" s="40"/>
      <c r="N365" s="42"/>
      <c r="O365" s="40"/>
      <c r="P365" s="40"/>
      <c r="Q365" s="40"/>
      <c r="R365" s="40"/>
      <c r="S365" s="43"/>
      <c r="T365" s="43"/>
      <c r="U365" s="40"/>
      <c r="V365" s="40"/>
      <c r="W365" s="44"/>
      <c r="X365" s="45"/>
      <c r="Y365" s="46"/>
      <c r="Z365" s="39"/>
      <c r="AA365" s="39"/>
      <c r="AB365" s="39"/>
      <c r="AC365" s="39"/>
      <c r="AD365" s="46"/>
      <c r="AE365" s="39"/>
      <c r="AF365" s="29"/>
      <c r="AG365" s="29"/>
      <c r="AH365" s="29"/>
      <c r="AI365" s="29"/>
      <c r="AJ365" s="29"/>
    </row>
    <row r="366" spans="1:36" ht="15.75" customHeight="1">
      <c r="A366" s="19"/>
      <c r="B366" s="19"/>
      <c r="C366" s="19" t="str">
        <f>IF('PCA 2022 consolidado'!$B366="","",VLOOKUP(B366,dados!$A$1:$B$24,2,FALSE))</f>
        <v/>
      </c>
      <c r="D366" s="19"/>
      <c r="E366" s="30"/>
      <c r="F366" s="31"/>
      <c r="G366" s="31"/>
      <c r="H366" s="19"/>
      <c r="I366" s="32"/>
      <c r="J366" s="32"/>
      <c r="K366" s="32"/>
      <c r="L366" s="32"/>
      <c r="M366" s="32"/>
      <c r="N366" s="34"/>
      <c r="O366" s="32"/>
      <c r="P366" s="32"/>
      <c r="Q366" s="32"/>
      <c r="R366" s="32"/>
      <c r="S366" s="36"/>
      <c r="T366" s="36"/>
      <c r="U366" s="32"/>
      <c r="V366" s="32"/>
      <c r="W366" s="31"/>
      <c r="X366" s="37"/>
      <c r="Y366" s="38"/>
      <c r="Z366" s="19"/>
      <c r="AA366" s="19"/>
      <c r="AB366" s="19"/>
      <c r="AC366" s="19"/>
      <c r="AD366" s="38"/>
      <c r="AE366" s="19"/>
      <c r="AF366" s="29"/>
      <c r="AG366" s="29"/>
      <c r="AH366" s="29"/>
      <c r="AI366" s="29"/>
      <c r="AJ366" s="29"/>
    </row>
    <row r="367" spans="1:36" ht="15.75" customHeight="1">
      <c r="A367" s="39"/>
      <c r="B367" s="39"/>
      <c r="C367" s="39" t="str">
        <f>IF('PCA 2022 consolidado'!$B367="","",VLOOKUP(B367,dados!$A$1:$B$24,2,FALSE))</f>
        <v/>
      </c>
      <c r="D367" s="39"/>
      <c r="E367" s="47"/>
      <c r="F367" s="44"/>
      <c r="G367" s="44"/>
      <c r="H367" s="39"/>
      <c r="I367" s="40"/>
      <c r="J367" s="40"/>
      <c r="K367" s="40"/>
      <c r="L367" s="40"/>
      <c r="M367" s="40"/>
      <c r="N367" s="42"/>
      <c r="O367" s="40"/>
      <c r="P367" s="40"/>
      <c r="Q367" s="40"/>
      <c r="R367" s="40"/>
      <c r="S367" s="43"/>
      <c r="T367" s="43"/>
      <c r="U367" s="40"/>
      <c r="V367" s="40"/>
      <c r="W367" s="44"/>
      <c r="X367" s="45"/>
      <c r="Y367" s="46"/>
      <c r="Z367" s="39"/>
      <c r="AA367" s="39"/>
      <c r="AB367" s="39"/>
      <c r="AC367" s="39"/>
      <c r="AD367" s="46"/>
      <c r="AE367" s="39"/>
      <c r="AF367" s="29"/>
      <c r="AG367" s="29"/>
      <c r="AH367" s="29"/>
      <c r="AI367" s="29"/>
      <c r="AJ367" s="29"/>
    </row>
    <row r="368" spans="1:36" ht="15.75" customHeight="1">
      <c r="A368" s="19"/>
      <c r="B368" s="19"/>
      <c r="C368" s="19" t="str">
        <f>IF('PCA 2022 consolidado'!$B368="","",VLOOKUP(B368,dados!$A$1:$B$24,2,FALSE))</f>
        <v/>
      </c>
      <c r="D368" s="19"/>
      <c r="E368" s="30"/>
      <c r="F368" s="31"/>
      <c r="G368" s="31"/>
      <c r="H368" s="19"/>
      <c r="I368" s="32"/>
      <c r="J368" s="32"/>
      <c r="K368" s="32"/>
      <c r="L368" s="32"/>
      <c r="M368" s="32"/>
      <c r="N368" s="34"/>
      <c r="O368" s="32"/>
      <c r="P368" s="32"/>
      <c r="Q368" s="32"/>
      <c r="R368" s="32"/>
      <c r="S368" s="36"/>
      <c r="T368" s="36"/>
      <c r="U368" s="32"/>
      <c r="V368" s="32"/>
      <c r="W368" s="31"/>
      <c r="X368" s="37"/>
      <c r="Y368" s="38"/>
      <c r="Z368" s="19"/>
      <c r="AA368" s="19"/>
      <c r="AB368" s="19"/>
      <c r="AC368" s="19"/>
      <c r="AD368" s="38"/>
      <c r="AE368" s="19"/>
      <c r="AF368" s="29"/>
      <c r="AG368" s="29"/>
      <c r="AH368" s="29"/>
      <c r="AI368" s="29"/>
      <c r="AJ368" s="29"/>
    </row>
    <row r="369" spans="1:36" ht="15.75" customHeight="1">
      <c r="A369" s="39"/>
      <c r="B369" s="39"/>
      <c r="C369" s="39" t="str">
        <f>IF('PCA 2022 consolidado'!$B369="","",VLOOKUP(B369,dados!$A$1:$B$24,2,FALSE))</f>
        <v/>
      </c>
      <c r="D369" s="39"/>
      <c r="E369" s="47"/>
      <c r="F369" s="44"/>
      <c r="G369" s="44"/>
      <c r="H369" s="39"/>
      <c r="I369" s="40"/>
      <c r="J369" s="40"/>
      <c r="K369" s="40"/>
      <c r="L369" s="40"/>
      <c r="M369" s="40"/>
      <c r="N369" s="42"/>
      <c r="O369" s="40"/>
      <c r="P369" s="40"/>
      <c r="Q369" s="40"/>
      <c r="R369" s="40"/>
      <c r="S369" s="43"/>
      <c r="T369" s="43"/>
      <c r="U369" s="40"/>
      <c r="V369" s="40"/>
      <c r="W369" s="44"/>
      <c r="X369" s="45"/>
      <c r="Y369" s="46"/>
      <c r="Z369" s="39"/>
      <c r="AA369" s="39"/>
      <c r="AB369" s="39"/>
      <c r="AC369" s="39"/>
      <c r="AD369" s="46"/>
      <c r="AE369" s="39"/>
      <c r="AF369" s="29"/>
      <c r="AG369" s="29"/>
      <c r="AH369" s="29"/>
      <c r="AI369" s="29"/>
      <c r="AJ369" s="29"/>
    </row>
    <row r="370" spans="1:36" ht="15.75" customHeight="1">
      <c r="A370" s="19"/>
      <c r="B370" s="19"/>
      <c r="C370" s="19" t="str">
        <f>IF('PCA 2022 consolidado'!$B370="","",VLOOKUP(B370,dados!$A$1:$B$24,2,FALSE))</f>
        <v/>
      </c>
      <c r="D370" s="19"/>
      <c r="E370" s="30"/>
      <c r="F370" s="31"/>
      <c r="G370" s="31"/>
      <c r="H370" s="19"/>
      <c r="I370" s="32"/>
      <c r="J370" s="32"/>
      <c r="K370" s="32"/>
      <c r="L370" s="32"/>
      <c r="M370" s="32"/>
      <c r="N370" s="34"/>
      <c r="O370" s="32"/>
      <c r="P370" s="32"/>
      <c r="Q370" s="32"/>
      <c r="R370" s="32"/>
      <c r="S370" s="36"/>
      <c r="T370" s="36"/>
      <c r="U370" s="32"/>
      <c r="V370" s="32"/>
      <c r="W370" s="31"/>
      <c r="X370" s="37"/>
      <c r="Y370" s="38"/>
      <c r="Z370" s="19"/>
      <c r="AA370" s="19"/>
      <c r="AB370" s="19"/>
      <c r="AC370" s="19"/>
      <c r="AD370" s="38"/>
      <c r="AE370" s="19"/>
      <c r="AF370" s="29"/>
      <c r="AG370" s="29"/>
      <c r="AH370" s="29"/>
      <c r="AI370" s="29"/>
      <c r="AJ370" s="29"/>
    </row>
    <row r="371" spans="1:36" ht="15.75" customHeight="1">
      <c r="A371" s="39"/>
      <c r="B371" s="39"/>
      <c r="C371" s="39" t="str">
        <f>IF('PCA 2022 consolidado'!$B371="","",VLOOKUP(B371,dados!$A$1:$B$24,2,FALSE))</f>
        <v/>
      </c>
      <c r="D371" s="39"/>
      <c r="E371" s="47"/>
      <c r="F371" s="44"/>
      <c r="G371" s="44"/>
      <c r="H371" s="39"/>
      <c r="I371" s="40"/>
      <c r="J371" s="40"/>
      <c r="K371" s="40"/>
      <c r="L371" s="40"/>
      <c r="M371" s="40"/>
      <c r="N371" s="42"/>
      <c r="O371" s="40"/>
      <c r="P371" s="40"/>
      <c r="Q371" s="40"/>
      <c r="R371" s="40"/>
      <c r="S371" s="43"/>
      <c r="T371" s="43"/>
      <c r="U371" s="40"/>
      <c r="V371" s="40"/>
      <c r="W371" s="44"/>
      <c r="X371" s="45"/>
      <c r="Y371" s="46"/>
      <c r="Z371" s="39"/>
      <c r="AA371" s="39"/>
      <c r="AB371" s="39"/>
      <c r="AC371" s="39"/>
      <c r="AD371" s="46"/>
      <c r="AE371" s="39"/>
      <c r="AF371" s="29"/>
      <c r="AG371" s="29"/>
      <c r="AH371" s="29"/>
      <c r="AI371" s="29"/>
      <c r="AJ371" s="29"/>
    </row>
    <row r="372" spans="1:36" ht="15.75" customHeight="1">
      <c r="A372" s="19"/>
      <c r="B372" s="19"/>
      <c r="C372" s="19" t="str">
        <f>IF('PCA 2022 consolidado'!$B372="","",VLOOKUP(B372,dados!$A$1:$B$24,2,FALSE))</f>
        <v/>
      </c>
      <c r="D372" s="19"/>
      <c r="E372" s="30"/>
      <c r="F372" s="31"/>
      <c r="G372" s="31"/>
      <c r="H372" s="19"/>
      <c r="I372" s="32"/>
      <c r="J372" s="32"/>
      <c r="K372" s="32"/>
      <c r="L372" s="32"/>
      <c r="M372" s="32"/>
      <c r="N372" s="34"/>
      <c r="O372" s="32"/>
      <c r="P372" s="32"/>
      <c r="Q372" s="32"/>
      <c r="R372" s="32"/>
      <c r="S372" s="36"/>
      <c r="T372" s="36"/>
      <c r="U372" s="32"/>
      <c r="V372" s="32"/>
      <c r="W372" s="31"/>
      <c r="X372" s="37"/>
      <c r="Y372" s="38"/>
      <c r="Z372" s="19"/>
      <c r="AA372" s="19"/>
      <c r="AB372" s="19"/>
      <c r="AC372" s="19"/>
      <c r="AD372" s="38"/>
      <c r="AE372" s="19"/>
      <c r="AF372" s="29"/>
      <c r="AG372" s="29"/>
      <c r="AH372" s="29"/>
      <c r="AI372" s="29"/>
      <c r="AJ372" s="29"/>
    </row>
    <row r="373" spans="1:36" ht="15.75" customHeight="1">
      <c r="A373" s="39"/>
      <c r="B373" s="39"/>
      <c r="C373" s="39" t="str">
        <f>IF('PCA 2022 consolidado'!$B373="","",VLOOKUP(B373,dados!$A$1:$B$24,2,FALSE))</f>
        <v/>
      </c>
      <c r="D373" s="39"/>
      <c r="E373" s="47"/>
      <c r="F373" s="44"/>
      <c r="G373" s="44"/>
      <c r="H373" s="39"/>
      <c r="I373" s="40"/>
      <c r="J373" s="40"/>
      <c r="K373" s="40"/>
      <c r="L373" s="40"/>
      <c r="M373" s="40"/>
      <c r="N373" s="42"/>
      <c r="O373" s="40"/>
      <c r="P373" s="40"/>
      <c r="Q373" s="40"/>
      <c r="R373" s="40"/>
      <c r="S373" s="43"/>
      <c r="T373" s="43"/>
      <c r="U373" s="40"/>
      <c r="V373" s="40"/>
      <c r="W373" s="44"/>
      <c r="X373" s="45"/>
      <c r="Y373" s="46"/>
      <c r="Z373" s="39"/>
      <c r="AA373" s="39"/>
      <c r="AB373" s="39"/>
      <c r="AC373" s="39"/>
      <c r="AD373" s="46"/>
      <c r="AE373" s="39"/>
      <c r="AF373" s="29"/>
      <c r="AG373" s="29"/>
      <c r="AH373" s="29"/>
      <c r="AI373" s="29"/>
      <c r="AJ373" s="29"/>
    </row>
    <row r="374" spans="1:36" ht="15.75" customHeight="1">
      <c r="A374" s="19"/>
      <c r="B374" s="19"/>
      <c r="C374" s="19" t="str">
        <f>IF('PCA 2022 consolidado'!$B374="","",VLOOKUP(B374,dados!$A$1:$B$24,2,FALSE))</f>
        <v/>
      </c>
      <c r="D374" s="19"/>
      <c r="E374" s="30"/>
      <c r="F374" s="31"/>
      <c r="G374" s="31"/>
      <c r="H374" s="19"/>
      <c r="I374" s="32"/>
      <c r="J374" s="32"/>
      <c r="K374" s="32"/>
      <c r="L374" s="32"/>
      <c r="M374" s="32"/>
      <c r="N374" s="34"/>
      <c r="O374" s="32"/>
      <c r="P374" s="32"/>
      <c r="Q374" s="32"/>
      <c r="R374" s="32"/>
      <c r="S374" s="36"/>
      <c r="T374" s="36"/>
      <c r="U374" s="32"/>
      <c r="V374" s="32"/>
      <c r="W374" s="31"/>
      <c r="X374" s="37"/>
      <c r="Y374" s="38"/>
      <c r="Z374" s="19"/>
      <c r="AA374" s="19"/>
      <c r="AB374" s="19"/>
      <c r="AC374" s="19"/>
      <c r="AD374" s="38"/>
      <c r="AE374" s="19"/>
      <c r="AF374" s="29"/>
      <c r="AG374" s="29"/>
      <c r="AH374" s="29"/>
      <c r="AI374" s="29"/>
      <c r="AJ374" s="29"/>
    </row>
    <row r="375" spans="1:36" ht="15.75" customHeight="1">
      <c r="A375" s="39"/>
      <c r="B375" s="39"/>
      <c r="C375" s="39" t="str">
        <f>IF('PCA 2022 consolidado'!$B375="","",VLOOKUP(B375,dados!$A$1:$B$24,2,FALSE))</f>
        <v/>
      </c>
      <c r="D375" s="39"/>
      <c r="E375" s="47"/>
      <c r="F375" s="44"/>
      <c r="G375" s="44"/>
      <c r="H375" s="39"/>
      <c r="I375" s="40"/>
      <c r="J375" s="40"/>
      <c r="K375" s="40"/>
      <c r="L375" s="40"/>
      <c r="M375" s="40"/>
      <c r="N375" s="42"/>
      <c r="O375" s="40"/>
      <c r="P375" s="40"/>
      <c r="Q375" s="40"/>
      <c r="R375" s="40"/>
      <c r="S375" s="43"/>
      <c r="T375" s="43"/>
      <c r="U375" s="40"/>
      <c r="V375" s="40"/>
      <c r="W375" s="44"/>
      <c r="X375" s="45"/>
      <c r="Y375" s="46"/>
      <c r="Z375" s="39"/>
      <c r="AA375" s="39"/>
      <c r="AB375" s="39"/>
      <c r="AC375" s="39"/>
      <c r="AD375" s="46"/>
      <c r="AE375" s="39"/>
      <c r="AF375" s="29"/>
      <c r="AG375" s="29"/>
      <c r="AH375" s="29"/>
      <c r="AI375" s="29"/>
      <c r="AJ375" s="29"/>
    </row>
    <row r="376" spans="1:36" ht="15.75" customHeight="1">
      <c r="A376" s="19"/>
      <c r="B376" s="19"/>
      <c r="C376" s="19" t="str">
        <f>IF('PCA 2022 consolidado'!$B376="","",VLOOKUP(B376,dados!$A$1:$B$24,2,FALSE))</f>
        <v/>
      </c>
      <c r="D376" s="19"/>
      <c r="E376" s="30"/>
      <c r="F376" s="31"/>
      <c r="G376" s="31"/>
      <c r="H376" s="19"/>
      <c r="I376" s="32"/>
      <c r="J376" s="32"/>
      <c r="K376" s="32"/>
      <c r="L376" s="32"/>
      <c r="M376" s="32"/>
      <c r="N376" s="34"/>
      <c r="O376" s="32"/>
      <c r="P376" s="32"/>
      <c r="Q376" s="32"/>
      <c r="R376" s="32"/>
      <c r="S376" s="36"/>
      <c r="T376" s="36"/>
      <c r="U376" s="32"/>
      <c r="V376" s="32"/>
      <c r="W376" s="31"/>
      <c r="X376" s="37"/>
      <c r="Y376" s="38"/>
      <c r="Z376" s="19"/>
      <c r="AA376" s="19"/>
      <c r="AB376" s="19"/>
      <c r="AC376" s="19"/>
      <c r="AD376" s="38"/>
      <c r="AE376" s="19"/>
      <c r="AF376" s="29"/>
      <c r="AG376" s="29"/>
      <c r="AH376" s="29"/>
      <c r="AI376" s="29"/>
      <c r="AJ376" s="29"/>
    </row>
    <row r="377" spans="1:36" ht="15.75" customHeight="1">
      <c r="A377" s="39"/>
      <c r="B377" s="39"/>
      <c r="C377" s="39" t="str">
        <f>IF('PCA 2022 consolidado'!$B377="","",VLOOKUP(B377,dados!$A$1:$B$24,2,FALSE))</f>
        <v/>
      </c>
      <c r="D377" s="39"/>
      <c r="E377" s="47"/>
      <c r="F377" s="44"/>
      <c r="G377" s="44"/>
      <c r="H377" s="39"/>
      <c r="I377" s="40"/>
      <c r="J377" s="40"/>
      <c r="K377" s="40"/>
      <c r="L377" s="40"/>
      <c r="M377" s="40"/>
      <c r="N377" s="42"/>
      <c r="O377" s="40"/>
      <c r="P377" s="40"/>
      <c r="Q377" s="40"/>
      <c r="R377" s="40"/>
      <c r="S377" s="43"/>
      <c r="T377" s="43"/>
      <c r="U377" s="40"/>
      <c r="V377" s="40"/>
      <c r="W377" s="44"/>
      <c r="X377" s="45"/>
      <c r="Y377" s="46"/>
      <c r="Z377" s="39"/>
      <c r="AA377" s="39"/>
      <c r="AB377" s="39"/>
      <c r="AC377" s="39"/>
      <c r="AD377" s="46"/>
      <c r="AE377" s="39"/>
      <c r="AF377" s="29"/>
      <c r="AG377" s="29"/>
      <c r="AH377" s="29"/>
      <c r="AI377" s="29"/>
      <c r="AJ377" s="29"/>
    </row>
    <row r="378" spans="1:36" ht="15.75" customHeight="1">
      <c r="A378" s="19"/>
      <c r="B378" s="19"/>
      <c r="C378" s="19" t="str">
        <f>IF('PCA 2022 consolidado'!$B378="","",VLOOKUP(B378,dados!$A$1:$B$24,2,FALSE))</f>
        <v/>
      </c>
      <c r="D378" s="19"/>
      <c r="E378" s="30"/>
      <c r="F378" s="31"/>
      <c r="G378" s="31"/>
      <c r="H378" s="19"/>
      <c r="I378" s="32"/>
      <c r="J378" s="32"/>
      <c r="K378" s="32"/>
      <c r="L378" s="32"/>
      <c r="M378" s="32"/>
      <c r="N378" s="34"/>
      <c r="O378" s="32"/>
      <c r="P378" s="32"/>
      <c r="Q378" s="32"/>
      <c r="R378" s="32"/>
      <c r="S378" s="36"/>
      <c r="T378" s="36"/>
      <c r="U378" s="32"/>
      <c r="V378" s="32"/>
      <c r="W378" s="31"/>
      <c r="X378" s="37"/>
      <c r="Y378" s="38"/>
      <c r="Z378" s="19"/>
      <c r="AA378" s="19"/>
      <c r="AB378" s="19"/>
      <c r="AC378" s="19"/>
      <c r="AD378" s="38"/>
      <c r="AE378" s="19"/>
      <c r="AF378" s="29"/>
      <c r="AG378" s="29"/>
      <c r="AH378" s="29"/>
      <c r="AI378" s="29"/>
      <c r="AJ378" s="29"/>
    </row>
    <row r="379" spans="1:36" ht="15.75" customHeight="1">
      <c r="A379" s="39"/>
      <c r="B379" s="39"/>
      <c r="C379" s="39" t="str">
        <f>IF('PCA 2022 consolidado'!$B379="","",VLOOKUP(B379,dados!$A$1:$B$24,2,FALSE))</f>
        <v/>
      </c>
      <c r="D379" s="39"/>
      <c r="E379" s="47"/>
      <c r="F379" s="44"/>
      <c r="G379" s="44"/>
      <c r="H379" s="39"/>
      <c r="I379" s="40"/>
      <c r="J379" s="40"/>
      <c r="K379" s="40"/>
      <c r="L379" s="40"/>
      <c r="M379" s="40"/>
      <c r="N379" s="42"/>
      <c r="O379" s="40"/>
      <c r="P379" s="40"/>
      <c r="Q379" s="40"/>
      <c r="R379" s="40"/>
      <c r="S379" s="43"/>
      <c r="T379" s="43"/>
      <c r="U379" s="40"/>
      <c r="V379" s="40"/>
      <c r="W379" s="44"/>
      <c r="X379" s="45"/>
      <c r="Y379" s="46"/>
      <c r="Z379" s="39"/>
      <c r="AA379" s="39"/>
      <c r="AB379" s="39"/>
      <c r="AC379" s="39"/>
      <c r="AD379" s="46"/>
      <c r="AE379" s="39"/>
      <c r="AF379" s="29"/>
      <c r="AG379" s="29"/>
      <c r="AH379" s="29"/>
      <c r="AI379" s="29"/>
      <c r="AJ379" s="29"/>
    </row>
    <row r="380" spans="1:36" ht="15.75" customHeight="1">
      <c r="A380" s="19"/>
      <c r="B380" s="19"/>
      <c r="C380" s="19" t="str">
        <f>IF('PCA 2022 consolidado'!$B380="","",VLOOKUP(B380,dados!$A$1:$B$24,2,FALSE))</f>
        <v/>
      </c>
      <c r="D380" s="19"/>
      <c r="E380" s="30"/>
      <c r="F380" s="31"/>
      <c r="G380" s="31"/>
      <c r="H380" s="19"/>
      <c r="I380" s="32"/>
      <c r="J380" s="32"/>
      <c r="K380" s="32"/>
      <c r="L380" s="32"/>
      <c r="M380" s="32"/>
      <c r="N380" s="34"/>
      <c r="O380" s="32"/>
      <c r="P380" s="32"/>
      <c r="Q380" s="32"/>
      <c r="R380" s="32"/>
      <c r="S380" s="36"/>
      <c r="T380" s="36"/>
      <c r="U380" s="32"/>
      <c r="V380" s="32"/>
      <c r="W380" s="31"/>
      <c r="X380" s="37"/>
      <c r="Y380" s="38"/>
      <c r="Z380" s="19"/>
      <c r="AA380" s="19"/>
      <c r="AB380" s="19"/>
      <c r="AC380" s="19"/>
      <c r="AD380" s="38"/>
      <c r="AE380" s="19"/>
      <c r="AF380" s="29"/>
      <c r="AG380" s="29"/>
      <c r="AH380" s="29"/>
      <c r="AI380" s="29"/>
      <c r="AJ380" s="29"/>
    </row>
    <row r="381" spans="1:36" ht="15.75" customHeight="1">
      <c r="A381" s="39"/>
      <c r="B381" s="39"/>
      <c r="C381" s="39" t="str">
        <f>IF('PCA 2022 consolidado'!$B381="","",VLOOKUP(B381,dados!$A$1:$B$24,2,FALSE))</f>
        <v/>
      </c>
      <c r="D381" s="39"/>
      <c r="E381" s="47"/>
      <c r="F381" s="44"/>
      <c r="G381" s="44"/>
      <c r="H381" s="39"/>
      <c r="I381" s="40"/>
      <c r="J381" s="40"/>
      <c r="K381" s="40"/>
      <c r="L381" s="40"/>
      <c r="M381" s="40"/>
      <c r="N381" s="42"/>
      <c r="O381" s="40"/>
      <c r="P381" s="40"/>
      <c r="Q381" s="40"/>
      <c r="R381" s="40"/>
      <c r="S381" s="43"/>
      <c r="T381" s="43"/>
      <c r="U381" s="40"/>
      <c r="V381" s="40"/>
      <c r="W381" s="44"/>
      <c r="X381" s="45"/>
      <c r="Y381" s="46"/>
      <c r="Z381" s="39"/>
      <c r="AA381" s="39"/>
      <c r="AB381" s="39"/>
      <c r="AC381" s="39"/>
      <c r="AD381" s="46"/>
      <c r="AE381" s="39"/>
      <c r="AF381" s="29"/>
      <c r="AG381" s="29"/>
      <c r="AH381" s="29"/>
      <c r="AI381" s="29"/>
      <c r="AJ381" s="29"/>
    </row>
    <row r="382" spans="1:36" ht="15.75" customHeight="1">
      <c r="A382" s="19"/>
      <c r="B382" s="19"/>
      <c r="C382" s="19" t="str">
        <f>IF('PCA 2022 consolidado'!$B382="","",VLOOKUP(B382,dados!$A$1:$B$24,2,FALSE))</f>
        <v/>
      </c>
      <c r="D382" s="19"/>
      <c r="E382" s="30"/>
      <c r="F382" s="31"/>
      <c r="G382" s="31"/>
      <c r="H382" s="19"/>
      <c r="I382" s="32"/>
      <c r="J382" s="32"/>
      <c r="K382" s="32"/>
      <c r="L382" s="32"/>
      <c r="M382" s="32"/>
      <c r="N382" s="34"/>
      <c r="O382" s="32"/>
      <c r="P382" s="32"/>
      <c r="Q382" s="32"/>
      <c r="R382" s="32"/>
      <c r="S382" s="36"/>
      <c r="T382" s="36"/>
      <c r="U382" s="32"/>
      <c r="V382" s="32"/>
      <c r="W382" s="31"/>
      <c r="X382" s="37"/>
      <c r="Y382" s="38"/>
      <c r="Z382" s="19"/>
      <c r="AA382" s="19"/>
      <c r="AB382" s="19"/>
      <c r="AC382" s="19"/>
      <c r="AD382" s="38"/>
      <c r="AE382" s="19"/>
      <c r="AF382" s="29"/>
      <c r="AG382" s="29"/>
      <c r="AH382" s="29"/>
      <c r="AI382" s="29"/>
      <c r="AJ382" s="29"/>
    </row>
    <row r="383" spans="1:36" ht="15.75" customHeight="1">
      <c r="A383" s="39"/>
      <c r="B383" s="39"/>
      <c r="C383" s="39" t="str">
        <f>IF('PCA 2022 consolidado'!$B383="","",VLOOKUP(B383,dados!$A$1:$B$24,2,FALSE))</f>
        <v/>
      </c>
      <c r="D383" s="39"/>
      <c r="E383" s="47"/>
      <c r="F383" s="44"/>
      <c r="G383" s="44"/>
      <c r="H383" s="39"/>
      <c r="I383" s="40"/>
      <c r="J383" s="40"/>
      <c r="K383" s="40"/>
      <c r="L383" s="40"/>
      <c r="M383" s="40"/>
      <c r="N383" s="42"/>
      <c r="O383" s="40"/>
      <c r="P383" s="40"/>
      <c r="Q383" s="40"/>
      <c r="R383" s="40"/>
      <c r="S383" s="43"/>
      <c r="T383" s="43"/>
      <c r="U383" s="40"/>
      <c r="V383" s="40"/>
      <c r="W383" s="44"/>
      <c r="X383" s="45"/>
      <c r="Y383" s="46"/>
      <c r="Z383" s="39"/>
      <c r="AA383" s="39"/>
      <c r="AB383" s="39"/>
      <c r="AC383" s="39"/>
      <c r="AD383" s="46"/>
      <c r="AE383" s="39"/>
      <c r="AF383" s="29"/>
      <c r="AG383" s="29"/>
      <c r="AH383" s="29"/>
      <c r="AI383" s="29"/>
      <c r="AJ383" s="29"/>
    </row>
    <row r="384" spans="1:36" ht="15.75" customHeight="1">
      <c r="A384" s="19"/>
      <c r="B384" s="19"/>
      <c r="C384" s="19" t="str">
        <f>IF('PCA 2022 consolidado'!$B384="","",VLOOKUP(B384,dados!$A$1:$B$24,2,FALSE))</f>
        <v/>
      </c>
      <c r="D384" s="19"/>
      <c r="E384" s="30"/>
      <c r="F384" s="31"/>
      <c r="G384" s="31"/>
      <c r="H384" s="19"/>
      <c r="I384" s="32"/>
      <c r="J384" s="32"/>
      <c r="K384" s="32"/>
      <c r="L384" s="32"/>
      <c r="M384" s="32"/>
      <c r="N384" s="34"/>
      <c r="O384" s="32"/>
      <c r="P384" s="32"/>
      <c r="Q384" s="32"/>
      <c r="R384" s="32"/>
      <c r="S384" s="36"/>
      <c r="T384" s="36"/>
      <c r="U384" s="32"/>
      <c r="V384" s="32"/>
      <c r="W384" s="31"/>
      <c r="X384" s="37"/>
      <c r="Y384" s="38"/>
      <c r="Z384" s="19"/>
      <c r="AA384" s="19"/>
      <c r="AB384" s="19"/>
      <c r="AC384" s="19"/>
      <c r="AD384" s="38"/>
      <c r="AE384" s="19"/>
      <c r="AF384" s="29"/>
      <c r="AG384" s="29"/>
      <c r="AH384" s="29"/>
      <c r="AI384" s="29"/>
      <c r="AJ384" s="29"/>
    </row>
    <row r="385" spans="1:36" ht="15.75" customHeight="1">
      <c r="A385" s="39"/>
      <c r="B385" s="39"/>
      <c r="C385" s="39" t="str">
        <f>IF('PCA 2022 consolidado'!$B385="","",VLOOKUP(B385,dados!$A$1:$B$24,2,FALSE))</f>
        <v/>
      </c>
      <c r="D385" s="39"/>
      <c r="E385" s="47"/>
      <c r="F385" s="44"/>
      <c r="G385" s="44"/>
      <c r="H385" s="39"/>
      <c r="I385" s="40"/>
      <c r="J385" s="40"/>
      <c r="K385" s="40"/>
      <c r="L385" s="40"/>
      <c r="M385" s="40"/>
      <c r="N385" s="42"/>
      <c r="O385" s="40"/>
      <c r="P385" s="40"/>
      <c r="Q385" s="40"/>
      <c r="R385" s="40"/>
      <c r="S385" s="43"/>
      <c r="T385" s="43"/>
      <c r="U385" s="40"/>
      <c r="V385" s="40"/>
      <c r="W385" s="44"/>
      <c r="X385" s="45"/>
      <c r="Y385" s="46"/>
      <c r="Z385" s="39"/>
      <c r="AA385" s="39"/>
      <c r="AB385" s="39"/>
      <c r="AC385" s="39"/>
      <c r="AD385" s="46"/>
      <c r="AE385" s="39"/>
      <c r="AF385" s="29"/>
      <c r="AG385" s="29"/>
      <c r="AH385" s="29"/>
      <c r="AI385" s="29"/>
      <c r="AJ385" s="29"/>
    </row>
    <row r="386" spans="1:36" ht="15.75" customHeight="1">
      <c r="A386" s="19"/>
      <c r="B386" s="19"/>
      <c r="C386" s="19" t="str">
        <f>IF('PCA 2022 consolidado'!$B386="","",VLOOKUP(B386,dados!$A$1:$B$24,2,FALSE))</f>
        <v/>
      </c>
      <c r="D386" s="19"/>
      <c r="E386" s="30"/>
      <c r="F386" s="31"/>
      <c r="G386" s="31"/>
      <c r="H386" s="19"/>
      <c r="I386" s="32"/>
      <c r="J386" s="32"/>
      <c r="K386" s="32"/>
      <c r="L386" s="32"/>
      <c r="M386" s="32"/>
      <c r="N386" s="34"/>
      <c r="O386" s="32"/>
      <c r="P386" s="32"/>
      <c r="Q386" s="32"/>
      <c r="R386" s="32"/>
      <c r="S386" s="36"/>
      <c r="T386" s="36"/>
      <c r="U386" s="32"/>
      <c r="V386" s="32"/>
      <c r="W386" s="31"/>
      <c r="X386" s="37"/>
      <c r="Y386" s="38"/>
      <c r="Z386" s="19"/>
      <c r="AA386" s="19"/>
      <c r="AB386" s="19"/>
      <c r="AC386" s="19"/>
      <c r="AD386" s="38"/>
      <c r="AE386" s="19"/>
      <c r="AF386" s="29"/>
      <c r="AG386" s="29"/>
      <c r="AH386" s="29"/>
      <c r="AI386" s="29"/>
      <c r="AJ386" s="29"/>
    </row>
    <row r="387" spans="1:36" ht="15.75" customHeight="1">
      <c r="A387" s="39"/>
      <c r="B387" s="39"/>
      <c r="C387" s="39" t="str">
        <f>IF('PCA 2022 consolidado'!$B387="","",VLOOKUP(B387,dados!$A$1:$B$24,2,FALSE))</f>
        <v/>
      </c>
      <c r="D387" s="39"/>
      <c r="E387" s="47"/>
      <c r="F387" s="44"/>
      <c r="G387" s="44"/>
      <c r="H387" s="39"/>
      <c r="I387" s="40"/>
      <c r="J387" s="40"/>
      <c r="K387" s="40"/>
      <c r="L387" s="40"/>
      <c r="M387" s="40"/>
      <c r="N387" s="42"/>
      <c r="O387" s="40"/>
      <c r="P387" s="40"/>
      <c r="Q387" s="40"/>
      <c r="R387" s="40"/>
      <c r="S387" s="43"/>
      <c r="T387" s="43"/>
      <c r="U387" s="40"/>
      <c r="V387" s="40"/>
      <c r="W387" s="44"/>
      <c r="X387" s="45"/>
      <c r="Y387" s="46"/>
      <c r="Z387" s="39"/>
      <c r="AA387" s="39"/>
      <c r="AB387" s="39"/>
      <c r="AC387" s="39"/>
      <c r="AD387" s="46"/>
      <c r="AE387" s="39"/>
      <c r="AF387" s="29"/>
      <c r="AG387" s="29"/>
      <c r="AH387" s="29"/>
      <c r="AI387" s="29"/>
      <c r="AJ387" s="29"/>
    </row>
    <row r="388" spans="1:36" ht="15.75" customHeight="1">
      <c r="A388" s="19"/>
      <c r="B388" s="19"/>
      <c r="C388" s="19" t="str">
        <f>IF('PCA 2022 consolidado'!$B388="","",VLOOKUP(B388,dados!$A$1:$B$24,2,FALSE))</f>
        <v/>
      </c>
      <c r="D388" s="19"/>
      <c r="E388" s="30"/>
      <c r="F388" s="31"/>
      <c r="G388" s="31"/>
      <c r="H388" s="19"/>
      <c r="I388" s="32"/>
      <c r="J388" s="32"/>
      <c r="K388" s="32"/>
      <c r="L388" s="32"/>
      <c r="M388" s="32"/>
      <c r="N388" s="34"/>
      <c r="O388" s="32"/>
      <c r="P388" s="32"/>
      <c r="Q388" s="32"/>
      <c r="R388" s="32"/>
      <c r="S388" s="36"/>
      <c r="T388" s="36"/>
      <c r="U388" s="32"/>
      <c r="V388" s="32"/>
      <c r="W388" s="31"/>
      <c r="X388" s="37"/>
      <c r="Y388" s="38"/>
      <c r="Z388" s="19"/>
      <c r="AA388" s="19"/>
      <c r="AB388" s="19"/>
      <c r="AC388" s="19"/>
      <c r="AD388" s="38"/>
      <c r="AE388" s="19"/>
      <c r="AF388" s="29"/>
      <c r="AG388" s="29"/>
      <c r="AH388" s="29"/>
      <c r="AI388" s="29"/>
      <c r="AJ388" s="29"/>
    </row>
    <row r="389" spans="1:36" ht="15.75" customHeight="1">
      <c r="A389" s="39"/>
      <c r="B389" s="39"/>
      <c r="C389" s="39" t="str">
        <f>IF('PCA 2022 consolidado'!$B389="","",VLOOKUP(B389,dados!$A$1:$B$24,2,FALSE))</f>
        <v/>
      </c>
      <c r="D389" s="39"/>
      <c r="E389" s="47"/>
      <c r="F389" s="44"/>
      <c r="G389" s="44"/>
      <c r="H389" s="39"/>
      <c r="I389" s="40"/>
      <c r="J389" s="40"/>
      <c r="K389" s="40"/>
      <c r="L389" s="40"/>
      <c r="M389" s="40"/>
      <c r="N389" s="42"/>
      <c r="O389" s="40"/>
      <c r="P389" s="40"/>
      <c r="Q389" s="40"/>
      <c r="R389" s="40"/>
      <c r="S389" s="43"/>
      <c r="T389" s="43"/>
      <c r="U389" s="40"/>
      <c r="V389" s="40"/>
      <c r="W389" s="44"/>
      <c r="X389" s="45"/>
      <c r="Y389" s="46"/>
      <c r="Z389" s="39"/>
      <c r="AA389" s="39"/>
      <c r="AB389" s="39"/>
      <c r="AC389" s="39"/>
      <c r="AD389" s="46"/>
      <c r="AE389" s="39"/>
      <c r="AF389" s="29"/>
      <c r="AG389" s="29"/>
      <c r="AH389" s="29"/>
      <c r="AI389" s="29"/>
      <c r="AJ389" s="29"/>
    </row>
    <row r="390" spans="1:36" ht="15.75" customHeight="1">
      <c r="A390" s="19"/>
      <c r="B390" s="19"/>
      <c r="C390" s="19" t="str">
        <f>IF('PCA 2022 consolidado'!$B390="","",VLOOKUP(B390,dados!$A$1:$B$24,2,FALSE))</f>
        <v/>
      </c>
      <c r="D390" s="19"/>
      <c r="E390" s="30"/>
      <c r="F390" s="31"/>
      <c r="G390" s="31"/>
      <c r="H390" s="19"/>
      <c r="I390" s="32"/>
      <c r="J390" s="32"/>
      <c r="K390" s="32"/>
      <c r="L390" s="32"/>
      <c r="M390" s="32"/>
      <c r="N390" s="34"/>
      <c r="O390" s="32"/>
      <c r="P390" s="32"/>
      <c r="Q390" s="32"/>
      <c r="R390" s="32"/>
      <c r="S390" s="36"/>
      <c r="T390" s="36"/>
      <c r="U390" s="32"/>
      <c r="V390" s="32"/>
      <c r="W390" s="31"/>
      <c r="X390" s="37"/>
      <c r="Y390" s="38"/>
      <c r="Z390" s="19"/>
      <c r="AA390" s="19"/>
      <c r="AB390" s="19"/>
      <c r="AC390" s="19"/>
      <c r="AD390" s="38"/>
      <c r="AE390" s="19"/>
      <c r="AF390" s="29"/>
      <c r="AG390" s="29"/>
      <c r="AH390" s="29"/>
      <c r="AI390" s="29"/>
      <c r="AJ390" s="29"/>
    </row>
    <row r="391" spans="1:36" ht="15.75" customHeight="1">
      <c r="A391" s="39"/>
      <c r="B391" s="39"/>
      <c r="C391" s="39" t="str">
        <f>IF('PCA 2022 consolidado'!$B391="","",VLOOKUP(B391,dados!$A$1:$B$24,2,FALSE))</f>
        <v/>
      </c>
      <c r="D391" s="39"/>
      <c r="E391" s="47"/>
      <c r="F391" s="44"/>
      <c r="G391" s="44"/>
      <c r="H391" s="39"/>
      <c r="I391" s="40"/>
      <c r="J391" s="40"/>
      <c r="K391" s="40"/>
      <c r="L391" s="40"/>
      <c r="M391" s="40"/>
      <c r="N391" s="42"/>
      <c r="O391" s="40"/>
      <c r="P391" s="40"/>
      <c r="Q391" s="40"/>
      <c r="R391" s="40"/>
      <c r="S391" s="43"/>
      <c r="T391" s="43"/>
      <c r="U391" s="40"/>
      <c r="V391" s="40"/>
      <c r="W391" s="44"/>
      <c r="X391" s="45"/>
      <c r="Y391" s="46"/>
      <c r="Z391" s="39"/>
      <c r="AA391" s="39"/>
      <c r="AB391" s="39"/>
      <c r="AC391" s="39"/>
      <c r="AD391" s="46"/>
      <c r="AE391" s="39"/>
      <c r="AF391" s="29"/>
      <c r="AG391" s="29"/>
      <c r="AH391" s="29"/>
      <c r="AI391" s="29"/>
      <c r="AJ391" s="29"/>
    </row>
    <row r="392" spans="1:36" ht="15.75" customHeight="1">
      <c r="A392" s="19"/>
      <c r="B392" s="19"/>
      <c r="C392" s="19" t="str">
        <f>IF('PCA 2022 consolidado'!$B392="","",VLOOKUP(B392,dados!$A$1:$B$24,2,FALSE))</f>
        <v/>
      </c>
      <c r="D392" s="19"/>
      <c r="E392" s="30"/>
      <c r="F392" s="31"/>
      <c r="G392" s="31"/>
      <c r="H392" s="19"/>
      <c r="I392" s="32"/>
      <c r="J392" s="32"/>
      <c r="K392" s="32"/>
      <c r="L392" s="32"/>
      <c r="M392" s="32"/>
      <c r="N392" s="34"/>
      <c r="O392" s="32"/>
      <c r="P392" s="32"/>
      <c r="Q392" s="32"/>
      <c r="R392" s="32"/>
      <c r="S392" s="36"/>
      <c r="T392" s="36"/>
      <c r="U392" s="32"/>
      <c r="V392" s="32"/>
      <c r="W392" s="31"/>
      <c r="X392" s="37"/>
      <c r="Y392" s="38"/>
      <c r="Z392" s="19"/>
      <c r="AA392" s="19"/>
      <c r="AB392" s="19"/>
      <c r="AC392" s="19"/>
      <c r="AD392" s="38"/>
      <c r="AE392" s="19"/>
      <c r="AF392" s="29"/>
      <c r="AG392" s="29"/>
      <c r="AH392" s="29"/>
      <c r="AI392" s="29"/>
      <c r="AJ392" s="29"/>
    </row>
    <row r="393" spans="1:36" ht="15.75" customHeight="1">
      <c r="A393" s="39"/>
      <c r="B393" s="39"/>
      <c r="C393" s="39" t="str">
        <f>IF('PCA 2022 consolidado'!$B393="","",VLOOKUP(B393,dados!$A$1:$B$24,2,FALSE))</f>
        <v/>
      </c>
      <c r="D393" s="39"/>
      <c r="E393" s="47"/>
      <c r="F393" s="44"/>
      <c r="G393" s="44"/>
      <c r="H393" s="39"/>
      <c r="I393" s="40"/>
      <c r="J393" s="40"/>
      <c r="K393" s="40"/>
      <c r="L393" s="40"/>
      <c r="M393" s="40"/>
      <c r="N393" s="42"/>
      <c r="O393" s="40"/>
      <c r="P393" s="40"/>
      <c r="Q393" s="40"/>
      <c r="R393" s="40"/>
      <c r="S393" s="43"/>
      <c r="T393" s="43"/>
      <c r="U393" s="40"/>
      <c r="V393" s="40"/>
      <c r="W393" s="44"/>
      <c r="X393" s="45"/>
      <c r="Y393" s="46"/>
      <c r="Z393" s="39"/>
      <c r="AA393" s="39"/>
      <c r="AB393" s="39"/>
      <c r="AC393" s="39"/>
      <c r="AD393" s="46"/>
      <c r="AE393" s="39"/>
      <c r="AF393" s="29"/>
      <c r="AG393" s="29"/>
      <c r="AH393" s="29"/>
      <c r="AI393" s="29"/>
      <c r="AJ393" s="29"/>
    </row>
    <row r="394" spans="1:36" ht="15.75" customHeight="1">
      <c r="A394" s="19"/>
      <c r="B394" s="19"/>
      <c r="C394" s="19" t="str">
        <f>IF('PCA 2022 consolidado'!$B394="","",VLOOKUP(B394,dados!$A$1:$B$24,2,FALSE))</f>
        <v/>
      </c>
      <c r="D394" s="19"/>
      <c r="E394" s="30"/>
      <c r="F394" s="31"/>
      <c r="G394" s="31"/>
      <c r="H394" s="19"/>
      <c r="I394" s="32"/>
      <c r="J394" s="32"/>
      <c r="K394" s="32"/>
      <c r="L394" s="32"/>
      <c r="M394" s="32"/>
      <c r="N394" s="34"/>
      <c r="O394" s="32"/>
      <c r="P394" s="32"/>
      <c r="Q394" s="32"/>
      <c r="R394" s="32"/>
      <c r="S394" s="36"/>
      <c r="T394" s="36"/>
      <c r="U394" s="32"/>
      <c r="V394" s="32"/>
      <c r="W394" s="31"/>
      <c r="X394" s="37"/>
      <c r="Y394" s="38"/>
      <c r="Z394" s="19"/>
      <c r="AA394" s="19"/>
      <c r="AB394" s="19"/>
      <c r="AC394" s="19"/>
      <c r="AD394" s="38"/>
      <c r="AE394" s="19"/>
      <c r="AF394" s="29"/>
      <c r="AG394" s="29"/>
      <c r="AH394" s="29"/>
      <c r="AI394" s="29"/>
      <c r="AJ394" s="29"/>
    </row>
    <row r="395" spans="1:36" ht="15.75" customHeight="1">
      <c r="A395" s="39"/>
      <c r="B395" s="39"/>
      <c r="C395" s="39" t="str">
        <f>IF('PCA 2022 consolidado'!$B395="","",VLOOKUP(B395,dados!$A$1:$B$24,2,FALSE))</f>
        <v/>
      </c>
      <c r="D395" s="39"/>
      <c r="E395" s="47"/>
      <c r="F395" s="44"/>
      <c r="G395" s="44"/>
      <c r="H395" s="39"/>
      <c r="I395" s="40"/>
      <c r="J395" s="40"/>
      <c r="K395" s="40"/>
      <c r="L395" s="40"/>
      <c r="M395" s="40"/>
      <c r="N395" s="42"/>
      <c r="O395" s="40"/>
      <c r="P395" s="40"/>
      <c r="Q395" s="40"/>
      <c r="R395" s="40"/>
      <c r="S395" s="43"/>
      <c r="T395" s="43"/>
      <c r="U395" s="40"/>
      <c r="V395" s="40"/>
      <c r="W395" s="44"/>
      <c r="X395" s="45"/>
      <c r="Y395" s="46"/>
      <c r="Z395" s="39"/>
      <c r="AA395" s="39"/>
      <c r="AB395" s="39"/>
      <c r="AC395" s="39"/>
      <c r="AD395" s="46"/>
      <c r="AE395" s="39"/>
      <c r="AF395" s="29"/>
      <c r="AG395" s="29"/>
      <c r="AH395" s="29"/>
      <c r="AI395" s="29"/>
      <c r="AJ395" s="29"/>
    </row>
    <row r="396" spans="1:36" ht="15.75" customHeight="1">
      <c r="A396" s="19"/>
      <c r="B396" s="19"/>
      <c r="C396" s="19" t="str">
        <f>IF('PCA 2022 consolidado'!$B396="","",VLOOKUP(B396,dados!$A$1:$B$24,2,FALSE))</f>
        <v/>
      </c>
      <c r="D396" s="19"/>
      <c r="E396" s="30"/>
      <c r="F396" s="31"/>
      <c r="G396" s="31"/>
      <c r="H396" s="19"/>
      <c r="I396" s="32"/>
      <c r="J396" s="32"/>
      <c r="K396" s="32"/>
      <c r="L396" s="32"/>
      <c r="M396" s="32"/>
      <c r="N396" s="34"/>
      <c r="O396" s="32"/>
      <c r="P396" s="32"/>
      <c r="Q396" s="32"/>
      <c r="R396" s="32"/>
      <c r="S396" s="36"/>
      <c r="T396" s="36"/>
      <c r="U396" s="32"/>
      <c r="V396" s="32"/>
      <c r="W396" s="31"/>
      <c r="X396" s="37"/>
      <c r="Y396" s="38"/>
      <c r="Z396" s="19"/>
      <c r="AA396" s="19"/>
      <c r="AB396" s="19"/>
      <c r="AC396" s="19"/>
      <c r="AD396" s="38"/>
      <c r="AE396" s="19"/>
      <c r="AF396" s="29"/>
      <c r="AG396" s="29"/>
      <c r="AH396" s="29"/>
      <c r="AI396" s="29"/>
      <c r="AJ396" s="29"/>
    </row>
    <row r="397" spans="1:36" ht="15.75" customHeight="1">
      <c r="A397" s="39"/>
      <c r="B397" s="39"/>
      <c r="C397" s="39" t="str">
        <f>IF('PCA 2022 consolidado'!$B397="","",VLOOKUP(B397,dados!$A$1:$B$24,2,FALSE))</f>
        <v/>
      </c>
      <c r="D397" s="39"/>
      <c r="E397" s="47"/>
      <c r="F397" s="44"/>
      <c r="G397" s="44"/>
      <c r="H397" s="39"/>
      <c r="I397" s="40"/>
      <c r="J397" s="40"/>
      <c r="K397" s="40"/>
      <c r="L397" s="40"/>
      <c r="M397" s="40"/>
      <c r="N397" s="42"/>
      <c r="O397" s="40"/>
      <c r="P397" s="40"/>
      <c r="Q397" s="40"/>
      <c r="R397" s="40"/>
      <c r="S397" s="43"/>
      <c r="T397" s="43"/>
      <c r="U397" s="40"/>
      <c r="V397" s="40"/>
      <c r="W397" s="44"/>
      <c r="X397" s="45"/>
      <c r="Y397" s="46"/>
      <c r="Z397" s="39"/>
      <c r="AA397" s="39"/>
      <c r="AB397" s="39"/>
      <c r="AC397" s="39"/>
      <c r="AD397" s="46"/>
      <c r="AE397" s="39"/>
      <c r="AF397" s="29"/>
      <c r="AG397" s="29"/>
      <c r="AH397" s="29"/>
      <c r="AI397" s="29"/>
      <c r="AJ397" s="29"/>
    </row>
    <row r="398" spans="1:36" ht="15.75" customHeight="1">
      <c r="A398" s="19"/>
      <c r="B398" s="19"/>
      <c r="C398" s="19" t="str">
        <f>IF('PCA 2022 consolidado'!$B398="","",VLOOKUP(B398,dados!$A$1:$B$24,2,FALSE))</f>
        <v/>
      </c>
      <c r="D398" s="19"/>
      <c r="E398" s="30"/>
      <c r="F398" s="31"/>
      <c r="G398" s="31"/>
      <c r="H398" s="19"/>
      <c r="I398" s="32"/>
      <c r="J398" s="32"/>
      <c r="K398" s="32"/>
      <c r="L398" s="32"/>
      <c r="M398" s="32"/>
      <c r="N398" s="34"/>
      <c r="O398" s="32"/>
      <c r="P398" s="32"/>
      <c r="Q398" s="32"/>
      <c r="R398" s="32"/>
      <c r="S398" s="36"/>
      <c r="T398" s="36"/>
      <c r="U398" s="32"/>
      <c r="V398" s="32"/>
      <c r="W398" s="31"/>
      <c r="X398" s="37"/>
      <c r="Y398" s="38"/>
      <c r="Z398" s="19"/>
      <c r="AA398" s="19"/>
      <c r="AB398" s="19"/>
      <c r="AC398" s="19"/>
      <c r="AD398" s="38"/>
      <c r="AE398" s="19"/>
      <c r="AF398" s="29"/>
      <c r="AG398" s="29"/>
      <c r="AH398" s="29"/>
      <c r="AI398" s="29"/>
      <c r="AJ398" s="29"/>
    </row>
    <row r="399" spans="1:36" ht="15.75" customHeight="1">
      <c r="A399" s="39"/>
      <c r="B399" s="39"/>
      <c r="C399" s="39" t="str">
        <f>IF('PCA 2022 consolidado'!$B399="","",VLOOKUP(B399,dados!$A$1:$B$24,2,FALSE))</f>
        <v/>
      </c>
      <c r="D399" s="39"/>
      <c r="E399" s="47"/>
      <c r="F399" s="44"/>
      <c r="G399" s="44"/>
      <c r="H399" s="39"/>
      <c r="I399" s="40"/>
      <c r="J399" s="40"/>
      <c r="K399" s="40"/>
      <c r="L399" s="40"/>
      <c r="M399" s="40"/>
      <c r="N399" s="42"/>
      <c r="O399" s="40"/>
      <c r="P399" s="40"/>
      <c r="Q399" s="40"/>
      <c r="R399" s="40"/>
      <c r="S399" s="43"/>
      <c r="T399" s="43"/>
      <c r="U399" s="40"/>
      <c r="V399" s="40"/>
      <c r="W399" s="44"/>
      <c r="X399" s="45"/>
      <c r="Y399" s="46"/>
      <c r="Z399" s="39"/>
      <c r="AA399" s="39"/>
      <c r="AB399" s="39"/>
      <c r="AC399" s="39"/>
      <c r="AD399" s="46"/>
      <c r="AE399" s="39"/>
      <c r="AF399" s="29"/>
      <c r="AG399" s="29"/>
      <c r="AH399" s="29"/>
      <c r="AI399" s="29"/>
      <c r="AJ399" s="29"/>
    </row>
    <row r="400" spans="1:36" ht="15.75" customHeight="1">
      <c r="A400" s="19"/>
      <c r="B400" s="19"/>
      <c r="C400" s="19" t="str">
        <f>IF('PCA 2022 consolidado'!$B400="","",VLOOKUP(B400,dados!$A$1:$B$24,2,FALSE))</f>
        <v/>
      </c>
      <c r="D400" s="19"/>
      <c r="E400" s="30"/>
      <c r="F400" s="31"/>
      <c r="G400" s="31"/>
      <c r="H400" s="19"/>
      <c r="I400" s="32"/>
      <c r="J400" s="32"/>
      <c r="K400" s="32"/>
      <c r="L400" s="32"/>
      <c r="M400" s="32"/>
      <c r="N400" s="34"/>
      <c r="O400" s="32"/>
      <c r="P400" s="32"/>
      <c r="Q400" s="32"/>
      <c r="R400" s="32"/>
      <c r="S400" s="36"/>
      <c r="T400" s="36"/>
      <c r="U400" s="32"/>
      <c r="V400" s="32"/>
      <c r="W400" s="31"/>
      <c r="X400" s="37"/>
      <c r="Y400" s="38"/>
      <c r="Z400" s="19"/>
      <c r="AA400" s="19"/>
      <c r="AB400" s="19"/>
      <c r="AC400" s="19"/>
      <c r="AD400" s="38"/>
      <c r="AE400" s="19"/>
      <c r="AF400" s="29"/>
      <c r="AG400" s="29"/>
      <c r="AH400" s="29"/>
      <c r="AI400" s="29"/>
      <c r="AJ400" s="29"/>
    </row>
    <row r="401" spans="1:36" ht="15.75" customHeight="1">
      <c r="A401" s="39"/>
      <c r="B401" s="39"/>
      <c r="C401" s="39" t="str">
        <f>IF('PCA 2022 consolidado'!$B401="","",VLOOKUP(B401,dados!$A$1:$B$24,2,FALSE))</f>
        <v/>
      </c>
      <c r="D401" s="39"/>
      <c r="E401" s="47"/>
      <c r="F401" s="44"/>
      <c r="G401" s="44"/>
      <c r="H401" s="39"/>
      <c r="I401" s="40"/>
      <c r="J401" s="40"/>
      <c r="K401" s="40"/>
      <c r="L401" s="40"/>
      <c r="M401" s="40"/>
      <c r="N401" s="42"/>
      <c r="O401" s="40"/>
      <c r="P401" s="40"/>
      <c r="Q401" s="40"/>
      <c r="R401" s="40"/>
      <c r="S401" s="43"/>
      <c r="T401" s="43"/>
      <c r="U401" s="40"/>
      <c r="V401" s="40"/>
      <c r="W401" s="44"/>
      <c r="X401" s="45"/>
      <c r="Y401" s="46"/>
      <c r="Z401" s="39"/>
      <c r="AA401" s="39"/>
      <c r="AB401" s="39"/>
      <c r="AC401" s="39"/>
      <c r="AD401" s="46"/>
      <c r="AE401" s="39"/>
      <c r="AF401" s="29"/>
      <c r="AG401" s="29"/>
      <c r="AH401" s="29"/>
      <c r="AI401" s="29"/>
      <c r="AJ401" s="29"/>
    </row>
    <row r="402" spans="1:36" ht="15.75" customHeight="1">
      <c r="A402" s="19"/>
      <c r="B402" s="19"/>
      <c r="C402" s="19" t="str">
        <f>IF('PCA 2022 consolidado'!$B402="","",VLOOKUP(B402,dados!$A$1:$B$24,2,FALSE))</f>
        <v/>
      </c>
      <c r="D402" s="19"/>
      <c r="E402" s="30"/>
      <c r="F402" s="31"/>
      <c r="G402" s="31"/>
      <c r="H402" s="19"/>
      <c r="I402" s="32"/>
      <c r="J402" s="32"/>
      <c r="K402" s="32"/>
      <c r="L402" s="32"/>
      <c r="M402" s="32"/>
      <c r="N402" s="34"/>
      <c r="O402" s="32"/>
      <c r="P402" s="32"/>
      <c r="Q402" s="32"/>
      <c r="R402" s="32"/>
      <c r="S402" s="36"/>
      <c r="T402" s="36"/>
      <c r="U402" s="32"/>
      <c r="V402" s="32"/>
      <c r="W402" s="31"/>
      <c r="X402" s="37"/>
      <c r="Y402" s="38"/>
      <c r="Z402" s="19"/>
      <c r="AA402" s="19"/>
      <c r="AB402" s="19"/>
      <c r="AC402" s="19"/>
      <c r="AD402" s="38"/>
      <c r="AE402" s="19"/>
      <c r="AF402" s="29"/>
      <c r="AG402" s="29"/>
      <c r="AH402" s="29"/>
      <c r="AI402" s="29"/>
      <c r="AJ402" s="29"/>
    </row>
    <row r="403" spans="1:36" ht="15.75" customHeight="1">
      <c r="A403" s="39"/>
      <c r="B403" s="39"/>
      <c r="C403" s="39" t="str">
        <f>IF('PCA 2022 consolidado'!$B403="","",VLOOKUP(B403,dados!$A$1:$B$24,2,FALSE))</f>
        <v/>
      </c>
      <c r="D403" s="39"/>
      <c r="E403" s="47"/>
      <c r="F403" s="44"/>
      <c r="G403" s="44"/>
      <c r="H403" s="39"/>
      <c r="I403" s="40"/>
      <c r="J403" s="40"/>
      <c r="K403" s="40"/>
      <c r="L403" s="40"/>
      <c r="M403" s="40"/>
      <c r="N403" s="42"/>
      <c r="O403" s="40"/>
      <c r="P403" s="40"/>
      <c r="Q403" s="40"/>
      <c r="R403" s="40"/>
      <c r="S403" s="43"/>
      <c r="T403" s="43"/>
      <c r="U403" s="40"/>
      <c r="V403" s="40"/>
      <c r="W403" s="44"/>
      <c r="X403" s="45"/>
      <c r="Y403" s="46"/>
      <c r="Z403" s="39"/>
      <c r="AA403" s="39"/>
      <c r="AB403" s="39"/>
      <c r="AC403" s="39"/>
      <c r="AD403" s="46"/>
      <c r="AE403" s="39"/>
      <c r="AF403" s="29"/>
      <c r="AG403" s="29"/>
      <c r="AH403" s="29"/>
      <c r="AI403" s="29"/>
      <c r="AJ403" s="29"/>
    </row>
    <row r="404" spans="1:36" ht="15.75" customHeight="1">
      <c r="A404" s="19"/>
      <c r="B404" s="19"/>
      <c r="C404" s="19" t="str">
        <f>IF('PCA 2022 consolidado'!$B404="","",VLOOKUP(B404,dados!$A$1:$B$24,2,FALSE))</f>
        <v/>
      </c>
      <c r="D404" s="19"/>
      <c r="E404" s="30"/>
      <c r="F404" s="31"/>
      <c r="G404" s="31"/>
      <c r="H404" s="19"/>
      <c r="I404" s="32"/>
      <c r="J404" s="32"/>
      <c r="K404" s="32"/>
      <c r="L404" s="32"/>
      <c r="M404" s="32"/>
      <c r="N404" s="34"/>
      <c r="O404" s="32"/>
      <c r="P404" s="32"/>
      <c r="Q404" s="32"/>
      <c r="R404" s="32"/>
      <c r="S404" s="36"/>
      <c r="T404" s="36"/>
      <c r="U404" s="32"/>
      <c r="V404" s="32"/>
      <c r="W404" s="31"/>
      <c r="X404" s="37"/>
      <c r="Y404" s="38"/>
      <c r="Z404" s="19"/>
      <c r="AA404" s="19"/>
      <c r="AB404" s="19"/>
      <c r="AC404" s="19"/>
      <c r="AD404" s="38"/>
      <c r="AE404" s="19"/>
      <c r="AF404" s="29"/>
      <c r="AG404" s="29"/>
      <c r="AH404" s="29"/>
      <c r="AI404" s="29"/>
      <c r="AJ404" s="29"/>
    </row>
    <row r="405" spans="1:36" ht="15.75" customHeight="1">
      <c r="A405" s="39"/>
      <c r="B405" s="39"/>
      <c r="C405" s="39" t="str">
        <f>IF('PCA 2022 consolidado'!$B405="","",VLOOKUP(B405,dados!$A$1:$B$24,2,FALSE))</f>
        <v/>
      </c>
      <c r="D405" s="39"/>
      <c r="E405" s="47"/>
      <c r="F405" s="44"/>
      <c r="G405" s="44"/>
      <c r="H405" s="39"/>
      <c r="I405" s="40"/>
      <c r="J405" s="40"/>
      <c r="K405" s="40"/>
      <c r="L405" s="40"/>
      <c r="M405" s="40"/>
      <c r="N405" s="42"/>
      <c r="O405" s="40"/>
      <c r="P405" s="40"/>
      <c r="Q405" s="40"/>
      <c r="R405" s="40"/>
      <c r="S405" s="43"/>
      <c r="T405" s="43"/>
      <c r="U405" s="40"/>
      <c r="V405" s="40"/>
      <c r="W405" s="44"/>
      <c r="X405" s="45"/>
      <c r="Y405" s="46"/>
      <c r="Z405" s="39"/>
      <c r="AA405" s="39"/>
      <c r="AB405" s="39"/>
      <c r="AC405" s="39"/>
      <c r="AD405" s="46"/>
      <c r="AE405" s="39"/>
      <c r="AF405" s="29"/>
      <c r="AG405" s="29"/>
      <c r="AH405" s="29"/>
      <c r="AI405" s="29"/>
      <c r="AJ405" s="29"/>
    </row>
    <row r="406" spans="1:36" ht="15.75" customHeight="1">
      <c r="A406" s="19"/>
      <c r="B406" s="19"/>
      <c r="C406" s="19" t="str">
        <f>IF('PCA 2022 consolidado'!$B406="","",VLOOKUP(B406,dados!$A$1:$B$24,2,FALSE))</f>
        <v/>
      </c>
      <c r="D406" s="19"/>
      <c r="E406" s="30"/>
      <c r="F406" s="31"/>
      <c r="G406" s="31"/>
      <c r="H406" s="19"/>
      <c r="I406" s="32"/>
      <c r="J406" s="32"/>
      <c r="K406" s="32"/>
      <c r="L406" s="32"/>
      <c r="M406" s="32"/>
      <c r="N406" s="34"/>
      <c r="O406" s="32"/>
      <c r="P406" s="32"/>
      <c r="Q406" s="32"/>
      <c r="R406" s="32"/>
      <c r="S406" s="36"/>
      <c r="T406" s="36"/>
      <c r="U406" s="32"/>
      <c r="V406" s="32"/>
      <c r="W406" s="31"/>
      <c r="X406" s="37"/>
      <c r="Y406" s="38"/>
      <c r="Z406" s="19"/>
      <c r="AA406" s="19"/>
      <c r="AB406" s="19"/>
      <c r="AC406" s="19"/>
      <c r="AD406" s="38"/>
      <c r="AE406" s="19"/>
      <c r="AF406" s="29"/>
      <c r="AG406" s="29"/>
      <c r="AH406" s="29"/>
      <c r="AI406" s="29"/>
      <c r="AJ406" s="29"/>
    </row>
    <row r="407" spans="1:36" ht="15.75" customHeight="1">
      <c r="A407" s="39"/>
      <c r="B407" s="39"/>
      <c r="C407" s="39" t="str">
        <f>IF('PCA 2022 consolidado'!$B407="","",VLOOKUP(B407,dados!$A$1:$B$24,2,FALSE))</f>
        <v/>
      </c>
      <c r="D407" s="39"/>
      <c r="E407" s="47"/>
      <c r="F407" s="44"/>
      <c r="G407" s="44"/>
      <c r="H407" s="39"/>
      <c r="I407" s="40"/>
      <c r="J407" s="40"/>
      <c r="K407" s="40"/>
      <c r="L407" s="40"/>
      <c r="M407" s="40"/>
      <c r="N407" s="42"/>
      <c r="O407" s="40"/>
      <c r="P407" s="40"/>
      <c r="Q407" s="40"/>
      <c r="R407" s="40"/>
      <c r="S407" s="43"/>
      <c r="T407" s="43"/>
      <c r="U407" s="40"/>
      <c r="V407" s="40"/>
      <c r="W407" s="44"/>
      <c r="X407" s="45"/>
      <c r="Y407" s="46"/>
      <c r="Z407" s="39"/>
      <c r="AA407" s="39"/>
      <c r="AB407" s="39"/>
      <c r="AC407" s="39"/>
      <c r="AD407" s="46"/>
      <c r="AE407" s="39"/>
      <c r="AF407" s="29"/>
      <c r="AG407" s="29"/>
      <c r="AH407" s="29"/>
      <c r="AI407" s="29"/>
      <c r="AJ407" s="29"/>
    </row>
    <row r="408" spans="1:36" ht="15.75" customHeight="1">
      <c r="A408" s="19"/>
      <c r="B408" s="19"/>
      <c r="C408" s="19" t="str">
        <f>IF('PCA 2022 consolidado'!$B408="","",VLOOKUP(B408,dados!$A$1:$B$24,2,FALSE))</f>
        <v/>
      </c>
      <c r="D408" s="19"/>
      <c r="E408" s="30"/>
      <c r="F408" s="31"/>
      <c r="G408" s="31"/>
      <c r="H408" s="19"/>
      <c r="I408" s="32"/>
      <c r="J408" s="32"/>
      <c r="K408" s="32"/>
      <c r="L408" s="32"/>
      <c r="M408" s="32"/>
      <c r="N408" s="34"/>
      <c r="O408" s="32"/>
      <c r="P408" s="32"/>
      <c r="Q408" s="32"/>
      <c r="R408" s="32"/>
      <c r="S408" s="36"/>
      <c r="T408" s="36"/>
      <c r="U408" s="32"/>
      <c r="V408" s="32"/>
      <c r="W408" s="31"/>
      <c r="X408" s="37"/>
      <c r="Y408" s="38"/>
      <c r="Z408" s="19"/>
      <c r="AA408" s="19"/>
      <c r="AB408" s="19"/>
      <c r="AC408" s="19"/>
      <c r="AD408" s="38"/>
      <c r="AE408" s="19"/>
      <c r="AF408" s="29"/>
      <c r="AG408" s="29"/>
      <c r="AH408" s="29"/>
      <c r="AI408" s="29"/>
      <c r="AJ408" s="29"/>
    </row>
    <row r="409" spans="1:36" ht="15.75" customHeight="1">
      <c r="A409" s="39"/>
      <c r="B409" s="39"/>
      <c r="C409" s="39" t="str">
        <f>IF('PCA 2022 consolidado'!$B409="","",VLOOKUP(B409,dados!$A$1:$B$24,2,FALSE))</f>
        <v/>
      </c>
      <c r="D409" s="39"/>
      <c r="E409" s="47"/>
      <c r="F409" s="44"/>
      <c r="G409" s="44"/>
      <c r="H409" s="39"/>
      <c r="I409" s="40"/>
      <c r="J409" s="40"/>
      <c r="K409" s="40"/>
      <c r="L409" s="40"/>
      <c r="M409" s="40"/>
      <c r="N409" s="42"/>
      <c r="O409" s="40"/>
      <c r="P409" s="40"/>
      <c r="Q409" s="40"/>
      <c r="R409" s="40"/>
      <c r="S409" s="43"/>
      <c r="T409" s="43"/>
      <c r="U409" s="40"/>
      <c r="V409" s="40"/>
      <c r="W409" s="44"/>
      <c r="X409" s="45"/>
      <c r="Y409" s="46"/>
      <c r="Z409" s="39"/>
      <c r="AA409" s="39"/>
      <c r="AB409" s="39"/>
      <c r="AC409" s="39"/>
      <c r="AD409" s="46"/>
      <c r="AE409" s="39"/>
      <c r="AF409" s="29"/>
      <c r="AG409" s="29"/>
      <c r="AH409" s="29"/>
      <c r="AI409" s="29"/>
      <c r="AJ409" s="29"/>
    </row>
    <row r="410" spans="1:36" ht="15.75" customHeight="1">
      <c r="A410" s="19"/>
      <c r="B410" s="19"/>
      <c r="C410" s="19" t="str">
        <f>IF('PCA 2022 consolidado'!$B410="","",VLOOKUP(B410,dados!$A$1:$B$24,2,FALSE))</f>
        <v/>
      </c>
      <c r="D410" s="19"/>
      <c r="E410" s="30"/>
      <c r="F410" s="31"/>
      <c r="G410" s="31"/>
      <c r="H410" s="19"/>
      <c r="I410" s="32"/>
      <c r="J410" s="32"/>
      <c r="K410" s="32"/>
      <c r="L410" s="32"/>
      <c r="M410" s="32"/>
      <c r="N410" s="34"/>
      <c r="O410" s="32"/>
      <c r="P410" s="32"/>
      <c r="Q410" s="32"/>
      <c r="R410" s="32"/>
      <c r="S410" s="36"/>
      <c r="T410" s="36"/>
      <c r="U410" s="32"/>
      <c r="V410" s="32"/>
      <c r="W410" s="31"/>
      <c r="X410" s="37"/>
      <c r="Y410" s="38"/>
      <c r="Z410" s="19"/>
      <c r="AA410" s="19"/>
      <c r="AB410" s="19"/>
      <c r="AC410" s="19"/>
      <c r="AD410" s="38"/>
      <c r="AE410" s="19"/>
      <c r="AF410" s="29"/>
      <c r="AG410" s="29"/>
      <c r="AH410" s="29"/>
      <c r="AI410" s="29"/>
      <c r="AJ410" s="29"/>
    </row>
    <row r="411" spans="1:36" ht="15.75" customHeight="1">
      <c r="A411" s="39"/>
      <c r="B411" s="39"/>
      <c r="C411" s="39" t="str">
        <f>IF('PCA 2022 consolidado'!$B411="","",VLOOKUP(B411,dados!$A$1:$B$24,2,FALSE))</f>
        <v/>
      </c>
      <c r="D411" s="39"/>
      <c r="E411" s="47"/>
      <c r="F411" s="44"/>
      <c r="G411" s="44"/>
      <c r="H411" s="39"/>
      <c r="I411" s="40"/>
      <c r="J411" s="40"/>
      <c r="K411" s="40"/>
      <c r="L411" s="40"/>
      <c r="M411" s="40"/>
      <c r="N411" s="42"/>
      <c r="O411" s="40"/>
      <c r="P411" s="40"/>
      <c r="Q411" s="40"/>
      <c r="R411" s="40"/>
      <c r="S411" s="43"/>
      <c r="T411" s="43"/>
      <c r="U411" s="40"/>
      <c r="V411" s="40"/>
      <c r="W411" s="44"/>
      <c r="X411" s="45"/>
      <c r="Y411" s="46"/>
      <c r="Z411" s="39"/>
      <c r="AA411" s="39"/>
      <c r="AB411" s="39"/>
      <c r="AC411" s="39"/>
      <c r="AD411" s="46"/>
      <c r="AE411" s="39"/>
      <c r="AF411" s="29"/>
      <c r="AG411" s="29"/>
      <c r="AH411" s="29"/>
      <c r="AI411" s="29"/>
      <c r="AJ411" s="29"/>
    </row>
    <row r="412" spans="1:36" ht="15.75" customHeight="1">
      <c r="A412" s="19"/>
      <c r="B412" s="19"/>
      <c r="C412" s="19" t="str">
        <f>IF('PCA 2022 consolidado'!$B412="","",VLOOKUP(B412,dados!$A$1:$B$24,2,FALSE))</f>
        <v/>
      </c>
      <c r="D412" s="19"/>
      <c r="E412" s="30"/>
      <c r="F412" s="31"/>
      <c r="G412" s="31"/>
      <c r="H412" s="19"/>
      <c r="I412" s="32"/>
      <c r="J412" s="32"/>
      <c r="K412" s="32"/>
      <c r="L412" s="32"/>
      <c r="M412" s="32"/>
      <c r="N412" s="34"/>
      <c r="O412" s="32"/>
      <c r="P412" s="32"/>
      <c r="Q412" s="32"/>
      <c r="R412" s="32"/>
      <c r="S412" s="36"/>
      <c r="T412" s="36"/>
      <c r="U412" s="32"/>
      <c r="V412" s="32"/>
      <c r="W412" s="31"/>
      <c r="X412" s="37"/>
      <c r="Y412" s="38"/>
      <c r="Z412" s="19"/>
      <c r="AA412" s="19"/>
      <c r="AB412" s="19"/>
      <c r="AC412" s="19"/>
      <c r="AD412" s="38"/>
      <c r="AE412" s="19"/>
      <c r="AF412" s="29"/>
      <c r="AG412" s="29"/>
      <c r="AH412" s="29"/>
      <c r="AI412" s="29"/>
      <c r="AJ412" s="29"/>
    </row>
    <row r="413" spans="1:36" ht="15.75" customHeight="1">
      <c r="A413" s="39"/>
      <c r="B413" s="39"/>
      <c r="C413" s="39" t="str">
        <f>IF('PCA 2022 consolidado'!$B413="","",VLOOKUP(B413,dados!$A$1:$B$24,2,FALSE))</f>
        <v/>
      </c>
      <c r="D413" s="39"/>
      <c r="E413" s="47"/>
      <c r="F413" s="44"/>
      <c r="G413" s="44"/>
      <c r="H413" s="39"/>
      <c r="I413" s="40"/>
      <c r="J413" s="40"/>
      <c r="K413" s="40"/>
      <c r="L413" s="40"/>
      <c r="M413" s="40"/>
      <c r="N413" s="42"/>
      <c r="O413" s="40"/>
      <c r="P413" s="40"/>
      <c r="Q413" s="40"/>
      <c r="R413" s="40"/>
      <c r="S413" s="43"/>
      <c r="T413" s="43"/>
      <c r="U413" s="40"/>
      <c r="V413" s="40"/>
      <c r="W413" s="44"/>
      <c r="X413" s="45"/>
      <c r="Y413" s="46"/>
      <c r="Z413" s="39"/>
      <c r="AA413" s="39"/>
      <c r="AB413" s="39"/>
      <c r="AC413" s="39"/>
      <c r="AD413" s="46"/>
      <c r="AE413" s="39"/>
      <c r="AF413" s="29"/>
      <c r="AG413" s="29"/>
      <c r="AH413" s="29"/>
      <c r="AI413" s="29"/>
      <c r="AJ413" s="29"/>
    </row>
    <row r="414" spans="1:36" ht="15.75" customHeight="1">
      <c r="A414" s="19"/>
      <c r="B414" s="19"/>
      <c r="C414" s="19" t="str">
        <f>IF('PCA 2022 consolidado'!$B414="","",VLOOKUP(B414,dados!$A$1:$B$24,2,FALSE))</f>
        <v/>
      </c>
      <c r="D414" s="19"/>
      <c r="E414" s="30"/>
      <c r="F414" s="31"/>
      <c r="G414" s="31"/>
      <c r="H414" s="19"/>
      <c r="I414" s="32"/>
      <c r="J414" s="32"/>
      <c r="K414" s="32"/>
      <c r="L414" s="32"/>
      <c r="M414" s="32"/>
      <c r="N414" s="34"/>
      <c r="O414" s="32"/>
      <c r="P414" s="32"/>
      <c r="Q414" s="32"/>
      <c r="R414" s="32"/>
      <c r="S414" s="36"/>
      <c r="T414" s="36"/>
      <c r="U414" s="32"/>
      <c r="V414" s="32"/>
      <c r="W414" s="31"/>
      <c r="X414" s="37"/>
      <c r="Y414" s="38"/>
      <c r="Z414" s="19"/>
      <c r="AA414" s="19"/>
      <c r="AB414" s="19"/>
      <c r="AC414" s="19"/>
      <c r="AD414" s="38"/>
      <c r="AE414" s="19"/>
      <c r="AF414" s="29"/>
      <c r="AG414" s="29"/>
      <c r="AH414" s="29"/>
      <c r="AI414" s="29"/>
      <c r="AJ414" s="29"/>
    </row>
    <row r="415" spans="1:36" ht="15.75" customHeight="1">
      <c r="A415" s="39"/>
      <c r="B415" s="39"/>
      <c r="C415" s="39" t="str">
        <f>IF('PCA 2022 consolidado'!$B415="","",VLOOKUP(B415,dados!$A$1:$B$24,2,FALSE))</f>
        <v/>
      </c>
      <c r="D415" s="39"/>
      <c r="E415" s="47"/>
      <c r="F415" s="44"/>
      <c r="G415" s="44"/>
      <c r="H415" s="39"/>
      <c r="I415" s="40"/>
      <c r="J415" s="40"/>
      <c r="K415" s="40"/>
      <c r="L415" s="40"/>
      <c r="M415" s="40"/>
      <c r="N415" s="42"/>
      <c r="O415" s="40"/>
      <c r="P415" s="40"/>
      <c r="Q415" s="40"/>
      <c r="R415" s="40"/>
      <c r="S415" s="43"/>
      <c r="T415" s="43"/>
      <c r="U415" s="40"/>
      <c r="V415" s="40"/>
      <c r="W415" s="44"/>
      <c r="X415" s="45"/>
      <c r="Y415" s="46"/>
      <c r="Z415" s="39"/>
      <c r="AA415" s="39"/>
      <c r="AB415" s="39"/>
      <c r="AC415" s="39"/>
      <c r="AD415" s="46"/>
      <c r="AE415" s="39"/>
      <c r="AF415" s="29"/>
      <c r="AG415" s="29"/>
      <c r="AH415" s="29"/>
      <c r="AI415" s="29"/>
      <c r="AJ415" s="29"/>
    </row>
    <row r="416" spans="1:36" ht="15.75" customHeight="1">
      <c r="A416" s="19"/>
      <c r="B416" s="19"/>
      <c r="C416" s="19" t="str">
        <f>IF('PCA 2022 consolidado'!$B416="","",VLOOKUP(B416,dados!$A$1:$B$24,2,FALSE))</f>
        <v/>
      </c>
      <c r="D416" s="19"/>
      <c r="E416" s="30"/>
      <c r="F416" s="31"/>
      <c r="G416" s="31"/>
      <c r="H416" s="19"/>
      <c r="I416" s="32"/>
      <c r="J416" s="32"/>
      <c r="K416" s="32"/>
      <c r="L416" s="32"/>
      <c r="M416" s="32"/>
      <c r="N416" s="34"/>
      <c r="O416" s="32"/>
      <c r="P416" s="32"/>
      <c r="Q416" s="32"/>
      <c r="R416" s="32"/>
      <c r="S416" s="36"/>
      <c r="T416" s="36"/>
      <c r="U416" s="32"/>
      <c r="V416" s="32"/>
      <c r="W416" s="31"/>
      <c r="X416" s="37"/>
      <c r="Y416" s="38"/>
      <c r="Z416" s="19"/>
      <c r="AA416" s="19"/>
      <c r="AB416" s="19"/>
      <c r="AC416" s="19"/>
      <c r="AD416" s="38"/>
      <c r="AE416" s="19"/>
      <c r="AF416" s="29"/>
      <c r="AG416" s="29"/>
      <c r="AH416" s="29"/>
      <c r="AI416" s="29"/>
      <c r="AJ416" s="29"/>
    </row>
    <row r="417" spans="1:36" ht="15.75" customHeight="1">
      <c r="A417" s="39"/>
      <c r="B417" s="39"/>
      <c r="C417" s="39" t="str">
        <f>IF('PCA 2022 consolidado'!$B417="","",VLOOKUP(B417,dados!$A$1:$B$24,2,FALSE))</f>
        <v/>
      </c>
      <c r="D417" s="39"/>
      <c r="E417" s="47"/>
      <c r="F417" s="44"/>
      <c r="G417" s="44"/>
      <c r="H417" s="39"/>
      <c r="I417" s="40"/>
      <c r="J417" s="40"/>
      <c r="K417" s="40"/>
      <c r="L417" s="40"/>
      <c r="M417" s="40"/>
      <c r="N417" s="42"/>
      <c r="O417" s="40"/>
      <c r="P417" s="40"/>
      <c r="Q417" s="40"/>
      <c r="R417" s="40"/>
      <c r="S417" s="43"/>
      <c r="T417" s="43"/>
      <c r="U417" s="40"/>
      <c r="V417" s="40"/>
      <c r="W417" s="44"/>
      <c r="X417" s="45"/>
      <c r="Y417" s="46"/>
      <c r="Z417" s="39"/>
      <c r="AA417" s="39"/>
      <c r="AB417" s="39"/>
      <c r="AC417" s="39"/>
      <c r="AD417" s="46"/>
      <c r="AE417" s="39"/>
      <c r="AF417" s="29"/>
      <c r="AG417" s="29"/>
      <c r="AH417" s="29"/>
      <c r="AI417" s="29"/>
      <c r="AJ417" s="29"/>
    </row>
    <row r="418" spans="1:36" ht="15.75" customHeight="1">
      <c r="A418" s="19"/>
      <c r="B418" s="19"/>
      <c r="C418" s="19" t="str">
        <f>IF('PCA 2022 consolidado'!$B418="","",VLOOKUP(B418,dados!$A$1:$B$24,2,FALSE))</f>
        <v/>
      </c>
      <c r="D418" s="19"/>
      <c r="E418" s="30"/>
      <c r="F418" s="31"/>
      <c r="G418" s="31"/>
      <c r="H418" s="19"/>
      <c r="I418" s="32"/>
      <c r="J418" s="32"/>
      <c r="K418" s="32"/>
      <c r="L418" s="32"/>
      <c r="M418" s="32"/>
      <c r="N418" s="34"/>
      <c r="O418" s="32"/>
      <c r="P418" s="32"/>
      <c r="Q418" s="32"/>
      <c r="R418" s="32"/>
      <c r="S418" s="36"/>
      <c r="T418" s="36"/>
      <c r="U418" s="32"/>
      <c r="V418" s="32"/>
      <c r="W418" s="31"/>
      <c r="X418" s="37"/>
      <c r="Y418" s="38"/>
      <c r="Z418" s="19"/>
      <c r="AA418" s="19"/>
      <c r="AB418" s="19"/>
      <c r="AC418" s="19"/>
      <c r="AD418" s="38"/>
      <c r="AE418" s="19"/>
      <c r="AF418" s="29"/>
      <c r="AG418" s="29"/>
      <c r="AH418" s="29"/>
      <c r="AI418" s="29"/>
      <c r="AJ418" s="29"/>
    </row>
    <row r="419" spans="1:36" ht="15.75" customHeight="1">
      <c r="A419" s="39"/>
      <c r="B419" s="39"/>
      <c r="C419" s="39" t="str">
        <f>IF('PCA 2022 consolidado'!$B419="","",VLOOKUP(B419,dados!$A$1:$B$24,2,FALSE))</f>
        <v/>
      </c>
      <c r="D419" s="39"/>
      <c r="E419" s="47"/>
      <c r="F419" s="44"/>
      <c r="G419" s="44"/>
      <c r="H419" s="39"/>
      <c r="I419" s="40"/>
      <c r="J419" s="40"/>
      <c r="K419" s="40"/>
      <c r="L419" s="40"/>
      <c r="M419" s="40"/>
      <c r="N419" s="42"/>
      <c r="O419" s="40"/>
      <c r="P419" s="40"/>
      <c r="Q419" s="40"/>
      <c r="R419" s="40"/>
      <c r="S419" s="43"/>
      <c r="T419" s="43"/>
      <c r="U419" s="40"/>
      <c r="V419" s="40"/>
      <c r="W419" s="44"/>
      <c r="X419" s="45"/>
      <c r="Y419" s="46"/>
      <c r="Z419" s="39"/>
      <c r="AA419" s="39"/>
      <c r="AB419" s="39"/>
      <c r="AC419" s="39"/>
      <c r="AD419" s="46"/>
      <c r="AE419" s="39"/>
      <c r="AF419" s="29"/>
      <c r="AG419" s="29"/>
      <c r="AH419" s="29"/>
      <c r="AI419" s="29"/>
      <c r="AJ419" s="29"/>
    </row>
    <row r="420" spans="1:36" ht="15.75" customHeight="1">
      <c r="A420" s="19"/>
      <c r="B420" s="19"/>
      <c r="C420" s="19" t="str">
        <f>IF('PCA 2022 consolidado'!$B420="","",VLOOKUP(B420,dados!$A$1:$B$24,2,FALSE))</f>
        <v/>
      </c>
      <c r="D420" s="19"/>
      <c r="E420" s="30"/>
      <c r="F420" s="31"/>
      <c r="G420" s="31"/>
      <c r="H420" s="19"/>
      <c r="I420" s="32"/>
      <c r="J420" s="32"/>
      <c r="K420" s="32"/>
      <c r="L420" s="32"/>
      <c r="M420" s="32"/>
      <c r="N420" s="34"/>
      <c r="O420" s="32"/>
      <c r="P420" s="32"/>
      <c r="Q420" s="32"/>
      <c r="R420" s="32"/>
      <c r="S420" s="36"/>
      <c r="T420" s="36"/>
      <c r="U420" s="32"/>
      <c r="V420" s="32"/>
      <c r="W420" s="31"/>
      <c r="X420" s="37"/>
      <c r="Y420" s="38"/>
      <c r="Z420" s="19"/>
      <c r="AA420" s="19"/>
      <c r="AB420" s="19"/>
      <c r="AC420" s="19"/>
      <c r="AD420" s="38"/>
      <c r="AE420" s="19"/>
      <c r="AF420" s="29"/>
      <c r="AG420" s="29"/>
      <c r="AH420" s="29"/>
      <c r="AI420" s="29"/>
      <c r="AJ420" s="29"/>
    </row>
    <row r="421" spans="1:36" ht="15.75" customHeight="1">
      <c r="A421" s="39"/>
      <c r="B421" s="39"/>
      <c r="C421" s="39" t="str">
        <f>IF('PCA 2022 consolidado'!$B421="","",VLOOKUP(B421,dados!$A$1:$B$24,2,FALSE))</f>
        <v/>
      </c>
      <c r="D421" s="39"/>
      <c r="E421" s="47"/>
      <c r="F421" s="44"/>
      <c r="G421" s="44"/>
      <c r="H421" s="39"/>
      <c r="I421" s="40"/>
      <c r="J421" s="40"/>
      <c r="K421" s="40"/>
      <c r="L421" s="40"/>
      <c r="M421" s="40"/>
      <c r="N421" s="42"/>
      <c r="O421" s="40"/>
      <c r="P421" s="40"/>
      <c r="Q421" s="40"/>
      <c r="R421" s="40"/>
      <c r="S421" s="43"/>
      <c r="T421" s="43"/>
      <c r="U421" s="40"/>
      <c r="V421" s="40"/>
      <c r="W421" s="44"/>
      <c r="X421" s="45"/>
      <c r="Y421" s="46"/>
      <c r="Z421" s="39"/>
      <c r="AA421" s="39"/>
      <c r="AB421" s="39"/>
      <c r="AC421" s="39"/>
      <c r="AD421" s="46"/>
      <c r="AE421" s="39"/>
      <c r="AF421" s="29"/>
      <c r="AG421" s="29"/>
      <c r="AH421" s="29"/>
      <c r="AI421" s="29"/>
      <c r="AJ421" s="29"/>
    </row>
    <row r="422" spans="1:36" ht="15.75" customHeight="1">
      <c r="A422" s="19"/>
      <c r="B422" s="19"/>
      <c r="C422" s="19" t="str">
        <f>IF('PCA 2022 consolidado'!$B422="","",VLOOKUP(B422,dados!$A$1:$B$24,2,FALSE))</f>
        <v/>
      </c>
      <c r="D422" s="19"/>
      <c r="E422" s="30"/>
      <c r="F422" s="31"/>
      <c r="G422" s="31"/>
      <c r="H422" s="19"/>
      <c r="I422" s="32"/>
      <c r="J422" s="32"/>
      <c r="K422" s="32"/>
      <c r="L422" s="32"/>
      <c r="M422" s="32"/>
      <c r="N422" s="34"/>
      <c r="O422" s="32"/>
      <c r="P422" s="32"/>
      <c r="Q422" s="32"/>
      <c r="R422" s="32"/>
      <c r="S422" s="36"/>
      <c r="T422" s="36"/>
      <c r="U422" s="32"/>
      <c r="V422" s="32"/>
      <c r="W422" s="31"/>
      <c r="X422" s="37"/>
      <c r="Y422" s="38"/>
      <c r="Z422" s="19"/>
      <c r="AA422" s="19"/>
      <c r="AB422" s="19"/>
      <c r="AC422" s="19"/>
      <c r="AD422" s="38"/>
      <c r="AE422" s="19"/>
      <c r="AF422" s="29"/>
      <c r="AG422" s="29"/>
      <c r="AH422" s="29"/>
      <c r="AI422" s="29"/>
      <c r="AJ422" s="29"/>
    </row>
    <row r="423" spans="1:36" ht="15.75" customHeight="1">
      <c r="A423" s="39"/>
      <c r="B423" s="39"/>
      <c r="C423" s="39" t="str">
        <f>IF('PCA 2022 consolidado'!$B423="","",VLOOKUP(B423,dados!$A$1:$B$24,2,FALSE))</f>
        <v/>
      </c>
      <c r="D423" s="39"/>
      <c r="E423" s="47"/>
      <c r="F423" s="44"/>
      <c r="G423" s="44"/>
      <c r="H423" s="39"/>
      <c r="I423" s="40"/>
      <c r="J423" s="40"/>
      <c r="K423" s="40"/>
      <c r="L423" s="40"/>
      <c r="M423" s="40"/>
      <c r="N423" s="42"/>
      <c r="O423" s="40"/>
      <c r="P423" s="40"/>
      <c r="Q423" s="40"/>
      <c r="R423" s="40"/>
      <c r="S423" s="43"/>
      <c r="T423" s="43"/>
      <c r="U423" s="40"/>
      <c r="V423" s="40"/>
      <c r="W423" s="44"/>
      <c r="X423" s="45"/>
      <c r="Y423" s="46"/>
      <c r="Z423" s="39"/>
      <c r="AA423" s="39"/>
      <c r="AB423" s="39"/>
      <c r="AC423" s="39"/>
      <c r="AD423" s="46"/>
      <c r="AE423" s="39"/>
      <c r="AF423" s="29"/>
      <c r="AG423" s="29"/>
      <c r="AH423" s="29"/>
      <c r="AI423" s="29"/>
      <c r="AJ423" s="29"/>
    </row>
    <row r="424" spans="1:36" ht="15.75" customHeight="1">
      <c r="A424" s="19"/>
      <c r="B424" s="19"/>
      <c r="C424" s="19" t="str">
        <f>IF('PCA 2022 consolidado'!$B424="","",VLOOKUP(B424,dados!$A$1:$B$24,2,FALSE))</f>
        <v/>
      </c>
      <c r="D424" s="19"/>
      <c r="E424" s="30"/>
      <c r="F424" s="31"/>
      <c r="G424" s="31"/>
      <c r="H424" s="19"/>
      <c r="I424" s="32"/>
      <c r="J424" s="32"/>
      <c r="K424" s="32"/>
      <c r="L424" s="32"/>
      <c r="M424" s="32"/>
      <c r="N424" s="34"/>
      <c r="O424" s="32"/>
      <c r="P424" s="32"/>
      <c r="Q424" s="32"/>
      <c r="R424" s="32"/>
      <c r="S424" s="36"/>
      <c r="T424" s="36"/>
      <c r="U424" s="32"/>
      <c r="V424" s="32"/>
      <c r="W424" s="31"/>
      <c r="X424" s="37"/>
      <c r="Y424" s="38"/>
      <c r="Z424" s="19"/>
      <c r="AA424" s="19"/>
      <c r="AB424" s="19"/>
      <c r="AC424" s="19"/>
      <c r="AD424" s="38"/>
      <c r="AE424" s="19"/>
      <c r="AF424" s="29"/>
      <c r="AG424" s="29"/>
      <c r="AH424" s="29"/>
      <c r="AI424" s="29"/>
      <c r="AJ424" s="29"/>
    </row>
    <row r="425" spans="1:36" ht="15.75" customHeight="1">
      <c r="A425" s="39"/>
      <c r="B425" s="39"/>
      <c r="C425" s="39" t="str">
        <f>IF('PCA 2022 consolidado'!$B425="","",VLOOKUP(B425,dados!$A$1:$B$24,2,FALSE))</f>
        <v/>
      </c>
      <c r="D425" s="39"/>
      <c r="E425" s="47"/>
      <c r="F425" s="44"/>
      <c r="G425" s="44"/>
      <c r="H425" s="39"/>
      <c r="I425" s="40"/>
      <c r="J425" s="40"/>
      <c r="K425" s="40"/>
      <c r="L425" s="40"/>
      <c r="M425" s="40"/>
      <c r="N425" s="42"/>
      <c r="O425" s="40"/>
      <c r="P425" s="40"/>
      <c r="Q425" s="40"/>
      <c r="R425" s="40"/>
      <c r="S425" s="43"/>
      <c r="T425" s="43"/>
      <c r="U425" s="40"/>
      <c r="V425" s="40"/>
      <c r="W425" s="44"/>
      <c r="X425" s="45"/>
      <c r="Y425" s="46"/>
      <c r="Z425" s="39"/>
      <c r="AA425" s="39"/>
      <c r="AB425" s="39"/>
      <c r="AC425" s="39"/>
      <c r="AD425" s="46"/>
      <c r="AE425" s="39"/>
      <c r="AF425" s="29"/>
      <c r="AG425" s="29"/>
      <c r="AH425" s="29"/>
      <c r="AI425" s="29"/>
      <c r="AJ425" s="29"/>
    </row>
    <row r="426" spans="1:36" ht="15.75" customHeight="1">
      <c r="A426" s="19"/>
      <c r="B426" s="19"/>
      <c r="C426" s="19" t="str">
        <f>IF('PCA 2022 consolidado'!$B426="","",VLOOKUP(B426,dados!$A$1:$B$24,2,FALSE))</f>
        <v/>
      </c>
      <c r="D426" s="19"/>
      <c r="E426" s="30"/>
      <c r="F426" s="31"/>
      <c r="G426" s="31"/>
      <c r="H426" s="19"/>
      <c r="I426" s="32"/>
      <c r="J426" s="32"/>
      <c r="K426" s="32"/>
      <c r="L426" s="32"/>
      <c r="M426" s="32"/>
      <c r="N426" s="34"/>
      <c r="O426" s="32"/>
      <c r="P426" s="32"/>
      <c r="Q426" s="32"/>
      <c r="R426" s="32"/>
      <c r="S426" s="36"/>
      <c r="T426" s="36"/>
      <c r="U426" s="32"/>
      <c r="V426" s="32"/>
      <c r="W426" s="31"/>
      <c r="X426" s="37"/>
      <c r="Y426" s="38"/>
      <c r="Z426" s="19"/>
      <c r="AA426" s="19"/>
      <c r="AB426" s="19"/>
      <c r="AC426" s="19"/>
      <c r="AD426" s="38"/>
      <c r="AE426" s="19"/>
      <c r="AF426" s="29"/>
      <c r="AG426" s="29"/>
      <c r="AH426" s="29"/>
      <c r="AI426" s="29"/>
      <c r="AJ426" s="29"/>
    </row>
    <row r="427" spans="1:36" ht="15.75" customHeight="1">
      <c r="A427" s="39"/>
      <c r="B427" s="39"/>
      <c r="C427" s="39" t="str">
        <f>IF('PCA 2022 consolidado'!$B427="","",VLOOKUP(B427,dados!$A$1:$B$24,2,FALSE))</f>
        <v/>
      </c>
      <c r="D427" s="39"/>
      <c r="E427" s="47"/>
      <c r="F427" s="44"/>
      <c r="G427" s="44"/>
      <c r="H427" s="39"/>
      <c r="I427" s="40"/>
      <c r="J427" s="40"/>
      <c r="K427" s="40"/>
      <c r="L427" s="40"/>
      <c r="M427" s="40"/>
      <c r="N427" s="42"/>
      <c r="O427" s="40"/>
      <c r="P427" s="40"/>
      <c r="Q427" s="40"/>
      <c r="R427" s="40"/>
      <c r="S427" s="43"/>
      <c r="T427" s="43"/>
      <c r="U427" s="40"/>
      <c r="V427" s="40"/>
      <c r="W427" s="44"/>
      <c r="X427" s="45"/>
      <c r="Y427" s="46"/>
      <c r="Z427" s="39"/>
      <c r="AA427" s="39"/>
      <c r="AB427" s="39"/>
      <c r="AC427" s="39"/>
      <c r="AD427" s="46"/>
      <c r="AE427" s="39"/>
      <c r="AF427" s="29"/>
      <c r="AG427" s="29"/>
      <c r="AH427" s="29"/>
      <c r="AI427" s="29"/>
      <c r="AJ427" s="29"/>
    </row>
    <row r="428" spans="1:36" ht="15.75" customHeight="1">
      <c r="A428" s="19"/>
      <c r="B428" s="19"/>
      <c r="C428" s="19" t="str">
        <f>IF('PCA 2022 consolidado'!$B428="","",VLOOKUP(B428,dados!$A$1:$B$24,2,FALSE))</f>
        <v/>
      </c>
      <c r="D428" s="19"/>
      <c r="E428" s="30"/>
      <c r="F428" s="31"/>
      <c r="G428" s="31"/>
      <c r="H428" s="19"/>
      <c r="I428" s="32"/>
      <c r="J428" s="32"/>
      <c r="K428" s="32"/>
      <c r="L428" s="32"/>
      <c r="M428" s="32"/>
      <c r="N428" s="34"/>
      <c r="O428" s="32"/>
      <c r="P428" s="32"/>
      <c r="Q428" s="32"/>
      <c r="R428" s="32"/>
      <c r="S428" s="36"/>
      <c r="T428" s="36"/>
      <c r="U428" s="32"/>
      <c r="V428" s="32"/>
      <c r="W428" s="31"/>
      <c r="X428" s="37"/>
      <c r="Y428" s="38"/>
      <c r="Z428" s="19"/>
      <c r="AA428" s="19"/>
      <c r="AB428" s="19"/>
      <c r="AC428" s="19"/>
      <c r="AD428" s="38"/>
      <c r="AE428" s="19"/>
      <c r="AF428" s="29"/>
      <c r="AG428" s="29"/>
      <c r="AH428" s="29"/>
      <c r="AI428" s="29"/>
      <c r="AJ428" s="29"/>
    </row>
    <row r="429" spans="1:36" ht="15.75" customHeight="1">
      <c r="A429" s="39"/>
      <c r="B429" s="39"/>
      <c r="C429" s="39" t="str">
        <f>IF('PCA 2022 consolidado'!$B429="","",VLOOKUP(B429,dados!$A$1:$B$24,2,FALSE))</f>
        <v/>
      </c>
      <c r="D429" s="39"/>
      <c r="E429" s="47"/>
      <c r="F429" s="44"/>
      <c r="G429" s="44"/>
      <c r="H429" s="39"/>
      <c r="I429" s="40"/>
      <c r="J429" s="40"/>
      <c r="K429" s="40"/>
      <c r="L429" s="40"/>
      <c r="M429" s="40"/>
      <c r="N429" s="42"/>
      <c r="O429" s="40"/>
      <c r="P429" s="40"/>
      <c r="Q429" s="40"/>
      <c r="R429" s="40"/>
      <c r="S429" s="43"/>
      <c r="T429" s="43"/>
      <c r="U429" s="40"/>
      <c r="V429" s="40"/>
      <c r="W429" s="44"/>
      <c r="X429" s="45"/>
      <c r="Y429" s="46"/>
      <c r="Z429" s="39"/>
      <c r="AA429" s="39"/>
      <c r="AB429" s="39"/>
      <c r="AC429" s="39"/>
      <c r="AD429" s="46"/>
      <c r="AE429" s="39"/>
      <c r="AF429" s="29"/>
      <c r="AG429" s="29"/>
      <c r="AH429" s="29"/>
      <c r="AI429" s="29"/>
      <c r="AJ429" s="29"/>
    </row>
    <row r="430" spans="1:36" ht="15.75" customHeight="1">
      <c r="A430" s="19"/>
      <c r="B430" s="19"/>
      <c r="C430" s="19" t="str">
        <f>IF('PCA 2022 consolidado'!$B430="","",VLOOKUP(B430,dados!$A$1:$B$24,2,FALSE))</f>
        <v/>
      </c>
      <c r="D430" s="19"/>
      <c r="E430" s="30"/>
      <c r="F430" s="31"/>
      <c r="G430" s="31"/>
      <c r="H430" s="19"/>
      <c r="I430" s="32"/>
      <c r="J430" s="32"/>
      <c r="K430" s="32"/>
      <c r="L430" s="32"/>
      <c r="M430" s="32"/>
      <c r="N430" s="34"/>
      <c r="O430" s="32"/>
      <c r="P430" s="32"/>
      <c r="Q430" s="32"/>
      <c r="R430" s="32"/>
      <c r="S430" s="36"/>
      <c r="T430" s="36"/>
      <c r="U430" s="32"/>
      <c r="V430" s="32"/>
      <c r="W430" s="31"/>
      <c r="X430" s="37"/>
      <c r="Y430" s="38"/>
      <c r="Z430" s="19"/>
      <c r="AA430" s="19"/>
      <c r="AB430" s="19"/>
      <c r="AC430" s="19"/>
      <c r="AD430" s="38"/>
      <c r="AE430" s="19"/>
      <c r="AF430" s="29"/>
      <c r="AG430" s="29"/>
      <c r="AH430" s="29"/>
      <c r="AI430" s="29"/>
      <c r="AJ430" s="29"/>
    </row>
    <row r="431" spans="1:36" ht="15.75" customHeight="1">
      <c r="A431" s="39"/>
      <c r="B431" s="39"/>
      <c r="C431" s="39" t="str">
        <f>IF('PCA 2022 consolidado'!$B431="","",VLOOKUP(B431,dados!$A$1:$B$24,2,FALSE))</f>
        <v/>
      </c>
      <c r="D431" s="39"/>
      <c r="E431" s="47"/>
      <c r="F431" s="44"/>
      <c r="G431" s="44"/>
      <c r="H431" s="39"/>
      <c r="I431" s="40"/>
      <c r="J431" s="40"/>
      <c r="K431" s="40"/>
      <c r="L431" s="40"/>
      <c r="M431" s="40"/>
      <c r="N431" s="42"/>
      <c r="O431" s="40"/>
      <c r="P431" s="40"/>
      <c r="Q431" s="40"/>
      <c r="R431" s="40"/>
      <c r="S431" s="43"/>
      <c r="T431" s="43"/>
      <c r="U431" s="40"/>
      <c r="V431" s="40"/>
      <c r="W431" s="44"/>
      <c r="X431" s="45"/>
      <c r="Y431" s="46"/>
      <c r="Z431" s="39"/>
      <c r="AA431" s="39"/>
      <c r="AB431" s="39"/>
      <c r="AC431" s="39"/>
      <c r="AD431" s="46"/>
      <c r="AE431" s="39"/>
      <c r="AF431" s="29"/>
      <c r="AG431" s="29"/>
      <c r="AH431" s="29"/>
      <c r="AI431" s="29"/>
      <c r="AJ431" s="29"/>
    </row>
    <row r="432" spans="1:36" ht="15.75" customHeight="1">
      <c r="A432" s="19"/>
      <c r="B432" s="19"/>
      <c r="C432" s="19" t="str">
        <f>IF('PCA 2022 consolidado'!$B432="","",VLOOKUP(B432,dados!$A$1:$B$24,2,FALSE))</f>
        <v/>
      </c>
      <c r="D432" s="19"/>
      <c r="E432" s="30"/>
      <c r="F432" s="31"/>
      <c r="G432" s="31"/>
      <c r="H432" s="19"/>
      <c r="I432" s="32"/>
      <c r="J432" s="32"/>
      <c r="K432" s="32"/>
      <c r="L432" s="32"/>
      <c r="M432" s="32"/>
      <c r="N432" s="34"/>
      <c r="O432" s="32"/>
      <c r="P432" s="32"/>
      <c r="Q432" s="32"/>
      <c r="R432" s="32"/>
      <c r="S432" s="36"/>
      <c r="T432" s="36"/>
      <c r="U432" s="32"/>
      <c r="V432" s="32"/>
      <c r="W432" s="31"/>
      <c r="X432" s="37"/>
      <c r="Y432" s="38"/>
      <c r="Z432" s="19"/>
      <c r="AA432" s="19"/>
      <c r="AB432" s="19"/>
      <c r="AC432" s="19"/>
      <c r="AD432" s="38"/>
      <c r="AE432" s="19"/>
      <c r="AF432" s="29"/>
      <c r="AG432" s="29"/>
      <c r="AH432" s="29"/>
      <c r="AI432" s="29"/>
      <c r="AJ432" s="29"/>
    </row>
    <row r="433" spans="1:36" ht="15.75" customHeight="1">
      <c r="A433" s="39"/>
      <c r="B433" s="39"/>
      <c r="C433" s="39" t="str">
        <f>IF('PCA 2022 consolidado'!$B433="","",VLOOKUP(B433,dados!$A$1:$B$24,2,FALSE))</f>
        <v/>
      </c>
      <c r="D433" s="39"/>
      <c r="E433" s="47"/>
      <c r="F433" s="44"/>
      <c r="G433" s="44"/>
      <c r="H433" s="39"/>
      <c r="I433" s="40"/>
      <c r="J433" s="40"/>
      <c r="K433" s="40"/>
      <c r="L433" s="40"/>
      <c r="M433" s="40"/>
      <c r="N433" s="42"/>
      <c r="O433" s="40"/>
      <c r="P433" s="40"/>
      <c r="Q433" s="40"/>
      <c r="R433" s="40"/>
      <c r="S433" s="43"/>
      <c r="T433" s="43"/>
      <c r="U433" s="40"/>
      <c r="V433" s="40"/>
      <c r="W433" s="44"/>
      <c r="X433" s="45"/>
      <c r="Y433" s="46"/>
      <c r="Z433" s="39"/>
      <c r="AA433" s="39"/>
      <c r="AB433" s="39"/>
      <c r="AC433" s="39"/>
      <c r="AD433" s="46"/>
      <c r="AE433" s="39"/>
      <c r="AF433" s="29"/>
      <c r="AG433" s="29"/>
      <c r="AH433" s="29"/>
      <c r="AI433" s="29"/>
      <c r="AJ433" s="29"/>
    </row>
    <row r="434" spans="1:36" ht="15.75" customHeight="1">
      <c r="A434" s="19"/>
      <c r="B434" s="19"/>
      <c r="C434" s="19" t="str">
        <f>IF('PCA 2022 consolidado'!$B434="","",VLOOKUP(B434,dados!$A$1:$B$24,2,FALSE))</f>
        <v/>
      </c>
      <c r="D434" s="19"/>
      <c r="E434" s="30"/>
      <c r="F434" s="31"/>
      <c r="G434" s="31"/>
      <c r="H434" s="19"/>
      <c r="I434" s="32"/>
      <c r="J434" s="32"/>
      <c r="K434" s="32"/>
      <c r="L434" s="32"/>
      <c r="M434" s="32"/>
      <c r="N434" s="34"/>
      <c r="O434" s="32"/>
      <c r="P434" s="32"/>
      <c r="Q434" s="32"/>
      <c r="R434" s="32"/>
      <c r="S434" s="36"/>
      <c r="T434" s="36"/>
      <c r="U434" s="32"/>
      <c r="V434" s="32"/>
      <c r="W434" s="31"/>
      <c r="X434" s="37"/>
      <c r="Y434" s="38"/>
      <c r="Z434" s="19"/>
      <c r="AA434" s="19"/>
      <c r="AB434" s="19"/>
      <c r="AC434" s="19"/>
      <c r="AD434" s="38"/>
      <c r="AE434" s="19"/>
      <c r="AF434" s="29"/>
      <c r="AG434" s="29"/>
      <c r="AH434" s="29"/>
      <c r="AI434" s="29"/>
      <c r="AJ434" s="29"/>
    </row>
    <row r="435" spans="1:36" ht="15.75" customHeight="1">
      <c r="A435" s="39"/>
      <c r="B435" s="39"/>
      <c r="C435" s="39" t="str">
        <f>IF('PCA 2022 consolidado'!$B435="","",VLOOKUP(B435,dados!$A$1:$B$24,2,FALSE))</f>
        <v/>
      </c>
      <c r="D435" s="39"/>
      <c r="E435" s="47"/>
      <c r="F435" s="44"/>
      <c r="G435" s="44"/>
      <c r="H435" s="39"/>
      <c r="I435" s="40"/>
      <c r="J435" s="40"/>
      <c r="K435" s="40"/>
      <c r="L435" s="40"/>
      <c r="M435" s="40"/>
      <c r="N435" s="42"/>
      <c r="O435" s="40"/>
      <c r="P435" s="40"/>
      <c r="Q435" s="40"/>
      <c r="R435" s="40"/>
      <c r="S435" s="43"/>
      <c r="T435" s="43"/>
      <c r="U435" s="40"/>
      <c r="V435" s="40"/>
      <c r="W435" s="44"/>
      <c r="X435" s="45"/>
      <c r="Y435" s="46"/>
      <c r="Z435" s="39"/>
      <c r="AA435" s="39"/>
      <c r="AB435" s="39"/>
      <c r="AC435" s="39"/>
      <c r="AD435" s="46"/>
      <c r="AE435" s="39"/>
      <c r="AF435" s="29"/>
      <c r="AG435" s="29"/>
      <c r="AH435" s="29"/>
      <c r="AI435" s="29"/>
      <c r="AJ435" s="29"/>
    </row>
    <row r="436" spans="1:36" ht="15.75" customHeight="1">
      <c r="A436" s="19"/>
      <c r="B436" s="19"/>
      <c r="C436" s="19" t="str">
        <f>IF('PCA 2022 consolidado'!$B436="","",VLOOKUP(B436,dados!$A$1:$B$24,2,FALSE))</f>
        <v/>
      </c>
      <c r="D436" s="19"/>
      <c r="E436" s="30"/>
      <c r="F436" s="31"/>
      <c r="G436" s="31"/>
      <c r="H436" s="19"/>
      <c r="I436" s="32"/>
      <c r="J436" s="32"/>
      <c r="K436" s="32"/>
      <c r="L436" s="32"/>
      <c r="M436" s="32"/>
      <c r="N436" s="34"/>
      <c r="O436" s="32"/>
      <c r="P436" s="32"/>
      <c r="Q436" s="32"/>
      <c r="R436" s="32"/>
      <c r="S436" s="36"/>
      <c r="T436" s="36"/>
      <c r="U436" s="32"/>
      <c r="V436" s="32"/>
      <c r="W436" s="31"/>
      <c r="X436" s="37"/>
      <c r="Y436" s="38"/>
      <c r="Z436" s="19"/>
      <c r="AA436" s="19"/>
      <c r="AB436" s="19"/>
      <c r="AC436" s="19"/>
      <c r="AD436" s="38"/>
      <c r="AE436" s="19"/>
      <c r="AF436" s="29"/>
      <c r="AG436" s="29"/>
      <c r="AH436" s="29"/>
      <c r="AI436" s="29"/>
      <c r="AJ436" s="29"/>
    </row>
    <row r="437" spans="1:36" ht="15.75" customHeight="1">
      <c r="A437" s="39"/>
      <c r="B437" s="39"/>
      <c r="C437" s="39" t="str">
        <f>IF('PCA 2022 consolidado'!$B437="","",VLOOKUP(B437,dados!$A$1:$B$24,2,FALSE))</f>
        <v/>
      </c>
      <c r="D437" s="39"/>
      <c r="E437" s="47"/>
      <c r="F437" s="44"/>
      <c r="G437" s="44"/>
      <c r="H437" s="39"/>
      <c r="I437" s="40"/>
      <c r="J437" s="40"/>
      <c r="K437" s="40"/>
      <c r="L437" s="40"/>
      <c r="M437" s="40"/>
      <c r="N437" s="42"/>
      <c r="O437" s="40"/>
      <c r="P437" s="40"/>
      <c r="Q437" s="40"/>
      <c r="R437" s="40"/>
      <c r="S437" s="43"/>
      <c r="T437" s="43"/>
      <c r="U437" s="40"/>
      <c r="V437" s="40"/>
      <c r="W437" s="44"/>
      <c r="X437" s="45"/>
      <c r="Y437" s="46"/>
      <c r="Z437" s="39"/>
      <c r="AA437" s="39"/>
      <c r="AB437" s="39"/>
      <c r="AC437" s="39"/>
      <c r="AD437" s="46"/>
      <c r="AE437" s="39"/>
      <c r="AF437" s="29"/>
      <c r="AG437" s="29"/>
      <c r="AH437" s="29"/>
      <c r="AI437" s="29"/>
      <c r="AJ437" s="29"/>
    </row>
    <row r="438" spans="1:36" ht="15.75" customHeight="1">
      <c r="A438" s="19"/>
      <c r="B438" s="19"/>
      <c r="C438" s="19" t="str">
        <f>IF('PCA 2022 consolidado'!$B438="","",VLOOKUP(B438,dados!$A$1:$B$24,2,FALSE))</f>
        <v/>
      </c>
      <c r="D438" s="19"/>
      <c r="E438" s="30"/>
      <c r="F438" s="31"/>
      <c r="G438" s="31"/>
      <c r="H438" s="19"/>
      <c r="I438" s="32"/>
      <c r="J438" s="32"/>
      <c r="K438" s="32"/>
      <c r="L438" s="32"/>
      <c r="M438" s="32"/>
      <c r="N438" s="34"/>
      <c r="O438" s="32"/>
      <c r="P438" s="32"/>
      <c r="Q438" s="32"/>
      <c r="R438" s="32"/>
      <c r="S438" s="36"/>
      <c r="T438" s="36"/>
      <c r="U438" s="32"/>
      <c r="V438" s="32"/>
      <c r="W438" s="31"/>
      <c r="X438" s="37"/>
      <c r="Y438" s="38"/>
      <c r="Z438" s="19"/>
      <c r="AA438" s="19"/>
      <c r="AB438" s="19"/>
      <c r="AC438" s="19"/>
      <c r="AD438" s="38"/>
      <c r="AE438" s="19"/>
      <c r="AF438" s="29"/>
      <c r="AG438" s="29"/>
      <c r="AH438" s="29"/>
      <c r="AI438" s="29"/>
      <c r="AJ438" s="29"/>
    </row>
    <row r="439" spans="1:36" ht="15.75" customHeight="1">
      <c r="A439" s="39"/>
      <c r="B439" s="39"/>
      <c r="C439" s="39" t="str">
        <f>IF('PCA 2022 consolidado'!$B439="","",VLOOKUP(B439,dados!$A$1:$B$24,2,FALSE))</f>
        <v/>
      </c>
      <c r="D439" s="39"/>
      <c r="E439" s="47"/>
      <c r="F439" s="44"/>
      <c r="G439" s="44"/>
      <c r="H439" s="39"/>
      <c r="I439" s="40"/>
      <c r="J439" s="40"/>
      <c r="K439" s="40"/>
      <c r="L439" s="40"/>
      <c r="M439" s="40"/>
      <c r="N439" s="42"/>
      <c r="O439" s="40"/>
      <c r="P439" s="40"/>
      <c r="Q439" s="40"/>
      <c r="R439" s="40"/>
      <c r="S439" s="43"/>
      <c r="T439" s="43"/>
      <c r="U439" s="40"/>
      <c r="V439" s="40"/>
      <c r="W439" s="44"/>
      <c r="X439" s="45"/>
      <c r="Y439" s="46"/>
      <c r="Z439" s="39"/>
      <c r="AA439" s="39"/>
      <c r="AB439" s="39"/>
      <c r="AC439" s="39"/>
      <c r="AD439" s="46"/>
      <c r="AE439" s="39"/>
      <c r="AF439" s="29"/>
      <c r="AG439" s="29"/>
      <c r="AH439" s="29"/>
      <c r="AI439" s="29"/>
      <c r="AJ439" s="29"/>
    </row>
    <row r="440" spans="1:36" ht="15.75" customHeight="1">
      <c r="A440" s="19"/>
      <c r="B440" s="19"/>
      <c r="C440" s="19" t="str">
        <f>IF('PCA 2022 consolidado'!$B440="","",VLOOKUP(B440,dados!$A$1:$B$24,2,FALSE))</f>
        <v/>
      </c>
      <c r="D440" s="19"/>
      <c r="E440" s="30"/>
      <c r="F440" s="31"/>
      <c r="G440" s="31"/>
      <c r="H440" s="19"/>
      <c r="I440" s="32"/>
      <c r="J440" s="32"/>
      <c r="K440" s="32"/>
      <c r="L440" s="32"/>
      <c r="M440" s="32"/>
      <c r="N440" s="34"/>
      <c r="O440" s="32"/>
      <c r="P440" s="32"/>
      <c r="Q440" s="32"/>
      <c r="R440" s="32"/>
      <c r="S440" s="36"/>
      <c r="T440" s="36"/>
      <c r="U440" s="32"/>
      <c r="V440" s="32"/>
      <c r="W440" s="31"/>
      <c r="X440" s="37"/>
      <c r="Y440" s="38"/>
      <c r="Z440" s="19"/>
      <c r="AA440" s="19"/>
      <c r="AB440" s="19"/>
      <c r="AC440" s="19"/>
      <c r="AD440" s="38"/>
      <c r="AE440" s="19"/>
      <c r="AF440" s="29"/>
      <c r="AG440" s="29"/>
      <c r="AH440" s="29"/>
      <c r="AI440" s="29"/>
      <c r="AJ440" s="29"/>
    </row>
    <row r="441" spans="1:36" ht="15.75" customHeight="1">
      <c r="A441" s="39"/>
      <c r="B441" s="39"/>
      <c r="C441" s="39" t="str">
        <f>IF('PCA 2022 consolidado'!$B441="","",VLOOKUP(B441,dados!$A$1:$B$24,2,FALSE))</f>
        <v/>
      </c>
      <c r="D441" s="39"/>
      <c r="E441" s="47"/>
      <c r="F441" s="44"/>
      <c r="G441" s="44"/>
      <c r="H441" s="39"/>
      <c r="I441" s="40"/>
      <c r="J441" s="40"/>
      <c r="K441" s="40"/>
      <c r="L441" s="40"/>
      <c r="M441" s="40"/>
      <c r="N441" s="42"/>
      <c r="O441" s="40"/>
      <c r="P441" s="40"/>
      <c r="Q441" s="40"/>
      <c r="R441" s="40"/>
      <c r="S441" s="43"/>
      <c r="T441" s="43"/>
      <c r="U441" s="40"/>
      <c r="V441" s="40"/>
      <c r="W441" s="44"/>
      <c r="X441" s="45"/>
      <c r="Y441" s="46"/>
      <c r="Z441" s="39"/>
      <c r="AA441" s="39"/>
      <c r="AB441" s="39"/>
      <c r="AC441" s="39"/>
      <c r="AD441" s="46"/>
      <c r="AE441" s="39"/>
      <c r="AF441" s="29"/>
      <c r="AG441" s="29"/>
      <c r="AH441" s="29"/>
      <c r="AI441" s="29"/>
      <c r="AJ441" s="29"/>
    </row>
    <row r="442" spans="1:36" ht="15.75" customHeight="1">
      <c r="A442" s="19"/>
      <c r="B442" s="19"/>
      <c r="C442" s="19" t="str">
        <f>IF('PCA 2022 consolidado'!$B442="","",VLOOKUP(B442,dados!$A$1:$B$24,2,FALSE))</f>
        <v/>
      </c>
      <c r="D442" s="19"/>
      <c r="E442" s="30"/>
      <c r="F442" s="31"/>
      <c r="G442" s="31"/>
      <c r="H442" s="19"/>
      <c r="I442" s="32"/>
      <c r="J442" s="32"/>
      <c r="K442" s="32"/>
      <c r="L442" s="32"/>
      <c r="M442" s="32"/>
      <c r="N442" s="34"/>
      <c r="O442" s="32"/>
      <c r="P442" s="32"/>
      <c r="Q442" s="32"/>
      <c r="R442" s="32"/>
      <c r="S442" s="36"/>
      <c r="T442" s="36"/>
      <c r="U442" s="32"/>
      <c r="V442" s="32"/>
      <c r="W442" s="31"/>
      <c r="X442" s="37"/>
      <c r="Y442" s="38"/>
      <c r="Z442" s="19"/>
      <c r="AA442" s="19"/>
      <c r="AB442" s="19"/>
      <c r="AC442" s="19"/>
      <c r="AD442" s="38"/>
      <c r="AE442" s="19"/>
      <c r="AF442" s="29"/>
      <c r="AG442" s="29"/>
      <c r="AH442" s="29"/>
      <c r="AI442" s="29"/>
      <c r="AJ442" s="29"/>
    </row>
    <row r="443" spans="1:36" ht="15.75" customHeight="1">
      <c r="A443" s="39"/>
      <c r="B443" s="39"/>
      <c r="C443" s="39" t="str">
        <f>IF('PCA 2022 consolidado'!$B443="","",VLOOKUP(B443,dados!$A$1:$B$24,2,FALSE))</f>
        <v/>
      </c>
      <c r="D443" s="39"/>
      <c r="E443" s="47"/>
      <c r="F443" s="44"/>
      <c r="G443" s="44"/>
      <c r="H443" s="39"/>
      <c r="I443" s="40"/>
      <c r="J443" s="40"/>
      <c r="K443" s="40"/>
      <c r="L443" s="40"/>
      <c r="M443" s="40"/>
      <c r="N443" s="42"/>
      <c r="O443" s="40"/>
      <c r="P443" s="40"/>
      <c r="Q443" s="40"/>
      <c r="R443" s="40"/>
      <c r="S443" s="43"/>
      <c r="T443" s="43"/>
      <c r="U443" s="40"/>
      <c r="V443" s="40"/>
      <c r="W443" s="44"/>
      <c r="X443" s="45"/>
      <c r="Y443" s="46"/>
      <c r="Z443" s="39"/>
      <c r="AA443" s="39"/>
      <c r="AB443" s="39"/>
      <c r="AC443" s="39"/>
      <c r="AD443" s="46"/>
      <c r="AE443" s="39"/>
      <c r="AF443" s="29"/>
      <c r="AG443" s="29"/>
      <c r="AH443" s="29"/>
      <c r="AI443" s="29"/>
      <c r="AJ443" s="29"/>
    </row>
    <row r="444" spans="1:36" ht="15.75" customHeight="1">
      <c r="A444" s="19"/>
      <c r="B444" s="19"/>
      <c r="C444" s="19" t="str">
        <f>IF('PCA 2022 consolidado'!$B444="","",VLOOKUP(B444,dados!$A$1:$B$24,2,FALSE))</f>
        <v/>
      </c>
      <c r="D444" s="19"/>
      <c r="E444" s="30"/>
      <c r="F444" s="31"/>
      <c r="G444" s="31"/>
      <c r="H444" s="19"/>
      <c r="I444" s="32"/>
      <c r="J444" s="32"/>
      <c r="K444" s="32"/>
      <c r="L444" s="32"/>
      <c r="M444" s="32"/>
      <c r="N444" s="34"/>
      <c r="O444" s="32"/>
      <c r="P444" s="32"/>
      <c r="Q444" s="32"/>
      <c r="R444" s="32"/>
      <c r="S444" s="36"/>
      <c r="T444" s="36"/>
      <c r="U444" s="32"/>
      <c r="V444" s="32"/>
      <c r="W444" s="31"/>
      <c r="X444" s="37"/>
      <c r="Y444" s="38"/>
      <c r="Z444" s="19"/>
      <c r="AA444" s="19"/>
      <c r="AB444" s="19"/>
      <c r="AC444" s="19"/>
      <c r="AD444" s="38"/>
      <c r="AE444" s="19"/>
      <c r="AF444" s="29"/>
      <c r="AG444" s="29"/>
      <c r="AH444" s="29"/>
      <c r="AI444" s="29"/>
      <c r="AJ444" s="29"/>
    </row>
    <row r="445" spans="1:36" ht="15.75" customHeight="1">
      <c r="A445" s="39"/>
      <c r="B445" s="39"/>
      <c r="C445" s="39" t="str">
        <f>IF('PCA 2022 consolidado'!$B445="","",VLOOKUP(B445,dados!$A$1:$B$24,2,FALSE))</f>
        <v/>
      </c>
      <c r="D445" s="39"/>
      <c r="E445" s="47"/>
      <c r="F445" s="44"/>
      <c r="G445" s="44"/>
      <c r="H445" s="39"/>
      <c r="I445" s="40"/>
      <c r="J445" s="40"/>
      <c r="K445" s="40"/>
      <c r="L445" s="40"/>
      <c r="M445" s="40"/>
      <c r="N445" s="42"/>
      <c r="O445" s="40"/>
      <c r="P445" s="40"/>
      <c r="Q445" s="40"/>
      <c r="R445" s="40"/>
      <c r="S445" s="43"/>
      <c r="T445" s="43"/>
      <c r="U445" s="40"/>
      <c r="V445" s="40"/>
      <c r="W445" s="44"/>
      <c r="X445" s="45"/>
      <c r="Y445" s="46"/>
      <c r="Z445" s="39"/>
      <c r="AA445" s="39"/>
      <c r="AB445" s="39"/>
      <c r="AC445" s="39"/>
      <c r="AD445" s="46"/>
      <c r="AE445" s="39"/>
      <c r="AF445" s="29"/>
      <c r="AG445" s="29"/>
      <c r="AH445" s="29"/>
      <c r="AI445" s="29"/>
      <c r="AJ445" s="29"/>
    </row>
    <row r="446" spans="1:36" ht="15.75" customHeight="1">
      <c r="A446" s="19"/>
      <c r="B446" s="19"/>
      <c r="C446" s="19" t="str">
        <f>IF('PCA 2022 consolidado'!$B446="","",VLOOKUP(B446,dados!$A$1:$B$24,2,FALSE))</f>
        <v/>
      </c>
      <c r="D446" s="19"/>
      <c r="E446" s="30"/>
      <c r="F446" s="31"/>
      <c r="G446" s="31"/>
      <c r="H446" s="19"/>
      <c r="I446" s="32"/>
      <c r="J446" s="32"/>
      <c r="K446" s="32"/>
      <c r="L446" s="32"/>
      <c r="M446" s="32"/>
      <c r="N446" s="34"/>
      <c r="O446" s="32"/>
      <c r="P446" s="32"/>
      <c r="Q446" s="32"/>
      <c r="R446" s="32"/>
      <c r="S446" s="36"/>
      <c r="T446" s="36"/>
      <c r="U446" s="32"/>
      <c r="V446" s="32"/>
      <c r="W446" s="31"/>
      <c r="X446" s="37"/>
      <c r="Y446" s="38"/>
      <c r="Z446" s="19"/>
      <c r="AA446" s="19"/>
      <c r="AB446" s="19"/>
      <c r="AC446" s="19"/>
      <c r="AD446" s="38"/>
      <c r="AE446" s="19"/>
      <c r="AF446" s="29"/>
      <c r="AG446" s="29"/>
      <c r="AH446" s="29"/>
      <c r="AI446" s="29"/>
      <c r="AJ446" s="29"/>
    </row>
    <row r="447" spans="1:36" ht="15.75" customHeight="1">
      <c r="A447" s="39"/>
      <c r="B447" s="39"/>
      <c r="C447" s="39" t="str">
        <f>IF('PCA 2022 consolidado'!$B447="","",VLOOKUP(B447,dados!$A$1:$B$24,2,FALSE))</f>
        <v/>
      </c>
      <c r="D447" s="39"/>
      <c r="E447" s="47"/>
      <c r="F447" s="44"/>
      <c r="G447" s="44"/>
      <c r="H447" s="39"/>
      <c r="I447" s="40"/>
      <c r="J447" s="40"/>
      <c r="K447" s="40"/>
      <c r="L447" s="40"/>
      <c r="M447" s="40"/>
      <c r="N447" s="42"/>
      <c r="O447" s="40"/>
      <c r="P447" s="40"/>
      <c r="Q447" s="40"/>
      <c r="R447" s="40"/>
      <c r="S447" s="43"/>
      <c r="T447" s="43"/>
      <c r="U447" s="40"/>
      <c r="V447" s="40"/>
      <c r="W447" s="44"/>
      <c r="X447" s="45"/>
      <c r="Y447" s="46"/>
      <c r="Z447" s="39"/>
      <c r="AA447" s="39"/>
      <c r="AB447" s="39"/>
      <c r="AC447" s="39"/>
      <c r="AD447" s="46"/>
      <c r="AE447" s="39"/>
      <c r="AF447" s="29"/>
      <c r="AG447" s="29"/>
      <c r="AH447" s="29"/>
      <c r="AI447" s="29"/>
      <c r="AJ447" s="29"/>
    </row>
    <row r="448" spans="1:36" ht="15.75" customHeight="1">
      <c r="A448" s="19"/>
      <c r="B448" s="19"/>
      <c r="C448" s="19" t="str">
        <f>IF('PCA 2022 consolidado'!$B448="","",VLOOKUP(B448,dados!$A$1:$B$24,2,FALSE))</f>
        <v/>
      </c>
      <c r="D448" s="19"/>
      <c r="E448" s="30"/>
      <c r="F448" s="31"/>
      <c r="G448" s="31"/>
      <c r="H448" s="19"/>
      <c r="I448" s="32"/>
      <c r="J448" s="32"/>
      <c r="K448" s="32"/>
      <c r="L448" s="32"/>
      <c r="M448" s="32"/>
      <c r="N448" s="34"/>
      <c r="O448" s="32"/>
      <c r="P448" s="32"/>
      <c r="Q448" s="32"/>
      <c r="R448" s="32"/>
      <c r="S448" s="36"/>
      <c r="T448" s="36"/>
      <c r="U448" s="32"/>
      <c r="V448" s="32"/>
      <c r="W448" s="31"/>
      <c r="X448" s="37"/>
      <c r="Y448" s="38"/>
      <c r="Z448" s="19"/>
      <c r="AA448" s="19"/>
      <c r="AB448" s="19"/>
      <c r="AC448" s="19"/>
      <c r="AD448" s="38"/>
      <c r="AE448" s="19"/>
      <c r="AF448" s="29"/>
      <c r="AG448" s="29"/>
      <c r="AH448" s="29"/>
      <c r="AI448" s="29"/>
      <c r="AJ448" s="29"/>
    </row>
    <row r="449" spans="1:36" ht="15.75" customHeight="1">
      <c r="A449" s="39"/>
      <c r="B449" s="39"/>
      <c r="C449" s="39" t="str">
        <f>IF('PCA 2022 consolidado'!$B449="","",VLOOKUP(B449,dados!$A$1:$B$24,2,FALSE))</f>
        <v/>
      </c>
      <c r="D449" s="39"/>
      <c r="E449" s="47"/>
      <c r="F449" s="44"/>
      <c r="G449" s="44"/>
      <c r="H449" s="39"/>
      <c r="I449" s="40"/>
      <c r="J449" s="40"/>
      <c r="K449" s="40"/>
      <c r="L449" s="40"/>
      <c r="M449" s="40"/>
      <c r="N449" s="42"/>
      <c r="O449" s="40"/>
      <c r="P449" s="40"/>
      <c r="Q449" s="40"/>
      <c r="R449" s="40"/>
      <c r="S449" s="43"/>
      <c r="T449" s="43"/>
      <c r="U449" s="40"/>
      <c r="V449" s="40"/>
      <c r="W449" s="44"/>
      <c r="X449" s="45"/>
      <c r="Y449" s="46"/>
      <c r="Z449" s="39"/>
      <c r="AA449" s="39"/>
      <c r="AB449" s="39"/>
      <c r="AC449" s="39"/>
      <c r="AD449" s="46"/>
      <c r="AE449" s="39"/>
      <c r="AF449" s="29"/>
      <c r="AG449" s="29"/>
      <c r="AH449" s="29"/>
      <c r="AI449" s="29"/>
      <c r="AJ449" s="29"/>
    </row>
    <row r="450" spans="1:36" ht="15.75" customHeight="1">
      <c r="A450" s="19"/>
      <c r="B450" s="19"/>
      <c r="C450" s="19" t="str">
        <f>IF('PCA 2022 consolidado'!$B450="","",VLOOKUP(B450,dados!$A$1:$B$24,2,FALSE))</f>
        <v/>
      </c>
      <c r="D450" s="19"/>
      <c r="E450" s="30"/>
      <c r="F450" s="31"/>
      <c r="G450" s="31"/>
      <c r="H450" s="19"/>
      <c r="I450" s="32"/>
      <c r="J450" s="32"/>
      <c r="K450" s="32"/>
      <c r="L450" s="32"/>
      <c r="M450" s="32"/>
      <c r="N450" s="34"/>
      <c r="O450" s="32"/>
      <c r="P450" s="32"/>
      <c r="Q450" s="32"/>
      <c r="R450" s="32"/>
      <c r="S450" s="36"/>
      <c r="T450" s="36"/>
      <c r="U450" s="32"/>
      <c r="V450" s="32"/>
      <c r="W450" s="31"/>
      <c r="X450" s="37"/>
      <c r="Y450" s="38"/>
      <c r="Z450" s="19"/>
      <c r="AA450" s="19"/>
      <c r="AB450" s="19"/>
      <c r="AC450" s="19"/>
      <c r="AD450" s="38"/>
      <c r="AE450" s="19"/>
      <c r="AF450" s="29"/>
      <c r="AG450" s="29"/>
      <c r="AH450" s="29"/>
      <c r="AI450" s="29"/>
      <c r="AJ450" s="29"/>
    </row>
    <row r="451" spans="1:36" ht="15.75" customHeight="1">
      <c r="A451" s="39"/>
      <c r="B451" s="39"/>
      <c r="C451" s="39" t="str">
        <f>IF('PCA 2022 consolidado'!$B451="","",VLOOKUP(B451,dados!$A$1:$B$24,2,FALSE))</f>
        <v/>
      </c>
      <c r="D451" s="39"/>
      <c r="E451" s="47"/>
      <c r="F451" s="44"/>
      <c r="G451" s="44"/>
      <c r="H451" s="39"/>
      <c r="I451" s="40"/>
      <c r="J451" s="40"/>
      <c r="K451" s="40"/>
      <c r="L451" s="40"/>
      <c r="M451" s="40"/>
      <c r="N451" s="42"/>
      <c r="O451" s="40"/>
      <c r="P451" s="40"/>
      <c r="Q451" s="40"/>
      <c r="R451" s="40"/>
      <c r="S451" s="43"/>
      <c r="T451" s="43"/>
      <c r="U451" s="40"/>
      <c r="V451" s="40"/>
      <c r="W451" s="44"/>
      <c r="X451" s="45"/>
      <c r="Y451" s="46"/>
      <c r="Z451" s="39"/>
      <c r="AA451" s="39"/>
      <c r="AB451" s="39"/>
      <c r="AC451" s="39"/>
      <c r="AD451" s="46"/>
      <c r="AE451" s="39"/>
      <c r="AF451" s="29"/>
      <c r="AG451" s="29"/>
      <c r="AH451" s="29"/>
      <c r="AI451" s="29"/>
      <c r="AJ451" s="29"/>
    </row>
    <row r="452" spans="1:36" ht="15.75" customHeight="1">
      <c r="A452" s="19"/>
      <c r="B452" s="19"/>
      <c r="C452" s="19" t="str">
        <f>IF('PCA 2022 consolidado'!$B452="","",VLOOKUP(B452,dados!$A$1:$B$24,2,FALSE))</f>
        <v/>
      </c>
      <c r="D452" s="19"/>
      <c r="E452" s="30"/>
      <c r="F452" s="31"/>
      <c r="G452" s="31"/>
      <c r="H452" s="19"/>
      <c r="I452" s="32"/>
      <c r="J452" s="32"/>
      <c r="K452" s="32"/>
      <c r="L452" s="32"/>
      <c r="M452" s="32"/>
      <c r="N452" s="34"/>
      <c r="O452" s="32"/>
      <c r="P452" s="32"/>
      <c r="Q452" s="32"/>
      <c r="R452" s="32"/>
      <c r="S452" s="36"/>
      <c r="T452" s="36"/>
      <c r="U452" s="32"/>
      <c r="V452" s="32"/>
      <c r="W452" s="31"/>
      <c r="X452" s="37"/>
      <c r="Y452" s="38"/>
      <c r="Z452" s="19"/>
      <c r="AA452" s="19"/>
      <c r="AB452" s="19"/>
      <c r="AC452" s="19"/>
      <c r="AD452" s="38"/>
      <c r="AE452" s="19"/>
      <c r="AF452" s="29"/>
      <c r="AG452" s="29"/>
      <c r="AH452" s="29"/>
      <c r="AI452" s="29"/>
      <c r="AJ452" s="29"/>
    </row>
    <row r="453" spans="1:36" ht="15.75" customHeight="1">
      <c r="A453" s="39"/>
      <c r="B453" s="39"/>
      <c r="C453" s="39" t="str">
        <f>IF('PCA 2022 consolidado'!$B453="","",VLOOKUP(B453,dados!$A$1:$B$24,2,FALSE))</f>
        <v/>
      </c>
      <c r="D453" s="39"/>
      <c r="E453" s="47"/>
      <c r="F453" s="44"/>
      <c r="G453" s="44"/>
      <c r="H453" s="39"/>
      <c r="I453" s="40"/>
      <c r="J453" s="40"/>
      <c r="K453" s="40"/>
      <c r="L453" s="40"/>
      <c r="M453" s="40"/>
      <c r="N453" s="42"/>
      <c r="O453" s="40"/>
      <c r="P453" s="40"/>
      <c r="Q453" s="40"/>
      <c r="R453" s="40"/>
      <c r="S453" s="43"/>
      <c r="T453" s="43"/>
      <c r="U453" s="40"/>
      <c r="V453" s="40"/>
      <c r="W453" s="44"/>
      <c r="X453" s="45"/>
      <c r="Y453" s="46"/>
      <c r="Z453" s="39"/>
      <c r="AA453" s="39"/>
      <c r="AB453" s="39"/>
      <c r="AC453" s="39"/>
      <c r="AD453" s="46"/>
      <c r="AE453" s="39"/>
      <c r="AF453" s="29"/>
      <c r="AG453" s="29"/>
      <c r="AH453" s="29"/>
      <c r="AI453" s="29"/>
      <c r="AJ453" s="29"/>
    </row>
    <row r="454" spans="1:36" ht="15.75" customHeight="1">
      <c r="A454" s="19"/>
      <c r="B454" s="19"/>
      <c r="C454" s="19" t="str">
        <f>IF('PCA 2022 consolidado'!$B454="","",VLOOKUP(B454,dados!$A$1:$B$24,2,FALSE))</f>
        <v/>
      </c>
      <c r="D454" s="19"/>
      <c r="E454" s="30"/>
      <c r="F454" s="31"/>
      <c r="G454" s="31"/>
      <c r="H454" s="19"/>
      <c r="I454" s="32"/>
      <c r="J454" s="32"/>
      <c r="K454" s="32"/>
      <c r="L454" s="32"/>
      <c r="M454" s="32"/>
      <c r="N454" s="34"/>
      <c r="O454" s="32"/>
      <c r="P454" s="32"/>
      <c r="Q454" s="32"/>
      <c r="R454" s="32"/>
      <c r="S454" s="36"/>
      <c r="T454" s="36"/>
      <c r="U454" s="32"/>
      <c r="V454" s="32"/>
      <c r="W454" s="31"/>
      <c r="X454" s="37"/>
      <c r="Y454" s="38"/>
      <c r="Z454" s="19"/>
      <c r="AA454" s="19"/>
      <c r="AB454" s="19"/>
      <c r="AC454" s="19"/>
      <c r="AD454" s="38"/>
      <c r="AE454" s="19"/>
      <c r="AF454" s="29"/>
      <c r="AG454" s="29"/>
      <c r="AH454" s="29"/>
      <c r="AI454" s="29"/>
      <c r="AJ454" s="29"/>
    </row>
    <row r="455" spans="1:36" ht="15.75" customHeight="1">
      <c r="A455" s="39"/>
      <c r="B455" s="39"/>
      <c r="C455" s="39" t="str">
        <f>IF('PCA 2022 consolidado'!$B455="","",VLOOKUP(B455,dados!$A$1:$B$24,2,FALSE))</f>
        <v/>
      </c>
      <c r="D455" s="39"/>
      <c r="E455" s="47"/>
      <c r="F455" s="44"/>
      <c r="G455" s="44"/>
      <c r="H455" s="39"/>
      <c r="I455" s="40"/>
      <c r="J455" s="40"/>
      <c r="K455" s="40"/>
      <c r="L455" s="40"/>
      <c r="M455" s="40"/>
      <c r="N455" s="42"/>
      <c r="O455" s="40"/>
      <c r="P455" s="40"/>
      <c r="Q455" s="40"/>
      <c r="R455" s="40"/>
      <c r="S455" s="43"/>
      <c r="T455" s="43"/>
      <c r="U455" s="40"/>
      <c r="V455" s="40"/>
      <c r="W455" s="44"/>
      <c r="X455" s="45"/>
      <c r="Y455" s="46"/>
      <c r="Z455" s="39"/>
      <c r="AA455" s="39"/>
      <c r="AB455" s="39"/>
      <c r="AC455" s="39"/>
      <c r="AD455" s="46"/>
      <c r="AE455" s="39"/>
      <c r="AF455" s="29"/>
      <c r="AG455" s="29"/>
      <c r="AH455" s="29"/>
      <c r="AI455" s="29"/>
      <c r="AJ455" s="29"/>
    </row>
    <row r="456" spans="1:36" ht="15.75" customHeight="1">
      <c r="A456" s="19"/>
      <c r="B456" s="19"/>
      <c r="C456" s="19" t="str">
        <f>IF('PCA 2022 consolidado'!$B456="","",VLOOKUP(B456,dados!$A$1:$B$24,2,FALSE))</f>
        <v/>
      </c>
      <c r="D456" s="19"/>
      <c r="E456" s="30"/>
      <c r="F456" s="31"/>
      <c r="G456" s="31"/>
      <c r="H456" s="19"/>
      <c r="I456" s="32"/>
      <c r="J456" s="32"/>
      <c r="K456" s="32"/>
      <c r="L456" s="32"/>
      <c r="M456" s="32"/>
      <c r="N456" s="34"/>
      <c r="O456" s="32"/>
      <c r="P456" s="32"/>
      <c r="Q456" s="32"/>
      <c r="R456" s="32"/>
      <c r="S456" s="36"/>
      <c r="T456" s="36"/>
      <c r="U456" s="32"/>
      <c r="V456" s="32"/>
      <c r="W456" s="31"/>
      <c r="X456" s="37"/>
      <c r="Y456" s="38"/>
      <c r="Z456" s="19"/>
      <c r="AA456" s="19"/>
      <c r="AB456" s="19"/>
      <c r="AC456" s="19"/>
      <c r="AD456" s="38"/>
      <c r="AE456" s="19"/>
      <c r="AF456" s="29"/>
      <c r="AG456" s="29"/>
      <c r="AH456" s="29"/>
      <c r="AI456" s="29"/>
      <c r="AJ456" s="29"/>
    </row>
    <row r="457" spans="1:36" ht="15.75" customHeight="1">
      <c r="A457" s="39"/>
      <c r="B457" s="39"/>
      <c r="C457" s="39" t="str">
        <f>IF('PCA 2022 consolidado'!$B457="","",VLOOKUP(B457,dados!$A$1:$B$24,2,FALSE))</f>
        <v/>
      </c>
      <c r="D457" s="39"/>
      <c r="E457" s="47"/>
      <c r="F457" s="44"/>
      <c r="G457" s="44"/>
      <c r="H457" s="39"/>
      <c r="I457" s="40"/>
      <c r="J457" s="40"/>
      <c r="K457" s="40"/>
      <c r="L457" s="40"/>
      <c r="M457" s="40"/>
      <c r="N457" s="42"/>
      <c r="O457" s="40"/>
      <c r="P457" s="40"/>
      <c r="Q457" s="40"/>
      <c r="R457" s="40"/>
      <c r="S457" s="43"/>
      <c r="T457" s="43"/>
      <c r="U457" s="40"/>
      <c r="V457" s="40"/>
      <c r="W457" s="44"/>
      <c r="X457" s="45"/>
      <c r="Y457" s="46"/>
      <c r="Z457" s="39"/>
      <c r="AA457" s="39"/>
      <c r="AB457" s="39"/>
      <c r="AC457" s="39"/>
      <c r="AD457" s="46"/>
      <c r="AE457" s="39"/>
      <c r="AF457" s="29"/>
      <c r="AG457" s="29"/>
      <c r="AH457" s="29"/>
      <c r="AI457" s="29"/>
      <c r="AJ457" s="29"/>
    </row>
    <row r="458" spans="1:36" ht="15.75" customHeight="1">
      <c r="A458" s="19"/>
      <c r="B458" s="19"/>
      <c r="C458" s="19" t="str">
        <f>IF('PCA 2022 consolidado'!$B458="","",VLOOKUP(B458,dados!$A$1:$B$24,2,FALSE))</f>
        <v/>
      </c>
      <c r="D458" s="19"/>
      <c r="E458" s="30"/>
      <c r="F458" s="31"/>
      <c r="G458" s="31"/>
      <c r="H458" s="19"/>
      <c r="I458" s="32"/>
      <c r="J458" s="32"/>
      <c r="K458" s="32"/>
      <c r="L458" s="32"/>
      <c r="M458" s="32"/>
      <c r="N458" s="34"/>
      <c r="O458" s="32"/>
      <c r="P458" s="32"/>
      <c r="Q458" s="32"/>
      <c r="R458" s="32"/>
      <c r="S458" s="36"/>
      <c r="T458" s="36"/>
      <c r="U458" s="32"/>
      <c r="V458" s="32"/>
      <c r="W458" s="31"/>
      <c r="X458" s="37"/>
      <c r="Y458" s="38"/>
      <c r="Z458" s="19"/>
      <c r="AA458" s="19"/>
      <c r="AB458" s="19"/>
      <c r="AC458" s="19"/>
      <c r="AD458" s="38"/>
      <c r="AE458" s="19"/>
      <c r="AF458" s="29"/>
      <c r="AG458" s="29"/>
      <c r="AH458" s="29"/>
      <c r="AI458" s="29"/>
      <c r="AJ458" s="29"/>
    </row>
    <row r="459" spans="1:36" ht="15.75" customHeight="1">
      <c r="A459" s="39"/>
      <c r="B459" s="39"/>
      <c r="C459" s="39" t="str">
        <f>IF('PCA 2022 consolidado'!$B459="","",VLOOKUP(B459,dados!$A$1:$B$24,2,FALSE))</f>
        <v/>
      </c>
      <c r="D459" s="39"/>
      <c r="E459" s="47"/>
      <c r="F459" s="44"/>
      <c r="G459" s="44"/>
      <c r="H459" s="39"/>
      <c r="I459" s="40"/>
      <c r="J459" s="40"/>
      <c r="K459" s="40"/>
      <c r="L459" s="40"/>
      <c r="M459" s="40"/>
      <c r="N459" s="42"/>
      <c r="O459" s="40"/>
      <c r="P459" s="40"/>
      <c r="Q459" s="40"/>
      <c r="R459" s="40"/>
      <c r="S459" s="43"/>
      <c r="T459" s="43"/>
      <c r="U459" s="40"/>
      <c r="V459" s="40"/>
      <c r="W459" s="44"/>
      <c r="X459" s="45"/>
      <c r="Y459" s="46"/>
      <c r="Z459" s="39"/>
      <c r="AA459" s="39"/>
      <c r="AB459" s="39"/>
      <c r="AC459" s="39"/>
      <c r="AD459" s="46"/>
      <c r="AE459" s="39"/>
      <c r="AF459" s="29"/>
      <c r="AG459" s="29"/>
      <c r="AH459" s="29"/>
      <c r="AI459" s="29"/>
      <c r="AJ459" s="29"/>
    </row>
    <row r="460" spans="1:36" ht="15.75" customHeight="1">
      <c r="A460" s="19"/>
      <c r="B460" s="19"/>
      <c r="C460" s="19" t="str">
        <f>IF('PCA 2022 consolidado'!$B460="","",VLOOKUP(B460,dados!$A$1:$B$24,2,FALSE))</f>
        <v/>
      </c>
      <c r="D460" s="19"/>
      <c r="E460" s="30"/>
      <c r="F460" s="31"/>
      <c r="G460" s="31"/>
      <c r="H460" s="19"/>
      <c r="I460" s="32"/>
      <c r="J460" s="32"/>
      <c r="K460" s="32"/>
      <c r="L460" s="32"/>
      <c r="M460" s="32"/>
      <c r="N460" s="34"/>
      <c r="O460" s="32"/>
      <c r="P460" s="32"/>
      <c r="Q460" s="32"/>
      <c r="R460" s="32"/>
      <c r="S460" s="36"/>
      <c r="T460" s="36"/>
      <c r="U460" s="32"/>
      <c r="V460" s="32"/>
      <c r="W460" s="31"/>
      <c r="X460" s="37"/>
      <c r="Y460" s="38"/>
      <c r="Z460" s="19"/>
      <c r="AA460" s="19"/>
      <c r="AB460" s="19"/>
      <c r="AC460" s="19"/>
      <c r="AD460" s="38"/>
      <c r="AE460" s="19"/>
      <c r="AF460" s="29"/>
      <c r="AG460" s="29"/>
      <c r="AH460" s="29"/>
      <c r="AI460" s="29"/>
      <c r="AJ460" s="29"/>
    </row>
    <row r="461" spans="1:36" ht="15.75" customHeight="1">
      <c r="A461" s="39"/>
      <c r="B461" s="39"/>
      <c r="C461" s="39" t="str">
        <f>IF('PCA 2022 consolidado'!$B461="","",VLOOKUP(B461,dados!$A$1:$B$24,2,FALSE))</f>
        <v/>
      </c>
      <c r="D461" s="39"/>
      <c r="E461" s="47"/>
      <c r="F461" s="44"/>
      <c r="G461" s="44"/>
      <c r="H461" s="39"/>
      <c r="I461" s="40"/>
      <c r="J461" s="40"/>
      <c r="K461" s="40"/>
      <c r="L461" s="40"/>
      <c r="M461" s="40"/>
      <c r="N461" s="42"/>
      <c r="O461" s="40"/>
      <c r="P461" s="40"/>
      <c r="Q461" s="40"/>
      <c r="R461" s="40"/>
      <c r="S461" s="43"/>
      <c r="T461" s="43"/>
      <c r="U461" s="40"/>
      <c r="V461" s="40"/>
      <c r="W461" s="44"/>
      <c r="X461" s="45"/>
      <c r="Y461" s="46"/>
      <c r="Z461" s="39"/>
      <c r="AA461" s="39"/>
      <c r="AB461" s="39"/>
      <c r="AC461" s="39"/>
      <c r="AD461" s="46"/>
      <c r="AE461" s="39"/>
      <c r="AF461" s="29"/>
      <c r="AG461" s="29"/>
      <c r="AH461" s="29"/>
      <c r="AI461" s="29"/>
      <c r="AJ461" s="29"/>
    </row>
    <row r="462" spans="1:36" ht="15.75" customHeight="1">
      <c r="A462" s="19"/>
      <c r="B462" s="19"/>
      <c r="C462" s="19" t="str">
        <f>IF('PCA 2022 consolidado'!$B462="","",VLOOKUP(B462,dados!$A$1:$B$24,2,FALSE))</f>
        <v/>
      </c>
      <c r="D462" s="19"/>
      <c r="E462" s="30"/>
      <c r="F462" s="31"/>
      <c r="G462" s="31"/>
      <c r="H462" s="19"/>
      <c r="I462" s="32"/>
      <c r="J462" s="32"/>
      <c r="K462" s="32"/>
      <c r="L462" s="32"/>
      <c r="M462" s="32"/>
      <c r="N462" s="34"/>
      <c r="O462" s="32"/>
      <c r="P462" s="32"/>
      <c r="Q462" s="32"/>
      <c r="R462" s="32"/>
      <c r="S462" s="36"/>
      <c r="T462" s="36"/>
      <c r="U462" s="32"/>
      <c r="V462" s="32"/>
      <c r="W462" s="31"/>
      <c r="X462" s="37"/>
      <c r="Y462" s="38"/>
      <c r="Z462" s="19"/>
      <c r="AA462" s="19"/>
      <c r="AB462" s="19"/>
      <c r="AC462" s="19"/>
      <c r="AD462" s="38"/>
      <c r="AE462" s="19"/>
      <c r="AF462" s="29"/>
      <c r="AG462" s="29"/>
      <c r="AH462" s="29"/>
      <c r="AI462" s="29"/>
      <c r="AJ462" s="29"/>
    </row>
    <row r="463" spans="1:36" ht="15.75" customHeight="1">
      <c r="A463" s="39"/>
      <c r="B463" s="39"/>
      <c r="C463" s="39" t="str">
        <f>IF('PCA 2022 consolidado'!$B463="","",VLOOKUP(B463,dados!$A$1:$B$24,2,FALSE))</f>
        <v/>
      </c>
      <c r="D463" s="39"/>
      <c r="E463" s="47"/>
      <c r="F463" s="44"/>
      <c r="G463" s="44"/>
      <c r="H463" s="39"/>
      <c r="I463" s="40"/>
      <c r="J463" s="40"/>
      <c r="K463" s="40"/>
      <c r="L463" s="40"/>
      <c r="M463" s="40"/>
      <c r="N463" s="42"/>
      <c r="O463" s="40"/>
      <c r="P463" s="40"/>
      <c r="Q463" s="40"/>
      <c r="R463" s="40"/>
      <c r="S463" s="43"/>
      <c r="T463" s="43"/>
      <c r="U463" s="40"/>
      <c r="V463" s="40"/>
      <c r="W463" s="44"/>
      <c r="X463" s="45"/>
      <c r="Y463" s="46"/>
      <c r="Z463" s="39"/>
      <c r="AA463" s="39"/>
      <c r="AB463" s="39"/>
      <c r="AC463" s="39"/>
      <c r="AD463" s="46"/>
      <c r="AE463" s="39"/>
      <c r="AF463" s="29"/>
      <c r="AG463" s="29"/>
      <c r="AH463" s="29"/>
      <c r="AI463" s="29"/>
      <c r="AJ463" s="29"/>
    </row>
    <row r="464" spans="1:36" ht="15.75" customHeight="1">
      <c r="A464" s="19"/>
      <c r="B464" s="19"/>
      <c r="C464" s="19" t="str">
        <f>IF('PCA 2022 consolidado'!$B464="","",VLOOKUP(B464,dados!$A$1:$B$24,2,FALSE))</f>
        <v/>
      </c>
      <c r="D464" s="19"/>
      <c r="E464" s="30"/>
      <c r="F464" s="31"/>
      <c r="G464" s="31"/>
      <c r="H464" s="19"/>
      <c r="I464" s="32"/>
      <c r="J464" s="32"/>
      <c r="K464" s="32"/>
      <c r="L464" s="32"/>
      <c r="M464" s="32"/>
      <c r="N464" s="34"/>
      <c r="O464" s="32"/>
      <c r="P464" s="32"/>
      <c r="Q464" s="32"/>
      <c r="R464" s="32"/>
      <c r="S464" s="36"/>
      <c r="T464" s="36"/>
      <c r="U464" s="32"/>
      <c r="V464" s="32"/>
      <c r="W464" s="31"/>
      <c r="X464" s="37"/>
      <c r="Y464" s="38"/>
      <c r="Z464" s="19"/>
      <c r="AA464" s="19"/>
      <c r="AB464" s="19"/>
      <c r="AC464" s="19"/>
      <c r="AD464" s="38"/>
      <c r="AE464" s="19"/>
      <c r="AF464" s="29"/>
      <c r="AG464" s="29"/>
      <c r="AH464" s="29"/>
      <c r="AI464" s="29"/>
      <c r="AJ464" s="29"/>
    </row>
    <row r="465" spans="1:36" ht="15.75" customHeight="1">
      <c r="A465" s="39"/>
      <c r="B465" s="39"/>
      <c r="C465" s="39" t="str">
        <f>IF('PCA 2022 consolidado'!$B465="","",VLOOKUP(B465,dados!$A$1:$B$24,2,FALSE))</f>
        <v/>
      </c>
      <c r="D465" s="39"/>
      <c r="E465" s="47"/>
      <c r="F465" s="44"/>
      <c r="G465" s="44"/>
      <c r="H465" s="39"/>
      <c r="I465" s="40"/>
      <c r="J465" s="40"/>
      <c r="K465" s="40"/>
      <c r="L465" s="40"/>
      <c r="M465" s="40"/>
      <c r="N465" s="42"/>
      <c r="O465" s="40"/>
      <c r="P465" s="40"/>
      <c r="Q465" s="40"/>
      <c r="R465" s="40"/>
      <c r="S465" s="43"/>
      <c r="T465" s="43"/>
      <c r="U465" s="40"/>
      <c r="V465" s="40"/>
      <c r="W465" s="44"/>
      <c r="X465" s="45"/>
      <c r="Y465" s="46"/>
      <c r="Z465" s="39"/>
      <c r="AA465" s="39"/>
      <c r="AB465" s="39"/>
      <c r="AC465" s="39"/>
      <c r="AD465" s="46"/>
      <c r="AE465" s="39"/>
      <c r="AF465" s="29"/>
      <c r="AG465" s="29"/>
      <c r="AH465" s="29"/>
      <c r="AI465" s="29"/>
      <c r="AJ465" s="29"/>
    </row>
    <row r="466" spans="1:36" ht="15.75" customHeight="1">
      <c r="A466" s="19"/>
      <c r="B466" s="19"/>
      <c r="C466" s="19" t="str">
        <f>IF('PCA 2022 consolidado'!$B466="","",VLOOKUP(B466,dados!$A$1:$B$24,2,FALSE))</f>
        <v/>
      </c>
      <c r="D466" s="19"/>
      <c r="E466" s="30"/>
      <c r="F466" s="31"/>
      <c r="G466" s="31"/>
      <c r="H466" s="19"/>
      <c r="I466" s="32"/>
      <c r="J466" s="32"/>
      <c r="K466" s="32"/>
      <c r="L466" s="32"/>
      <c r="M466" s="32"/>
      <c r="N466" s="34"/>
      <c r="O466" s="32"/>
      <c r="P466" s="32"/>
      <c r="Q466" s="32"/>
      <c r="R466" s="32"/>
      <c r="S466" s="36"/>
      <c r="T466" s="36"/>
      <c r="U466" s="32"/>
      <c r="V466" s="32"/>
      <c r="W466" s="31"/>
      <c r="X466" s="37"/>
      <c r="Y466" s="38"/>
      <c r="Z466" s="19"/>
      <c r="AA466" s="19"/>
      <c r="AB466" s="19"/>
      <c r="AC466" s="19"/>
      <c r="AD466" s="38"/>
      <c r="AE466" s="19"/>
      <c r="AF466" s="29"/>
      <c r="AG466" s="29"/>
      <c r="AH466" s="29"/>
      <c r="AI466" s="29"/>
      <c r="AJ466" s="29"/>
    </row>
    <row r="467" spans="1:36" ht="15.75" customHeight="1">
      <c r="A467" s="39"/>
      <c r="B467" s="39"/>
      <c r="C467" s="39" t="str">
        <f>IF('PCA 2022 consolidado'!$B467="","",VLOOKUP(B467,dados!$A$1:$B$24,2,FALSE))</f>
        <v/>
      </c>
      <c r="D467" s="39"/>
      <c r="E467" s="47"/>
      <c r="F467" s="44"/>
      <c r="G467" s="44"/>
      <c r="H467" s="39"/>
      <c r="I467" s="40"/>
      <c r="J467" s="40"/>
      <c r="K467" s="40"/>
      <c r="L467" s="40"/>
      <c r="M467" s="40"/>
      <c r="N467" s="42"/>
      <c r="O467" s="40"/>
      <c r="P467" s="40"/>
      <c r="Q467" s="40"/>
      <c r="R467" s="40"/>
      <c r="S467" s="43"/>
      <c r="T467" s="43"/>
      <c r="U467" s="40"/>
      <c r="V467" s="40"/>
      <c r="W467" s="44"/>
      <c r="X467" s="45"/>
      <c r="Y467" s="46"/>
      <c r="Z467" s="39"/>
      <c r="AA467" s="39"/>
      <c r="AB467" s="39"/>
      <c r="AC467" s="39"/>
      <c r="AD467" s="46"/>
      <c r="AE467" s="39"/>
      <c r="AF467" s="29"/>
      <c r="AG467" s="29"/>
      <c r="AH467" s="29"/>
      <c r="AI467" s="29"/>
      <c r="AJ467" s="29"/>
    </row>
    <row r="468" spans="1:36" ht="15.75" customHeight="1">
      <c r="A468" s="19"/>
      <c r="B468" s="19"/>
      <c r="C468" s="19" t="str">
        <f>IF('PCA 2022 consolidado'!$B468="","",VLOOKUP(B468,dados!$A$1:$B$24,2,FALSE))</f>
        <v/>
      </c>
      <c r="D468" s="19"/>
      <c r="E468" s="30"/>
      <c r="F468" s="31"/>
      <c r="G468" s="31"/>
      <c r="H468" s="19"/>
      <c r="I468" s="32"/>
      <c r="J468" s="32"/>
      <c r="K468" s="32"/>
      <c r="L468" s="32"/>
      <c r="M468" s="32"/>
      <c r="N468" s="34"/>
      <c r="O468" s="32"/>
      <c r="P468" s="32"/>
      <c r="Q468" s="32"/>
      <c r="R468" s="32"/>
      <c r="S468" s="36"/>
      <c r="T468" s="36"/>
      <c r="U468" s="32"/>
      <c r="V468" s="32"/>
      <c r="W468" s="31"/>
      <c r="X468" s="37"/>
      <c r="Y468" s="38"/>
      <c r="Z468" s="19"/>
      <c r="AA468" s="19"/>
      <c r="AB468" s="19"/>
      <c r="AC468" s="19"/>
      <c r="AD468" s="38"/>
      <c r="AE468" s="19"/>
      <c r="AF468" s="29"/>
      <c r="AG468" s="29"/>
      <c r="AH468" s="29"/>
      <c r="AI468" s="29"/>
      <c r="AJ468" s="29"/>
    </row>
    <row r="469" spans="1:36" ht="15.75" customHeight="1">
      <c r="A469" s="39"/>
      <c r="B469" s="39"/>
      <c r="C469" s="39" t="str">
        <f>IF('PCA 2022 consolidado'!$B469="","",VLOOKUP(B469,dados!$A$1:$B$24,2,FALSE))</f>
        <v/>
      </c>
      <c r="D469" s="39"/>
      <c r="E469" s="47"/>
      <c r="F469" s="44"/>
      <c r="G469" s="44"/>
      <c r="H469" s="39"/>
      <c r="I469" s="40"/>
      <c r="J469" s="40"/>
      <c r="K469" s="40"/>
      <c r="L469" s="40"/>
      <c r="M469" s="40"/>
      <c r="N469" s="42"/>
      <c r="O469" s="40"/>
      <c r="P469" s="40"/>
      <c r="Q469" s="40"/>
      <c r="R469" s="40"/>
      <c r="S469" s="43"/>
      <c r="T469" s="43"/>
      <c r="U469" s="40"/>
      <c r="V469" s="40"/>
      <c r="W469" s="44"/>
      <c r="X469" s="45"/>
      <c r="Y469" s="46"/>
      <c r="Z469" s="39"/>
      <c r="AA469" s="39"/>
      <c r="AB469" s="39"/>
      <c r="AC469" s="39"/>
      <c r="AD469" s="46"/>
      <c r="AE469" s="39"/>
      <c r="AF469" s="29"/>
      <c r="AG469" s="29"/>
      <c r="AH469" s="29"/>
      <c r="AI469" s="29"/>
      <c r="AJ469" s="29"/>
    </row>
    <row r="470" spans="1:36" ht="15.75" customHeight="1">
      <c r="A470" s="19"/>
      <c r="B470" s="19"/>
      <c r="C470" s="19" t="str">
        <f>IF('PCA 2022 consolidado'!$B470="","",VLOOKUP(B470,dados!$A$1:$B$24,2,FALSE))</f>
        <v/>
      </c>
      <c r="D470" s="19"/>
      <c r="E470" s="30"/>
      <c r="F470" s="31"/>
      <c r="G470" s="31"/>
      <c r="H470" s="19"/>
      <c r="I470" s="32"/>
      <c r="J470" s="32"/>
      <c r="K470" s="32"/>
      <c r="L470" s="32"/>
      <c r="M470" s="32"/>
      <c r="N470" s="34"/>
      <c r="O470" s="32"/>
      <c r="P470" s="32"/>
      <c r="Q470" s="32"/>
      <c r="R470" s="32"/>
      <c r="S470" s="36"/>
      <c r="T470" s="36"/>
      <c r="U470" s="32"/>
      <c r="V470" s="32"/>
      <c r="W470" s="31"/>
      <c r="X470" s="37"/>
      <c r="Y470" s="38"/>
      <c r="Z470" s="19"/>
      <c r="AA470" s="19"/>
      <c r="AB470" s="19"/>
      <c r="AC470" s="19"/>
      <c r="AD470" s="38"/>
      <c r="AE470" s="19"/>
      <c r="AF470" s="29"/>
      <c r="AG470" s="29"/>
      <c r="AH470" s="29"/>
      <c r="AI470" s="29"/>
      <c r="AJ470" s="29"/>
    </row>
    <row r="471" spans="1:36" ht="15.75" customHeight="1">
      <c r="A471" s="39"/>
      <c r="B471" s="39"/>
      <c r="C471" s="39" t="str">
        <f>IF('PCA 2022 consolidado'!$B471="","",VLOOKUP(B471,dados!$A$1:$B$24,2,FALSE))</f>
        <v/>
      </c>
      <c r="D471" s="39"/>
      <c r="E471" s="47"/>
      <c r="F471" s="44"/>
      <c r="G471" s="44"/>
      <c r="H471" s="39"/>
      <c r="I471" s="40"/>
      <c r="J471" s="40"/>
      <c r="K471" s="40"/>
      <c r="L471" s="40"/>
      <c r="M471" s="40"/>
      <c r="N471" s="42"/>
      <c r="O471" s="40"/>
      <c r="P471" s="40"/>
      <c r="Q471" s="40"/>
      <c r="R471" s="40"/>
      <c r="S471" s="43"/>
      <c r="T471" s="43"/>
      <c r="U471" s="40"/>
      <c r="V471" s="40"/>
      <c r="W471" s="44"/>
      <c r="X471" s="45"/>
      <c r="Y471" s="46"/>
      <c r="Z471" s="39"/>
      <c r="AA471" s="39"/>
      <c r="AB471" s="39"/>
      <c r="AC471" s="39"/>
      <c r="AD471" s="46"/>
      <c r="AE471" s="39"/>
      <c r="AF471" s="29"/>
      <c r="AG471" s="29"/>
      <c r="AH471" s="29"/>
      <c r="AI471" s="29"/>
      <c r="AJ471" s="29"/>
    </row>
    <row r="472" spans="1:36" ht="15.75" customHeight="1">
      <c r="A472" s="19"/>
      <c r="B472" s="19"/>
      <c r="C472" s="19" t="str">
        <f>IF('PCA 2022 consolidado'!$B472="","",VLOOKUP(B472,dados!$A$1:$B$24,2,FALSE))</f>
        <v/>
      </c>
      <c r="D472" s="19"/>
      <c r="E472" s="30"/>
      <c r="F472" s="31"/>
      <c r="G472" s="31"/>
      <c r="H472" s="19"/>
      <c r="I472" s="32"/>
      <c r="J472" s="32"/>
      <c r="K472" s="32"/>
      <c r="L472" s="32"/>
      <c r="M472" s="32"/>
      <c r="N472" s="34"/>
      <c r="O472" s="32"/>
      <c r="P472" s="32"/>
      <c r="Q472" s="32"/>
      <c r="R472" s="32"/>
      <c r="S472" s="36"/>
      <c r="T472" s="36"/>
      <c r="U472" s="32"/>
      <c r="V472" s="32"/>
      <c r="W472" s="31"/>
      <c r="X472" s="37"/>
      <c r="Y472" s="38"/>
      <c r="Z472" s="19"/>
      <c r="AA472" s="19"/>
      <c r="AB472" s="19"/>
      <c r="AC472" s="19"/>
      <c r="AD472" s="38"/>
      <c r="AE472" s="19"/>
      <c r="AF472" s="29"/>
      <c r="AG472" s="29"/>
      <c r="AH472" s="29"/>
      <c r="AI472" s="29"/>
      <c r="AJ472" s="29"/>
    </row>
    <row r="473" spans="1:36" ht="15.75" customHeight="1">
      <c r="A473" s="39"/>
      <c r="B473" s="39"/>
      <c r="C473" s="39" t="str">
        <f>IF('PCA 2022 consolidado'!$B473="","",VLOOKUP(B473,dados!$A$1:$B$24,2,FALSE))</f>
        <v/>
      </c>
      <c r="D473" s="39"/>
      <c r="E473" s="47"/>
      <c r="F473" s="44"/>
      <c r="G473" s="44"/>
      <c r="H473" s="39"/>
      <c r="I473" s="40"/>
      <c r="J473" s="40"/>
      <c r="K473" s="40"/>
      <c r="L473" s="40"/>
      <c r="M473" s="40"/>
      <c r="N473" s="42"/>
      <c r="O473" s="40"/>
      <c r="P473" s="40"/>
      <c r="Q473" s="40"/>
      <c r="R473" s="40"/>
      <c r="S473" s="43"/>
      <c r="T473" s="43"/>
      <c r="U473" s="40"/>
      <c r="V473" s="40"/>
      <c r="W473" s="44"/>
      <c r="X473" s="45"/>
      <c r="Y473" s="46"/>
      <c r="Z473" s="39"/>
      <c r="AA473" s="39"/>
      <c r="AB473" s="39"/>
      <c r="AC473" s="39"/>
      <c r="AD473" s="46"/>
      <c r="AE473" s="39"/>
      <c r="AF473" s="29"/>
      <c r="AG473" s="29"/>
      <c r="AH473" s="29"/>
      <c r="AI473" s="29"/>
      <c r="AJ473" s="29"/>
    </row>
    <row r="474" spans="1:36" ht="15.75" customHeight="1">
      <c r="A474" s="19"/>
      <c r="B474" s="19"/>
      <c r="C474" s="19" t="str">
        <f>IF('PCA 2022 consolidado'!$B474="","",VLOOKUP(B474,dados!$A$1:$B$24,2,FALSE))</f>
        <v/>
      </c>
      <c r="D474" s="19"/>
      <c r="E474" s="30"/>
      <c r="F474" s="31"/>
      <c r="G474" s="31"/>
      <c r="H474" s="19"/>
      <c r="I474" s="32"/>
      <c r="J474" s="32"/>
      <c r="K474" s="32"/>
      <c r="L474" s="32"/>
      <c r="M474" s="32"/>
      <c r="N474" s="34"/>
      <c r="O474" s="32"/>
      <c r="P474" s="32"/>
      <c r="Q474" s="32"/>
      <c r="R474" s="32"/>
      <c r="S474" s="36"/>
      <c r="T474" s="36"/>
      <c r="U474" s="32"/>
      <c r="V474" s="32"/>
      <c r="W474" s="31"/>
      <c r="X474" s="37"/>
      <c r="Y474" s="38"/>
      <c r="Z474" s="19"/>
      <c r="AA474" s="19"/>
      <c r="AB474" s="19"/>
      <c r="AC474" s="19"/>
      <c r="AD474" s="38"/>
      <c r="AE474" s="19"/>
      <c r="AF474" s="29"/>
      <c r="AG474" s="29"/>
      <c r="AH474" s="29"/>
      <c r="AI474" s="29"/>
      <c r="AJ474" s="29"/>
    </row>
    <row r="475" spans="1:36" ht="15.75" customHeight="1">
      <c r="A475" s="39"/>
      <c r="B475" s="39"/>
      <c r="C475" s="39" t="str">
        <f>IF('PCA 2022 consolidado'!$B475="","",VLOOKUP(B475,dados!$A$1:$B$24,2,FALSE))</f>
        <v/>
      </c>
      <c r="D475" s="39"/>
      <c r="E475" s="47"/>
      <c r="F475" s="44"/>
      <c r="G475" s="44"/>
      <c r="H475" s="39"/>
      <c r="I475" s="40"/>
      <c r="J475" s="40"/>
      <c r="K475" s="40"/>
      <c r="L475" s="40"/>
      <c r="M475" s="40"/>
      <c r="N475" s="42"/>
      <c r="O475" s="40"/>
      <c r="P475" s="40"/>
      <c r="Q475" s="40"/>
      <c r="R475" s="40"/>
      <c r="S475" s="43"/>
      <c r="T475" s="43"/>
      <c r="U475" s="40"/>
      <c r="V475" s="40"/>
      <c r="W475" s="44"/>
      <c r="X475" s="45"/>
      <c r="Y475" s="46"/>
      <c r="Z475" s="39"/>
      <c r="AA475" s="39"/>
      <c r="AB475" s="39"/>
      <c r="AC475" s="39"/>
      <c r="AD475" s="46"/>
      <c r="AE475" s="39"/>
      <c r="AF475" s="29"/>
      <c r="AG475" s="29"/>
      <c r="AH475" s="29"/>
      <c r="AI475" s="29"/>
      <c r="AJ475" s="29"/>
    </row>
    <row r="476" spans="1:36" ht="15.75" customHeight="1">
      <c r="A476" s="19"/>
      <c r="B476" s="19"/>
      <c r="C476" s="19" t="str">
        <f>IF('PCA 2022 consolidado'!$B476="","",VLOOKUP(B476,dados!$A$1:$B$24,2,FALSE))</f>
        <v/>
      </c>
      <c r="D476" s="19"/>
      <c r="E476" s="30"/>
      <c r="F476" s="31"/>
      <c r="G476" s="31"/>
      <c r="H476" s="19"/>
      <c r="I476" s="32"/>
      <c r="J476" s="32"/>
      <c r="K476" s="32"/>
      <c r="L476" s="32"/>
      <c r="M476" s="32"/>
      <c r="N476" s="34"/>
      <c r="O476" s="32"/>
      <c r="P476" s="32"/>
      <c r="Q476" s="32"/>
      <c r="R476" s="32"/>
      <c r="S476" s="36"/>
      <c r="T476" s="36"/>
      <c r="U476" s="32"/>
      <c r="V476" s="32"/>
      <c r="W476" s="31"/>
      <c r="X476" s="37"/>
      <c r="Y476" s="38"/>
      <c r="Z476" s="19"/>
      <c r="AA476" s="19"/>
      <c r="AB476" s="19"/>
      <c r="AC476" s="19"/>
      <c r="AD476" s="38"/>
      <c r="AE476" s="19"/>
      <c r="AF476" s="29"/>
      <c r="AG476" s="29"/>
      <c r="AH476" s="29"/>
      <c r="AI476" s="29"/>
      <c r="AJ476" s="29"/>
    </row>
    <row r="477" spans="1:36" ht="15.75" customHeight="1">
      <c r="A477" s="39"/>
      <c r="B477" s="39"/>
      <c r="C477" s="39" t="str">
        <f>IF('PCA 2022 consolidado'!$B477="","",VLOOKUP(B477,dados!$A$1:$B$24,2,FALSE))</f>
        <v/>
      </c>
      <c r="D477" s="39"/>
      <c r="E477" s="47"/>
      <c r="F477" s="44"/>
      <c r="G477" s="44"/>
      <c r="H477" s="39"/>
      <c r="I477" s="40"/>
      <c r="J477" s="40"/>
      <c r="K477" s="40"/>
      <c r="L477" s="40"/>
      <c r="M477" s="40"/>
      <c r="N477" s="42"/>
      <c r="O477" s="40"/>
      <c r="P477" s="40"/>
      <c r="Q477" s="40"/>
      <c r="R477" s="40"/>
      <c r="S477" s="43"/>
      <c r="T477" s="43"/>
      <c r="U477" s="40"/>
      <c r="V477" s="40"/>
      <c r="W477" s="44"/>
      <c r="X477" s="45"/>
      <c r="Y477" s="46"/>
      <c r="Z477" s="39"/>
      <c r="AA477" s="39"/>
      <c r="AB477" s="39"/>
      <c r="AC477" s="39"/>
      <c r="AD477" s="46"/>
      <c r="AE477" s="39"/>
      <c r="AF477" s="29"/>
      <c r="AG477" s="29"/>
      <c r="AH477" s="29"/>
      <c r="AI477" s="29"/>
      <c r="AJ477" s="29"/>
    </row>
    <row r="478" spans="1:36" ht="15.75" customHeight="1">
      <c r="A478" s="19"/>
      <c r="B478" s="19"/>
      <c r="C478" s="19" t="str">
        <f>IF('PCA 2022 consolidado'!$B478="","",VLOOKUP(B478,dados!$A$1:$B$24,2,FALSE))</f>
        <v/>
      </c>
      <c r="D478" s="19"/>
      <c r="E478" s="30"/>
      <c r="F478" s="31"/>
      <c r="G478" s="31"/>
      <c r="H478" s="19"/>
      <c r="I478" s="32"/>
      <c r="J478" s="32"/>
      <c r="K478" s="32"/>
      <c r="L478" s="32"/>
      <c r="M478" s="32"/>
      <c r="N478" s="34"/>
      <c r="O478" s="32"/>
      <c r="P478" s="32"/>
      <c r="Q478" s="32"/>
      <c r="R478" s="32"/>
      <c r="S478" s="36"/>
      <c r="T478" s="36"/>
      <c r="U478" s="32"/>
      <c r="V478" s="32"/>
      <c r="W478" s="31"/>
      <c r="X478" s="37"/>
      <c r="Y478" s="38"/>
      <c r="Z478" s="19"/>
      <c r="AA478" s="19"/>
      <c r="AB478" s="19"/>
      <c r="AC478" s="19"/>
      <c r="AD478" s="38"/>
      <c r="AE478" s="19"/>
      <c r="AF478" s="29"/>
      <c r="AG478" s="29"/>
      <c r="AH478" s="29"/>
      <c r="AI478" s="29"/>
      <c r="AJ478" s="29"/>
    </row>
    <row r="479" spans="1:36" ht="15.75" customHeight="1">
      <c r="A479" s="39"/>
      <c r="B479" s="39"/>
      <c r="C479" s="39" t="str">
        <f>IF('PCA 2022 consolidado'!$B479="","",VLOOKUP(B479,dados!$A$1:$B$24,2,FALSE))</f>
        <v/>
      </c>
      <c r="D479" s="39"/>
      <c r="E479" s="47"/>
      <c r="F479" s="44"/>
      <c r="G479" s="44"/>
      <c r="H479" s="39"/>
      <c r="I479" s="40"/>
      <c r="J479" s="40"/>
      <c r="K479" s="40"/>
      <c r="L479" s="40"/>
      <c r="M479" s="40"/>
      <c r="N479" s="42"/>
      <c r="O479" s="40"/>
      <c r="P479" s="40"/>
      <c r="Q479" s="40"/>
      <c r="R479" s="40"/>
      <c r="S479" s="43"/>
      <c r="T479" s="43"/>
      <c r="U479" s="40"/>
      <c r="V479" s="40"/>
      <c r="W479" s="44"/>
      <c r="X479" s="45"/>
      <c r="Y479" s="46"/>
      <c r="Z479" s="39"/>
      <c r="AA479" s="39"/>
      <c r="AB479" s="39"/>
      <c r="AC479" s="39"/>
      <c r="AD479" s="46"/>
      <c r="AE479" s="39"/>
      <c r="AF479" s="29"/>
      <c r="AG479" s="29"/>
      <c r="AH479" s="29"/>
      <c r="AI479" s="29"/>
      <c r="AJ479" s="29"/>
    </row>
    <row r="480" spans="1:36" ht="15.75" customHeight="1">
      <c r="A480" s="19"/>
      <c r="B480" s="19"/>
      <c r="C480" s="19" t="str">
        <f>IF('PCA 2022 consolidado'!$B480="","",VLOOKUP(B480,dados!$A$1:$B$24,2,FALSE))</f>
        <v/>
      </c>
      <c r="D480" s="19"/>
      <c r="E480" s="30"/>
      <c r="F480" s="31"/>
      <c r="G480" s="31"/>
      <c r="H480" s="19"/>
      <c r="I480" s="32"/>
      <c r="J480" s="32"/>
      <c r="K480" s="32"/>
      <c r="L480" s="32"/>
      <c r="M480" s="32"/>
      <c r="N480" s="34"/>
      <c r="O480" s="32"/>
      <c r="P480" s="32"/>
      <c r="Q480" s="32"/>
      <c r="R480" s="32"/>
      <c r="S480" s="36"/>
      <c r="T480" s="36"/>
      <c r="U480" s="32"/>
      <c r="V480" s="32"/>
      <c r="W480" s="31"/>
      <c r="X480" s="37"/>
      <c r="Y480" s="38"/>
      <c r="Z480" s="19"/>
      <c r="AA480" s="19"/>
      <c r="AB480" s="19"/>
      <c r="AC480" s="19"/>
      <c r="AD480" s="38"/>
      <c r="AE480" s="19"/>
      <c r="AF480" s="29"/>
      <c r="AG480" s="29"/>
      <c r="AH480" s="29"/>
      <c r="AI480" s="29"/>
      <c r="AJ480" s="29"/>
    </row>
    <row r="481" spans="1:36" ht="15.75" customHeight="1">
      <c r="A481" s="39"/>
      <c r="B481" s="39"/>
      <c r="C481" s="39" t="str">
        <f>IF('PCA 2022 consolidado'!$B481="","",VLOOKUP(B481,dados!$A$1:$B$24,2,FALSE))</f>
        <v/>
      </c>
      <c r="D481" s="39"/>
      <c r="E481" s="47"/>
      <c r="F481" s="44"/>
      <c r="G481" s="44"/>
      <c r="H481" s="39"/>
      <c r="I481" s="40"/>
      <c r="J481" s="40"/>
      <c r="K481" s="40"/>
      <c r="L481" s="40"/>
      <c r="M481" s="40"/>
      <c r="N481" s="42"/>
      <c r="O481" s="40"/>
      <c r="P481" s="40"/>
      <c r="Q481" s="40"/>
      <c r="R481" s="40"/>
      <c r="S481" s="43"/>
      <c r="T481" s="43"/>
      <c r="U481" s="40"/>
      <c r="V481" s="40"/>
      <c r="W481" s="44"/>
      <c r="X481" s="45"/>
      <c r="Y481" s="46"/>
      <c r="Z481" s="39"/>
      <c r="AA481" s="39"/>
      <c r="AB481" s="39"/>
      <c r="AC481" s="39"/>
      <c r="AD481" s="46"/>
      <c r="AE481" s="39"/>
      <c r="AF481" s="29"/>
      <c r="AG481" s="29"/>
      <c r="AH481" s="29"/>
      <c r="AI481" s="29"/>
      <c r="AJ481" s="29"/>
    </row>
    <row r="482" spans="1:36" ht="15.75" customHeight="1">
      <c r="A482" s="19"/>
      <c r="B482" s="19"/>
      <c r="C482" s="19" t="str">
        <f>IF('PCA 2022 consolidado'!$B482="","",VLOOKUP(B482,dados!$A$1:$B$24,2,FALSE))</f>
        <v/>
      </c>
      <c r="D482" s="19"/>
      <c r="E482" s="30"/>
      <c r="F482" s="31"/>
      <c r="G482" s="31"/>
      <c r="H482" s="19"/>
      <c r="I482" s="32"/>
      <c r="J482" s="32"/>
      <c r="K482" s="32"/>
      <c r="L482" s="32"/>
      <c r="M482" s="32"/>
      <c r="N482" s="34"/>
      <c r="O482" s="32"/>
      <c r="P482" s="32"/>
      <c r="Q482" s="32"/>
      <c r="R482" s="32"/>
      <c r="S482" s="36"/>
      <c r="T482" s="36"/>
      <c r="U482" s="32"/>
      <c r="V482" s="32"/>
      <c r="W482" s="31"/>
      <c r="X482" s="37"/>
      <c r="Y482" s="38"/>
      <c r="Z482" s="19"/>
      <c r="AA482" s="19"/>
      <c r="AB482" s="19"/>
      <c r="AC482" s="19"/>
      <c r="AD482" s="38"/>
      <c r="AE482" s="19"/>
      <c r="AF482" s="29"/>
      <c r="AG482" s="29"/>
      <c r="AH482" s="29"/>
      <c r="AI482" s="29"/>
      <c r="AJ482" s="29"/>
    </row>
    <row r="483" spans="1:36" ht="15.75" customHeight="1">
      <c r="A483" s="39"/>
      <c r="B483" s="39"/>
      <c r="C483" s="39" t="str">
        <f>IF('PCA 2022 consolidado'!$B483="","",VLOOKUP(B483,dados!$A$1:$B$24,2,FALSE))</f>
        <v/>
      </c>
      <c r="D483" s="39"/>
      <c r="E483" s="47"/>
      <c r="F483" s="44"/>
      <c r="G483" s="44"/>
      <c r="H483" s="39"/>
      <c r="I483" s="40"/>
      <c r="J483" s="40"/>
      <c r="K483" s="40"/>
      <c r="L483" s="40"/>
      <c r="M483" s="40"/>
      <c r="N483" s="42"/>
      <c r="O483" s="40"/>
      <c r="P483" s="40"/>
      <c r="Q483" s="40"/>
      <c r="R483" s="40"/>
      <c r="S483" s="43"/>
      <c r="T483" s="43"/>
      <c r="U483" s="40"/>
      <c r="V483" s="40"/>
      <c r="W483" s="44"/>
      <c r="X483" s="45"/>
      <c r="Y483" s="46"/>
      <c r="Z483" s="39"/>
      <c r="AA483" s="39"/>
      <c r="AB483" s="39"/>
      <c r="AC483" s="39"/>
      <c r="AD483" s="46"/>
      <c r="AE483" s="39"/>
      <c r="AF483" s="29"/>
      <c r="AG483" s="29"/>
      <c r="AH483" s="29"/>
      <c r="AI483" s="29"/>
      <c r="AJ483" s="29"/>
    </row>
    <row r="484" spans="1:36" ht="15.75" customHeight="1">
      <c r="A484" s="19"/>
      <c r="B484" s="19"/>
      <c r="C484" s="19" t="str">
        <f>IF('PCA 2022 consolidado'!$B484="","",VLOOKUP(B484,dados!$A$1:$B$24,2,FALSE))</f>
        <v/>
      </c>
      <c r="D484" s="19"/>
      <c r="E484" s="30"/>
      <c r="F484" s="31"/>
      <c r="G484" s="31"/>
      <c r="H484" s="19"/>
      <c r="I484" s="32"/>
      <c r="J484" s="32"/>
      <c r="K484" s="32"/>
      <c r="L484" s="32"/>
      <c r="M484" s="32"/>
      <c r="N484" s="34"/>
      <c r="O484" s="32"/>
      <c r="P484" s="32"/>
      <c r="Q484" s="32"/>
      <c r="R484" s="32"/>
      <c r="S484" s="36"/>
      <c r="T484" s="36"/>
      <c r="U484" s="32"/>
      <c r="V484" s="32"/>
      <c r="W484" s="31"/>
      <c r="X484" s="37"/>
      <c r="Y484" s="38"/>
      <c r="Z484" s="19"/>
      <c r="AA484" s="19"/>
      <c r="AB484" s="19"/>
      <c r="AC484" s="19"/>
      <c r="AD484" s="38"/>
      <c r="AE484" s="19"/>
      <c r="AF484" s="29"/>
      <c r="AG484" s="29"/>
      <c r="AH484" s="29"/>
      <c r="AI484" s="29"/>
      <c r="AJ484" s="29"/>
    </row>
    <row r="485" spans="1:36" ht="15.75" customHeight="1">
      <c r="A485" s="39"/>
      <c r="B485" s="39"/>
      <c r="C485" s="39" t="str">
        <f>IF('PCA 2022 consolidado'!$B485="","",VLOOKUP(B485,dados!$A$1:$B$24,2,FALSE))</f>
        <v/>
      </c>
      <c r="D485" s="39"/>
      <c r="E485" s="47"/>
      <c r="F485" s="44"/>
      <c r="G485" s="44"/>
      <c r="H485" s="39"/>
      <c r="I485" s="40"/>
      <c r="J485" s="40"/>
      <c r="K485" s="40"/>
      <c r="L485" s="40"/>
      <c r="M485" s="40"/>
      <c r="N485" s="42"/>
      <c r="O485" s="40"/>
      <c r="P485" s="40"/>
      <c r="Q485" s="40"/>
      <c r="R485" s="40"/>
      <c r="S485" s="43"/>
      <c r="T485" s="43"/>
      <c r="U485" s="40"/>
      <c r="V485" s="40"/>
      <c r="W485" s="44"/>
      <c r="X485" s="45"/>
      <c r="Y485" s="46"/>
      <c r="Z485" s="39"/>
      <c r="AA485" s="39"/>
      <c r="AB485" s="39"/>
      <c r="AC485" s="39"/>
      <c r="AD485" s="46"/>
      <c r="AE485" s="39"/>
      <c r="AF485" s="29"/>
      <c r="AG485" s="29"/>
      <c r="AH485" s="29"/>
      <c r="AI485" s="29"/>
      <c r="AJ485" s="29"/>
    </row>
    <row r="486" spans="1:36" ht="15.75" customHeight="1">
      <c r="A486" s="19"/>
      <c r="B486" s="19"/>
      <c r="C486" s="19" t="str">
        <f>IF('PCA 2022 consolidado'!$B486="","",VLOOKUP(B486,dados!$A$1:$B$24,2,FALSE))</f>
        <v/>
      </c>
      <c r="D486" s="19"/>
      <c r="E486" s="30"/>
      <c r="F486" s="31"/>
      <c r="G486" s="31"/>
      <c r="H486" s="19"/>
      <c r="I486" s="32"/>
      <c r="J486" s="32"/>
      <c r="K486" s="32"/>
      <c r="L486" s="32"/>
      <c r="M486" s="32"/>
      <c r="N486" s="34"/>
      <c r="O486" s="32"/>
      <c r="P486" s="32"/>
      <c r="Q486" s="32"/>
      <c r="R486" s="32"/>
      <c r="S486" s="36"/>
      <c r="T486" s="36"/>
      <c r="U486" s="32"/>
      <c r="V486" s="32"/>
      <c r="W486" s="31"/>
      <c r="X486" s="37"/>
      <c r="Y486" s="38"/>
      <c r="Z486" s="19"/>
      <c r="AA486" s="19"/>
      <c r="AB486" s="19"/>
      <c r="AC486" s="19"/>
      <c r="AD486" s="38"/>
      <c r="AE486" s="19"/>
      <c r="AF486" s="29"/>
      <c r="AG486" s="29"/>
      <c r="AH486" s="29"/>
      <c r="AI486" s="29"/>
      <c r="AJ486" s="29"/>
    </row>
    <row r="487" spans="1:36" ht="15.75" customHeight="1">
      <c r="A487" s="39"/>
      <c r="B487" s="39"/>
      <c r="C487" s="39" t="str">
        <f>IF('PCA 2022 consolidado'!$B487="","",VLOOKUP(B487,dados!$A$1:$B$24,2,FALSE))</f>
        <v/>
      </c>
      <c r="D487" s="39"/>
      <c r="E487" s="47"/>
      <c r="F487" s="44"/>
      <c r="G487" s="44"/>
      <c r="H487" s="39"/>
      <c r="I487" s="40"/>
      <c r="J487" s="40"/>
      <c r="K487" s="40"/>
      <c r="L487" s="40"/>
      <c r="M487" s="40"/>
      <c r="N487" s="42"/>
      <c r="O487" s="40"/>
      <c r="P487" s="40"/>
      <c r="Q487" s="40"/>
      <c r="R487" s="40"/>
      <c r="S487" s="43"/>
      <c r="T487" s="43"/>
      <c r="U487" s="40"/>
      <c r="V487" s="40"/>
      <c r="W487" s="44"/>
      <c r="X487" s="45"/>
      <c r="Y487" s="46"/>
      <c r="Z487" s="39"/>
      <c r="AA487" s="39"/>
      <c r="AB487" s="39"/>
      <c r="AC487" s="39"/>
      <c r="AD487" s="46"/>
      <c r="AE487" s="39"/>
      <c r="AF487" s="29"/>
      <c r="AG487" s="29"/>
      <c r="AH487" s="29"/>
      <c r="AI487" s="29"/>
      <c r="AJ487" s="29"/>
    </row>
    <row r="488" spans="1:36" ht="15.75" customHeight="1">
      <c r="A488" s="19"/>
      <c r="B488" s="19"/>
      <c r="C488" s="19" t="str">
        <f>IF('PCA 2022 consolidado'!$B488="","",VLOOKUP(B488,dados!$A$1:$B$24,2,FALSE))</f>
        <v/>
      </c>
      <c r="D488" s="19"/>
      <c r="E488" s="30"/>
      <c r="F488" s="31"/>
      <c r="G488" s="31"/>
      <c r="H488" s="19"/>
      <c r="I488" s="32"/>
      <c r="J488" s="32"/>
      <c r="K488" s="32"/>
      <c r="L488" s="32"/>
      <c r="M488" s="32"/>
      <c r="N488" s="34"/>
      <c r="O488" s="32"/>
      <c r="P488" s="32"/>
      <c r="Q488" s="32"/>
      <c r="R488" s="32"/>
      <c r="S488" s="36"/>
      <c r="T488" s="36"/>
      <c r="U488" s="32"/>
      <c r="V488" s="32"/>
      <c r="W488" s="31"/>
      <c r="X488" s="37"/>
      <c r="Y488" s="38"/>
      <c r="Z488" s="19"/>
      <c r="AA488" s="19"/>
      <c r="AB488" s="19"/>
      <c r="AC488" s="19"/>
      <c r="AD488" s="38"/>
      <c r="AE488" s="19"/>
      <c r="AF488" s="29"/>
      <c r="AG488" s="29"/>
      <c r="AH488" s="29"/>
      <c r="AI488" s="29"/>
      <c r="AJ488" s="29"/>
    </row>
    <row r="489" spans="1:36" ht="15.75" customHeight="1">
      <c r="A489" s="39"/>
      <c r="B489" s="39"/>
      <c r="C489" s="39" t="str">
        <f>IF('PCA 2022 consolidado'!$B489="","",VLOOKUP(B489,dados!$A$1:$B$24,2,FALSE))</f>
        <v/>
      </c>
      <c r="D489" s="39"/>
      <c r="E489" s="47"/>
      <c r="F489" s="44"/>
      <c r="G489" s="44"/>
      <c r="H489" s="39"/>
      <c r="I489" s="40"/>
      <c r="J489" s="40"/>
      <c r="K489" s="40"/>
      <c r="L489" s="40"/>
      <c r="M489" s="40"/>
      <c r="N489" s="42"/>
      <c r="O489" s="40"/>
      <c r="P489" s="40"/>
      <c r="Q489" s="40"/>
      <c r="R489" s="40"/>
      <c r="S489" s="43"/>
      <c r="T489" s="43"/>
      <c r="U489" s="40"/>
      <c r="V489" s="40"/>
      <c r="W489" s="44"/>
      <c r="X489" s="45"/>
      <c r="Y489" s="46"/>
      <c r="Z489" s="39"/>
      <c r="AA489" s="39"/>
      <c r="AB489" s="39"/>
      <c r="AC489" s="39"/>
      <c r="AD489" s="46"/>
      <c r="AE489" s="39"/>
      <c r="AF489" s="29"/>
      <c r="AG489" s="29"/>
      <c r="AH489" s="29"/>
      <c r="AI489" s="29"/>
      <c r="AJ489" s="29"/>
    </row>
    <row r="490" spans="1:36" ht="15.75" customHeight="1">
      <c r="A490" s="19"/>
      <c r="B490" s="19"/>
      <c r="C490" s="19" t="str">
        <f>IF('PCA 2022 consolidado'!$B490="","",VLOOKUP(B490,dados!$A$1:$B$24,2,FALSE))</f>
        <v/>
      </c>
      <c r="D490" s="19"/>
      <c r="E490" s="30"/>
      <c r="F490" s="31"/>
      <c r="G490" s="31"/>
      <c r="H490" s="19"/>
      <c r="I490" s="32"/>
      <c r="J490" s="32"/>
      <c r="K490" s="32"/>
      <c r="L490" s="32"/>
      <c r="M490" s="32"/>
      <c r="N490" s="34"/>
      <c r="O490" s="32"/>
      <c r="P490" s="32"/>
      <c r="Q490" s="32"/>
      <c r="R490" s="32"/>
      <c r="S490" s="36"/>
      <c r="T490" s="36"/>
      <c r="U490" s="32"/>
      <c r="V490" s="32"/>
      <c r="W490" s="31"/>
      <c r="X490" s="37"/>
      <c r="Y490" s="38"/>
      <c r="Z490" s="19"/>
      <c r="AA490" s="19"/>
      <c r="AB490" s="19"/>
      <c r="AC490" s="19"/>
      <c r="AD490" s="38"/>
      <c r="AE490" s="19"/>
      <c r="AF490" s="29"/>
      <c r="AG490" s="29"/>
      <c r="AH490" s="29"/>
      <c r="AI490" s="29"/>
      <c r="AJ490" s="29"/>
    </row>
    <row r="491" spans="1:36" ht="15.75" customHeight="1">
      <c r="A491" s="39"/>
      <c r="B491" s="39"/>
      <c r="C491" s="39" t="str">
        <f>IF('PCA 2022 consolidado'!$B491="","",VLOOKUP(B491,dados!$A$1:$B$24,2,FALSE))</f>
        <v/>
      </c>
      <c r="D491" s="39"/>
      <c r="E491" s="47"/>
      <c r="F491" s="44"/>
      <c r="G491" s="44"/>
      <c r="H491" s="39"/>
      <c r="I491" s="40"/>
      <c r="J491" s="40"/>
      <c r="K491" s="40"/>
      <c r="L491" s="40"/>
      <c r="M491" s="40"/>
      <c r="N491" s="42"/>
      <c r="O491" s="40"/>
      <c r="P491" s="40"/>
      <c r="Q491" s="40"/>
      <c r="R491" s="40"/>
      <c r="S491" s="43"/>
      <c r="T491" s="43"/>
      <c r="U491" s="40"/>
      <c r="V491" s="40"/>
      <c r="W491" s="44"/>
      <c r="X491" s="45"/>
      <c r="Y491" s="46"/>
      <c r="Z491" s="39"/>
      <c r="AA491" s="39"/>
      <c r="AB491" s="39"/>
      <c r="AC491" s="39"/>
      <c r="AD491" s="46"/>
      <c r="AE491" s="39"/>
      <c r="AF491" s="29"/>
      <c r="AG491" s="29"/>
      <c r="AH491" s="29"/>
      <c r="AI491" s="29"/>
      <c r="AJ491" s="29"/>
    </row>
    <row r="492" spans="1:36" ht="15.75" customHeight="1">
      <c r="A492" s="19"/>
      <c r="B492" s="19"/>
      <c r="C492" s="19" t="str">
        <f>IF('PCA 2022 consolidado'!$B492="","",VLOOKUP(B492,dados!$A$1:$B$24,2,FALSE))</f>
        <v/>
      </c>
      <c r="D492" s="19"/>
      <c r="E492" s="30"/>
      <c r="F492" s="31"/>
      <c r="G492" s="31"/>
      <c r="H492" s="19"/>
      <c r="I492" s="32"/>
      <c r="J492" s="32"/>
      <c r="K492" s="32"/>
      <c r="L492" s="32"/>
      <c r="M492" s="32"/>
      <c r="N492" s="34"/>
      <c r="O492" s="32"/>
      <c r="P492" s="32"/>
      <c r="Q492" s="32"/>
      <c r="R492" s="32"/>
      <c r="S492" s="36"/>
      <c r="T492" s="36"/>
      <c r="U492" s="32"/>
      <c r="V492" s="32"/>
      <c r="W492" s="31"/>
      <c r="X492" s="37"/>
      <c r="Y492" s="38"/>
      <c r="Z492" s="19"/>
      <c r="AA492" s="19"/>
      <c r="AB492" s="19"/>
      <c r="AC492" s="19"/>
      <c r="AD492" s="38"/>
      <c r="AE492" s="19"/>
      <c r="AF492" s="29"/>
      <c r="AG492" s="29"/>
      <c r="AH492" s="29"/>
      <c r="AI492" s="29"/>
      <c r="AJ492" s="29"/>
    </row>
    <row r="493" spans="1:36" ht="15.75" customHeight="1">
      <c r="A493" s="39"/>
      <c r="B493" s="39"/>
      <c r="C493" s="39" t="str">
        <f>IF('PCA 2022 consolidado'!$B493="","",VLOOKUP(B493,dados!$A$1:$B$24,2,FALSE))</f>
        <v/>
      </c>
      <c r="D493" s="39"/>
      <c r="E493" s="47"/>
      <c r="F493" s="44"/>
      <c r="G493" s="44"/>
      <c r="H493" s="39"/>
      <c r="I493" s="40"/>
      <c r="J493" s="40"/>
      <c r="K493" s="40"/>
      <c r="L493" s="40"/>
      <c r="M493" s="40"/>
      <c r="N493" s="42"/>
      <c r="O493" s="40"/>
      <c r="P493" s="40"/>
      <c r="Q493" s="40"/>
      <c r="R493" s="40"/>
      <c r="S493" s="43"/>
      <c r="T493" s="43"/>
      <c r="U493" s="40"/>
      <c r="V493" s="40"/>
      <c r="W493" s="44"/>
      <c r="X493" s="45"/>
      <c r="Y493" s="46"/>
      <c r="Z493" s="39"/>
      <c r="AA493" s="39"/>
      <c r="AB493" s="39"/>
      <c r="AC493" s="39"/>
      <c r="AD493" s="46"/>
      <c r="AE493" s="39"/>
      <c r="AF493" s="29"/>
      <c r="AG493" s="29"/>
      <c r="AH493" s="29"/>
      <c r="AI493" s="29"/>
      <c r="AJ493" s="29"/>
    </row>
    <row r="494" spans="1:36" ht="15.75" customHeight="1">
      <c r="A494" s="19"/>
      <c r="B494" s="19"/>
      <c r="C494" s="19" t="str">
        <f>IF('PCA 2022 consolidado'!$B494="","",VLOOKUP(B494,dados!$A$1:$B$24,2,FALSE))</f>
        <v/>
      </c>
      <c r="D494" s="19"/>
      <c r="E494" s="30"/>
      <c r="F494" s="31"/>
      <c r="G494" s="31"/>
      <c r="H494" s="19"/>
      <c r="I494" s="32"/>
      <c r="J494" s="32"/>
      <c r="K494" s="32"/>
      <c r="L494" s="32"/>
      <c r="M494" s="32"/>
      <c r="N494" s="34"/>
      <c r="O494" s="32"/>
      <c r="P494" s="32"/>
      <c r="Q494" s="32"/>
      <c r="R494" s="32"/>
      <c r="S494" s="36"/>
      <c r="T494" s="36"/>
      <c r="U494" s="32"/>
      <c r="V494" s="32"/>
      <c r="W494" s="31"/>
      <c r="X494" s="37"/>
      <c r="Y494" s="38"/>
      <c r="Z494" s="19"/>
      <c r="AA494" s="19"/>
      <c r="AB494" s="19"/>
      <c r="AC494" s="19"/>
      <c r="AD494" s="38"/>
      <c r="AE494" s="19"/>
      <c r="AF494" s="29"/>
      <c r="AG494" s="29"/>
      <c r="AH494" s="29"/>
      <c r="AI494" s="29"/>
      <c r="AJ494" s="29"/>
    </row>
    <row r="495" spans="1:36" ht="15.75" customHeight="1">
      <c r="A495" s="39"/>
      <c r="B495" s="39"/>
      <c r="C495" s="39" t="str">
        <f>IF('PCA 2022 consolidado'!$B495="","",VLOOKUP(B495,dados!$A$1:$B$24,2,FALSE))</f>
        <v/>
      </c>
      <c r="D495" s="39"/>
      <c r="E495" s="47"/>
      <c r="F495" s="44"/>
      <c r="G495" s="44"/>
      <c r="H495" s="39"/>
      <c r="I495" s="40"/>
      <c r="J495" s="40"/>
      <c r="K495" s="40"/>
      <c r="L495" s="40"/>
      <c r="M495" s="40"/>
      <c r="N495" s="42"/>
      <c r="O495" s="40"/>
      <c r="P495" s="40"/>
      <c r="Q495" s="40"/>
      <c r="R495" s="40"/>
      <c r="S495" s="43"/>
      <c r="T495" s="43"/>
      <c r="U495" s="40"/>
      <c r="V495" s="40"/>
      <c r="W495" s="44"/>
      <c r="X495" s="45"/>
      <c r="Y495" s="46"/>
      <c r="Z495" s="39"/>
      <c r="AA495" s="39"/>
      <c r="AB495" s="39"/>
      <c r="AC495" s="39"/>
      <c r="AD495" s="46"/>
      <c r="AE495" s="39"/>
      <c r="AF495" s="29"/>
      <c r="AG495" s="29"/>
      <c r="AH495" s="29"/>
      <c r="AI495" s="29"/>
      <c r="AJ495" s="29"/>
    </row>
    <row r="496" spans="1:36" ht="15.75" customHeight="1">
      <c r="A496" s="19"/>
      <c r="B496" s="19"/>
      <c r="C496" s="19" t="str">
        <f>IF('PCA 2022 consolidado'!$B496="","",VLOOKUP(B496,dados!$A$1:$B$24,2,FALSE))</f>
        <v/>
      </c>
      <c r="D496" s="19"/>
      <c r="E496" s="30"/>
      <c r="F496" s="31"/>
      <c r="G496" s="31"/>
      <c r="H496" s="19"/>
      <c r="I496" s="32"/>
      <c r="J496" s="32"/>
      <c r="K496" s="32"/>
      <c r="L496" s="32"/>
      <c r="M496" s="32"/>
      <c r="N496" s="34"/>
      <c r="O496" s="32"/>
      <c r="P496" s="32"/>
      <c r="Q496" s="32"/>
      <c r="R496" s="32"/>
      <c r="S496" s="36"/>
      <c r="T496" s="36"/>
      <c r="U496" s="32"/>
      <c r="V496" s="32"/>
      <c r="W496" s="31"/>
      <c r="X496" s="37"/>
      <c r="Y496" s="38"/>
      <c r="Z496" s="19"/>
      <c r="AA496" s="19"/>
      <c r="AB496" s="19"/>
      <c r="AC496" s="19"/>
      <c r="AD496" s="38"/>
      <c r="AE496" s="19"/>
      <c r="AF496" s="29"/>
      <c r="AG496" s="29"/>
      <c r="AH496" s="29"/>
      <c r="AI496" s="29"/>
      <c r="AJ496" s="29"/>
    </row>
    <row r="497" spans="1:36" ht="15.75" customHeight="1">
      <c r="A497" s="39"/>
      <c r="B497" s="39"/>
      <c r="C497" s="39" t="str">
        <f>IF('PCA 2022 consolidado'!$B497="","",VLOOKUP(B497,dados!$A$1:$B$24,2,FALSE))</f>
        <v/>
      </c>
      <c r="D497" s="39"/>
      <c r="E497" s="47"/>
      <c r="F497" s="44"/>
      <c r="G497" s="44"/>
      <c r="H497" s="39"/>
      <c r="I497" s="40"/>
      <c r="J497" s="40"/>
      <c r="K497" s="40"/>
      <c r="L497" s="40"/>
      <c r="M497" s="40"/>
      <c r="N497" s="42"/>
      <c r="O497" s="40"/>
      <c r="P497" s="40"/>
      <c r="Q497" s="40"/>
      <c r="R497" s="40"/>
      <c r="S497" s="43"/>
      <c r="T497" s="43"/>
      <c r="U497" s="40"/>
      <c r="V497" s="40"/>
      <c r="W497" s="44"/>
      <c r="X497" s="45"/>
      <c r="Y497" s="46"/>
      <c r="Z497" s="39"/>
      <c r="AA497" s="39"/>
      <c r="AB497" s="39"/>
      <c r="AC497" s="39"/>
      <c r="AD497" s="46"/>
      <c r="AE497" s="39"/>
      <c r="AF497" s="29"/>
      <c r="AG497" s="29"/>
      <c r="AH497" s="29"/>
      <c r="AI497" s="29"/>
      <c r="AJ497" s="29"/>
    </row>
    <row r="498" spans="1:36" ht="15.75" customHeight="1">
      <c r="A498" s="19"/>
      <c r="B498" s="19"/>
      <c r="C498" s="19" t="str">
        <f>IF('PCA 2022 consolidado'!$B498="","",VLOOKUP(B498,dados!$A$1:$B$24,2,FALSE))</f>
        <v/>
      </c>
      <c r="D498" s="19"/>
      <c r="E498" s="30"/>
      <c r="F498" s="31"/>
      <c r="G498" s="31"/>
      <c r="H498" s="19"/>
      <c r="I498" s="32"/>
      <c r="J498" s="32"/>
      <c r="K498" s="32"/>
      <c r="L498" s="32"/>
      <c r="M498" s="32"/>
      <c r="N498" s="34"/>
      <c r="O498" s="32"/>
      <c r="P498" s="32"/>
      <c r="Q498" s="32"/>
      <c r="R498" s="32"/>
      <c r="S498" s="36"/>
      <c r="T498" s="36"/>
      <c r="U498" s="32"/>
      <c r="V498" s="32"/>
      <c r="W498" s="31"/>
      <c r="X498" s="37"/>
      <c r="Y498" s="38"/>
      <c r="Z498" s="19"/>
      <c r="AA498" s="19"/>
      <c r="AB498" s="19"/>
      <c r="AC498" s="19"/>
      <c r="AD498" s="38"/>
      <c r="AE498" s="19"/>
      <c r="AF498" s="29"/>
      <c r="AG498" s="29"/>
      <c r="AH498" s="29"/>
      <c r="AI498" s="29"/>
      <c r="AJ498" s="29"/>
    </row>
    <row r="499" spans="1:36" ht="15.75" customHeight="1">
      <c r="A499" s="39"/>
      <c r="B499" s="39"/>
      <c r="C499" s="39" t="str">
        <f>IF('PCA 2022 consolidado'!$B499="","",VLOOKUP(B499,dados!$A$1:$B$24,2,FALSE))</f>
        <v/>
      </c>
      <c r="D499" s="39"/>
      <c r="E499" s="47"/>
      <c r="F499" s="44"/>
      <c r="G499" s="44"/>
      <c r="H499" s="39"/>
      <c r="I499" s="40"/>
      <c r="J499" s="40"/>
      <c r="K499" s="40"/>
      <c r="L499" s="40"/>
      <c r="M499" s="40"/>
      <c r="N499" s="42"/>
      <c r="O499" s="40"/>
      <c r="P499" s="40"/>
      <c r="Q499" s="40"/>
      <c r="R499" s="40"/>
      <c r="S499" s="43"/>
      <c r="T499" s="43"/>
      <c r="U499" s="40"/>
      <c r="V499" s="40"/>
      <c r="W499" s="44"/>
      <c r="X499" s="45"/>
      <c r="Y499" s="46"/>
      <c r="Z499" s="39"/>
      <c r="AA499" s="39"/>
      <c r="AB499" s="39"/>
      <c r="AC499" s="39"/>
      <c r="AD499" s="46"/>
      <c r="AE499" s="39"/>
      <c r="AF499" s="29"/>
      <c r="AG499" s="29"/>
      <c r="AH499" s="29"/>
      <c r="AI499" s="29"/>
      <c r="AJ499" s="29"/>
    </row>
    <row r="500" spans="1:36" ht="15.75" customHeight="1">
      <c r="A500" s="19"/>
      <c r="B500" s="19"/>
      <c r="C500" s="19" t="str">
        <f>IF('PCA 2022 consolidado'!$B500="","",VLOOKUP(B500,dados!$A$1:$B$24,2,FALSE))</f>
        <v/>
      </c>
      <c r="D500" s="19"/>
      <c r="E500" s="30"/>
      <c r="F500" s="31"/>
      <c r="G500" s="31"/>
      <c r="H500" s="19"/>
      <c r="I500" s="32"/>
      <c r="J500" s="32"/>
      <c r="K500" s="32"/>
      <c r="L500" s="32"/>
      <c r="M500" s="32"/>
      <c r="N500" s="34"/>
      <c r="O500" s="32"/>
      <c r="P500" s="32"/>
      <c r="Q500" s="32"/>
      <c r="R500" s="32"/>
      <c r="S500" s="36"/>
      <c r="T500" s="36"/>
      <c r="U500" s="32"/>
      <c r="V500" s="32"/>
      <c r="W500" s="31"/>
      <c r="X500" s="37"/>
      <c r="Y500" s="38"/>
      <c r="Z500" s="19"/>
      <c r="AA500" s="19"/>
      <c r="AB500" s="19"/>
      <c r="AC500" s="19"/>
      <c r="AD500" s="38"/>
      <c r="AE500" s="19"/>
      <c r="AF500" s="29"/>
      <c r="AG500" s="29"/>
      <c r="AH500" s="29"/>
      <c r="AI500" s="29"/>
      <c r="AJ500" s="29"/>
    </row>
    <row r="501" spans="1:36" ht="15.75" customHeight="1">
      <c r="A501" s="39"/>
      <c r="B501" s="39"/>
      <c r="C501" s="39" t="str">
        <f>IF('PCA 2022 consolidado'!$B501="","",VLOOKUP(B501,dados!$A$1:$B$24,2,FALSE))</f>
        <v/>
      </c>
      <c r="D501" s="39"/>
      <c r="E501" s="47"/>
      <c r="F501" s="44"/>
      <c r="G501" s="44"/>
      <c r="H501" s="39"/>
      <c r="I501" s="40"/>
      <c r="J501" s="40"/>
      <c r="K501" s="40"/>
      <c r="L501" s="40"/>
      <c r="M501" s="40"/>
      <c r="N501" s="42"/>
      <c r="O501" s="40"/>
      <c r="P501" s="40"/>
      <c r="Q501" s="40"/>
      <c r="R501" s="40"/>
      <c r="S501" s="43"/>
      <c r="T501" s="43"/>
      <c r="U501" s="40"/>
      <c r="V501" s="40"/>
      <c r="W501" s="44"/>
      <c r="X501" s="45"/>
      <c r="Y501" s="46"/>
      <c r="Z501" s="39"/>
      <c r="AA501" s="39"/>
      <c r="AB501" s="39"/>
      <c r="AC501" s="39"/>
      <c r="AD501" s="46"/>
      <c r="AE501" s="39"/>
      <c r="AF501" s="29"/>
      <c r="AG501" s="29"/>
      <c r="AH501" s="29"/>
      <c r="AI501" s="29"/>
      <c r="AJ501" s="29"/>
    </row>
    <row r="502" spans="1:36" ht="15.75" customHeight="1">
      <c r="A502" s="19"/>
      <c r="B502" s="19"/>
      <c r="C502" s="19" t="str">
        <f>IF('PCA 2022 consolidado'!$B502="","",VLOOKUP(B502,dados!$A$1:$B$24,2,FALSE))</f>
        <v/>
      </c>
      <c r="D502" s="19"/>
      <c r="E502" s="30"/>
      <c r="F502" s="31"/>
      <c r="G502" s="31"/>
      <c r="H502" s="19"/>
      <c r="I502" s="32"/>
      <c r="J502" s="32"/>
      <c r="K502" s="32"/>
      <c r="L502" s="32"/>
      <c r="M502" s="32"/>
      <c r="N502" s="34"/>
      <c r="O502" s="32"/>
      <c r="P502" s="32"/>
      <c r="Q502" s="32"/>
      <c r="R502" s="32"/>
      <c r="S502" s="36"/>
      <c r="T502" s="36"/>
      <c r="U502" s="32"/>
      <c r="V502" s="32"/>
      <c r="W502" s="31"/>
      <c r="X502" s="37"/>
      <c r="Y502" s="38"/>
      <c r="Z502" s="19"/>
      <c r="AA502" s="19"/>
      <c r="AB502" s="19"/>
      <c r="AC502" s="19"/>
      <c r="AD502" s="38"/>
      <c r="AE502" s="19"/>
      <c r="AF502" s="29"/>
      <c r="AG502" s="29"/>
      <c r="AH502" s="29"/>
      <c r="AI502" s="29"/>
      <c r="AJ502" s="29"/>
    </row>
    <row r="503" spans="1:36" ht="15.75" customHeight="1">
      <c r="A503" s="39"/>
      <c r="B503" s="39"/>
      <c r="C503" s="39" t="str">
        <f>IF('PCA 2022 consolidado'!$B503="","",VLOOKUP(B503,dados!$A$1:$B$24,2,FALSE))</f>
        <v/>
      </c>
      <c r="D503" s="39"/>
      <c r="E503" s="47"/>
      <c r="F503" s="44"/>
      <c r="G503" s="44"/>
      <c r="H503" s="39"/>
      <c r="I503" s="40"/>
      <c r="J503" s="40"/>
      <c r="K503" s="40"/>
      <c r="L503" s="40"/>
      <c r="M503" s="40"/>
      <c r="N503" s="42"/>
      <c r="O503" s="40"/>
      <c r="P503" s="40"/>
      <c r="Q503" s="40"/>
      <c r="R503" s="40"/>
      <c r="S503" s="43"/>
      <c r="T503" s="43"/>
      <c r="U503" s="40"/>
      <c r="V503" s="40"/>
      <c r="W503" s="44"/>
      <c r="X503" s="45"/>
      <c r="Y503" s="46"/>
      <c r="Z503" s="39"/>
      <c r="AA503" s="39"/>
      <c r="AB503" s="39"/>
      <c r="AC503" s="39"/>
      <c r="AD503" s="46"/>
      <c r="AE503" s="39"/>
      <c r="AF503" s="29"/>
      <c r="AG503" s="29"/>
      <c r="AH503" s="29"/>
      <c r="AI503" s="29"/>
      <c r="AJ503" s="29"/>
    </row>
    <row r="504" spans="1:36" ht="15.75" customHeight="1">
      <c r="A504" s="19"/>
      <c r="B504" s="19"/>
      <c r="C504" s="19" t="str">
        <f>IF('PCA 2022 consolidado'!$B504="","",VLOOKUP(B504,dados!$A$1:$B$24,2,FALSE))</f>
        <v/>
      </c>
      <c r="D504" s="19"/>
      <c r="E504" s="30"/>
      <c r="F504" s="31"/>
      <c r="G504" s="31"/>
      <c r="H504" s="19"/>
      <c r="I504" s="32"/>
      <c r="J504" s="32"/>
      <c r="K504" s="32"/>
      <c r="L504" s="32"/>
      <c r="M504" s="32"/>
      <c r="N504" s="34"/>
      <c r="O504" s="32"/>
      <c r="P504" s="32"/>
      <c r="Q504" s="32"/>
      <c r="R504" s="32"/>
      <c r="S504" s="36"/>
      <c r="T504" s="36"/>
      <c r="U504" s="32"/>
      <c r="V504" s="32"/>
      <c r="W504" s="31"/>
      <c r="X504" s="37"/>
      <c r="Y504" s="38"/>
      <c r="Z504" s="19"/>
      <c r="AA504" s="19"/>
      <c r="AB504" s="19"/>
      <c r="AC504" s="19"/>
      <c r="AD504" s="38"/>
      <c r="AE504" s="19"/>
      <c r="AF504" s="29"/>
      <c r="AG504" s="29"/>
      <c r="AH504" s="29"/>
      <c r="AI504" s="29"/>
      <c r="AJ504" s="29"/>
    </row>
    <row r="505" spans="1:36" ht="15.75" customHeight="1">
      <c r="A505" s="39"/>
      <c r="B505" s="39"/>
      <c r="C505" s="39" t="str">
        <f>IF('PCA 2022 consolidado'!$B505="","",VLOOKUP(B505,dados!$A$1:$B$24,2,FALSE))</f>
        <v/>
      </c>
      <c r="D505" s="39"/>
      <c r="E505" s="47"/>
      <c r="F505" s="44"/>
      <c r="G505" s="44"/>
      <c r="H505" s="39"/>
      <c r="I505" s="40"/>
      <c r="J505" s="40"/>
      <c r="K505" s="40"/>
      <c r="L505" s="40"/>
      <c r="M505" s="40"/>
      <c r="N505" s="42"/>
      <c r="O505" s="40"/>
      <c r="P505" s="40"/>
      <c r="Q505" s="40"/>
      <c r="R505" s="40"/>
      <c r="S505" s="43"/>
      <c r="T505" s="43"/>
      <c r="U505" s="40"/>
      <c r="V505" s="40"/>
      <c r="W505" s="44"/>
      <c r="X505" s="45"/>
      <c r="Y505" s="46"/>
      <c r="Z505" s="39"/>
      <c r="AA505" s="39"/>
      <c r="AB505" s="39"/>
      <c r="AC505" s="39"/>
      <c r="AD505" s="46"/>
      <c r="AE505" s="39"/>
      <c r="AF505" s="29"/>
      <c r="AG505" s="29"/>
      <c r="AH505" s="29"/>
      <c r="AI505" s="29"/>
      <c r="AJ505" s="29"/>
    </row>
    <row r="506" spans="1:36" ht="15.75" customHeight="1">
      <c r="A506" s="19"/>
      <c r="B506" s="19"/>
      <c r="C506" s="19" t="str">
        <f>IF('PCA 2022 consolidado'!$B506="","",VLOOKUP(B506,dados!$A$1:$B$24,2,FALSE))</f>
        <v/>
      </c>
      <c r="D506" s="19"/>
      <c r="E506" s="30"/>
      <c r="F506" s="31"/>
      <c r="G506" s="31"/>
      <c r="H506" s="19"/>
      <c r="I506" s="32"/>
      <c r="J506" s="32"/>
      <c r="K506" s="32"/>
      <c r="L506" s="32"/>
      <c r="M506" s="32"/>
      <c r="N506" s="34"/>
      <c r="O506" s="32"/>
      <c r="P506" s="32"/>
      <c r="Q506" s="32"/>
      <c r="R506" s="32"/>
      <c r="S506" s="36"/>
      <c r="T506" s="36"/>
      <c r="U506" s="32"/>
      <c r="V506" s="32"/>
      <c r="W506" s="31"/>
      <c r="X506" s="37"/>
      <c r="Y506" s="38"/>
      <c r="Z506" s="19"/>
      <c r="AA506" s="19"/>
      <c r="AB506" s="19"/>
      <c r="AC506" s="19"/>
      <c r="AD506" s="38"/>
      <c r="AE506" s="19"/>
      <c r="AF506" s="29"/>
      <c r="AG506" s="29"/>
      <c r="AH506" s="29"/>
      <c r="AI506" s="29"/>
      <c r="AJ506" s="29"/>
    </row>
    <row r="507" spans="1:36" ht="15.75" customHeight="1">
      <c r="A507" s="39"/>
      <c r="B507" s="39"/>
      <c r="C507" s="39" t="str">
        <f>IF('PCA 2022 consolidado'!$B507="","",VLOOKUP(B507,dados!$A$1:$B$24,2,FALSE))</f>
        <v/>
      </c>
      <c r="D507" s="39"/>
      <c r="E507" s="47"/>
      <c r="F507" s="44"/>
      <c r="G507" s="44"/>
      <c r="H507" s="39"/>
      <c r="I507" s="40"/>
      <c r="J507" s="40"/>
      <c r="K507" s="40"/>
      <c r="L507" s="40"/>
      <c r="M507" s="40"/>
      <c r="N507" s="42"/>
      <c r="O507" s="40"/>
      <c r="P507" s="40"/>
      <c r="Q507" s="40"/>
      <c r="R507" s="40"/>
      <c r="S507" s="43"/>
      <c r="T507" s="43"/>
      <c r="U507" s="40"/>
      <c r="V507" s="40"/>
      <c r="W507" s="44"/>
      <c r="X507" s="45"/>
      <c r="Y507" s="46"/>
      <c r="Z507" s="39"/>
      <c r="AA507" s="39"/>
      <c r="AB507" s="39"/>
      <c r="AC507" s="39"/>
      <c r="AD507" s="46"/>
      <c r="AE507" s="39"/>
      <c r="AF507" s="29"/>
      <c r="AG507" s="29"/>
      <c r="AH507" s="29"/>
      <c r="AI507" s="29"/>
      <c r="AJ507" s="29"/>
    </row>
    <row r="508" spans="1:36" ht="15.75" customHeight="1">
      <c r="A508" s="19"/>
      <c r="B508" s="19"/>
      <c r="C508" s="19" t="str">
        <f>IF('PCA 2022 consolidado'!$B508="","",VLOOKUP(B508,dados!$A$1:$B$24,2,FALSE))</f>
        <v/>
      </c>
      <c r="D508" s="19"/>
      <c r="E508" s="30"/>
      <c r="F508" s="31"/>
      <c r="G508" s="31"/>
      <c r="H508" s="19"/>
      <c r="I508" s="32"/>
      <c r="J508" s="32"/>
      <c r="K508" s="32"/>
      <c r="L508" s="32"/>
      <c r="M508" s="32"/>
      <c r="N508" s="34"/>
      <c r="O508" s="32"/>
      <c r="P508" s="32"/>
      <c r="Q508" s="32"/>
      <c r="R508" s="32"/>
      <c r="S508" s="36"/>
      <c r="T508" s="36"/>
      <c r="U508" s="32"/>
      <c r="V508" s="32"/>
      <c r="W508" s="31"/>
      <c r="X508" s="37"/>
      <c r="Y508" s="38"/>
      <c r="Z508" s="19"/>
      <c r="AA508" s="19"/>
      <c r="AB508" s="19"/>
      <c r="AC508" s="19"/>
      <c r="AD508" s="38"/>
      <c r="AE508" s="19"/>
      <c r="AF508" s="29"/>
      <c r="AG508" s="29"/>
      <c r="AH508" s="29"/>
      <c r="AI508" s="29"/>
      <c r="AJ508" s="29"/>
    </row>
    <row r="509" spans="1:36" ht="15.75" customHeight="1">
      <c r="A509" s="39"/>
      <c r="B509" s="39"/>
      <c r="C509" s="39" t="str">
        <f>IF('PCA 2022 consolidado'!$B509="","",VLOOKUP(B509,dados!$A$1:$B$24,2,FALSE))</f>
        <v/>
      </c>
      <c r="D509" s="39"/>
      <c r="E509" s="47"/>
      <c r="F509" s="44"/>
      <c r="G509" s="44"/>
      <c r="H509" s="39"/>
      <c r="I509" s="40"/>
      <c r="J509" s="40"/>
      <c r="K509" s="40"/>
      <c r="L509" s="40"/>
      <c r="M509" s="40"/>
      <c r="N509" s="42"/>
      <c r="O509" s="40"/>
      <c r="P509" s="40"/>
      <c r="Q509" s="40"/>
      <c r="R509" s="40"/>
      <c r="S509" s="43"/>
      <c r="T509" s="43"/>
      <c r="U509" s="40"/>
      <c r="V509" s="40"/>
      <c r="W509" s="44"/>
      <c r="X509" s="45"/>
      <c r="Y509" s="46"/>
      <c r="Z509" s="39"/>
      <c r="AA509" s="39"/>
      <c r="AB509" s="39"/>
      <c r="AC509" s="39"/>
      <c r="AD509" s="46"/>
      <c r="AE509" s="39"/>
      <c r="AF509" s="29"/>
      <c r="AG509" s="29"/>
      <c r="AH509" s="29"/>
      <c r="AI509" s="29"/>
      <c r="AJ509" s="29"/>
    </row>
    <row r="510" spans="1:36" ht="15.75" customHeight="1">
      <c r="A510" s="19"/>
      <c r="B510" s="19"/>
      <c r="C510" s="19" t="str">
        <f>IF('PCA 2022 consolidado'!$B510="","",VLOOKUP(B510,dados!$A$1:$B$24,2,FALSE))</f>
        <v/>
      </c>
      <c r="D510" s="19"/>
      <c r="E510" s="30"/>
      <c r="F510" s="31"/>
      <c r="G510" s="31"/>
      <c r="H510" s="19"/>
      <c r="I510" s="32"/>
      <c r="J510" s="32"/>
      <c r="K510" s="32"/>
      <c r="L510" s="32"/>
      <c r="M510" s="32"/>
      <c r="N510" s="34"/>
      <c r="O510" s="32"/>
      <c r="P510" s="32"/>
      <c r="Q510" s="32"/>
      <c r="R510" s="32"/>
      <c r="S510" s="36"/>
      <c r="T510" s="36"/>
      <c r="U510" s="32"/>
      <c r="V510" s="32"/>
      <c r="W510" s="31"/>
      <c r="X510" s="37"/>
      <c r="Y510" s="38"/>
      <c r="Z510" s="19"/>
      <c r="AA510" s="19"/>
      <c r="AB510" s="19"/>
      <c r="AC510" s="19"/>
      <c r="AD510" s="38"/>
      <c r="AE510" s="19"/>
      <c r="AF510" s="29"/>
      <c r="AG510" s="29"/>
      <c r="AH510" s="29"/>
      <c r="AI510" s="29"/>
      <c r="AJ510" s="29"/>
    </row>
    <row r="511" spans="1:36" ht="15.75" customHeight="1">
      <c r="A511" s="39"/>
      <c r="B511" s="39"/>
      <c r="C511" s="39" t="str">
        <f>IF('PCA 2022 consolidado'!$B511="","",VLOOKUP(B511,dados!$A$1:$B$24,2,FALSE))</f>
        <v/>
      </c>
      <c r="D511" s="39"/>
      <c r="E511" s="47"/>
      <c r="F511" s="44"/>
      <c r="G511" s="44"/>
      <c r="H511" s="39"/>
      <c r="I511" s="40"/>
      <c r="J511" s="40"/>
      <c r="K511" s="40"/>
      <c r="L511" s="40"/>
      <c r="M511" s="40"/>
      <c r="N511" s="42"/>
      <c r="O511" s="40"/>
      <c r="P511" s="40"/>
      <c r="Q511" s="40"/>
      <c r="R511" s="40"/>
      <c r="S511" s="43"/>
      <c r="T511" s="43"/>
      <c r="U511" s="40"/>
      <c r="V511" s="40"/>
      <c r="W511" s="44"/>
      <c r="X511" s="45"/>
      <c r="Y511" s="46"/>
      <c r="Z511" s="39"/>
      <c r="AA511" s="39"/>
      <c r="AB511" s="39"/>
      <c r="AC511" s="39"/>
      <c r="AD511" s="46"/>
      <c r="AE511" s="39"/>
      <c r="AF511" s="29"/>
      <c r="AG511" s="29"/>
      <c r="AH511" s="29"/>
      <c r="AI511" s="29"/>
      <c r="AJ511" s="29"/>
    </row>
    <row r="512" spans="1:36" ht="15.75" customHeight="1">
      <c r="A512" s="19"/>
      <c r="B512" s="19"/>
      <c r="C512" s="19" t="str">
        <f>IF('PCA 2022 consolidado'!$B512="","",VLOOKUP(B512,dados!$A$1:$B$24,2,FALSE))</f>
        <v/>
      </c>
      <c r="D512" s="19"/>
      <c r="E512" s="30"/>
      <c r="F512" s="31"/>
      <c r="G512" s="31"/>
      <c r="H512" s="19"/>
      <c r="I512" s="32"/>
      <c r="J512" s="32"/>
      <c r="K512" s="32"/>
      <c r="L512" s="32"/>
      <c r="M512" s="32"/>
      <c r="N512" s="34"/>
      <c r="O512" s="32"/>
      <c r="P512" s="32"/>
      <c r="Q512" s="32"/>
      <c r="R512" s="32"/>
      <c r="S512" s="36"/>
      <c r="T512" s="36"/>
      <c r="U512" s="32"/>
      <c r="V512" s="32"/>
      <c r="W512" s="31"/>
      <c r="X512" s="37"/>
      <c r="Y512" s="38"/>
      <c r="Z512" s="19"/>
      <c r="AA512" s="19"/>
      <c r="AB512" s="19"/>
      <c r="AC512" s="19"/>
      <c r="AD512" s="38"/>
      <c r="AE512" s="19"/>
      <c r="AF512" s="29"/>
      <c r="AG512" s="29"/>
      <c r="AH512" s="29"/>
      <c r="AI512" s="29"/>
      <c r="AJ512" s="29"/>
    </row>
    <row r="513" spans="1:36" ht="15.75" customHeight="1">
      <c r="A513" s="39"/>
      <c r="B513" s="39"/>
      <c r="C513" s="39" t="str">
        <f>IF('PCA 2022 consolidado'!$B513="","",VLOOKUP(B513,dados!$A$1:$B$24,2,FALSE))</f>
        <v/>
      </c>
      <c r="D513" s="39"/>
      <c r="E513" s="47"/>
      <c r="F513" s="44"/>
      <c r="G513" s="44"/>
      <c r="H513" s="39"/>
      <c r="I513" s="40"/>
      <c r="J513" s="40"/>
      <c r="K513" s="40"/>
      <c r="L513" s="40"/>
      <c r="M513" s="40"/>
      <c r="N513" s="42"/>
      <c r="O513" s="40"/>
      <c r="P513" s="40"/>
      <c r="Q513" s="40"/>
      <c r="R513" s="40"/>
      <c r="S513" s="43"/>
      <c r="T513" s="43"/>
      <c r="U513" s="40"/>
      <c r="V513" s="40"/>
      <c r="W513" s="44"/>
      <c r="X513" s="45"/>
      <c r="Y513" s="46"/>
      <c r="Z513" s="39"/>
      <c r="AA513" s="39"/>
      <c r="AB513" s="39"/>
      <c r="AC513" s="39"/>
      <c r="AD513" s="46"/>
      <c r="AE513" s="39"/>
      <c r="AF513" s="29"/>
      <c r="AG513" s="29"/>
      <c r="AH513" s="29"/>
      <c r="AI513" s="29"/>
      <c r="AJ513" s="29"/>
    </row>
    <row r="514" spans="1:36" ht="15.75" customHeight="1">
      <c r="A514" s="19"/>
      <c r="B514" s="19"/>
      <c r="C514" s="19" t="str">
        <f>IF('PCA 2022 consolidado'!$B514="","",VLOOKUP(B514,dados!$A$1:$B$24,2,FALSE))</f>
        <v/>
      </c>
      <c r="D514" s="19"/>
      <c r="E514" s="30"/>
      <c r="F514" s="31"/>
      <c r="G514" s="31"/>
      <c r="H514" s="19"/>
      <c r="I514" s="32"/>
      <c r="J514" s="32"/>
      <c r="K514" s="32"/>
      <c r="L514" s="32"/>
      <c r="M514" s="32"/>
      <c r="N514" s="34"/>
      <c r="O514" s="32"/>
      <c r="P514" s="32"/>
      <c r="Q514" s="32"/>
      <c r="R514" s="32"/>
      <c r="S514" s="36"/>
      <c r="T514" s="36"/>
      <c r="U514" s="32"/>
      <c r="V514" s="32"/>
      <c r="W514" s="31"/>
      <c r="X514" s="37"/>
      <c r="Y514" s="38"/>
      <c r="Z514" s="19"/>
      <c r="AA514" s="19"/>
      <c r="AB514" s="19"/>
      <c r="AC514" s="19"/>
      <c r="AD514" s="38"/>
      <c r="AE514" s="19"/>
      <c r="AF514" s="29"/>
      <c r="AG514" s="29"/>
      <c r="AH514" s="29"/>
      <c r="AI514" s="29"/>
      <c r="AJ514" s="29"/>
    </row>
    <row r="515" spans="1:36" ht="15.75" customHeight="1">
      <c r="A515" s="39"/>
      <c r="B515" s="39"/>
      <c r="C515" s="39" t="str">
        <f>IF('PCA 2022 consolidado'!$B515="","",VLOOKUP(B515,dados!$A$1:$B$24,2,FALSE))</f>
        <v/>
      </c>
      <c r="D515" s="39"/>
      <c r="E515" s="47"/>
      <c r="F515" s="44"/>
      <c r="G515" s="44"/>
      <c r="H515" s="39"/>
      <c r="I515" s="40"/>
      <c r="J515" s="40"/>
      <c r="K515" s="40"/>
      <c r="L515" s="40"/>
      <c r="M515" s="40"/>
      <c r="N515" s="42"/>
      <c r="O515" s="40"/>
      <c r="P515" s="40"/>
      <c r="Q515" s="40"/>
      <c r="R515" s="40"/>
      <c r="S515" s="43"/>
      <c r="T515" s="43"/>
      <c r="U515" s="40"/>
      <c r="V515" s="40"/>
      <c r="W515" s="44"/>
      <c r="X515" s="45"/>
      <c r="Y515" s="46"/>
      <c r="Z515" s="39"/>
      <c r="AA515" s="39"/>
      <c r="AB515" s="39"/>
      <c r="AC515" s="39"/>
      <c r="AD515" s="46"/>
      <c r="AE515" s="39"/>
      <c r="AF515" s="29"/>
      <c r="AG515" s="29"/>
      <c r="AH515" s="29"/>
      <c r="AI515" s="29"/>
      <c r="AJ515" s="29"/>
    </row>
    <row r="516" spans="1:36" ht="15.75" customHeight="1">
      <c r="A516" s="19"/>
      <c r="B516" s="19"/>
      <c r="C516" s="19" t="str">
        <f>IF('PCA 2022 consolidado'!$B516="","",VLOOKUP(B516,dados!$A$1:$B$24,2,FALSE))</f>
        <v/>
      </c>
      <c r="D516" s="19"/>
      <c r="E516" s="30"/>
      <c r="F516" s="31"/>
      <c r="G516" s="31"/>
      <c r="H516" s="19"/>
      <c r="I516" s="32"/>
      <c r="J516" s="32"/>
      <c r="K516" s="32"/>
      <c r="L516" s="32"/>
      <c r="M516" s="32"/>
      <c r="N516" s="34"/>
      <c r="O516" s="32"/>
      <c r="P516" s="32"/>
      <c r="Q516" s="32"/>
      <c r="R516" s="32"/>
      <c r="S516" s="36"/>
      <c r="T516" s="36"/>
      <c r="U516" s="32"/>
      <c r="V516" s="32"/>
      <c r="W516" s="31"/>
      <c r="X516" s="37"/>
      <c r="Y516" s="38"/>
      <c r="Z516" s="19"/>
      <c r="AA516" s="19"/>
      <c r="AB516" s="19"/>
      <c r="AC516" s="19"/>
      <c r="AD516" s="38"/>
      <c r="AE516" s="19"/>
      <c r="AF516" s="29"/>
      <c r="AG516" s="29"/>
      <c r="AH516" s="29"/>
      <c r="AI516" s="29"/>
      <c r="AJ516" s="29"/>
    </row>
    <row r="517" spans="1:36" ht="15.75" customHeight="1">
      <c r="A517" s="39"/>
      <c r="B517" s="39"/>
      <c r="C517" s="39" t="str">
        <f>IF('PCA 2022 consolidado'!$B517="","",VLOOKUP(B517,dados!$A$1:$B$24,2,FALSE))</f>
        <v/>
      </c>
      <c r="D517" s="39"/>
      <c r="E517" s="47"/>
      <c r="F517" s="44"/>
      <c r="G517" s="44"/>
      <c r="H517" s="39"/>
      <c r="I517" s="40"/>
      <c r="J517" s="40"/>
      <c r="K517" s="40"/>
      <c r="L517" s="40"/>
      <c r="M517" s="40"/>
      <c r="N517" s="42"/>
      <c r="O517" s="40"/>
      <c r="P517" s="40"/>
      <c r="Q517" s="40"/>
      <c r="R517" s="40"/>
      <c r="S517" s="43"/>
      <c r="T517" s="43"/>
      <c r="U517" s="40"/>
      <c r="V517" s="40"/>
      <c r="W517" s="44"/>
      <c r="X517" s="45"/>
      <c r="Y517" s="46"/>
      <c r="Z517" s="39"/>
      <c r="AA517" s="39"/>
      <c r="AB517" s="39"/>
      <c r="AC517" s="39"/>
      <c r="AD517" s="46"/>
      <c r="AE517" s="39"/>
      <c r="AF517" s="29"/>
      <c r="AG517" s="29"/>
      <c r="AH517" s="29"/>
      <c r="AI517" s="29"/>
      <c r="AJ517" s="29"/>
    </row>
    <row r="518" spans="1:36" ht="15.75" customHeight="1">
      <c r="A518" s="19"/>
      <c r="B518" s="19"/>
      <c r="C518" s="19" t="str">
        <f>IF('PCA 2022 consolidado'!$B518="","",VLOOKUP(B518,dados!$A$1:$B$24,2,FALSE))</f>
        <v/>
      </c>
      <c r="D518" s="19"/>
      <c r="E518" s="30"/>
      <c r="F518" s="31"/>
      <c r="G518" s="31"/>
      <c r="H518" s="19"/>
      <c r="I518" s="32"/>
      <c r="J518" s="32"/>
      <c r="K518" s="32"/>
      <c r="L518" s="32"/>
      <c r="M518" s="32"/>
      <c r="N518" s="34"/>
      <c r="O518" s="32"/>
      <c r="P518" s="32"/>
      <c r="Q518" s="32"/>
      <c r="R518" s="32"/>
      <c r="S518" s="36"/>
      <c r="T518" s="36"/>
      <c r="U518" s="32"/>
      <c r="V518" s="32"/>
      <c r="W518" s="31"/>
      <c r="X518" s="37"/>
      <c r="Y518" s="38"/>
      <c r="Z518" s="19"/>
      <c r="AA518" s="19"/>
      <c r="AB518" s="19"/>
      <c r="AC518" s="19"/>
      <c r="AD518" s="38"/>
      <c r="AE518" s="19"/>
      <c r="AF518" s="29"/>
      <c r="AG518" s="29"/>
      <c r="AH518" s="29"/>
      <c r="AI518" s="29"/>
      <c r="AJ518" s="29"/>
    </row>
    <row r="519" spans="1:36" ht="15.75" customHeight="1">
      <c r="A519" s="39"/>
      <c r="B519" s="39"/>
      <c r="C519" s="39" t="str">
        <f>IF('PCA 2022 consolidado'!$B519="","",VLOOKUP(B519,dados!$A$1:$B$24,2,FALSE))</f>
        <v/>
      </c>
      <c r="D519" s="39"/>
      <c r="E519" s="47"/>
      <c r="F519" s="44"/>
      <c r="G519" s="44"/>
      <c r="H519" s="39"/>
      <c r="I519" s="40"/>
      <c r="J519" s="40"/>
      <c r="K519" s="40"/>
      <c r="L519" s="40"/>
      <c r="M519" s="40"/>
      <c r="N519" s="42"/>
      <c r="O519" s="40"/>
      <c r="P519" s="40"/>
      <c r="Q519" s="40"/>
      <c r="R519" s="40"/>
      <c r="S519" s="43"/>
      <c r="T519" s="43"/>
      <c r="U519" s="40"/>
      <c r="V519" s="40"/>
      <c r="W519" s="44"/>
      <c r="X519" s="45"/>
      <c r="Y519" s="46"/>
      <c r="Z519" s="39"/>
      <c r="AA519" s="39"/>
      <c r="AB519" s="39"/>
      <c r="AC519" s="39"/>
      <c r="AD519" s="46"/>
      <c r="AE519" s="39"/>
      <c r="AF519" s="29"/>
      <c r="AG519" s="29"/>
      <c r="AH519" s="29"/>
      <c r="AI519" s="29"/>
      <c r="AJ519" s="29"/>
    </row>
    <row r="520" spans="1:36" ht="15.75" customHeight="1">
      <c r="A520" s="19"/>
      <c r="B520" s="19"/>
      <c r="C520" s="19" t="str">
        <f>IF('PCA 2022 consolidado'!$B520="","",VLOOKUP(B520,dados!$A$1:$B$24,2,FALSE))</f>
        <v/>
      </c>
      <c r="D520" s="19"/>
      <c r="E520" s="30"/>
      <c r="F520" s="31"/>
      <c r="G520" s="31"/>
      <c r="H520" s="19"/>
      <c r="I520" s="32"/>
      <c r="J520" s="32"/>
      <c r="K520" s="32"/>
      <c r="L520" s="32"/>
      <c r="M520" s="32"/>
      <c r="N520" s="34"/>
      <c r="O520" s="32"/>
      <c r="P520" s="32"/>
      <c r="Q520" s="32"/>
      <c r="R520" s="32"/>
      <c r="S520" s="36"/>
      <c r="T520" s="36"/>
      <c r="U520" s="32"/>
      <c r="V520" s="32"/>
      <c r="W520" s="31"/>
      <c r="X520" s="37"/>
      <c r="Y520" s="38"/>
      <c r="Z520" s="19"/>
      <c r="AA520" s="19"/>
      <c r="AB520" s="19"/>
      <c r="AC520" s="19"/>
      <c r="AD520" s="38"/>
      <c r="AE520" s="19"/>
      <c r="AF520" s="29"/>
      <c r="AG520" s="29"/>
      <c r="AH520" s="29"/>
      <c r="AI520" s="29"/>
      <c r="AJ520" s="29"/>
    </row>
    <row r="521" spans="1:36" ht="15.75" customHeight="1">
      <c r="A521" s="39"/>
      <c r="B521" s="39"/>
      <c r="C521" s="39" t="str">
        <f>IF('PCA 2022 consolidado'!$B521="","",VLOOKUP(B521,dados!$A$1:$B$24,2,FALSE))</f>
        <v/>
      </c>
      <c r="D521" s="39"/>
      <c r="E521" s="47"/>
      <c r="F521" s="44"/>
      <c r="G521" s="44"/>
      <c r="H521" s="39"/>
      <c r="I521" s="40"/>
      <c r="J521" s="40"/>
      <c r="K521" s="40"/>
      <c r="L521" s="40"/>
      <c r="M521" s="40"/>
      <c r="N521" s="42"/>
      <c r="O521" s="40"/>
      <c r="P521" s="40"/>
      <c r="Q521" s="40"/>
      <c r="R521" s="40"/>
      <c r="S521" s="43"/>
      <c r="T521" s="43"/>
      <c r="U521" s="40"/>
      <c r="V521" s="40"/>
      <c r="W521" s="44"/>
      <c r="X521" s="45"/>
      <c r="Y521" s="46"/>
      <c r="Z521" s="39"/>
      <c r="AA521" s="39"/>
      <c r="AB521" s="39"/>
      <c r="AC521" s="39"/>
      <c r="AD521" s="46"/>
      <c r="AE521" s="39"/>
      <c r="AF521" s="29"/>
      <c r="AG521" s="29"/>
      <c r="AH521" s="29"/>
      <c r="AI521" s="29"/>
      <c r="AJ521" s="29"/>
    </row>
    <row r="522" spans="1:36" ht="15.75" customHeight="1">
      <c r="A522" s="19"/>
      <c r="B522" s="19"/>
      <c r="C522" s="19" t="str">
        <f>IF('PCA 2022 consolidado'!$B522="","",VLOOKUP(B522,dados!$A$1:$B$24,2,FALSE))</f>
        <v/>
      </c>
      <c r="D522" s="19"/>
      <c r="E522" s="30"/>
      <c r="F522" s="31"/>
      <c r="G522" s="31"/>
      <c r="H522" s="19"/>
      <c r="I522" s="32"/>
      <c r="J522" s="32"/>
      <c r="K522" s="32"/>
      <c r="L522" s="32"/>
      <c r="M522" s="32"/>
      <c r="N522" s="34"/>
      <c r="O522" s="32"/>
      <c r="P522" s="32"/>
      <c r="Q522" s="32"/>
      <c r="R522" s="32"/>
      <c r="S522" s="36"/>
      <c r="T522" s="36"/>
      <c r="U522" s="32"/>
      <c r="V522" s="32"/>
      <c r="W522" s="31"/>
      <c r="X522" s="37"/>
      <c r="Y522" s="38"/>
      <c r="Z522" s="19"/>
      <c r="AA522" s="19"/>
      <c r="AB522" s="19"/>
      <c r="AC522" s="19"/>
      <c r="AD522" s="38"/>
      <c r="AE522" s="19"/>
      <c r="AF522" s="29"/>
      <c r="AG522" s="29"/>
      <c r="AH522" s="29"/>
      <c r="AI522" s="29"/>
      <c r="AJ522" s="29"/>
    </row>
    <row r="523" spans="1:36" ht="15.75" customHeight="1">
      <c r="A523" s="39"/>
      <c r="B523" s="39"/>
      <c r="C523" s="39" t="str">
        <f>IF('PCA 2022 consolidado'!$B523="","",VLOOKUP(B523,dados!$A$1:$B$24,2,FALSE))</f>
        <v/>
      </c>
      <c r="D523" s="39"/>
      <c r="E523" s="47"/>
      <c r="F523" s="44"/>
      <c r="G523" s="44"/>
      <c r="H523" s="39"/>
      <c r="I523" s="40"/>
      <c r="J523" s="40"/>
      <c r="K523" s="40"/>
      <c r="L523" s="40"/>
      <c r="M523" s="40"/>
      <c r="N523" s="42"/>
      <c r="O523" s="40"/>
      <c r="P523" s="40"/>
      <c r="Q523" s="40"/>
      <c r="R523" s="40"/>
      <c r="S523" s="43"/>
      <c r="T523" s="43"/>
      <c r="U523" s="40"/>
      <c r="V523" s="40"/>
      <c r="W523" s="44"/>
      <c r="X523" s="45"/>
      <c r="Y523" s="46"/>
      <c r="Z523" s="39"/>
      <c r="AA523" s="39"/>
      <c r="AB523" s="39"/>
      <c r="AC523" s="39"/>
      <c r="AD523" s="46"/>
      <c r="AE523" s="39"/>
      <c r="AF523" s="29"/>
      <c r="AG523" s="29"/>
      <c r="AH523" s="29"/>
      <c r="AI523" s="29"/>
      <c r="AJ523" s="29"/>
    </row>
    <row r="524" spans="1:36" ht="15.75" customHeight="1">
      <c r="A524" s="19"/>
      <c r="B524" s="19"/>
      <c r="C524" s="19" t="str">
        <f>IF('PCA 2022 consolidado'!$B524="","",VLOOKUP(B524,dados!$A$1:$B$24,2,FALSE))</f>
        <v/>
      </c>
      <c r="D524" s="19"/>
      <c r="E524" s="30"/>
      <c r="F524" s="31"/>
      <c r="G524" s="31"/>
      <c r="H524" s="19"/>
      <c r="I524" s="32"/>
      <c r="J524" s="32"/>
      <c r="K524" s="32"/>
      <c r="L524" s="32"/>
      <c r="M524" s="32"/>
      <c r="N524" s="34"/>
      <c r="O524" s="32"/>
      <c r="P524" s="32"/>
      <c r="Q524" s="32"/>
      <c r="R524" s="32"/>
      <c r="S524" s="36"/>
      <c r="T524" s="36"/>
      <c r="U524" s="32"/>
      <c r="V524" s="32"/>
      <c r="W524" s="31"/>
      <c r="X524" s="37"/>
      <c r="Y524" s="38"/>
      <c r="Z524" s="19"/>
      <c r="AA524" s="19"/>
      <c r="AB524" s="19"/>
      <c r="AC524" s="19"/>
      <c r="AD524" s="38"/>
      <c r="AE524" s="19"/>
      <c r="AF524" s="29"/>
      <c r="AG524" s="29"/>
      <c r="AH524" s="29"/>
      <c r="AI524" s="29"/>
      <c r="AJ524" s="29"/>
    </row>
    <row r="525" spans="1:36" ht="15.75" customHeight="1">
      <c r="A525" s="39"/>
      <c r="B525" s="39"/>
      <c r="C525" s="39" t="str">
        <f>IF('PCA 2022 consolidado'!$B525="","",VLOOKUP(B525,dados!$A$1:$B$24,2,FALSE))</f>
        <v/>
      </c>
      <c r="D525" s="39"/>
      <c r="E525" s="47"/>
      <c r="F525" s="44"/>
      <c r="G525" s="44"/>
      <c r="H525" s="39"/>
      <c r="I525" s="40"/>
      <c r="J525" s="40"/>
      <c r="K525" s="40"/>
      <c r="L525" s="40"/>
      <c r="M525" s="40"/>
      <c r="N525" s="42"/>
      <c r="O525" s="40"/>
      <c r="P525" s="40"/>
      <c r="Q525" s="40"/>
      <c r="R525" s="40"/>
      <c r="S525" s="43"/>
      <c r="T525" s="43"/>
      <c r="U525" s="40"/>
      <c r="V525" s="40"/>
      <c r="W525" s="44"/>
      <c r="X525" s="45"/>
      <c r="Y525" s="46"/>
      <c r="Z525" s="39"/>
      <c r="AA525" s="39"/>
      <c r="AB525" s="39"/>
      <c r="AC525" s="39"/>
      <c r="AD525" s="46"/>
      <c r="AE525" s="39"/>
      <c r="AF525" s="29"/>
      <c r="AG525" s="29"/>
      <c r="AH525" s="29"/>
      <c r="AI525" s="29"/>
      <c r="AJ525" s="29"/>
    </row>
    <row r="526" spans="1:36" ht="15.75" customHeight="1">
      <c r="A526" s="19"/>
      <c r="B526" s="19"/>
      <c r="C526" s="19" t="str">
        <f>IF('PCA 2022 consolidado'!$B526="","",VLOOKUP(B526,dados!$A$1:$B$24,2,FALSE))</f>
        <v/>
      </c>
      <c r="D526" s="19"/>
      <c r="E526" s="30"/>
      <c r="F526" s="31"/>
      <c r="G526" s="31"/>
      <c r="H526" s="19"/>
      <c r="I526" s="32"/>
      <c r="J526" s="32"/>
      <c r="K526" s="32"/>
      <c r="L526" s="32"/>
      <c r="M526" s="32"/>
      <c r="N526" s="34"/>
      <c r="O526" s="32"/>
      <c r="P526" s="32"/>
      <c r="Q526" s="32"/>
      <c r="R526" s="32"/>
      <c r="S526" s="36"/>
      <c r="T526" s="36"/>
      <c r="U526" s="32"/>
      <c r="V526" s="32"/>
      <c r="W526" s="31"/>
      <c r="X526" s="37"/>
      <c r="Y526" s="38"/>
      <c r="Z526" s="19"/>
      <c r="AA526" s="19"/>
      <c r="AB526" s="19"/>
      <c r="AC526" s="19"/>
      <c r="AD526" s="38"/>
      <c r="AE526" s="19"/>
      <c r="AF526" s="29"/>
      <c r="AG526" s="29"/>
      <c r="AH526" s="29"/>
      <c r="AI526" s="29"/>
      <c r="AJ526" s="29"/>
    </row>
    <row r="527" spans="1:36" ht="15.75" customHeight="1">
      <c r="A527" s="39"/>
      <c r="B527" s="39"/>
      <c r="C527" s="39" t="str">
        <f>IF('PCA 2022 consolidado'!$B527="","",VLOOKUP(B527,dados!$A$1:$B$24,2,FALSE))</f>
        <v/>
      </c>
      <c r="D527" s="39"/>
      <c r="E527" s="47"/>
      <c r="F527" s="44"/>
      <c r="G527" s="44"/>
      <c r="H527" s="39"/>
      <c r="I527" s="40"/>
      <c r="J527" s="40"/>
      <c r="K527" s="40"/>
      <c r="L527" s="40"/>
      <c r="M527" s="40"/>
      <c r="N527" s="42"/>
      <c r="O527" s="40"/>
      <c r="P527" s="40"/>
      <c r="Q527" s="40"/>
      <c r="R527" s="40"/>
      <c r="S527" s="43"/>
      <c r="T527" s="43"/>
      <c r="U527" s="40"/>
      <c r="V527" s="40"/>
      <c r="W527" s="44"/>
      <c r="X527" s="45"/>
      <c r="Y527" s="46"/>
      <c r="Z527" s="39"/>
      <c r="AA527" s="39"/>
      <c r="AB527" s="39"/>
      <c r="AC527" s="39"/>
      <c r="AD527" s="46"/>
      <c r="AE527" s="39"/>
      <c r="AF527" s="29"/>
      <c r="AG527" s="29"/>
      <c r="AH527" s="29"/>
      <c r="AI527" s="29"/>
      <c r="AJ527" s="29"/>
    </row>
    <row r="528" spans="1:36" ht="15.75" customHeight="1">
      <c r="A528" s="19"/>
      <c r="B528" s="19"/>
      <c r="C528" s="19" t="str">
        <f>IF('PCA 2022 consolidado'!$B528="","",VLOOKUP(B528,dados!$A$1:$B$24,2,FALSE))</f>
        <v/>
      </c>
      <c r="D528" s="19"/>
      <c r="E528" s="30"/>
      <c r="F528" s="31"/>
      <c r="G528" s="31"/>
      <c r="H528" s="19"/>
      <c r="I528" s="32"/>
      <c r="J528" s="32"/>
      <c r="K528" s="32"/>
      <c r="L528" s="32"/>
      <c r="M528" s="32"/>
      <c r="N528" s="34"/>
      <c r="O528" s="32"/>
      <c r="P528" s="32"/>
      <c r="Q528" s="32"/>
      <c r="R528" s="32"/>
      <c r="S528" s="36"/>
      <c r="T528" s="36"/>
      <c r="U528" s="32"/>
      <c r="V528" s="32"/>
      <c r="W528" s="31"/>
      <c r="X528" s="37"/>
      <c r="Y528" s="38"/>
      <c r="Z528" s="19"/>
      <c r="AA528" s="19"/>
      <c r="AB528" s="19"/>
      <c r="AC528" s="19"/>
      <c r="AD528" s="38"/>
      <c r="AE528" s="19"/>
      <c r="AF528" s="29"/>
      <c r="AG528" s="29"/>
      <c r="AH528" s="29"/>
      <c r="AI528" s="29"/>
      <c r="AJ528" s="29"/>
    </row>
    <row r="529" spans="1:36" ht="15.75" customHeight="1">
      <c r="A529" s="39"/>
      <c r="B529" s="39"/>
      <c r="C529" s="39" t="str">
        <f>IF('PCA 2022 consolidado'!$B529="","",VLOOKUP(B529,dados!$A$1:$B$24,2,FALSE))</f>
        <v/>
      </c>
      <c r="D529" s="39"/>
      <c r="E529" s="47"/>
      <c r="F529" s="44"/>
      <c r="G529" s="44"/>
      <c r="H529" s="39"/>
      <c r="I529" s="40"/>
      <c r="J529" s="40"/>
      <c r="K529" s="40"/>
      <c r="L529" s="40"/>
      <c r="M529" s="40"/>
      <c r="N529" s="42"/>
      <c r="O529" s="40"/>
      <c r="P529" s="40"/>
      <c r="Q529" s="40"/>
      <c r="R529" s="40"/>
      <c r="S529" s="43"/>
      <c r="T529" s="43"/>
      <c r="U529" s="40"/>
      <c r="V529" s="40"/>
      <c r="W529" s="44"/>
      <c r="X529" s="45"/>
      <c r="Y529" s="46"/>
      <c r="Z529" s="39"/>
      <c r="AA529" s="39"/>
      <c r="AB529" s="39"/>
      <c r="AC529" s="39"/>
      <c r="AD529" s="46"/>
      <c r="AE529" s="39"/>
      <c r="AF529" s="29"/>
      <c r="AG529" s="29"/>
      <c r="AH529" s="29"/>
      <c r="AI529" s="29"/>
      <c r="AJ529" s="29"/>
    </row>
    <row r="530" spans="1:36" ht="15.75" customHeight="1">
      <c r="A530" s="19"/>
      <c r="B530" s="19"/>
      <c r="C530" s="19" t="str">
        <f>IF('PCA 2022 consolidado'!$B530="","",VLOOKUP(B530,dados!$A$1:$B$24,2,FALSE))</f>
        <v/>
      </c>
      <c r="D530" s="19"/>
      <c r="E530" s="30"/>
      <c r="F530" s="31"/>
      <c r="G530" s="31"/>
      <c r="H530" s="19"/>
      <c r="I530" s="32"/>
      <c r="J530" s="32"/>
      <c r="K530" s="32"/>
      <c r="L530" s="32"/>
      <c r="M530" s="32"/>
      <c r="N530" s="34"/>
      <c r="O530" s="32"/>
      <c r="P530" s="32"/>
      <c r="Q530" s="32"/>
      <c r="R530" s="32"/>
      <c r="S530" s="36"/>
      <c r="T530" s="36"/>
      <c r="U530" s="32"/>
      <c r="V530" s="32"/>
      <c r="W530" s="31"/>
      <c r="X530" s="37"/>
      <c r="Y530" s="38"/>
      <c r="Z530" s="19"/>
      <c r="AA530" s="19"/>
      <c r="AB530" s="19"/>
      <c r="AC530" s="19"/>
      <c r="AD530" s="38"/>
      <c r="AE530" s="19"/>
      <c r="AF530" s="29"/>
      <c r="AG530" s="29"/>
      <c r="AH530" s="29"/>
      <c r="AI530" s="29"/>
      <c r="AJ530" s="29"/>
    </row>
    <row r="531" spans="1:36" ht="15.75" customHeight="1">
      <c r="A531" s="39"/>
      <c r="B531" s="39"/>
      <c r="C531" s="39" t="str">
        <f>IF('PCA 2022 consolidado'!$B531="","",VLOOKUP(B531,dados!$A$1:$B$24,2,FALSE))</f>
        <v/>
      </c>
      <c r="D531" s="39"/>
      <c r="E531" s="47"/>
      <c r="F531" s="44"/>
      <c r="G531" s="44"/>
      <c r="H531" s="39"/>
      <c r="I531" s="40"/>
      <c r="J531" s="40"/>
      <c r="K531" s="40"/>
      <c r="L531" s="40"/>
      <c r="M531" s="40"/>
      <c r="N531" s="42"/>
      <c r="O531" s="40"/>
      <c r="P531" s="40"/>
      <c r="Q531" s="40"/>
      <c r="R531" s="40"/>
      <c r="S531" s="43"/>
      <c r="T531" s="43"/>
      <c r="U531" s="40"/>
      <c r="V531" s="40"/>
      <c r="W531" s="44"/>
      <c r="X531" s="45"/>
      <c r="Y531" s="46"/>
      <c r="Z531" s="39"/>
      <c r="AA531" s="39"/>
      <c r="AB531" s="39"/>
      <c r="AC531" s="39"/>
      <c r="AD531" s="46"/>
      <c r="AE531" s="39"/>
      <c r="AF531" s="29"/>
      <c r="AG531" s="29"/>
      <c r="AH531" s="29"/>
      <c r="AI531" s="29"/>
      <c r="AJ531" s="29"/>
    </row>
    <row r="532" spans="1:36" ht="15.75" customHeight="1">
      <c r="A532" s="19"/>
      <c r="B532" s="19"/>
      <c r="C532" s="19" t="str">
        <f>IF('PCA 2022 consolidado'!$B532="","",VLOOKUP(B532,dados!$A$1:$B$24,2,FALSE))</f>
        <v/>
      </c>
      <c r="D532" s="19"/>
      <c r="E532" s="30"/>
      <c r="F532" s="31"/>
      <c r="G532" s="31"/>
      <c r="H532" s="19"/>
      <c r="I532" s="32"/>
      <c r="J532" s="32"/>
      <c r="K532" s="32"/>
      <c r="L532" s="32"/>
      <c r="M532" s="32"/>
      <c r="N532" s="34"/>
      <c r="O532" s="32"/>
      <c r="P532" s="32"/>
      <c r="Q532" s="32"/>
      <c r="R532" s="32"/>
      <c r="S532" s="36"/>
      <c r="T532" s="36"/>
      <c r="U532" s="32"/>
      <c r="V532" s="32"/>
      <c r="W532" s="31"/>
      <c r="X532" s="37"/>
      <c r="Y532" s="38"/>
      <c r="Z532" s="19"/>
      <c r="AA532" s="19"/>
      <c r="AB532" s="19"/>
      <c r="AC532" s="19"/>
      <c r="AD532" s="38"/>
      <c r="AE532" s="19"/>
      <c r="AF532" s="29"/>
      <c r="AG532" s="29"/>
      <c r="AH532" s="29"/>
      <c r="AI532" s="29"/>
      <c r="AJ532" s="29"/>
    </row>
    <row r="533" spans="1:36" ht="15.75" customHeight="1">
      <c r="A533" s="39"/>
      <c r="B533" s="39"/>
      <c r="C533" s="39" t="str">
        <f>IF('PCA 2022 consolidado'!$B533="","",VLOOKUP(B533,dados!$A$1:$B$24,2,FALSE))</f>
        <v/>
      </c>
      <c r="D533" s="39"/>
      <c r="E533" s="47"/>
      <c r="F533" s="44"/>
      <c r="G533" s="44"/>
      <c r="H533" s="39"/>
      <c r="I533" s="40"/>
      <c r="J533" s="40"/>
      <c r="K533" s="40"/>
      <c r="L533" s="40"/>
      <c r="M533" s="40"/>
      <c r="N533" s="42"/>
      <c r="O533" s="40"/>
      <c r="P533" s="40"/>
      <c r="Q533" s="40"/>
      <c r="R533" s="40"/>
      <c r="S533" s="43"/>
      <c r="T533" s="43"/>
      <c r="U533" s="40"/>
      <c r="V533" s="40"/>
      <c r="W533" s="44"/>
      <c r="X533" s="45"/>
      <c r="Y533" s="46"/>
      <c r="Z533" s="39"/>
      <c r="AA533" s="39"/>
      <c r="AB533" s="39"/>
      <c r="AC533" s="39"/>
      <c r="AD533" s="46"/>
      <c r="AE533" s="39"/>
      <c r="AF533" s="29"/>
      <c r="AG533" s="29"/>
      <c r="AH533" s="29"/>
      <c r="AI533" s="29"/>
      <c r="AJ533" s="29"/>
    </row>
    <row r="534" spans="1:36" ht="15.75" customHeight="1">
      <c r="A534" s="19"/>
      <c r="B534" s="19"/>
      <c r="C534" s="19" t="str">
        <f>IF('PCA 2022 consolidado'!$B534="","",VLOOKUP(B534,dados!$A$1:$B$24,2,FALSE))</f>
        <v/>
      </c>
      <c r="D534" s="19"/>
      <c r="E534" s="30"/>
      <c r="F534" s="31"/>
      <c r="G534" s="31"/>
      <c r="H534" s="19"/>
      <c r="I534" s="32"/>
      <c r="J534" s="32"/>
      <c r="K534" s="32"/>
      <c r="L534" s="32"/>
      <c r="M534" s="32"/>
      <c r="N534" s="34"/>
      <c r="O534" s="32"/>
      <c r="P534" s="32"/>
      <c r="Q534" s="32"/>
      <c r="R534" s="32"/>
      <c r="S534" s="36"/>
      <c r="T534" s="36"/>
      <c r="U534" s="32"/>
      <c r="V534" s="32"/>
      <c r="W534" s="31"/>
      <c r="X534" s="37"/>
      <c r="Y534" s="38"/>
      <c r="Z534" s="19"/>
      <c r="AA534" s="19"/>
      <c r="AB534" s="19"/>
      <c r="AC534" s="19"/>
      <c r="AD534" s="38"/>
      <c r="AE534" s="19"/>
      <c r="AF534" s="29"/>
      <c r="AG534" s="29"/>
      <c r="AH534" s="29"/>
      <c r="AI534" s="29"/>
      <c r="AJ534" s="29"/>
    </row>
    <row r="535" spans="1:36" ht="15.75" customHeight="1">
      <c r="A535" s="39"/>
      <c r="B535" s="39"/>
      <c r="C535" s="39" t="str">
        <f>IF('PCA 2022 consolidado'!$B535="","",VLOOKUP(B535,dados!$A$1:$B$24,2,FALSE))</f>
        <v/>
      </c>
      <c r="D535" s="39"/>
      <c r="E535" s="47"/>
      <c r="F535" s="44"/>
      <c r="G535" s="44"/>
      <c r="H535" s="39"/>
      <c r="I535" s="40"/>
      <c r="J535" s="40"/>
      <c r="K535" s="40"/>
      <c r="L535" s="40"/>
      <c r="M535" s="40"/>
      <c r="N535" s="42"/>
      <c r="O535" s="40"/>
      <c r="P535" s="40"/>
      <c r="Q535" s="40"/>
      <c r="R535" s="40"/>
      <c r="S535" s="43"/>
      <c r="T535" s="43"/>
      <c r="U535" s="40"/>
      <c r="V535" s="40"/>
      <c r="W535" s="44"/>
      <c r="X535" s="45"/>
      <c r="Y535" s="46"/>
      <c r="Z535" s="39"/>
      <c r="AA535" s="39"/>
      <c r="AB535" s="39"/>
      <c r="AC535" s="39"/>
      <c r="AD535" s="46"/>
      <c r="AE535" s="39"/>
      <c r="AF535" s="29"/>
      <c r="AG535" s="29"/>
      <c r="AH535" s="29"/>
      <c r="AI535" s="29"/>
      <c r="AJ535" s="29"/>
    </row>
    <row r="536" spans="1:36" ht="15.75" customHeight="1">
      <c r="A536" s="19"/>
      <c r="B536" s="19"/>
      <c r="C536" s="19" t="str">
        <f>IF('PCA 2022 consolidado'!$B536="","",VLOOKUP(B536,dados!$A$1:$B$24,2,FALSE))</f>
        <v/>
      </c>
      <c r="D536" s="19"/>
      <c r="E536" s="30"/>
      <c r="F536" s="31"/>
      <c r="G536" s="31"/>
      <c r="H536" s="19"/>
      <c r="I536" s="32"/>
      <c r="J536" s="32"/>
      <c r="K536" s="32"/>
      <c r="L536" s="32"/>
      <c r="M536" s="32"/>
      <c r="N536" s="34"/>
      <c r="O536" s="32"/>
      <c r="P536" s="32"/>
      <c r="Q536" s="32"/>
      <c r="R536" s="32"/>
      <c r="S536" s="36"/>
      <c r="T536" s="36"/>
      <c r="U536" s="32"/>
      <c r="V536" s="32"/>
      <c r="W536" s="31"/>
      <c r="X536" s="37"/>
      <c r="Y536" s="38"/>
      <c r="Z536" s="19"/>
      <c r="AA536" s="19"/>
      <c r="AB536" s="19"/>
      <c r="AC536" s="19"/>
      <c r="AD536" s="38"/>
      <c r="AE536" s="19"/>
      <c r="AF536" s="29"/>
      <c r="AG536" s="29"/>
      <c r="AH536" s="29"/>
      <c r="AI536" s="29"/>
      <c r="AJ536" s="29"/>
    </row>
    <row r="537" spans="1:36" ht="15.75" customHeight="1">
      <c r="A537" s="39"/>
      <c r="B537" s="39"/>
      <c r="C537" s="39" t="str">
        <f>IF('PCA 2022 consolidado'!$B537="","",VLOOKUP(B537,dados!$A$1:$B$24,2,FALSE))</f>
        <v/>
      </c>
      <c r="D537" s="39"/>
      <c r="E537" s="47"/>
      <c r="F537" s="44"/>
      <c r="G537" s="44"/>
      <c r="H537" s="39"/>
      <c r="I537" s="40"/>
      <c r="J537" s="40"/>
      <c r="K537" s="40"/>
      <c r="L537" s="40"/>
      <c r="M537" s="40"/>
      <c r="N537" s="42"/>
      <c r="O537" s="40"/>
      <c r="P537" s="40"/>
      <c r="Q537" s="40"/>
      <c r="R537" s="40"/>
      <c r="S537" s="43"/>
      <c r="T537" s="43"/>
      <c r="U537" s="40"/>
      <c r="V537" s="40"/>
      <c r="W537" s="44"/>
      <c r="X537" s="45"/>
      <c r="Y537" s="46"/>
      <c r="Z537" s="39"/>
      <c r="AA537" s="39"/>
      <c r="AB537" s="39"/>
      <c r="AC537" s="39"/>
      <c r="AD537" s="46"/>
      <c r="AE537" s="39"/>
      <c r="AF537" s="29"/>
      <c r="AG537" s="29"/>
      <c r="AH537" s="29"/>
      <c r="AI537" s="29"/>
      <c r="AJ537" s="29"/>
    </row>
    <row r="538" spans="1:36" ht="15.75" customHeight="1">
      <c r="A538" s="19"/>
      <c r="B538" s="19"/>
      <c r="C538" s="19" t="str">
        <f>IF('PCA 2022 consolidado'!$B538="","",VLOOKUP(B538,dados!$A$1:$B$24,2,FALSE))</f>
        <v/>
      </c>
      <c r="D538" s="19"/>
      <c r="E538" s="30"/>
      <c r="F538" s="31"/>
      <c r="G538" s="31"/>
      <c r="H538" s="19"/>
      <c r="I538" s="32"/>
      <c r="J538" s="32"/>
      <c r="K538" s="32"/>
      <c r="L538" s="32"/>
      <c r="M538" s="32"/>
      <c r="N538" s="34"/>
      <c r="O538" s="32"/>
      <c r="P538" s="32"/>
      <c r="Q538" s="32"/>
      <c r="R538" s="32"/>
      <c r="S538" s="36"/>
      <c r="T538" s="36"/>
      <c r="U538" s="32"/>
      <c r="V538" s="32"/>
      <c r="W538" s="31"/>
      <c r="X538" s="37"/>
      <c r="Y538" s="38"/>
      <c r="Z538" s="19"/>
      <c r="AA538" s="19"/>
      <c r="AB538" s="19"/>
      <c r="AC538" s="19"/>
      <c r="AD538" s="38"/>
      <c r="AE538" s="19"/>
      <c r="AF538" s="29"/>
      <c r="AG538" s="29"/>
      <c r="AH538" s="29"/>
      <c r="AI538" s="29"/>
      <c r="AJ538" s="29"/>
    </row>
    <row r="539" spans="1:36" ht="15.75" customHeight="1">
      <c r="A539" s="39"/>
      <c r="B539" s="39"/>
      <c r="C539" s="39" t="str">
        <f>IF('PCA 2022 consolidado'!$B539="","",VLOOKUP(B539,dados!$A$1:$B$24,2,FALSE))</f>
        <v/>
      </c>
      <c r="D539" s="39"/>
      <c r="E539" s="47"/>
      <c r="F539" s="44"/>
      <c r="G539" s="44"/>
      <c r="H539" s="39"/>
      <c r="I539" s="40"/>
      <c r="J539" s="40"/>
      <c r="K539" s="40"/>
      <c r="L539" s="40"/>
      <c r="M539" s="40"/>
      <c r="N539" s="42"/>
      <c r="O539" s="40"/>
      <c r="P539" s="40"/>
      <c r="Q539" s="40"/>
      <c r="R539" s="40"/>
      <c r="S539" s="43"/>
      <c r="T539" s="43"/>
      <c r="U539" s="40"/>
      <c r="V539" s="40"/>
      <c r="W539" s="44"/>
      <c r="X539" s="45"/>
      <c r="Y539" s="46"/>
      <c r="Z539" s="39"/>
      <c r="AA539" s="39"/>
      <c r="AB539" s="39"/>
      <c r="AC539" s="39"/>
      <c r="AD539" s="46"/>
      <c r="AE539" s="39"/>
      <c r="AF539" s="29"/>
      <c r="AG539" s="29"/>
      <c r="AH539" s="29"/>
      <c r="AI539" s="29"/>
      <c r="AJ539" s="29"/>
    </row>
    <row r="540" spans="1:36" ht="15.75" customHeight="1">
      <c r="A540" s="19"/>
      <c r="B540" s="19"/>
      <c r="C540" s="19" t="str">
        <f>IF('PCA 2022 consolidado'!$B540="","",VLOOKUP(B540,dados!$A$1:$B$24,2,FALSE))</f>
        <v/>
      </c>
      <c r="D540" s="19"/>
      <c r="E540" s="30"/>
      <c r="F540" s="31"/>
      <c r="G540" s="31"/>
      <c r="H540" s="19"/>
      <c r="I540" s="32"/>
      <c r="J540" s="32"/>
      <c r="K540" s="32"/>
      <c r="L540" s="32"/>
      <c r="M540" s="32"/>
      <c r="N540" s="34"/>
      <c r="O540" s="32"/>
      <c r="P540" s="32"/>
      <c r="Q540" s="32"/>
      <c r="R540" s="32"/>
      <c r="S540" s="36"/>
      <c r="T540" s="36"/>
      <c r="U540" s="32"/>
      <c r="V540" s="32"/>
      <c r="W540" s="31"/>
      <c r="X540" s="37"/>
      <c r="Y540" s="38"/>
      <c r="Z540" s="19"/>
      <c r="AA540" s="19"/>
      <c r="AB540" s="19"/>
      <c r="AC540" s="19"/>
      <c r="AD540" s="38"/>
      <c r="AE540" s="19"/>
      <c r="AF540" s="29"/>
      <c r="AG540" s="29"/>
      <c r="AH540" s="29"/>
      <c r="AI540" s="29"/>
      <c r="AJ540" s="29"/>
    </row>
    <row r="541" spans="1:36" ht="15.75" customHeight="1">
      <c r="A541" s="39"/>
      <c r="B541" s="39"/>
      <c r="C541" s="39" t="str">
        <f>IF('PCA 2022 consolidado'!$B541="","",VLOOKUP(B541,dados!$A$1:$B$24,2,FALSE))</f>
        <v/>
      </c>
      <c r="D541" s="39"/>
      <c r="E541" s="47"/>
      <c r="F541" s="44"/>
      <c r="G541" s="44"/>
      <c r="H541" s="39"/>
      <c r="I541" s="40"/>
      <c r="J541" s="40"/>
      <c r="K541" s="40"/>
      <c r="L541" s="40"/>
      <c r="M541" s="40"/>
      <c r="N541" s="42"/>
      <c r="O541" s="40"/>
      <c r="P541" s="40"/>
      <c r="Q541" s="40"/>
      <c r="R541" s="40"/>
      <c r="S541" s="43"/>
      <c r="T541" s="43"/>
      <c r="U541" s="40"/>
      <c r="V541" s="40"/>
      <c r="W541" s="44"/>
      <c r="X541" s="45"/>
      <c r="Y541" s="46"/>
      <c r="Z541" s="39"/>
      <c r="AA541" s="39"/>
      <c r="AB541" s="39"/>
      <c r="AC541" s="39"/>
      <c r="AD541" s="46"/>
      <c r="AE541" s="39"/>
      <c r="AF541" s="29"/>
      <c r="AG541" s="29"/>
      <c r="AH541" s="29"/>
      <c r="AI541" s="29"/>
      <c r="AJ541" s="29"/>
    </row>
    <row r="542" spans="1:36" ht="15.75" customHeight="1">
      <c r="A542" s="19"/>
      <c r="B542" s="19"/>
      <c r="C542" s="19" t="str">
        <f>IF('PCA 2022 consolidado'!$B542="","",VLOOKUP(B542,dados!$A$1:$B$24,2,FALSE))</f>
        <v/>
      </c>
      <c r="D542" s="19"/>
      <c r="E542" s="30"/>
      <c r="F542" s="31"/>
      <c r="G542" s="31"/>
      <c r="H542" s="19"/>
      <c r="I542" s="32"/>
      <c r="J542" s="32"/>
      <c r="K542" s="32"/>
      <c r="L542" s="32"/>
      <c r="M542" s="32"/>
      <c r="N542" s="34"/>
      <c r="O542" s="32"/>
      <c r="P542" s="32"/>
      <c r="Q542" s="32"/>
      <c r="R542" s="32"/>
      <c r="S542" s="36"/>
      <c r="T542" s="36"/>
      <c r="U542" s="32"/>
      <c r="V542" s="32"/>
      <c r="W542" s="31"/>
      <c r="X542" s="37"/>
      <c r="Y542" s="38"/>
      <c r="Z542" s="19"/>
      <c r="AA542" s="19"/>
      <c r="AB542" s="19"/>
      <c r="AC542" s="19"/>
      <c r="AD542" s="38"/>
      <c r="AE542" s="19"/>
      <c r="AF542" s="29"/>
      <c r="AG542" s="29"/>
      <c r="AH542" s="29"/>
      <c r="AI542" s="29"/>
      <c r="AJ542" s="29"/>
    </row>
    <row r="543" spans="1:36" ht="15.75" customHeight="1">
      <c r="A543" s="39"/>
      <c r="B543" s="39"/>
      <c r="C543" s="39" t="str">
        <f>IF('PCA 2022 consolidado'!$B543="","",VLOOKUP(B543,dados!$A$1:$B$24,2,FALSE))</f>
        <v/>
      </c>
      <c r="D543" s="39"/>
      <c r="E543" s="47"/>
      <c r="F543" s="44"/>
      <c r="G543" s="44"/>
      <c r="H543" s="39"/>
      <c r="I543" s="40"/>
      <c r="J543" s="40"/>
      <c r="K543" s="40"/>
      <c r="L543" s="40"/>
      <c r="M543" s="40"/>
      <c r="N543" s="42"/>
      <c r="O543" s="40"/>
      <c r="P543" s="40"/>
      <c r="Q543" s="40"/>
      <c r="R543" s="40"/>
      <c r="S543" s="43"/>
      <c r="T543" s="43"/>
      <c r="U543" s="40"/>
      <c r="V543" s="40"/>
      <c r="W543" s="44"/>
      <c r="X543" s="45"/>
      <c r="Y543" s="46"/>
      <c r="Z543" s="39"/>
      <c r="AA543" s="39"/>
      <c r="AB543" s="39"/>
      <c r="AC543" s="39"/>
      <c r="AD543" s="46"/>
      <c r="AE543" s="39"/>
      <c r="AF543" s="29"/>
      <c r="AG543" s="29"/>
      <c r="AH543" s="29"/>
      <c r="AI543" s="29"/>
      <c r="AJ543" s="29"/>
    </row>
    <row r="544" spans="1:36" ht="15.75" customHeight="1">
      <c r="A544" s="19"/>
      <c r="B544" s="19"/>
      <c r="C544" s="19" t="str">
        <f>IF('PCA 2022 consolidado'!$B544="","",VLOOKUP(B544,dados!$A$1:$B$24,2,FALSE))</f>
        <v/>
      </c>
      <c r="D544" s="19"/>
      <c r="E544" s="30"/>
      <c r="F544" s="31"/>
      <c r="G544" s="31"/>
      <c r="H544" s="19"/>
      <c r="I544" s="32"/>
      <c r="J544" s="32"/>
      <c r="K544" s="32"/>
      <c r="L544" s="32"/>
      <c r="M544" s="32"/>
      <c r="N544" s="34"/>
      <c r="O544" s="32"/>
      <c r="P544" s="32"/>
      <c r="Q544" s="32"/>
      <c r="R544" s="32"/>
      <c r="S544" s="36"/>
      <c r="T544" s="36"/>
      <c r="U544" s="32"/>
      <c r="V544" s="32"/>
      <c r="W544" s="31"/>
      <c r="X544" s="37"/>
      <c r="Y544" s="38"/>
      <c r="Z544" s="19"/>
      <c r="AA544" s="19"/>
      <c r="AB544" s="19"/>
      <c r="AC544" s="19"/>
      <c r="AD544" s="38"/>
      <c r="AE544" s="19"/>
      <c r="AF544" s="29"/>
      <c r="AG544" s="29"/>
      <c r="AH544" s="29"/>
      <c r="AI544" s="29"/>
      <c r="AJ544" s="29"/>
    </row>
    <row r="545" spans="1:36" ht="15.75" customHeight="1">
      <c r="A545" s="39"/>
      <c r="B545" s="39"/>
      <c r="C545" s="39" t="str">
        <f>IF('PCA 2022 consolidado'!$B545="","",VLOOKUP(B545,dados!$A$1:$B$24,2,FALSE))</f>
        <v/>
      </c>
      <c r="D545" s="39"/>
      <c r="E545" s="47"/>
      <c r="F545" s="44"/>
      <c r="G545" s="44"/>
      <c r="H545" s="39"/>
      <c r="I545" s="40"/>
      <c r="J545" s="40"/>
      <c r="K545" s="40"/>
      <c r="L545" s="40"/>
      <c r="M545" s="40"/>
      <c r="N545" s="42"/>
      <c r="O545" s="40"/>
      <c r="P545" s="40"/>
      <c r="Q545" s="40"/>
      <c r="R545" s="40"/>
      <c r="S545" s="43"/>
      <c r="T545" s="43"/>
      <c r="U545" s="40"/>
      <c r="V545" s="40"/>
      <c r="W545" s="44"/>
      <c r="X545" s="45"/>
      <c r="Y545" s="46"/>
      <c r="Z545" s="39"/>
      <c r="AA545" s="39"/>
      <c r="AB545" s="39"/>
      <c r="AC545" s="39"/>
      <c r="AD545" s="46"/>
      <c r="AE545" s="39"/>
      <c r="AF545" s="29"/>
      <c r="AG545" s="29"/>
      <c r="AH545" s="29"/>
      <c r="AI545" s="29"/>
      <c r="AJ545" s="29"/>
    </row>
    <row r="546" spans="1:36" ht="15.75" customHeight="1">
      <c r="A546" s="19"/>
      <c r="B546" s="19"/>
      <c r="C546" s="19" t="str">
        <f>IF('PCA 2022 consolidado'!$B546="","",VLOOKUP(B546,dados!$A$1:$B$24,2,FALSE))</f>
        <v/>
      </c>
      <c r="D546" s="19"/>
      <c r="E546" s="30"/>
      <c r="F546" s="31"/>
      <c r="G546" s="31"/>
      <c r="H546" s="19"/>
      <c r="I546" s="32"/>
      <c r="J546" s="32"/>
      <c r="K546" s="32"/>
      <c r="L546" s="32"/>
      <c r="M546" s="32"/>
      <c r="N546" s="34"/>
      <c r="O546" s="32"/>
      <c r="P546" s="32"/>
      <c r="Q546" s="32"/>
      <c r="R546" s="32"/>
      <c r="S546" s="36"/>
      <c r="T546" s="36"/>
      <c r="U546" s="32"/>
      <c r="V546" s="32"/>
      <c r="W546" s="31"/>
      <c r="X546" s="37"/>
      <c r="Y546" s="38"/>
      <c r="Z546" s="19"/>
      <c r="AA546" s="19"/>
      <c r="AB546" s="19"/>
      <c r="AC546" s="19"/>
      <c r="AD546" s="38"/>
      <c r="AE546" s="19"/>
      <c r="AF546" s="29"/>
      <c r="AG546" s="29"/>
      <c r="AH546" s="29"/>
      <c r="AI546" s="29"/>
      <c r="AJ546" s="29"/>
    </row>
    <row r="547" spans="1:36" ht="15.75" customHeight="1">
      <c r="A547" s="39"/>
      <c r="B547" s="39"/>
      <c r="C547" s="39" t="str">
        <f>IF('PCA 2022 consolidado'!$B547="","",VLOOKUP(B547,dados!$A$1:$B$24,2,FALSE))</f>
        <v/>
      </c>
      <c r="D547" s="39"/>
      <c r="E547" s="47"/>
      <c r="F547" s="44"/>
      <c r="G547" s="44"/>
      <c r="H547" s="39"/>
      <c r="I547" s="40"/>
      <c r="J547" s="40"/>
      <c r="K547" s="40"/>
      <c r="L547" s="40"/>
      <c r="M547" s="40"/>
      <c r="N547" s="42"/>
      <c r="O547" s="40"/>
      <c r="P547" s="40"/>
      <c r="Q547" s="40"/>
      <c r="R547" s="40"/>
      <c r="S547" s="43"/>
      <c r="T547" s="43"/>
      <c r="U547" s="40"/>
      <c r="V547" s="40"/>
      <c r="W547" s="44"/>
      <c r="X547" s="45"/>
      <c r="Y547" s="46"/>
      <c r="Z547" s="39"/>
      <c r="AA547" s="39"/>
      <c r="AB547" s="39"/>
      <c r="AC547" s="39"/>
      <c r="AD547" s="46"/>
      <c r="AE547" s="39"/>
      <c r="AF547" s="29"/>
      <c r="AG547" s="29"/>
      <c r="AH547" s="29"/>
      <c r="AI547" s="29"/>
      <c r="AJ547" s="29"/>
    </row>
    <row r="548" spans="1:36" ht="15.75" customHeight="1">
      <c r="A548" s="19"/>
      <c r="B548" s="19"/>
      <c r="C548" s="19" t="str">
        <f>IF('PCA 2022 consolidado'!$B548="","",VLOOKUP(B548,dados!$A$1:$B$24,2,FALSE))</f>
        <v/>
      </c>
      <c r="D548" s="19"/>
      <c r="E548" s="30"/>
      <c r="F548" s="31"/>
      <c r="G548" s="31"/>
      <c r="H548" s="19"/>
      <c r="I548" s="32"/>
      <c r="J548" s="32"/>
      <c r="K548" s="32"/>
      <c r="L548" s="32"/>
      <c r="M548" s="32"/>
      <c r="N548" s="34"/>
      <c r="O548" s="32"/>
      <c r="P548" s="32"/>
      <c r="Q548" s="32"/>
      <c r="R548" s="32"/>
      <c r="S548" s="36"/>
      <c r="T548" s="36"/>
      <c r="U548" s="32"/>
      <c r="V548" s="32"/>
      <c r="W548" s="31"/>
      <c r="X548" s="37"/>
      <c r="Y548" s="38"/>
      <c r="Z548" s="19"/>
      <c r="AA548" s="19"/>
      <c r="AB548" s="19"/>
      <c r="AC548" s="19"/>
      <c r="AD548" s="38"/>
      <c r="AE548" s="19"/>
      <c r="AF548" s="29"/>
      <c r="AG548" s="29"/>
      <c r="AH548" s="29"/>
      <c r="AI548" s="29"/>
      <c r="AJ548" s="29"/>
    </row>
    <row r="549" spans="1:36" ht="15.75" customHeight="1">
      <c r="A549" s="39"/>
      <c r="B549" s="39"/>
      <c r="C549" s="39" t="str">
        <f>IF('PCA 2022 consolidado'!$B549="","",VLOOKUP(B549,dados!$A$1:$B$24,2,FALSE))</f>
        <v/>
      </c>
      <c r="D549" s="39"/>
      <c r="E549" s="47"/>
      <c r="F549" s="44"/>
      <c r="G549" s="44"/>
      <c r="H549" s="39"/>
      <c r="I549" s="40"/>
      <c r="J549" s="40"/>
      <c r="K549" s="40"/>
      <c r="L549" s="40"/>
      <c r="M549" s="40"/>
      <c r="N549" s="42"/>
      <c r="O549" s="40"/>
      <c r="P549" s="40"/>
      <c r="Q549" s="40"/>
      <c r="R549" s="40"/>
      <c r="S549" s="43"/>
      <c r="T549" s="43"/>
      <c r="U549" s="40"/>
      <c r="V549" s="40"/>
      <c r="W549" s="44"/>
      <c r="X549" s="45"/>
      <c r="Y549" s="46"/>
      <c r="Z549" s="39"/>
      <c r="AA549" s="39"/>
      <c r="AB549" s="39"/>
      <c r="AC549" s="39"/>
      <c r="AD549" s="46"/>
      <c r="AE549" s="39"/>
      <c r="AF549" s="29"/>
      <c r="AG549" s="29"/>
      <c r="AH549" s="29"/>
      <c r="AI549" s="29"/>
      <c r="AJ549" s="29"/>
    </row>
    <row r="550" spans="1:36" ht="15.75" customHeight="1">
      <c r="A550" s="19"/>
      <c r="B550" s="19"/>
      <c r="C550" s="19" t="str">
        <f>IF('PCA 2022 consolidado'!$B550="","",VLOOKUP(B550,dados!$A$1:$B$24,2,FALSE))</f>
        <v/>
      </c>
      <c r="D550" s="19"/>
      <c r="E550" s="30"/>
      <c r="F550" s="31"/>
      <c r="G550" s="31"/>
      <c r="H550" s="19"/>
      <c r="I550" s="32"/>
      <c r="J550" s="32"/>
      <c r="K550" s="32"/>
      <c r="L550" s="32"/>
      <c r="M550" s="32"/>
      <c r="N550" s="34"/>
      <c r="O550" s="32"/>
      <c r="P550" s="32"/>
      <c r="Q550" s="32"/>
      <c r="R550" s="32"/>
      <c r="S550" s="36"/>
      <c r="T550" s="36"/>
      <c r="U550" s="32"/>
      <c r="V550" s="32"/>
      <c r="W550" s="31"/>
      <c r="X550" s="37"/>
      <c r="Y550" s="38"/>
      <c r="Z550" s="19"/>
      <c r="AA550" s="19"/>
      <c r="AB550" s="19"/>
      <c r="AC550" s="19"/>
      <c r="AD550" s="38"/>
      <c r="AE550" s="19"/>
      <c r="AF550" s="29"/>
      <c r="AG550" s="29"/>
      <c r="AH550" s="29"/>
      <c r="AI550" s="29"/>
      <c r="AJ550" s="29"/>
    </row>
    <row r="551" spans="1:36" ht="15.75" customHeight="1">
      <c r="A551" s="39"/>
      <c r="B551" s="39"/>
      <c r="C551" s="39" t="str">
        <f>IF('PCA 2022 consolidado'!$B551="","",VLOOKUP(B551,dados!$A$1:$B$24,2,FALSE))</f>
        <v/>
      </c>
      <c r="D551" s="39"/>
      <c r="E551" s="47"/>
      <c r="F551" s="44"/>
      <c r="G551" s="44"/>
      <c r="H551" s="39"/>
      <c r="I551" s="40"/>
      <c r="J551" s="40"/>
      <c r="K551" s="40"/>
      <c r="L551" s="40"/>
      <c r="M551" s="40"/>
      <c r="N551" s="42"/>
      <c r="O551" s="40"/>
      <c r="P551" s="40"/>
      <c r="Q551" s="40"/>
      <c r="R551" s="40"/>
      <c r="S551" s="43"/>
      <c r="T551" s="43"/>
      <c r="U551" s="40"/>
      <c r="V551" s="40"/>
      <c r="W551" s="44"/>
      <c r="X551" s="45"/>
      <c r="Y551" s="46"/>
      <c r="Z551" s="39"/>
      <c r="AA551" s="39"/>
      <c r="AB551" s="39"/>
      <c r="AC551" s="39"/>
      <c r="AD551" s="46"/>
      <c r="AE551" s="39"/>
      <c r="AF551" s="29"/>
      <c r="AG551" s="29"/>
      <c r="AH551" s="29"/>
      <c r="AI551" s="29"/>
      <c r="AJ551" s="29"/>
    </row>
    <row r="552" spans="1:36" ht="15.75" customHeight="1">
      <c r="A552" s="19"/>
      <c r="B552" s="19"/>
      <c r="C552" s="19" t="str">
        <f>IF('PCA 2022 consolidado'!$B552="","",VLOOKUP(B552,dados!$A$1:$B$24,2,FALSE))</f>
        <v/>
      </c>
      <c r="D552" s="19"/>
      <c r="E552" s="30"/>
      <c r="F552" s="31"/>
      <c r="G552" s="31"/>
      <c r="H552" s="19"/>
      <c r="I552" s="32"/>
      <c r="J552" s="32"/>
      <c r="K552" s="32"/>
      <c r="L552" s="32"/>
      <c r="M552" s="32"/>
      <c r="N552" s="34"/>
      <c r="O552" s="32"/>
      <c r="P552" s="32"/>
      <c r="Q552" s="32"/>
      <c r="R552" s="32"/>
      <c r="S552" s="36"/>
      <c r="T552" s="36"/>
      <c r="U552" s="32"/>
      <c r="V552" s="32"/>
      <c r="W552" s="31"/>
      <c r="X552" s="37"/>
      <c r="Y552" s="38"/>
      <c r="Z552" s="19"/>
      <c r="AA552" s="19"/>
      <c r="AB552" s="19"/>
      <c r="AC552" s="19"/>
      <c r="AD552" s="38"/>
      <c r="AE552" s="19"/>
      <c r="AF552" s="29"/>
      <c r="AG552" s="29"/>
      <c r="AH552" s="29"/>
      <c r="AI552" s="29"/>
      <c r="AJ552" s="29"/>
    </row>
    <row r="553" spans="1:36" ht="15.75" customHeight="1">
      <c r="A553" s="39"/>
      <c r="B553" s="39"/>
      <c r="C553" s="39" t="str">
        <f>IF('PCA 2022 consolidado'!$B553="","",VLOOKUP(B553,dados!$A$1:$B$24,2,FALSE))</f>
        <v/>
      </c>
      <c r="D553" s="39"/>
      <c r="E553" s="47"/>
      <c r="F553" s="44"/>
      <c r="G553" s="44"/>
      <c r="H553" s="39"/>
      <c r="I553" s="40"/>
      <c r="J553" s="40"/>
      <c r="K553" s="40"/>
      <c r="L553" s="40"/>
      <c r="M553" s="40"/>
      <c r="N553" s="42"/>
      <c r="O553" s="40"/>
      <c r="P553" s="40"/>
      <c r="Q553" s="40"/>
      <c r="R553" s="40"/>
      <c r="S553" s="43"/>
      <c r="T553" s="43"/>
      <c r="U553" s="40"/>
      <c r="V553" s="40"/>
      <c r="W553" s="44"/>
      <c r="X553" s="45"/>
      <c r="Y553" s="46"/>
      <c r="Z553" s="39"/>
      <c r="AA553" s="39"/>
      <c r="AB553" s="39"/>
      <c r="AC553" s="39"/>
      <c r="AD553" s="46"/>
      <c r="AE553" s="39"/>
      <c r="AF553" s="29"/>
      <c r="AG553" s="29"/>
      <c r="AH553" s="29"/>
      <c r="AI553" s="29"/>
      <c r="AJ553" s="29"/>
    </row>
    <row r="554" spans="1:36" ht="15.75" customHeight="1">
      <c r="A554" s="19"/>
      <c r="B554" s="19"/>
      <c r="C554" s="19" t="str">
        <f>IF('PCA 2022 consolidado'!$B554="","",VLOOKUP(B554,dados!$A$1:$B$24,2,FALSE))</f>
        <v/>
      </c>
      <c r="D554" s="19"/>
      <c r="E554" s="30"/>
      <c r="F554" s="31"/>
      <c r="G554" s="31"/>
      <c r="H554" s="19"/>
      <c r="I554" s="32"/>
      <c r="J554" s="32"/>
      <c r="K554" s="32"/>
      <c r="L554" s="32"/>
      <c r="M554" s="32"/>
      <c r="N554" s="34"/>
      <c r="O554" s="32"/>
      <c r="P554" s="32"/>
      <c r="Q554" s="32"/>
      <c r="R554" s="32"/>
      <c r="S554" s="36"/>
      <c r="T554" s="36"/>
      <c r="U554" s="32"/>
      <c r="V554" s="32"/>
      <c r="W554" s="31"/>
      <c r="X554" s="37"/>
      <c r="Y554" s="38"/>
      <c r="Z554" s="19"/>
      <c r="AA554" s="19"/>
      <c r="AB554" s="19"/>
      <c r="AC554" s="19"/>
      <c r="AD554" s="38"/>
      <c r="AE554" s="19"/>
      <c r="AF554" s="29"/>
      <c r="AG554" s="29"/>
      <c r="AH554" s="29"/>
      <c r="AI554" s="29"/>
      <c r="AJ554" s="29"/>
    </row>
    <row r="555" spans="1:36" ht="15.75" customHeight="1">
      <c r="A555" s="39"/>
      <c r="B555" s="39"/>
      <c r="C555" s="39" t="str">
        <f>IF('PCA 2022 consolidado'!$B555="","",VLOOKUP(B555,dados!$A$1:$B$24,2,FALSE))</f>
        <v/>
      </c>
      <c r="D555" s="39"/>
      <c r="E555" s="47"/>
      <c r="F555" s="44"/>
      <c r="G555" s="44"/>
      <c r="H555" s="39"/>
      <c r="I555" s="40"/>
      <c r="J555" s="40"/>
      <c r="K555" s="40"/>
      <c r="L555" s="40"/>
      <c r="M555" s="40"/>
      <c r="N555" s="42"/>
      <c r="O555" s="40"/>
      <c r="P555" s="40"/>
      <c r="Q555" s="40"/>
      <c r="R555" s="40"/>
      <c r="S555" s="43"/>
      <c r="T555" s="43"/>
      <c r="U555" s="40"/>
      <c r="V555" s="40"/>
      <c r="W555" s="44"/>
      <c r="X555" s="45"/>
      <c r="Y555" s="46"/>
      <c r="Z555" s="39"/>
      <c r="AA555" s="39"/>
      <c r="AB555" s="39"/>
      <c r="AC555" s="39"/>
      <c r="AD555" s="46"/>
      <c r="AE555" s="39"/>
      <c r="AF555" s="29"/>
      <c r="AG555" s="29"/>
      <c r="AH555" s="29"/>
      <c r="AI555" s="29"/>
      <c r="AJ555" s="29"/>
    </row>
    <row r="556" spans="1:36" ht="15.75" customHeight="1">
      <c r="A556" s="19"/>
      <c r="B556" s="19"/>
      <c r="C556" s="19" t="str">
        <f>IF('PCA 2022 consolidado'!$B556="","",VLOOKUP(B556,dados!$A$1:$B$24,2,FALSE))</f>
        <v/>
      </c>
      <c r="D556" s="19"/>
      <c r="E556" s="30"/>
      <c r="F556" s="31"/>
      <c r="G556" s="31"/>
      <c r="H556" s="19"/>
      <c r="I556" s="32"/>
      <c r="J556" s="32"/>
      <c r="K556" s="32"/>
      <c r="L556" s="32"/>
      <c r="M556" s="32"/>
      <c r="N556" s="34"/>
      <c r="O556" s="32"/>
      <c r="P556" s="32"/>
      <c r="Q556" s="32"/>
      <c r="R556" s="32"/>
      <c r="S556" s="36"/>
      <c r="T556" s="36"/>
      <c r="U556" s="32"/>
      <c r="V556" s="32"/>
      <c r="W556" s="31"/>
      <c r="X556" s="37"/>
      <c r="Y556" s="38"/>
      <c r="Z556" s="19"/>
      <c r="AA556" s="19"/>
      <c r="AB556" s="19"/>
      <c r="AC556" s="19"/>
      <c r="AD556" s="38"/>
      <c r="AE556" s="19"/>
      <c r="AF556" s="29"/>
      <c r="AG556" s="29"/>
      <c r="AH556" s="29"/>
      <c r="AI556" s="29"/>
      <c r="AJ556" s="29"/>
    </row>
    <row r="557" spans="1:36" ht="15.75" customHeight="1">
      <c r="A557" s="39"/>
      <c r="B557" s="39"/>
      <c r="C557" s="39" t="str">
        <f>IF('PCA 2022 consolidado'!$B557="","",VLOOKUP(B557,dados!$A$1:$B$24,2,FALSE))</f>
        <v/>
      </c>
      <c r="D557" s="39"/>
      <c r="E557" s="47"/>
      <c r="F557" s="44"/>
      <c r="G557" s="44"/>
      <c r="H557" s="39"/>
      <c r="I557" s="40"/>
      <c r="J557" s="40"/>
      <c r="K557" s="40"/>
      <c r="L557" s="40"/>
      <c r="M557" s="40"/>
      <c r="N557" s="42"/>
      <c r="O557" s="40"/>
      <c r="P557" s="40"/>
      <c r="Q557" s="40"/>
      <c r="R557" s="40"/>
      <c r="S557" s="43"/>
      <c r="T557" s="43"/>
      <c r="U557" s="40"/>
      <c r="V557" s="40"/>
      <c r="W557" s="44"/>
      <c r="X557" s="45"/>
      <c r="Y557" s="46"/>
      <c r="Z557" s="39"/>
      <c r="AA557" s="39"/>
      <c r="AB557" s="39"/>
      <c r="AC557" s="39"/>
      <c r="AD557" s="46"/>
      <c r="AE557" s="39"/>
      <c r="AF557" s="29"/>
      <c r="AG557" s="29"/>
      <c r="AH557" s="29"/>
      <c r="AI557" s="29"/>
      <c r="AJ557" s="29"/>
    </row>
    <row r="558" spans="1:36" ht="15.75" customHeight="1">
      <c r="A558" s="19"/>
      <c r="B558" s="19"/>
      <c r="C558" s="19" t="str">
        <f>IF('PCA 2022 consolidado'!$B558="","",VLOOKUP(B558,dados!$A$1:$B$24,2,FALSE))</f>
        <v/>
      </c>
      <c r="D558" s="19"/>
      <c r="E558" s="30"/>
      <c r="F558" s="31"/>
      <c r="G558" s="31"/>
      <c r="H558" s="19"/>
      <c r="I558" s="32"/>
      <c r="J558" s="32"/>
      <c r="K558" s="32"/>
      <c r="L558" s="32"/>
      <c r="M558" s="32"/>
      <c r="N558" s="34"/>
      <c r="O558" s="32"/>
      <c r="P558" s="32"/>
      <c r="Q558" s="32"/>
      <c r="R558" s="32"/>
      <c r="S558" s="36"/>
      <c r="T558" s="36"/>
      <c r="U558" s="32"/>
      <c r="V558" s="32"/>
      <c r="W558" s="31"/>
      <c r="X558" s="37"/>
      <c r="Y558" s="38"/>
      <c r="Z558" s="19"/>
      <c r="AA558" s="19"/>
      <c r="AB558" s="19"/>
      <c r="AC558" s="19"/>
      <c r="AD558" s="38"/>
      <c r="AE558" s="19"/>
      <c r="AF558" s="29"/>
      <c r="AG558" s="29"/>
      <c r="AH558" s="29"/>
      <c r="AI558" s="29"/>
      <c r="AJ558" s="29"/>
    </row>
    <row r="559" spans="1:36" ht="15.75" customHeight="1">
      <c r="A559" s="39"/>
      <c r="B559" s="39"/>
      <c r="C559" s="39" t="str">
        <f>IF('PCA 2022 consolidado'!$B559="","",VLOOKUP(B559,dados!$A$1:$B$24,2,FALSE))</f>
        <v/>
      </c>
      <c r="D559" s="39"/>
      <c r="E559" s="47"/>
      <c r="F559" s="44"/>
      <c r="G559" s="44"/>
      <c r="H559" s="39"/>
      <c r="I559" s="40"/>
      <c r="J559" s="40"/>
      <c r="K559" s="40"/>
      <c r="L559" s="40"/>
      <c r="M559" s="40"/>
      <c r="N559" s="42"/>
      <c r="O559" s="40"/>
      <c r="P559" s="40"/>
      <c r="Q559" s="40"/>
      <c r="R559" s="40"/>
      <c r="S559" s="43"/>
      <c r="T559" s="43"/>
      <c r="U559" s="40"/>
      <c r="V559" s="40"/>
      <c r="W559" s="44"/>
      <c r="X559" s="45"/>
      <c r="Y559" s="46"/>
      <c r="Z559" s="39"/>
      <c r="AA559" s="39"/>
      <c r="AB559" s="39"/>
      <c r="AC559" s="39"/>
      <c r="AD559" s="46"/>
      <c r="AE559" s="39"/>
      <c r="AF559" s="29"/>
      <c r="AG559" s="29"/>
      <c r="AH559" s="29"/>
      <c r="AI559" s="29"/>
      <c r="AJ559" s="29"/>
    </row>
    <row r="560" spans="1:36" ht="15.75" customHeight="1">
      <c r="A560" s="19"/>
      <c r="B560" s="19"/>
      <c r="C560" s="19" t="str">
        <f>IF('PCA 2022 consolidado'!$B560="","",VLOOKUP(B560,dados!$A$1:$B$24,2,FALSE))</f>
        <v/>
      </c>
      <c r="D560" s="19"/>
      <c r="E560" s="30"/>
      <c r="F560" s="31"/>
      <c r="G560" s="31"/>
      <c r="H560" s="19"/>
      <c r="I560" s="32"/>
      <c r="J560" s="32"/>
      <c r="K560" s="32"/>
      <c r="L560" s="32"/>
      <c r="M560" s="32"/>
      <c r="N560" s="34"/>
      <c r="O560" s="32"/>
      <c r="P560" s="32"/>
      <c r="Q560" s="32"/>
      <c r="R560" s="32"/>
      <c r="S560" s="36"/>
      <c r="T560" s="36"/>
      <c r="U560" s="32"/>
      <c r="V560" s="32"/>
      <c r="W560" s="31"/>
      <c r="X560" s="37"/>
      <c r="Y560" s="38"/>
      <c r="Z560" s="19"/>
      <c r="AA560" s="19"/>
      <c r="AB560" s="19"/>
      <c r="AC560" s="19"/>
      <c r="AD560" s="38"/>
      <c r="AE560" s="19"/>
      <c r="AF560" s="29"/>
      <c r="AG560" s="29"/>
      <c r="AH560" s="29"/>
      <c r="AI560" s="29"/>
      <c r="AJ560" s="29"/>
    </row>
    <row r="561" spans="1:36" ht="15.75" customHeight="1">
      <c r="A561" s="39"/>
      <c r="B561" s="39"/>
      <c r="C561" s="39" t="str">
        <f>IF('PCA 2022 consolidado'!$B561="","",VLOOKUP(B561,dados!$A$1:$B$24,2,FALSE))</f>
        <v/>
      </c>
      <c r="D561" s="39"/>
      <c r="E561" s="47"/>
      <c r="F561" s="44"/>
      <c r="G561" s="44"/>
      <c r="H561" s="39"/>
      <c r="I561" s="40"/>
      <c r="J561" s="40"/>
      <c r="K561" s="40"/>
      <c r="L561" s="40"/>
      <c r="M561" s="40"/>
      <c r="N561" s="42"/>
      <c r="O561" s="40"/>
      <c r="P561" s="40"/>
      <c r="Q561" s="40"/>
      <c r="R561" s="40"/>
      <c r="S561" s="43"/>
      <c r="T561" s="43"/>
      <c r="U561" s="40"/>
      <c r="V561" s="40"/>
      <c r="W561" s="44"/>
      <c r="X561" s="45"/>
      <c r="Y561" s="46"/>
      <c r="Z561" s="39"/>
      <c r="AA561" s="39"/>
      <c r="AB561" s="39"/>
      <c r="AC561" s="39"/>
      <c r="AD561" s="46"/>
      <c r="AE561" s="39"/>
      <c r="AF561" s="29"/>
      <c r="AG561" s="29"/>
      <c r="AH561" s="29"/>
      <c r="AI561" s="29"/>
      <c r="AJ561" s="29"/>
    </row>
    <row r="562" spans="1:36" ht="15.75" customHeight="1">
      <c r="A562" s="19"/>
      <c r="B562" s="19"/>
      <c r="C562" s="19" t="str">
        <f>IF('PCA 2022 consolidado'!$B562="","",VLOOKUP(B562,dados!$A$1:$B$24,2,FALSE))</f>
        <v/>
      </c>
      <c r="D562" s="19"/>
      <c r="E562" s="30"/>
      <c r="F562" s="31"/>
      <c r="G562" s="31"/>
      <c r="H562" s="19"/>
      <c r="I562" s="32"/>
      <c r="J562" s="32"/>
      <c r="K562" s="32"/>
      <c r="L562" s="32"/>
      <c r="M562" s="32"/>
      <c r="N562" s="34"/>
      <c r="O562" s="32"/>
      <c r="P562" s="32"/>
      <c r="Q562" s="32"/>
      <c r="R562" s="32"/>
      <c r="S562" s="36"/>
      <c r="T562" s="36"/>
      <c r="U562" s="32"/>
      <c r="V562" s="32"/>
      <c r="W562" s="31"/>
      <c r="X562" s="37"/>
      <c r="Y562" s="38"/>
      <c r="Z562" s="19"/>
      <c r="AA562" s="19"/>
      <c r="AB562" s="19"/>
      <c r="AC562" s="19"/>
      <c r="AD562" s="38"/>
      <c r="AE562" s="19"/>
      <c r="AF562" s="29"/>
      <c r="AG562" s="29"/>
      <c r="AH562" s="29"/>
      <c r="AI562" s="29"/>
      <c r="AJ562" s="29"/>
    </row>
    <row r="563" spans="1:36" ht="15.75" customHeight="1">
      <c r="A563" s="39"/>
      <c r="B563" s="39"/>
      <c r="C563" s="39" t="str">
        <f>IF('PCA 2022 consolidado'!$B563="","",VLOOKUP(B563,dados!$A$1:$B$24,2,FALSE))</f>
        <v/>
      </c>
      <c r="D563" s="39"/>
      <c r="E563" s="47"/>
      <c r="F563" s="44"/>
      <c r="G563" s="44"/>
      <c r="H563" s="39"/>
      <c r="I563" s="40"/>
      <c r="J563" s="40"/>
      <c r="K563" s="40"/>
      <c r="L563" s="40"/>
      <c r="M563" s="40"/>
      <c r="N563" s="42"/>
      <c r="O563" s="40"/>
      <c r="P563" s="40"/>
      <c r="Q563" s="40"/>
      <c r="R563" s="40"/>
      <c r="S563" s="43"/>
      <c r="T563" s="43"/>
      <c r="U563" s="40"/>
      <c r="V563" s="40"/>
      <c r="W563" s="44"/>
      <c r="X563" s="45"/>
      <c r="Y563" s="46"/>
      <c r="Z563" s="39"/>
      <c r="AA563" s="39"/>
      <c r="AB563" s="39"/>
      <c r="AC563" s="39"/>
      <c r="AD563" s="46"/>
      <c r="AE563" s="39"/>
      <c r="AF563" s="29"/>
      <c r="AG563" s="29"/>
      <c r="AH563" s="29"/>
      <c r="AI563" s="29"/>
      <c r="AJ563" s="29"/>
    </row>
    <row r="564" spans="1:36" ht="15.75" customHeight="1">
      <c r="A564" s="19"/>
      <c r="B564" s="19"/>
      <c r="C564" s="19" t="str">
        <f>IF('PCA 2022 consolidado'!$B564="","",VLOOKUP(B564,dados!$A$1:$B$24,2,FALSE))</f>
        <v/>
      </c>
      <c r="D564" s="19"/>
      <c r="E564" s="30"/>
      <c r="F564" s="31"/>
      <c r="G564" s="31"/>
      <c r="H564" s="19"/>
      <c r="I564" s="32"/>
      <c r="J564" s="32"/>
      <c r="K564" s="32"/>
      <c r="L564" s="32"/>
      <c r="M564" s="32"/>
      <c r="N564" s="34"/>
      <c r="O564" s="32"/>
      <c r="P564" s="32"/>
      <c r="Q564" s="32"/>
      <c r="R564" s="32"/>
      <c r="S564" s="36"/>
      <c r="T564" s="36"/>
      <c r="U564" s="32"/>
      <c r="V564" s="32"/>
      <c r="W564" s="31"/>
      <c r="X564" s="37"/>
      <c r="Y564" s="38"/>
      <c r="Z564" s="19"/>
      <c r="AA564" s="19"/>
      <c r="AB564" s="19"/>
      <c r="AC564" s="19"/>
      <c r="AD564" s="38"/>
      <c r="AE564" s="19"/>
      <c r="AF564" s="29"/>
      <c r="AG564" s="29"/>
      <c r="AH564" s="29"/>
      <c r="AI564" s="29"/>
      <c r="AJ564" s="29"/>
    </row>
    <row r="565" spans="1:36" ht="15.75" customHeight="1">
      <c r="A565" s="39"/>
      <c r="B565" s="39"/>
      <c r="C565" s="39" t="str">
        <f>IF('PCA 2022 consolidado'!$B565="","",VLOOKUP(B565,dados!$A$1:$B$24,2,FALSE))</f>
        <v/>
      </c>
      <c r="D565" s="39"/>
      <c r="E565" s="47"/>
      <c r="F565" s="44"/>
      <c r="G565" s="44"/>
      <c r="H565" s="39"/>
      <c r="I565" s="40"/>
      <c r="J565" s="40"/>
      <c r="K565" s="40"/>
      <c r="L565" s="40"/>
      <c r="M565" s="40"/>
      <c r="N565" s="42"/>
      <c r="O565" s="40"/>
      <c r="P565" s="40"/>
      <c r="Q565" s="40"/>
      <c r="R565" s="40"/>
      <c r="S565" s="43"/>
      <c r="T565" s="43"/>
      <c r="U565" s="40"/>
      <c r="V565" s="40"/>
      <c r="W565" s="44"/>
      <c r="X565" s="45"/>
      <c r="Y565" s="46"/>
      <c r="Z565" s="39"/>
      <c r="AA565" s="39"/>
      <c r="AB565" s="39"/>
      <c r="AC565" s="39"/>
      <c r="AD565" s="46"/>
      <c r="AE565" s="39"/>
      <c r="AF565" s="29"/>
      <c r="AG565" s="29"/>
      <c r="AH565" s="29"/>
      <c r="AI565" s="29"/>
      <c r="AJ565" s="29"/>
    </row>
    <row r="566" spans="1:36" ht="15.75" customHeight="1">
      <c r="A566" s="19"/>
      <c r="B566" s="19"/>
      <c r="C566" s="19" t="str">
        <f>IF('PCA 2022 consolidado'!$B566="","",VLOOKUP(B566,dados!$A$1:$B$24,2,FALSE))</f>
        <v/>
      </c>
      <c r="D566" s="19"/>
      <c r="E566" s="30"/>
      <c r="F566" s="31"/>
      <c r="G566" s="31"/>
      <c r="H566" s="19"/>
      <c r="I566" s="32"/>
      <c r="J566" s="32"/>
      <c r="K566" s="32"/>
      <c r="L566" s="32"/>
      <c r="M566" s="32"/>
      <c r="N566" s="34"/>
      <c r="O566" s="32"/>
      <c r="P566" s="32"/>
      <c r="Q566" s="32"/>
      <c r="R566" s="32"/>
      <c r="S566" s="36"/>
      <c r="T566" s="36"/>
      <c r="U566" s="32"/>
      <c r="V566" s="32"/>
      <c r="W566" s="31"/>
      <c r="X566" s="37"/>
      <c r="Y566" s="38"/>
      <c r="Z566" s="19"/>
      <c r="AA566" s="19"/>
      <c r="AB566" s="19"/>
      <c r="AC566" s="19"/>
      <c r="AD566" s="38"/>
      <c r="AE566" s="19"/>
      <c r="AF566" s="29"/>
      <c r="AG566" s="29"/>
      <c r="AH566" s="29"/>
      <c r="AI566" s="29"/>
      <c r="AJ566" s="29"/>
    </row>
    <row r="567" spans="1:36" ht="15.75" customHeight="1">
      <c r="A567" s="39"/>
      <c r="B567" s="39"/>
      <c r="C567" s="39" t="str">
        <f>IF('PCA 2022 consolidado'!$B567="","",VLOOKUP(B567,dados!$A$1:$B$24,2,FALSE))</f>
        <v/>
      </c>
      <c r="D567" s="39"/>
      <c r="E567" s="47"/>
      <c r="F567" s="44"/>
      <c r="G567" s="44"/>
      <c r="H567" s="39"/>
      <c r="I567" s="40"/>
      <c r="J567" s="40"/>
      <c r="K567" s="40"/>
      <c r="L567" s="40"/>
      <c r="M567" s="40"/>
      <c r="N567" s="42"/>
      <c r="O567" s="40"/>
      <c r="P567" s="40"/>
      <c r="Q567" s="40"/>
      <c r="R567" s="40"/>
      <c r="S567" s="43"/>
      <c r="T567" s="43"/>
      <c r="U567" s="40"/>
      <c r="V567" s="40"/>
      <c r="W567" s="44"/>
      <c r="X567" s="45"/>
      <c r="Y567" s="46"/>
      <c r="Z567" s="39"/>
      <c r="AA567" s="39"/>
      <c r="AB567" s="39"/>
      <c r="AC567" s="39"/>
      <c r="AD567" s="46"/>
      <c r="AE567" s="39"/>
      <c r="AF567" s="29"/>
      <c r="AG567" s="29"/>
      <c r="AH567" s="29"/>
      <c r="AI567" s="29"/>
      <c r="AJ567" s="29"/>
    </row>
    <row r="568" spans="1:36" ht="15.75" customHeight="1">
      <c r="A568" s="19"/>
      <c r="B568" s="19"/>
      <c r="C568" s="19" t="str">
        <f>IF('PCA 2022 consolidado'!$B568="","",VLOOKUP(B568,dados!$A$1:$B$24,2,FALSE))</f>
        <v/>
      </c>
      <c r="D568" s="19"/>
      <c r="E568" s="30"/>
      <c r="F568" s="31"/>
      <c r="G568" s="31"/>
      <c r="H568" s="19"/>
      <c r="I568" s="32"/>
      <c r="J568" s="32"/>
      <c r="K568" s="32"/>
      <c r="L568" s="32"/>
      <c r="M568" s="32"/>
      <c r="N568" s="34"/>
      <c r="O568" s="32"/>
      <c r="P568" s="32"/>
      <c r="Q568" s="32"/>
      <c r="R568" s="32"/>
      <c r="S568" s="36"/>
      <c r="T568" s="36"/>
      <c r="U568" s="32"/>
      <c r="V568" s="32"/>
      <c r="W568" s="31"/>
      <c r="X568" s="37"/>
      <c r="Y568" s="38"/>
      <c r="Z568" s="19"/>
      <c r="AA568" s="19"/>
      <c r="AB568" s="19"/>
      <c r="AC568" s="19"/>
      <c r="AD568" s="38"/>
      <c r="AE568" s="19"/>
      <c r="AF568" s="29"/>
      <c r="AG568" s="29"/>
      <c r="AH568" s="29"/>
      <c r="AI568" s="29"/>
      <c r="AJ568" s="29"/>
    </row>
    <row r="569" spans="1:36" ht="15.75" customHeight="1">
      <c r="A569" s="39"/>
      <c r="B569" s="39"/>
      <c r="C569" s="39" t="str">
        <f>IF('PCA 2022 consolidado'!$B569="","",VLOOKUP(B569,dados!$A$1:$B$24,2,FALSE))</f>
        <v/>
      </c>
      <c r="D569" s="39"/>
      <c r="E569" s="47"/>
      <c r="F569" s="44"/>
      <c r="G569" s="44"/>
      <c r="H569" s="39"/>
      <c r="I569" s="40"/>
      <c r="J569" s="40"/>
      <c r="K569" s="40"/>
      <c r="L569" s="40"/>
      <c r="M569" s="40"/>
      <c r="N569" s="42"/>
      <c r="O569" s="40"/>
      <c r="P569" s="40"/>
      <c r="Q569" s="40"/>
      <c r="R569" s="40"/>
      <c r="S569" s="43"/>
      <c r="T569" s="43"/>
      <c r="U569" s="40"/>
      <c r="V569" s="40"/>
      <c r="W569" s="44"/>
      <c r="X569" s="45"/>
      <c r="Y569" s="46"/>
      <c r="Z569" s="39"/>
      <c r="AA569" s="39"/>
      <c r="AB569" s="39"/>
      <c r="AC569" s="39"/>
      <c r="AD569" s="46"/>
      <c r="AE569" s="39"/>
      <c r="AF569" s="29"/>
      <c r="AG569" s="29"/>
      <c r="AH569" s="29"/>
      <c r="AI569" s="29"/>
      <c r="AJ569" s="29"/>
    </row>
    <row r="570" spans="1:36" ht="15.75" customHeight="1">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row>
    <row r="571" spans="1:36" ht="15.75" customHeight="1">
      <c r="A571" s="29"/>
      <c r="B571" s="29"/>
      <c r="C571" s="29"/>
      <c r="D571" s="29"/>
      <c r="E571" s="29"/>
      <c r="F571" s="29"/>
      <c r="G571" s="29"/>
      <c r="H571" s="29"/>
      <c r="I571" s="29"/>
      <c r="J571" s="29"/>
      <c r="K571" s="29"/>
      <c r="L571" s="29"/>
      <c r="M571" s="29"/>
      <c r="N571" s="29"/>
      <c r="O571" s="29"/>
      <c r="P571" s="29"/>
      <c r="Q571" s="29"/>
      <c r="S571" s="29"/>
      <c r="T571" s="29"/>
      <c r="U571" s="29"/>
      <c r="V571" s="29"/>
      <c r="W571" s="29"/>
      <c r="Z571" s="29"/>
      <c r="AA571" s="29"/>
      <c r="AB571" s="29"/>
      <c r="AC571" s="29"/>
      <c r="AD571" s="29"/>
      <c r="AE571" s="29"/>
      <c r="AF571" s="29"/>
      <c r="AG571" s="29"/>
      <c r="AH571" s="29"/>
      <c r="AI571" s="29"/>
      <c r="AJ571" s="29"/>
    </row>
    <row r="572" spans="1:36" ht="15.75" customHeight="1">
      <c r="A572" s="29"/>
      <c r="B572" s="29"/>
      <c r="C572" s="29"/>
      <c r="D572" s="29"/>
      <c r="E572" s="29"/>
      <c r="F572" s="29"/>
      <c r="G572" s="29"/>
      <c r="H572" s="29"/>
      <c r="I572" s="29"/>
      <c r="J572" s="29"/>
      <c r="K572" s="29"/>
      <c r="L572" s="29"/>
      <c r="M572" s="29"/>
      <c r="N572" s="29"/>
      <c r="O572" s="29"/>
      <c r="P572" s="29"/>
      <c r="Q572" s="29"/>
      <c r="S572" s="29"/>
      <c r="T572" s="29"/>
      <c r="U572" s="29"/>
      <c r="V572" s="29"/>
      <c r="W572" s="29"/>
      <c r="Z572" s="29"/>
      <c r="AA572" s="29"/>
      <c r="AB572" s="29"/>
      <c r="AC572" s="29"/>
      <c r="AD572" s="29"/>
      <c r="AE572" s="29"/>
      <c r="AF572" s="29"/>
      <c r="AG572" s="29"/>
      <c r="AH572" s="29"/>
      <c r="AI572" s="29"/>
      <c r="AJ572" s="29"/>
    </row>
    <row r="573" spans="1:36" ht="15.75" customHeight="1">
      <c r="A573" s="29"/>
      <c r="B573" s="29"/>
      <c r="C573" s="29"/>
      <c r="D573" s="29"/>
      <c r="E573" s="29"/>
      <c r="F573" s="29"/>
      <c r="G573" s="29"/>
      <c r="H573" s="29"/>
      <c r="I573" s="29"/>
      <c r="J573" s="29"/>
      <c r="K573" s="29"/>
      <c r="L573" s="29"/>
      <c r="M573" s="29"/>
      <c r="N573" s="29"/>
      <c r="O573" s="29"/>
      <c r="P573" s="29"/>
      <c r="Q573" s="29"/>
      <c r="S573" s="29"/>
      <c r="T573" s="29"/>
      <c r="U573" s="29"/>
      <c r="V573" s="29"/>
      <c r="W573" s="29"/>
      <c r="Z573" s="29"/>
      <c r="AA573" s="29"/>
      <c r="AB573" s="29"/>
      <c r="AC573" s="29"/>
      <c r="AD573" s="29"/>
      <c r="AE573" s="29"/>
      <c r="AF573" s="29"/>
      <c r="AG573" s="29"/>
      <c r="AH573" s="29"/>
      <c r="AI573" s="29"/>
      <c r="AJ573" s="29"/>
    </row>
    <row r="574" spans="1:36" ht="15.75" customHeight="1">
      <c r="A574" s="29"/>
      <c r="B574" s="29"/>
      <c r="C574" s="29"/>
      <c r="D574" s="29"/>
      <c r="E574" s="29"/>
      <c r="F574" s="29"/>
      <c r="G574" s="29"/>
      <c r="H574" s="29"/>
      <c r="I574" s="29"/>
      <c r="J574" s="29"/>
      <c r="K574" s="29"/>
      <c r="L574" s="29"/>
      <c r="M574" s="29"/>
      <c r="N574" s="29"/>
      <c r="O574" s="29"/>
      <c r="P574" s="29"/>
      <c r="Q574" s="29"/>
      <c r="S574" s="29"/>
      <c r="T574" s="29"/>
      <c r="U574" s="29"/>
      <c r="V574" s="29"/>
      <c r="W574" s="29"/>
      <c r="Z574" s="29"/>
      <c r="AA574" s="29"/>
      <c r="AB574" s="29"/>
      <c r="AC574" s="29"/>
      <c r="AD574" s="29"/>
      <c r="AE574" s="29"/>
      <c r="AF574" s="29"/>
      <c r="AG574" s="29"/>
      <c r="AH574" s="29"/>
      <c r="AI574" s="29"/>
      <c r="AJ574" s="29"/>
    </row>
    <row r="575" spans="1:36" ht="15.75" customHeight="1">
      <c r="A575" s="29"/>
      <c r="B575" s="29"/>
      <c r="C575" s="29"/>
      <c r="D575" s="29"/>
      <c r="E575" s="29"/>
      <c r="F575" s="29"/>
      <c r="G575" s="29"/>
      <c r="H575" s="29"/>
      <c r="I575" s="29"/>
      <c r="J575" s="29"/>
      <c r="K575" s="29"/>
      <c r="L575" s="29"/>
      <c r="M575" s="29"/>
      <c r="N575" s="29"/>
      <c r="O575" s="29"/>
      <c r="P575" s="29"/>
      <c r="Q575" s="29"/>
      <c r="S575" s="29"/>
      <c r="T575" s="29"/>
      <c r="U575" s="29"/>
      <c r="V575" s="29"/>
      <c r="W575" s="29"/>
      <c r="Z575" s="29"/>
      <c r="AA575" s="29"/>
      <c r="AB575" s="29"/>
      <c r="AC575" s="29"/>
      <c r="AD575" s="29"/>
      <c r="AE575" s="29"/>
      <c r="AF575" s="29"/>
      <c r="AG575" s="29"/>
      <c r="AH575" s="29"/>
      <c r="AI575" s="29"/>
      <c r="AJ575" s="29"/>
    </row>
    <row r="576" spans="1:36" ht="15.75" customHeight="1">
      <c r="A576" s="29"/>
      <c r="B576" s="29"/>
      <c r="C576" s="29"/>
      <c r="D576" s="29"/>
      <c r="E576" s="29"/>
      <c r="F576" s="29"/>
      <c r="G576" s="29"/>
      <c r="H576" s="29"/>
      <c r="I576" s="29"/>
      <c r="J576" s="29"/>
      <c r="K576" s="29"/>
      <c r="L576" s="29"/>
      <c r="M576" s="29"/>
      <c r="N576" s="29"/>
      <c r="O576" s="29"/>
      <c r="P576" s="29"/>
      <c r="Q576" s="29"/>
      <c r="S576" s="29"/>
      <c r="T576" s="29"/>
      <c r="U576" s="29"/>
      <c r="V576" s="29"/>
      <c r="W576" s="29"/>
      <c r="Z576" s="29"/>
      <c r="AA576" s="29"/>
      <c r="AB576" s="29"/>
      <c r="AC576" s="29"/>
      <c r="AD576" s="29"/>
      <c r="AE576" s="29"/>
      <c r="AF576" s="29"/>
      <c r="AG576" s="29"/>
      <c r="AH576" s="29"/>
      <c r="AI576" s="29"/>
      <c r="AJ576" s="29"/>
    </row>
    <row r="577" spans="1:36" ht="15.75" customHeight="1">
      <c r="A577" s="29"/>
      <c r="B577" s="29"/>
      <c r="C577" s="29"/>
      <c r="D577" s="29"/>
      <c r="E577" s="29"/>
      <c r="F577" s="29"/>
      <c r="G577" s="29"/>
      <c r="H577" s="29"/>
      <c r="I577" s="29"/>
      <c r="J577" s="29"/>
      <c r="K577" s="29"/>
      <c r="L577" s="29"/>
      <c r="M577" s="29"/>
      <c r="N577" s="29"/>
      <c r="O577" s="29"/>
      <c r="P577" s="29"/>
      <c r="Q577" s="29"/>
      <c r="S577" s="29"/>
      <c r="T577" s="29"/>
      <c r="U577" s="29"/>
      <c r="V577" s="29"/>
      <c r="W577" s="29"/>
      <c r="Z577" s="29"/>
      <c r="AA577" s="29"/>
      <c r="AB577" s="29"/>
      <c r="AC577" s="29"/>
      <c r="AD577" s="29"/>
      <c r="AE577" s="29"/>
      <c r="AF577" s="29"/>
      <c r="AG577" s="29"/>
      <c r="AH577" s="29"/>
      <c r="AI577" s="29"/>
      <c r="AJ577" s="29"/>
    </row>
    <row r="578" spans="1:36" ht="15.75" customHeight="1">
      <c r="A578" s="29"/>
      <c r="B578" s="29"/>
      <c r="C578" s="29"/>
      <c r="D578" s="29"/>
      <c r="E578" s="29"/>
      <c r="F578" s="29"/>
      <c r="G578" s="29"/>
      <c r="H578" s="29"/>
      <c r="I578" s="29"/>
      <c r="J578" s="29"/>
      <c r="K578" s="29"/>
      <c r="L578" s="29"/>
      <c r="M578" s="29"/>
      <c r="N578" s="29"/>
      <c r="O578" s="29"/>
      <c r="P578" s="29"/>
      <c r="Q578" s="29"/>
      <c r="S578" s="29"/>
      <c r="T578" s="29"/>
      <c r="U578" s="29"/>
      <c r="V578" s="29"/>
      <c r="W578" s="29"/>
      <c r="Z578" s="29"/>
      <c r="AA578" s="29"/>
      <c r="AB578" s="29"/>
      <c r="AC578" s="29"/>
      <c r="AD578" s="29"/>
      <c r="AE578" s="29"/>
      <c r="AF578" s="29"/>
      <c r="AG578" s="29"/>
      <c r="AH578" s="29"/>
      <c r="AI578" s="29"/>
      <c r="AJ578" s="29"/>
    </row>
    <row r="579" spans="1:36" ht="15.75" customHeight="1">
      <c r="A579" s="29"/>
      <c r="B579" s="29"/>
      <c r="C579" s="29"/>
      <c r="D579" s="29"/>
      <c r="E579" s="29"/>
      <c r="F579" s="29"/>
      <c r="G579" s="29"/>
      <c r="H579" s="29"/>
      <c r="I579" s="29"/>
      <c r="J579" s="29"/>
      <c r="K579" s="29"/>
      <c r="L579" s="29"/>
      <c r="M579" s="29"/>
      <c r="N579" s="29"/>
      <c r="O579" s="29"/>
      <c r="P579" s="29"/>
      <c r="Q579" s="29"/>
      <c r="S579" s="29"/>
      <c r="T579" s="29"/>
      <c r="U579" s="29"/>
      <c r="V579" s="29"/>
      <c r="W579" s="29"/>
      <c r="Z579" s="29"/>
      <c r="AA579" s="29"/>
      <c r="AB579" s="29"/>
      <c r="AC579" s="29"/>
      <c r="AD579" s="29"/>
      <c r="AE579" s="29"/>
      <c r="AF579" s="29"/>
      <c r="AG579" s="29"/>
      <c r="AH579" s="29"/>
      <c r="AI579" s="29"/>
      <c r="AJ579" s="29"/>
    </row>
    <row r="580" spans="1:36" ht="15.75" customHeight="1">
      <c r="A580" s="29"/>
      <c r="B580" s="29"/>
      <c r="C580" s="29"/>
      <c r="D580" s="29"/>
      <c r="E580" s="29"/>
      <c r="F580" s="29"/>
      <c r="G580" s="29"/>
      <c r="H580" s="29"/>
      <c r="I580" s="29"/>
      <c r="J580" s="29"/>
      <c r="K580" s="29"/>
      <c r="L580" s="29"/>
      <c r="M580" s="29"/>
      <c r="N580" s="29"/>
      <c r="O580" s="29"/>
      <c r="P580" s="29"/>
      <c r="Q580" s="29"/>
      <c r="S580" s="29"/>
      <c r="T580" s="29"/>
      <c r="U580" s="29"/>
      <c r="V580" s="29"/>
      <c r="W580" s="29"/>
      <c r="Z580" s="29"/>
      <c r="AA580" s="29"/>
      <c r="AB580" s="29"/>
      <c r="AC580" s="29"/>
      <c r="AD580" s="29"/>
      <c r="AE580" s="29"/>
      <c r="AF580" s="29"/>
      <c r="AG580" s="29"/>
      <c r="AH580" s="29"/>
      <c r="AI580" s="29"/>
      <c r="AJ580" s="29"/>
    </row>
    <row r="581" spans="1:36" ht="15.75" customHeight="1">
      <c r="A581" s="29"/>
      <c r="B581" s="29"/>
      <c r="C581" s="29"/>
      <c r="D581" s="29"/>
      <c r="E581" s="29"/>
      <c r="F581" s="29"/>
      <c r="G581" s="29"/>
      <c r="H581" s="29"/>
      <c r="I581" s="29"/>
      <c r="J581" s="29"/>
      <c r="K581" s="29"/>
      <c r="L581" s="29"/>
      <c r="M581" s="29"/>
      <c r="N581" s="29"/>
      <c r="O581" s="29"/>
      <c r="P581" s="29"/>
      <c r="Q581" s="29"/>
      <c r="S581" s="29"/>
      <c r="T581" s="29"/>
      <c r="U581" s="29"/>
      <c r="V581" s="29"/>
      <c r="W581" s="29"/>
      <c r="Z581" s="29"/>
      <c r="AA581" s="29"/>
      <c r="AB581" s="29"/>
      <c r="AC581" s="29"/>
      <c r="AD581" s="29"/>
      <c r="AE581" s="29"/>
      <c r="AF581" s="29"/>
      <c r="AG581" s="29"/>
      <c r="AH581" s="29"/>
      <c r="AI581" s="29"/>
      <c r="AJ581" s="29"/>
    </row>
    <row r="582" spans="1:36" ht="15.75" customHeight="1">
      <c r="A582" s="29"/>
      <c r="B582" s="29"/>
      <c r="C582" s="29"/>
      <c r="D582" s="29"/>
      <c r="E582" s="29"/>
      <c r="F582" s="29"/>
      <c r="G582" s="29"/>
      <c r="H582" s="29"/>
      <c r="I582" s="29"/>
      <c r="J582" s="29"/>
      <c r="K582" s="29"/>
      <c r="L582" s="29"/>
      <c r="M582" s="29"/>
      <c r="N582" s="29"/>
      <c r="O582" s="29"/>
      <c r="P582" s="29"/>
      <c r="Q582" s="29"/>
      <c r="S582" s="29"/>
      <c r="T582" s="29"/>
      <c r="U582" s="29"/>
      <c r="V582" s="29"/>
      <c r="W582" s="29"/>
      <c r="Z582" s="29"/>
      <c r="AA582" s="29"/>
      <c r="AB582" s="29"/>
      <c r="AC582" s="29"/>
      <c r="AD582" s="29"/>
      <c r="AE582" s="29"/>
      <c r="AF582" s="29"/>
      <c r="AG582" s="29"/>
      <c r="AH582" s="29"/>
      <c r="AI582" s="29"/>
      <c r="AJ582" s="29"/>
    </row>
    <row r="583" spans="1:36" ht="15.75" customHeight="1">
      <c r="A583" s="29"/>
      <c r="B583" s="29"/>
      <c r="C583" s="29"/>
      <c r="D583" s="29"/>
      <c r="E583" s="29"/>
      <c r="F583" s="29"/>
      <c r="G583" s="29"/>
      <c r="H583" s="29"/>
      <c r="I583" s="29"/>
      <c r="J583" s="29"/>
      <c r="K583" s="29"/>
      <c r="L583" s="29"/>
      <c r="M583" s="29"/>
      <c r="N583" s="29"/>
      <c r="O583" s="29"/>
      <c r="P583" s="29"/>
      <c r="Q583" s="29"/>
      <c r="S583" s="29"/>
      <c r="T583" s="29"/>
      <c r="U583" s="29"/>
      <c r="V583" s="29"/>
      <c r="W583" s="29"/>
      <c r="Z583" s="29"/>
      <c r="AA583" s="29"/>
      <c r="AB583" s="29"/>
      <c r="AC583" s="29"/>
      <c r="AD583" s="29"/>
      <c r="AE583" s="29"/>
      <c r="AF583" s="29"/>
      <c r="AG583" s="29"/>
      <c r="AH583" s="29"/>
      <c r="AI583" s="29"/>
      <c r="AJ583" s="29"/>
    </row>
    <row r="584" spans="1:36" ht="15.75" customHeight="1">
      <c r="A584" s="29"/>
      <c r="B584" s="29"/>
      <c r="C584" s="29"/>
      <c r="D584" s="29"/>
      <c r="E584" s="29"/>
      <c r="F584" s="29"/>
      <c r="G584" s="29"/>
      <c r="H584" s="29"/>
      <c r="I584" s="29"/>
      <c r="J584" s="29"/>
      <c r="K584" s="29"/>
      <c r="L584" s="29"/>
      <c r="M584" s="29"/>
      <c r="N584" s="29"/>
      <c r="O584" s="29"/>
      <c r="P584" s="29"/>
      <c r="Q584" s="29"/>
      <c r="S584" s="29"/>
      <c r="T584" s="29"/>
      <c r="U584" s="29"/>
      <c r="V584" s="29"/>
      <c r="W584" s="29"/>
      <c r="Z584" s="29"/>
      <c r="AA584" s="29"/>
      <c r="AB584" s="29"/>
      <c r="AC584" s="29"/>
      <c r="AD584" s="29"/>
      <c r="AE584" s="29"/>
      <c r="AF584" s="29"/>
      <c r="AG584" s="29"/>
      <c r="AH584" s="29"/>
      <c r="AI584" s="29"/>
      <c r="AJ584" s="29"/>
    </row>
    <row r="585" spans="1:36" ht="15.75" customHeight="1">
      <c r="A585" s="29"/>
      <c r="B585" s="29"/>
      <c r="C585" s="29"/>
      <c r="D585" s="29"/>
      <c r="E585" s="29"/>
      <c r="F585" s="29"/>
      <c r="G585" s="29"/>
      <c r="H585" s="29"/>
      <c r="I585" s="29"/>
      <c r="J585" s="29"/>
      <c r="K585" s="29"/>
      <c r="L585" s="29"/>
      <c r="M585" s="29"/>
      <c r="N585" s="29"/>
      <c r="O585" s="29"/>
      <c r="P585" s="29"/>
      <c r="Q585" s="29"/>
      <c r="S585" s="29"/>
      <c r="T585" s="29"/>
      <c r="U585" s="29"/>
      <c r="V585" s="29"/>
      <c r="W585" s="29"/>
      <c r="Z585" s="29"/>
      <c r="AA585" s="29"/>
      <c r="AB585" s="29"/>
      <c r="AC585" s="29"/>
      <c r="AD585" s="29"/>
      <c r="AE585" s="29"/>
      <c r="AF585" s="29"/>
      <c r="AG585" s="29"/>
      <c r="AH585" s="29"/>
      <c r="AI585" s="29"/>
      <c r="AJ585" s="29"/>
    </row>
    <row r="586" spans="1:36" ht="15.75" customHeight="1">
      <c r="A586" s="29"/>
      <c r="B586" s="29"/>
      <c r="C586" s="29"/>
      <c r="D586" s="29"/>
      <c r="E586" s="29"/>
      <c r="F586" s="29"/>
      <c r="G586" s="29"/>
      <c r="H586" s="29"/>
      <c r="I586" s="29"/>
      <c r="J586" s="29"/>
      <c r="K586" s="29"/>
      <c r="L586" s="29"/>
      <c r="M586" s="29"/>
      <c r="N586" s="29"/>
      <c r="O586" s="29"/>
      <c r="P586" s="29"/>
      <c r="Q586" s="29"/>
      <c r="S586" s="29"/>
      <c r="T586" s="29"/>
      <c r="U586" s="29"/>
      <c r="V586" s="29"/>
      <c r="W586" s="29"/>
      <c r="Z586" s="29"/>
      <c r="AA586" s="29"/>
      <c r="AB586" s="29"/>
      <c r="AC586" s="29"/>
      <c r="AD586" s="29"/>
      <c r="AE586" s="29"/>
      <c r="AF586" s="29"/>
      <c r="AG586" s="29"/>
      <c r="AH586" s="29"/>
      <c r="AI586" s="29"/>
      <c r="AJ586" s="29"/>
    </row>
    <row r="587" spans="1:36" ht="15.75" customHeight="1">
      <c r="A587" s="29"/>
      <c r="B587" s="29"/>
      <c r="C587" s="29"/>
      <c r="D587" s="29"/>
      <c r="E587" s="29"/>
      <c r="F587" s="29"/>
      <c r="G587" s="29"/>
      <c r="H587" s="29"/>
      <c r="I587" s="29"/>
      <c r="J587" s="29"/>
      <c r="K587" s="29"/>
      <c r="L587" s="29"/>
      <c r="M587" s="29"/>
      <c r="N587" s="29"/>
      <c r="O587" s="29"/>
      <c r="P587" s="29"/>
      <c r="Q587" s="29"/>
      <c r="S587" s="29"/>
      <c r="T587" s="29"/>
      <c r="U587" s="29"/>
      <c r="V587" s="29"/>
      <c r="W587" s="29"/>
      <c r="Z587" s="29"/>
      <c r="AA587" s="29"/>
      <c r="AB587" s="29"/>
      <c r="AC587" s="29"/>
      <c r="AD587" s="29"/>
      <c r="AE587" s="29"/>
      <c r="AF587" s="29"/>
      <c r="AG587" s="29"/>
      <c r="AH587" s="29"/>
      <c r="AI587" s="29"/>
      <c r="AJ587" s="29"/>
    </row>
    <row r="588" spans="1:36" ht="15.75" customHeight="1">
      <c r="A588" s="29"/>
      <c r="B588" s="29"/>
      <c r="C588" s="29"/>
      <c r="D588" s="29"/>
      <c r="E588" s="29"/>
      <c r="F588" s="29"/>
      <c r="G588" s="29"/>
      <c r="H588" s="29"/>
      <c r="I588" s="29"/>
      <c r="J588" s="29"/>
      <c r="K588" s="29"/>
      <c r="L588" s="29"/>
      <c r="M588" s="29"/>
      <c r="N588" s="29"/>
      <c r="O588" s="29"/>
      <c r="P588" s="29"/>
      <c r="Q588" s="29"/>
      <c r="S588" s="29"/>
      <c r="T588" s="29"/>
      <c r="U588" s="29"/>
      <c r="V588" s="29"/>
      <c r="W588" s="29"/>
      <c r="Z588" s="29"/>
      <c r="AA588" s="29"/>
      <c r="AB588" s="29"/>
      <c r="AC588" s="29"/>
      <c r="AD588" s="29"/>
      <c r="AE588" s="29"/>
      <c r="AF588" s="29"/>
      <c r="AG588" s="29"/>
      <c r="AH588" s="29"/>
      <c r="AI588" s="29"/>
      <c r="AJ588" s="29"/>
    </row>
    <row r="589" spans="1:36" ht="15.75" customHeight="1">
      <c r="A589" s="29"/>
      <c r="B589" s="29"/>
      <c r="C589" s="29"/>
      <c r="D589" s="29"/>
      <c r="E589" s="29"/>
      <c r="F589" s="29"/>
      <c r="G589" s="29"/>
      <c r="H589" s="29"/>
      <c r="I589" s="29"/>
      <c r="J589" s="29"/>
      <c r="K589" s="29"/>
      <c r="L589" s="29"/>
      <c r="M589" s="29"/>
      <c r="N589" s="29"/>
      <c r="O589" s="29"/>
      <c r="P589" s="29"/>
      <c r="Q589" s="29"/>
      <c r="S589" s="29"/>
      <c r="T589" s="29"/>
      <c r="U589" s="29"/>
      <c r="V589" s="29"/>
      <c r="W589" s="29"/>
      <c r="Z589" s="29"/>
      <c r="AA589" s="29"/>
      <c r="AB589" s="29"/>
      <c r="AC589" s="29"/>
      <c r="AD589" s="29"/>
      <c r="AE589" s="29"/>
      <c r="AF589" s="29"/>
      <c r="AG589" s="29"/>
      <c r="AH589" s="29"/>
      <c r="AI589" s="29"/>
      <c r="AJ589" s="29"/>
    </row>
    <row r="590" spans="1:36" ht="15.75" customHeight="1">
      <c r="A590" s="29"/>
      <c r="B590" s="29"/>
      <c r="C590" s="29"/>
      <c r="D590" s="29"/>
      <c r="E590" s="29"/>
      <c r="F590" s="29"/>
      <c r="G590" s="29"/>
      <c r="H590" s="29"/>
      <c r="I590" s="29"/>
      <c r="J590" s="29"/>
      <c r="K590" s="29"/>
      <c r="L590" s="29"/>
      <c r="M590" s="29"/>
      <c r="N590" s="29"/>
      <c r="O590" s="29"/>
      <c r="P590" s="29"/>
      <c r="Q590" s="29"/>
      <c r="S590" s="29"/>
      <c r="T590" s="29"/>
      <c r="U590" s="29"/>
      <c r="V590" s="29"/>
      <c r="W590" s="29"/>
      <c r="Z590" s="29"/>
      <c r="AA590" s="29"/>
      <c r="AB590" s="29"/>
      <c r="AC590" s="29"/>
      <c r="AD590" s="29"/>
      <c r="AE590" s="29"/>
      <c r="AF590" s="29"/>
      <c r="AG590" s="29"/>
      <c r="AH590" s="29"/>
      <c r="AI590" s="29"/>
      <c r="AJ590" s="29"/>
    </row>
    <row r="591" spans="1:36" ht="15.75" customHeight="1">
      <c r="A591" s="29"/>
      <c r="B591" s="29"/>
      <c r="C591" s="29"/>
      <c r="D591" s="29"/>
      <c r="E591" s="29"/>
      <c r="F591" s="29"/>
      <c r="G591" s="29"/>
      <c r="H591" s="29"/>
      <c r="I591" s="29"/>
      <c r="J591" s="29"/>
      <c r="K591" s="29"/>
      <c r="L591" s="29"/>
      <c r="M591" s="29"/>
      <c r="N591" s="29"/>
      <c r="O591" s="29"/>
      <c r="P591" s="29"/>
      <c r="Q591" s="29"/>
      <c r="S591" s="29"/>
      <c r="T591" s="29"/>
      <c r="U591" s="29"/>
      <c r="V591" s="29"/>
      <c r="W591" s="29"/>
      <c r="Z591" s="29"/>
      <c r="AA591" s="29"/>
      <c r="AB591" s="29"/>
      <c r="AC591" s="29"/>
      <c r="AD591" s="29"/>
      <c r="AE591" s="29"/>
      <c r="AF591" s="29"/>
      <c r="AG591" s="29"/>
      <c r="AH591" s="29"/>
      <c r="AI591" s="29"/>
      <c r="AJ591" s="29"/>
    </row>
    <row r="592" spans="1:36" ht="15.75" customHeight="1">
      <c r="A592" s="29"/>
      <c r="B592" s="29"/>
      <c r="C592" s="29"/>
      <c r="D592" s="29"/>
      <c r="E592" s="29"/>
      <c r="F592" s="29"/>
      <c r="G592" s="29"/>
      <c r="H592" s="29"/>
      <c r="I592" s="29"/>
      <c r="J592" s="29"/>
      <c r="K592" s="29"/>
      <c r="L592" s="29"/>
      <c r="M592" s="29"/>
      <c r="N592" s="29"/>
      <c r="O592" s="29"/>
      <c r="P592" s="29"/>
      <c r="Q592" s="29"/>
      <c r="S592" s="29"/>
      <c r="T592" s="29"/>
      <c r="U592" s="29"/>
      <c r="V592" s="29"/>
      <c r="W592" s="29"/>
      <c r="Z592" s="29"/>
      <c r="AA592" s="29"/>
      <c r="AB592" s="29"/>
      <c r="AC592" s="29"/>
      <c r="AD592" s="29"/>
      <c r="AE592" s="29"/>
      <c r="AF592" s="29"/>
      <c r="AG592" s="29"/>
      <c r="AH592" s="29"/>
      <c r="AI592" s="29"/>
      <c r="AJ592" s="29"/>
    </row>
    <row r="593" spans="1:36" ht="15.75" customHeight="1">
      <c r="A593" s="29"/>
      <c r="B593" s="29"/>
      <c r="C593" s="29"/>
      <c r="D593" s="29"/>
      <c r="E593" s="29"/>
      <c r="F593" s="29"/>
      <c r="G593" s="29"/>
      <c r="H593" s="29"/>
      <c r="I593" s="29"/>
      <c r="J593" s="29"/>
      <c r="K593" s="29"/>
      <c r="L593" s="29"/>
      <c r="M593" s="29"/>
      <c r="N593" s="29"/>
      <c r="O593" s="29"/>
      <c r="P593" s="29"/>
      <c r="Q593" s="29"/>
      <c r="S593" s="29"/>
      <c r="T593" s="29"/>
      <c r="U593" s="29"/>
      <c r="V593" s="29"/>
      <c r="W593" s="29"/>
      <c r="Z593" s="29"/>
      <c r="AA593" s="29"/>
      <c r="AB593" s="29"/>
      <c r="AC593" s="29"/>
      <c r="AD593" s="29"/>
      <c r="AE593" s="29"/>
      <c r="AF593" s="29"/>
      <c r="AG593" s="29"/>
      <c r="AH593" s="29"/>
      <c r="AI593" s="29"/>
      <c r="AJ593" s="29"/>
    </row>
    <row r="594" spans="1:36" ht="15.75" customHeight="1">
      <c r="A594" s="29"/>
      <c r="B594" s="29"/>
      <c r="C594" s="29"/>
      <c r="D594" s="29"/>
      <c r="E594" s="29"/>
      <c r="F594" s="29"/>
      <c r="G594" s="29"/>
      <c r="H594" s="29"/>
      <c r="I594" s="29"/>
      <c r="J594" s="29"/>
      <c r="K594" s="29"/>
      <c r="L594" s="29"/>
      <c r="M594" s="29"/>
      <c r="N594" s="29"/>
      <c r="O594" s="29"/>
      <c r="P594" s="29"/>
      <c r="Q594" s="29"/>
      <c r="S594" s="29"/>
      <c r="T594" s="29"/>
      <c r="U594" s="29"/>
      <c r="V594" s="29"/>
      <c r="W594" s="29"/>
      <c r="Z594" s="29"/>
      <c r="AA594" s="29"/>
      <c r="AB594" s="29"/>
      <c r="AC594" s="29"/>
      <c r="AD594" s="29"/>
      <c r="AE594" s="29"/>
      <c r="AF594" s="29"/>
      <c r="AG594" s="29"/>
      <c r="AH594" s="29"/>
      <c r="AI594" s="29"/>
      <c r="AJ594" s="29"/>
    </row>
    <row r="595" spans="1:36" ht="15.75" customHeight="1">
      <c r="A595" s="29"/>
      <c r="B595" s="29"/>
      <c r="C595" s="29"/>
      <c r="D595" s="29"/>
      <c r="E595" s="29"/>
      <c r="F595" s="29"/>
      <c r="G595" s="29"/>
      <c r="H595" s="29"/>
      <c r="I595" s="29"/>
      <c r="J595" s="29"/>
      <c r="K595" s="29"/>
      <c r="L595" s="29"/>
      <c r="M595" s="29"/>
      <c r="N595" s="29"/>
      <c r="O595" s="29"/>
      <c r="P595" s="29"/>
      <c r="Q595" s="29"/>
      <c r="S595" s="29"/>
      <c r="T595" s="29"/>
      <c r="U595" s="29"/>
      <c r="V595" s="29"/>
      <c r="W595" s="29"/>
      <c r="Z595" s="29"/>
      <c r="AA595" s="29"/>
      <c r="AB595" s="29"/>
      <c r="AC595" s="29"/>
      <c r="AD595" s="29"/>
      <c r="AE595" s="29"/>
      <c r="AF595" s="29"/>
      <c r="AG595" s="29"/>
      <c r="AH595" s="29"/>
      <c r="AI595" s="29"/>
      <c r="AJ595" s="29"/>
    </row>
    <row r="596" spans="1:36" ht="15.75" customHeight="1">
      <c r="A596" s="29"/>
      <c r="B596" s="29"/>
      <c r="C596" s="29"/>
      <c r="D596" s="29"/>
      <c r="E596" s="29"/>
      <c r="F596" s="29"/>
      <c r="G596" s="29"/>
      <c r="H596" s="29"/>
      <c r="I596" s="29"/>
      <c r="J596" s="29"/>
      <c r="K596" s="29"/>
      <c r="L596" s="29"/>
      <c r="M596" s="29"/>
      <c r="N596" s="29"/>
      <c r="O596" s="29"/>
      <c r="P596" s="29"/>
      <c r="Q596" s="29"/>
      <c r="S596" s="29"/>
      <c r="T596" s="29"/>
      <c r="U596" s="29"/>
      <c r="V596" s="29"/>
      <c r="W596" s="29"/>
      <c r="Z596" s="29"/>
      <c r="AA596" s="29"/>
      <c r="AB596" s="29"/>
      <c r="AC596" s="29"/>
      <c r="AD596" s="29"/>
      <c r="AE596" s="29"/>
      <c r="AF596" s="29"/>
      <c r="AG596" s="29"/>
      <c r="AH596" s="29"/>
      <c r="AI596" s="29"/>
      <c r="AJ596" s="29"/>
    </row>
    <row r="597" spans="1:36" ht="15.75" customHeight="1">
      <c r="A597" s="29"/>
      <c r="B597" s="29"/>
      <c r="C597" s="29"/>
      <c r="D597" s="29"/>
      <c r="E597" s="29"/>
      <c r="F597" s="29"/>
      <c r="G597" s="29"/>
      <c r="H597" s="29"/>
      <c r="I597" s="29"/>
      <c r="J597" s="29"/>
      <c r="K597" s="29"/>
      <c r="L597" s="29"/>
      <c r="M597" s="29"/>
      <c r="N597" s="29"/>
      <c r="O597" s="29"/>
      <c r="P597" s="29"/>
      <c r="Q597" s="29"/>
      <c r="S597" s="29"/>
      <c r="T597" s="29"/>
      <c r="U597" s="29"/>
      <c r="V597" s="29"/>
      <c r="W597" s="29"/>
      <c r="Z597" s="29"/>
      <c r="AA597" s="29"/>
      <c r="AB597" s="29"/>
      <c r="AC597" s="29"/>
      <c r="AD597" s="29"/>
      <c r="AE597" s="29"/>
      <c r="AF597" s="29"/>
      <c r="AG597" s="29"/>
      <c r="AH597" s="29"/>
      <c r="AI597" s="29"/>
      <c r="AJ597" s="29"/>
    </row>
    <row r="598" spans="1:36" ht="15.75" customHeight="1">
      <c r="A598" s="29"/>
      <c r="B598" s="29"/>
      <c r="C598" s="29"/>
      <c r="D598" s="29"/>
      <c r="E598" s="29"/>
      <c r="F598" s="29"/>
      <c r="G598" s="29"/>
      <c r="H598" s="29"/>
      <c r="I598" s="29"/>
      <c r="J598" s="29"/>
      <c r="K598" s="29"/>
      <c r="L598" s="29"/>
      <c r="M598" s="29"/>
      <c r="N598" s="29"/>
      <c r="O598" s="29"/>
      <c r="P598" s="29"/>
      <c r="Q598" s="29"/>
      <c r="S598" s="29"/>
      <c r="T598" s="29"/>
      <c r="U598" s="29"/>
      <c r="V598" s="29"/>
      <c r="W598" s="29"/>
      <c r="Z598" s="29"/>
      <c r="AA598" s="29"/>
      <c r="AB598" s="29"/>
      <c r="AC598" s="29"/>
      <c r="AD598" s="29"/>
      <c r="AE598" s="29"/>
      <c r="AF598" s="29"/>
      <c r="AG598" s="29"/>
      <c r="AH598" s="29"/>
      <c r="AI598" s="29"/>
      <c r="AJ598" s="29"/>
    </row>
    <row r="599" spans="1:36" ht="15.75" customHeight="1">
      <c r="A599" s="29"/>
      <c r="B599" s="29"/>
      <c r="C599" s="29"/>
      <c r="D599" s="29"/>
      <c r="E599" s="29"/>
      <c r="F599" s="29"/>
      <c r="G599" s="29"/>
      <c r="H599" s="29"/>
      <c r="I599" s="29"/>
      <c r="J599" s="29"/>
      <c r="K599" s="29"/>
      <c r="L599" s="29"/>
      <c r="M599" s="29"/>
      <c r="N599" s="29"/>
      <c r="O599" s="29"/>
      <c r="P599" s="29"/>
      <c r="Q599" s="29"/>
      <c r="S599" s="29"/>
      <c r="T599" s="29"/>
      <c r="U599" s="29"/>
      <c r="V599" s="29"/>
      <c r="W599" s="29"/>
      <c r="Z599" s="29"/>
      <c r="AA599" s="29"/>
      <c r="AB599" s="29"/>
      <c r="AC599" s="29"/>
      <c r="AD599" s="29"/>
      <c r="AE599" s="29"/>
      <c r="AF599" s="29"/>
      <c r="AG599" s="29"/>
      <c r="AH599" s="29"/>
      <c r="AI599" s="29"/>
      <c r="AJ599" s="29"/>
    </row>
    <row r="600" spans="1:36" ht="15.75" customHeight="1">
      <c r="A600" s="29"/>
      <c r="B600" s="29"/>
      <c r="C600" s="29"/>
      <c r="D600" s="29"/>
      <c r="E600" s="29"/>
      <c r="F600" s="29"/>
      <c r="G600" s="29"/>
      <c r="H600" s="29"/>
      <c r="I600" s="29"/>
      <c r="J600" s="29"/>
      <c r="K600" s="29"/>
      <c r="L600" s="29"/>
      <c r="M600" s="29"/>
      <c r="N600" s="29"/>
      <c r="O600" s="29"/>
      <c r="P600" s="29"/>
      <c r="Q600" s="29"/>
      <c r="S600" s="29"/>
      <c r="T600" s="29"/>
      <c r="U600" s="29"/>
      <c r="V600" s="29"/>
      <c r="W600" s="29"/>
      <c r="Z600" s="29"/>
      <c r="AA600" s="29"/>
      <c r="AB600" s="29"/>
      <c r="AC600" s="29"/>
      <c r="AD600" s="29"/>
      <c r="AE600" s="29"/>
      <c r="AF600" s="29"/>
      <c r="AG600" s="29"/>
      <c r="AH600" s="29"/>
      <c r="AI600" s="29"/>
      <c r="AJ600" s="29"/>
    </row>
    <row r="601" spans="1:36" ht="15.75" customHeight="1">
      <c r="A601" s="29"/>
      <c r="B601" s="29"/>
      <c r="C601" s="29"/>
      <c r="D601" s="29"/>
      <c r="E601" s="29"/>
      <c r="F601" s="29"/>
      <c r="G601" s="29"/>
      <c r="H601" s="29"/>
      <c r="I601" s="29"/>
      <c r="J601" s="29"/>
      <c r="K601" s="29"/>
      <c r="L601" s="29"/>
      <c r="M601" s="29"/>
      <c r="N601" s="29"/>
      <c r="O601" s="29"/>
      <c r="P601" s="29"/>
      <c r="Q601" s="29"/>
      <c r="S601" s="29"/>
      <c r="T601" s="29"/>
      <c r="U601" s="29"/>
      <c r="V601" s="29"/>
      <c r="W601" s="29"/>
      <c r="Z601" s="29"/>
      <c r="AA601" s="29"/>
      <c r="AB601" s="29"/>
      <c r="AC601" s="29"/>
      <c r="AD601" s="29"/>
      <c r="AE601" s="29"/>
      <c r="AF601" s="29"/>
      <c r="AG601" s="29"/>
      <c r="AH601" s="29"/>
      <c r="AI601" s="29"/>
      <c r="AJ601" s="29"/>
    </row>
    <row r="602" spans="1:36" ht="15.75" customHeight="1">
      <c r="A602" s="29"/>
      <c r="B602" s="29"/>
      <c r="C602" s="29"/>
      <c r="D602" s="29"/>
      <c r="E602" s="29"/>
      <c r="F602" s="29"/>
      <c r="G602" s="29"/>
      <c r="H602" s="29"/>
      <c r="I602" s="29"/>
      <c r="J602" s="29"/>
      <c r="K602" s="29"/>
      <c r="L602" s="29"/>
      <c r="M602" s="29"/>
      <c r="N602" s="29"/>
      <c r="O602" s="29"/>
      <c r="P602" s="29"/>
      <c r="Q602" s="29"/>
      <c r="S602" s="29"/>
      <c r="T602" s="29"/>
      <c r="U602" s="29"/>
      <c r="V602" s="29"/>
      <c r="W602" s="29"/>
      <c r="Z602" s="29"/>
      <c r="AA602" s="29"/>
      <c r="AB602" s="29"/>
      <c r="AC602" s="29"/>
      <c r="AD602" s="29"/>
      <c r="AE602" s="29"/>
      <c r="AF602" s="29"/>
      <c r="AG602" s="29"/>
      <c r="AH602" s="29"/>
      <c r="AI602" s="29"/>
      <c r="AJ602" s="29"/>
    </row>
    <row r="603" spans="1:36" ht="15.75" customHeight="1">
      <c r="A603" s="29"/>
      <c r="B603" s="29"/>
      <c r="C603" s="29"/>
      <c r="D603" s="29"/>
      <c r="E603" s="29"/>
      <c r="F603" s="29"/>
      <c r="G603" s="29"/>
      <c r="H603" s="29"/>
      <c r="I603" s="29"/>
      <c r="J603" s="29"/>
      <c r="K603" s="29"/>
      <c r="L603" s="29"/>
      <c r="M603" s="29"/>
      <c r="N603" s="29"/>
      <c r="O603" s="29"/>
      <c r="P603" s="29"/>
      <c r="Q603" s="29"/>
      <c r="S603" s="29"/>
      <c r="T603" s="29"/>
      <c r="U603" s="29"/>
      <c r="V603" s="29"/>
      <c r="W603" s="29"/>
      <c r="Z603" s="29"/>
      <c r="AA603" s="29"/>
      <c r="AB603" s="29"/>
      <c r="AC603" s="29"/>
      <c r="AD603" s="29"/>
      <c r="AE603" s="29"/>
      <c r="AF603" s="29"/>
      <c r="AG603" s="29"/>
      <c r="AH603" s="29"/>
      <c r="AI603" s="29"/>
      <c r="AJ603" s="29"/>
    </row>
    <row r="604" spans="1:36" ht="15.75" customHeight="1">
      <c r="A604" s="29"/>
      <c r="B604" s="29"/>
      <c r="C604" s="29"/>
      <c r="D604" s="29"/>
      <c r="E604" s="29"/>
      <c r="F604" s="29"/>
      <c r="G604" s="29"/>
      <c r="H604" s="29"/>
      <c r="I604" s="29"/>
      <c r="J604" s="29"/>
      <c r="K604" s="29"/>
      <c r="L604" s="29"/>
      <c r="M604" s="29"/>
      <c r="N604" s="29"/>
      <c r="O604" s="29"/>
      <c r="P604" s="29"/>
      <c r="Q604" s="29"/>
      <c r="S604" s="29"/>
      <c r="T604" s="29"/>
      <c r="U604" s="29"/>
      <c r="V604" s="29"/>
      <c r="W604" s="29"/>
      <c r="Z604" s="29"/>
      <c r="AA604" s="29"/>
      <c r="AB604" s="29"/>
      <c r="AC604" s="29"/>
      <c r="AD604" s="29"/>
      <c r="AE604" s="29"/>
      <c r="AF604" s="29"/>
      <c r="AG604" s="29"/>
      <c r="AH604" s="29"/>
      <c r="AI604" s="29"/>
      <c r="AJ604" s="29"/>
    </row>
    <row r="605" spans="1:36" ht="15.75" customHeight="1">
      <c r="A605" s="29"/>
      <c r="B605" s="29"/>
      <c r="C605" s="29"/>
      <c r="D605" s="29"/>
      <c r="E605" s="29"/>
      <c r="F605" s="29"/>
      <c r="G605" s="29"/>
      <c r="H605" s="29"/>
      <c r="I605" s="29"/>
      <c r="J605" s="29"/>
      <c r="K605" s="29"/>
      <c r="L605" s="29"/>
      <c r="M605" s="29"/>
      <c r="N605" s="29"/>
      <c r="O605" s="29"/>
      <c r="P605" s="29"/>
      <c r="Q605" s="29"/>
      <c r="S605" s="29"/>
      <c r="T605" s="29"/>
      <c r="U605" s="29"/>
      <c r="V605" s="29"/>
      <c r="W605" s="29"/>
      <c r="Z605" s="29"/>
      <c r="AA605" s="29"/>
      <c r="AB605" s="29"/>
      <c r="AC605" s="29"/>
      <c r="AD605" s="29"/>
      <c r="AE605" s="29"/>
      <c r="AF605" s="29"/>
      <c r="AG605" s="29"/>
      <c r="AH605" s="29"/>
      <c r="AI605" s="29"/>
      <c r="AJ605" s="29"/>
    </row>
    <row r="606" spans="1:36" ht="15.75" customHeight="1">
      <c r="A606" s="29"/>
      <c r="B606" s="29"/>
      <c r="C606" s="29"/>
      <c r="D606" s="29"/>
      <c r="E606" s="29"/>
      <c r="F606" s="29"/>
      <c r="G606" s="29"/>
      <c r="H606" s="29"/>
      <c r="I606" s="29"/>
      <c r="J606" s="29"/>
      <c r="K606" s="29"/>
      <c r="L606" s="29"/>
      <c r="M606" s="29"/>
      <c r="N606" s="29"/>
      <c r="O606" s="29"/>
      <c r="P606" s="29"/>
      <c r="Q606" s="29"/>
      <c r="S606" s="29"/>
      <c r="T606" s="29"/>
      <c r="U606" s="29"/>
      <c r="V606" s="29"/>
      <c r="W606" s="29"/>
      <c r="Z606" s="29"/>
      <c r="AA606" s="29"/>
      <c r="AB606" s="29"/>
      <c r="AC606" s="29"/>
      <c r="AD606" s="29"/>
      <c r="AE606" s="29"/>
      <c r="AF606" s="29"/>
      <c r="AG606" s="29"/>
      <c r="AH606" s="29"/>
      <c r="AI606" s="29"/>
      <c r="AJ606" s="29"/>
    </row>
    <row r="607" spans="1:36" ht="15.75" customHeight="1">
      <c r="A607" s="29"/>
      <c r="B607" s="29"/>
      <c r="C607" s="29"/>
      <c r="D607" s="29"/>
      <c r="E607" s="29"/>
      <c r="F607" s="29"/>
      <c r="G607" s="29"/>
      <c r="H607" s="29"/>
      <c r="I607" s="29"/>
      <c r="J607" s="29"/>
      <c r="K607" s="29"/>
      <c r="L607" s="29"/>
      <c r="M607" s="29"/>
      <c r="N607" s="29"/>
      <c r="O607" s="29"/>
      <c r="P607" s="29"/>
      <c r="Q607" s="29"/>
      <c r="S607" s="29"/>
      <c r="T607" s="29"/>
      <c r="U607" s="29"/>
      <c r="V607" s="29"/>
      <c r="W607" s="29"/>
      <c r="Z607" s="29"/>
      <c r="AA607" s="29"/>
      <c r="AB607" s="29"/>
      <c r="AC607" s="29"/>
      <c r="AD607" s="29"/>
      <c r="AE607" s="29"/>
      <c r="AF607" s="29"/>
      <c r="AG607" s="29"/>
      <c r="AH607" s="29"/>
      <c r="AI607" s="29"/>
      <c r="AJ607" s="29"/>
    </row>
    <row r="608" spans="1:36" ht="15.75" customHeight="1">
      <c r="A608" s="29"/>
      <c r="B608" s="29"/>
      <c r="C608" s="29"/>
      <c r="D608" s="29"/>
      <c r="E608" s="29"/>
      <c r="F608" s="29"/>
      <c r="G608" s="29"/>
      <c r="H608" s="29"/>
      <c r="I608" s="29"/>
      <c r="J608" s="29"/>
      <c r="K608" s="29"/>
      <c r="L608" s="29"/>
      <c r="M608" s="29"/>
      <c r="N608" s="29"/>
      <c r="O608" s="29"/>
      <c r="P608" s="29"/>
      <c r="Q608" s="29"/>
      <c r="S608" s="29"/>
      <c r="T608" s="29"/>
      <c r="U608" s="29"/>
      <c r="V608" s="29"/>
      <c r="W608" s="29"/>
      <c r="Z608" s="29"/>
      <c r="AA608" s="29"/>
      <c r="AB608" s="29"/>
      <c r="AC608" s="29"/>
      <c r="AD608" s="29"/>
      <c r="AE608" s="29"/>
      <c r="AF608" s="29"/>
      <c r="AG608" s="29"/>
      <c r="AH608" s="29"/>
      <c r="AI608" s="29"/>
      <c r="AJ608" s="29"/>
    </row>
    <row r="609" spans="1:36" ht="15.75" customHeight="1">
      <c r="A609" s="29"/>
      <c r="B609" s="29"/>
      <c r="C609" s="29"/>
      <c r="D609" s="29"/>
      <c r="E609" s="29"/>
      <c r="F609" s="29"/>
      <c r="G609" s="29"/>
      <c r="H609" s="29"/>
      <c r="I609" s="29"/>
      <c r="J609" s="29"/>
      <c r="K609" s="29"/>
      <c r="L609" s="29"/>
      <c r="M609" s="29"/>
      <c r="N609" s="29"/>
      <c r="O609" s="29"/>
      <c r="P609" s="29"/>
      <c r="Q609" s="29"/>
      <c r="S609" s="29"/>
      <c r="T609" s="29"/>
      <c r="U609" s="29"/>
      <c r="V609" s="29"/>
      <c r="W609" s="29"/>
      <c r="Z609" s="29"/>
      <c r="AA609" s="29"/>
      <c r="AB609" s="29"/>
      <c r="AC609" s="29"/>
      <c r="AD609" s="29"/>
      <c r="AE609" s="29"/>
      <c r="AF609" s="29"/>
      <c r="AG609" s="29"/>
      <c r="AH609" s="29"/>
      <c r="AI609" s="29"/>
      <c r="AJ609" s="29"/>
    </row>
    <row r="610" spans="1:36" ht="15.75" customHeight="1">
      <c r="A610" s="29"/>
      <c r="B610" s="29"/>
      <c r="C610" s="29"/>
      <c r="D610" s="29"/>
      <c r="E610" s="29"/>
      <c r="F610" s="29"/>
      <c r="G610" s="29"/>
      <c r="H610" s="29"/>
      <c r="I610" s="29"/>
      <c r="J610" s="29"/>
      <c r="K610" s="29"/>
      <c r="L610" s="29"/>
      <c r="M610" s="29"/>
      <c r="N610" s="29"/>
      <c r="O610" s="29"/>
      <c r="P610" s="29"/>
      <c r="Q610" s="29"/>
      <c r="S610" s="29"/>
      <c r="T610" s="29"/>
      <c r="U610" s="29"/>
      <c r="V610" s="29"/>
      <c r="W610" s="29"/>
      <c r="Z610" s="29"/>
      <c r="AA610" s="29"/>
      <c r="AB610" s="29"/>
      <c r="AC610" s="29"/>
      <c r="AD610" s="29"/>
      <c r="AE610" s="29"/>
      <c r="AF610" s="29"/>
      <c r="AG610" s="29"/>
      <c r="AH610" s="29"/>
      <c r="AI610" s="29"/>
      <c r="AJ610" s="29"/>
    </row>
    <row r="611" spans="1:36" ht="15.75" customHeight="1">
      <c r="A611" s="29"/>
      <c r="B611" s="29"/>
      <c r="C611" s="29"/>
      <c r="D611" s="29"/>
      <c r="E611" s="29"/>
      <c r="F611" s="29"/>
      <c r="G611" s="29"/>
      <c r="H611" s="29"/>
      <c r="I611" s="29"/>
      <c r="J611" s="29"/>
      <c r="K611" s="29"/>
      <c r="L611" s="29"/>
      <c r="M611" s="29"/>
      <c r="N611" s="29"/>
      <c r="O611" s="29"/>
      <c r="P611" s="29"/>
      <c r="Q611" s="29"/>
      <c r="S611" s="29"/>
      <c r="T611" s="29"/>
      <c r="U611" s="29"/>
      <c r="V611" s="29"/>
      <c r="W611" s="29"/>
      <c r="Z611" s="29"/>
      <c r="AA611" s="29"/>
      <c r="AB611" s="29"/>
      <c r="AC611" s="29"/>
      <c r="AD611" s="29"/>
      <c r="AE611" s="29"/>
      <c r="AF611" s="29"/>
      <c r="AG611" s="29"/>
      <c r="AH611" s="29"/>
      <c r="AI611" s="29"/>
      <c r="AJ611" s="29"/>
    </row>
    <row r="612" spans="1:36" ht="15.75" customHeight="1">
      <c r="A612" s="29"/>
      <c r="B612" s="29"/>
      <c r="C612" s="29"/>
      <c r="D612" s="29"/>
      <c r="E612" s="29"/>
      <c r="F612" s="29"/>
      <c r="G612" s="29"/>
      <c r="H612" s="29"/>
      <c r="I612" s="29"/>
      <c r="J612" s="29"/>
      <c r="K612" s="29"/>
      <c r="L612" s="29"/>
      <c r="M612" s="29"/>
      <c r="N612" s="29"/>
      <c r="O612" s="29"/>
      <c r="P612" s="29"/>
      <c r="Q612" s="29"/>
      <c r="S612" s="29"/>
      <c r="T612" s="29"/>
      <c r="U612" s="29"/>
      <c r="V612" s="29"/>
      <c r="W612" s="29"/>
      <c r="Z612" s="29"/>
      <c r="AA612" s="29"/>
      <c r="AB612" s="29"/>
      <c r="AC612" s="29"/>
      <c r="AD612" s="29"/>
      <c r="AE612" s="29"/>
      <c r="AF612" s="29"/>
      <c r="AG612" s="29"/>
      <c r="AH612" s="29"/>
      <c r="AI612" s="29"/>
      <c r="AJ612" s="29"/>
    </row>
    <row r="613" spans="1:36" ht="15.75" customHeight="1">
      <c r="A613" s="29"/>
      <c r="B613" s="29"/>
      <c r="C613" s="29"/>
      <c r="D613" s="29"/>
      <c r="E613" s="29"/>
      <c r="F613" s="29"/>
      <c r="G613" s="29"/>
      <c r="H613" s="29"/>
      <c r="I613" s="29"/>
      <c r="J613" s="29"/>
      <c r="K613" s="29"/>
      <c r="L613" s="29"/>
      <c r="M613" s="29"/>
      <c r="N613" s="29"/>
      <c r="O613" s="29"/>
      <c r="P613" s="29"/>
      <c r="Q613" s="29"/>
      <c r="S613" s="29"/>
      <c r="T613" s="29"/>
      <c r="U613" s="29"/>
      <c r="V613" s="29"/>
      <c r="W613" s="29"/>
      <c r="Z613" s="29"/>
      <c r="AA613" s="29"/>
      <c r="AB613" s="29"/>
      <c r="AC613" s="29"/>
      <c r="AD613" s="29"/>
      <c r="AE613" s="29"/>
      <c r="AF613" s="29"/>
      <c r="AG613" s="29"/>
      <c r="AH613" s="29"/>
      <c r="AI613" s="29"/>
      <c r="AJ613" s="29"/>
    </row>
    <row r="614" spans="1:36" ht="15.75" customHeight="1">
      <c r="A614" s="29"/>
      <c r="B614" s="29"/>
      <c r="C614" s="29"/>
      <c r="D614" s="29"/>
      <c r="E614" s="29"/>
      <c r="F614" s="29"/>
      <c r="G614" s="29"/>
      <c r="H614" s="29"/>
      <c r="I614" s="29"/>
      <c r="J614" s="29"/>
      <c r="K614" s="29"/>
      <c r="L614" s="29"/>
      <c r="M614" s="29"/>
      <c r="N614" s="29"/>
      <c r="O614" s="29"/>
      <c r="P614" s="29"/>
      <c r="Q614" s="29"/>
      <c r="S614" s="29"/>
      <c r="T614" s="29"/>
      <c r="U614" s="29"/>
      <c r="V614" s="29"/>
      <c r="W614" s="29"/>
      <c r="Z614" s="29"/>
      <c r="AA614" s="29"/>
      <c r="AB614" s="29"/>
      <c r="AC614" s="29"/>
      <c r="AD614" s="29"/>
      <c r="AE614" s="29"/>
      <c r="AF614" s="29"/>
      <c r="AG614" s="29"/>
      <c r="AH614" s="29"/>
      <c r="AI614" s="29"/>
      <c r="AJ614" s="29"/>
    </row>
    <row r="615" spans="1:36" ht="15.75" customHeight="1">
      <c r="A615" s="29"/>
      <c r="B615" s="29"/>
      <c r="C615" s="29"/>
      <c r="D615" s="29"/>
      <c r="E615" s="29"/>
      <c r="F615" s="29"/>
      <c r="G615" s="29"/>
      <c r="H615" s="29"/>
      <c r="I615" s="29"/>
      <c r="J615" s="29"/>
      <c r="K615" s="29"/>
      <c r="L615" s="29"/>
      <c r="M615" s="29"/>
      <c r="N615" s="29"/>
      <c r="O615" s="29"/>
      <c r="P615" s="29"/>
      <c r="Q615" s="29"/>
      <c r="S615" s="29"/>
      <c r="T615" s="29"/>
      <c r="U615" s="29"/>
      <c r="V615" s="29"/>
      <c r="W615" s="29"/>
      <c r="Z615" s="29"/>
      <c r="AA615" s="29"/>
      <c r="AB615" s="29"/>
      <c r="AC615" s="29"/>
      <c r="AD615" s="29"/>
      <c r="AE615" s="29"/>
      <c r="AF615" s="29"/>
      <c r="AG615" s="29"/>
      <c r="AH615" s="29"/>
      <c r="AI615" s="29"/>
      <c r="AJ615" s="29"/>
    </row>
    <row r="616" spans="1:36" ht="15.75" customHeight="1">
      <c r="A616" s="29"/>
      <c r="B616" s="29"/>
      <c r="C616" s="29"/>
      <c r="D616" s="29"/>
      <c r="E616" s="29"/>
      <c r="F616" s="29"/>
      <c r="G616" s="29"/>
      <c r="H616" s="29"/>
      <c r="I616" s="29"/>
      <c r="J616" s="29"/>
      <c r="K616" s="29"/>
      <c r="L616" s="29"/>
      <c r="M616" s="29"/>
      <c r="N616" s="29"/>
      <c r="O616" s="29"/>
      <c r="P616" s="29"/>
      <c r="Q616" s="29"/>
      <c r="S616" s="29"/>
      <c r="T616" s="29"/>
      <c r="U616" s="29"/>
      <c r="V616" s="29"/>
      <c r="W616" s="29"/>
      <c r="Z616" s="29"/>
      <c r="AA616" s="29"/>
      <c r="AB616" s="29"/>
      <c r="AC616" s="29"/>
      <c r="AD616" s="29"/>
      <c r="AE616" s="29"/>
      <c r="AF616" s="29"/>
      <c r="AG616" s="29"/>
      <c r="AH616" s="29"/>
      <c r="AI616" s="29"/>
      <c r="AJ616" s="29"/>
    </row>
    <row r="617" spans="1:36" ht="15.75" customHeight="1">
      <c r="A617" s="29"/>
      <c r="B617" s="29"/>
      <c r="C617" s="29"/>
      <c r="D617" s="29"/>
      <c r="E617" s="29"/>
      <c r="F617" s="29"/>
      <c r="G617" s="29"/>
      <c r="H617" s="29"/>
      <c r="I617" s="29"/>
      <c r="J617" s="29"/>
      <c r="K617" s="29"/>
      <c r="L617" s="29"/>
      <c r="M617" s="29"/>
      <c r="N617" s="29"/>
      <c r="O617" s="29"/>
      <c r="P617" s="29"/>
      <c r="Q617" s="29"/>
      <c r="S617" s="29"/>
      <c r="T617" s="29"/>
      <c r="U617" s="29"/>
      <c r="V617" s="29"/>
      <c r="W617" s="29"/>
      <c r="Z617" s="29"/>
      <c r="AA617" s="29"/>
      <c r="AB617" s="29"/>
      <c r="AC617" s="29"/>
      <c r="AD617" s="29"/>
      <c r="AE617" s="29"/>
      <c r="AF617" s="29"/>
      <c r="AG617" s="29"/>
      <c r="AH617" s="29"/>
      <c r="AI617" s="29"/>
      <c r="AJ617" s="29"/>
    </row>
    <row r="618" spans="1:36" ht="15.75" customHeight="1">
      <c r="A618" s="29"/>
      <c r="B618" s="29"/>
      <c r="C618" s="29"/>
      <c r="D618" s="29"/>
      <c r="E618" s="29"/>
      <c r="F618" s="29"/>
      <c r="G618" s="29"/>
      <c r="H618" s="29"/>
      <c r="I618" s="29"/>
      <c r="J618" s="29"/>
      <c r="K618" s="29"/>
      <c r="L618" s="29"/>
      <c r="M618" s="29"/>
      <c r="N618" s="29"/>
      <c r="O618" s="29"/>
      <c r="P618" s="29"/>
      <c r="Q618" s="29"/>
      <c r="S618" s="29"/>
      <c r="T618" s="29"/>
      <c r="U618" s="29"/>
      <c r="V618" s="29"/>
      <c r="W618" s="29"/>
      <c r="Z618" s="29"/>
      <c r="AA618" s="29"/>
      <c r="AB618" s="29"/>
      <c r="AC618" s="29"/>
      <c r="AD618" s="29"/>
      <c r="AE618" s="29"/>
      <c r="AF618" s="29"/>
      <c r="AG618" s="29"/>
      <c r="AH618" s="29"/>
      <c r="AI618" s="29"/>
      <c r="AJ618" s="29"/>
    </row>
    <row r="619" spans="1:36" ht="15.75" customHeight="1">
      <c r="A619" s="29"/>
      <c r="B619" s="29"/>
      <c r="C619" s="29"/>
      <c r="D619" s="29"/>
      <c r="E619" s="29"/>
      <c r="F619" s="29"/>
      <c r="G619" s="29"/>
      <c r="H619" s="29"/>
      <c r="I619" s="29"/>
      <c r="J619" s="29"/>
      <c r="K619" s="29"/>
      <c r="L619" s="29"/>
      <c r="M619" s="29"/>
      <c r="N619" s="29"/>
      <c r="O619" s="29"/>
      <c r="P619" s="29"/>
      <c r="Q619" s="29"/>
      <c r="S619" s="29"/>
      <c r="T619" s="29"/>
      <c r="U619" s="29"/>
      <c r="V619" s="29"/>
      <c r="W619" s="29"/>
      <c r="Z619" s="29"/>
      <c r="AA619" s="29"/>
      <c r="AB619" s="29"/>
      <c r="AC619" s="29"/>
      <c r="AD619" s="29"/>
      <c r="AE619" s="29"/>
      <c r="AF619" s="29"/>
      <c r="AG619" s="29"/>
      <c r="AH619" s="29"/>
      <c r="AI619" s="29"/>
      <c r="AJ619" s="29"/>
    </row>
    <row r="620" spans="1:36" ht="15.75" customHeight="1">
      <c r="A620" s="29"/>
      <c r="B620" s="29"/>
      <c r="C620" s="29"/>
      <c r="D620" s="29"/>
      <c r="E620" s="29"/>
      <c r="F620" s="29"/>
      <c r="G620" s="29"/>
      <c r="H620" s="29"/>
      <c r="I620" s="29"/>
      <c r="J620" s="29"/>
      <c r="K620" s="29"/>
      <c r="L620" s="29"/>
      <c r="M620" s="29"/>
      <c r="N620" s="29"/>
      <c r="O620" s="29"/>
      <c r="P620" s="29"/>
      <c r="Q620" s="29"/>
      <c r="S620" s="29"/>
      <c r="T620" s="29"/>
      <c r="U620" s="29"/>
      <c r="V620" s="29"/>
      <c r="W620" s="29"/>
      <c r="Z620" s="29"/>
      <c r="AA620" s="29"/>
      <c r="AB620" s="29"/>
      <c r="AC620" s="29"/>
      <c r="AD620" s="29"/>
      <c r="AE620" s="29"/>
      <c r="AF620" s="29"/>
      <c r="AG620" s="29"/>
      <c r="AH620" s="29"/>
      <c r="AI620" s="29"/>
      <c r="AJ620" s="29"/>
    </row>
    <row r="621" spans="1:36" ht="15.75" customHeight="1">
      <c r="A621" s="29"/>
      <c r="B621" s="29"/>
      <c r="C621" s="29"/>
      <c r="D621" s="29"/>
      <c r="E621" s="29"/>
      <c r="F621" s="29"/>
      <c r="G621" s="29"/>
      <c r="H621" s="29"/>
      <c r="I621" s="29"/>
      <c r="J621" s="29"/>
      <c r="K621" s="29"/>
      <c r="L621" s="29"/>
      <c r="M621" s="29"/>
      <c r="N621" s="29"/>
      <c r="O621" s="29"/>
      <c r="P621" s="29"/>
      <c r="Q621" s="29"/>
      <c r="S621" s="29"/>
      <c r="T621" s="29"/>
      <c r="U621" s="29"/>
      <c r="V621" s="29"/>
      <c r="W621" s="29"/>
      <c r="Z621" s="29"/>
      <c r="AA621" s="29"/>
      <c r="AB621" s="29"/>
      <c r="AC621" s="29"/>
      <c r="AD621" s="29"/>
      <c r="AE621" s="29"/>
      <c r="AF621" s="29"/>
      <c r="AG621" s="29"/>
      <c r="AH621" s="29"/>
      <c r="AI621" s="29"/>
      <c r="AJ621" s="29"/>
    </row>
    <row r="622" spans="1:36" ht="15.75" customHeight="1">
      <c r="A622" s="29"/>
      <c r="B622" s="29"/>
      <c r="C622" s="29"/>
      <c r="D622" s="29"/>
      <c r="E622" s="29"/>
      <c r="F622" s="29"/>
      <c r="G622" s="29"/>
      <c r="H622" s="29"/>
      <c r="I622" s="29"/>
      <c r="J622" s="29"/>
      <c r="K622" s="29"/>
      <c r="L622" s="29"/>
      <c r="M622" s="29"/>
      <c r="N622" s="29"/>
      <c r="O622" s="29"/>
      <c r="P622" s="29"/>
      <c r="Q622" s="29"/>
      <c r="S622" s="29"/>
      <c r="T622" s="29"/>
      <c r="U622" s="29"/>
      <c r="V622" s="29"/>
      <c r="W622" s="29"/>
      <c r="Z622" s="29"/>
      <c r="AA622" s="29"/>
      <c r="AB622" s="29"/>
      <c r="AC622" s="29"/>
      <c r="AD622" s="29"/>
      <c r="AE622" s="29"/>
      <c r="AF622" s="29"/>
      <c r="AG622" s="29"/>
      <c r="AH622" s="29"/>
      <c r="AI622" s="29"/>
      <c r="AJ622" s="29"/>
    </row>
    <row r="623" spans="1:36" ht="15.75" customHeight="1">
      <c r="A623" s="29"/>
      <c r="B623" s="29"/>
      <c r="C623" s="29"/>
      <c r="D623" s="29"/>
      <c r="E623" s="29"/>
      <c r="F623" s="29"/>
      <c r="G623" s="29"/>
      <c r="H623" s="29"/>
      <c r="I623" s="29"/>
      <c r="J623" s="29"/>
      <c r="K623" s="29"/>
      <c r="L623" s="29"/>
      <c r="M623" s="29"/>
      <c r="N623" s="29"/>
      <c r="O623" s="29"/>
      <c r="P623" s="29"/>
      <c r="Q623" s="29"/>
      <c r="S623" s="29"/>
      <c r="T623" s="29"/>
      <c r="U623" s="29"/>
      <c r="V623" s="29"/>
      <c r="W623" s="29"/>
      <c r="Z623" s="29"/>
      <c r="AA623" s="29"/>
      <c r="AB623" s="29"/>
      <c r="AC623" s="29"/>
      <c r="AD623" s="29"/>
      <c r="AE623" s="29"/>
      <c r="AF623" s="29"/>
      <c r="AG623" s="29"/>
      <c r="AH623" s="29"/>
      <c r="AI623" s="29"/>
      <c r="AJ623" s="29"/>
    </row>
    <row r="624" spans="1:36" ht="15.75" customHeight="1">
      <c r="A624" s="29"/>
      <c r="B624" s="29"/>
      <c r="C624" s="29"/>
      <c r="D624" s="29"/>
      <c r="E624" s="29"/>
      <c r="F624" s="29"/>
      <c r="G624" s="29"/>
      <c r="H624" s="29"/>
      <c r="I624" s="29"/>
      <c r="J624" s="29"/>
      <c r="K624" s="29"/>
      <c r="L624" s="29"/>
      <c r="M624" s="29"/>
      <c r="N624" s="29"/>
      <c r="O624" s="29"/>
      <c r="P624" s="29"/>
      <c r="Q624" s="29"/>
      <c r="S624" s="29"/>
      <c r="T624" s="29"/>
      <c r="U624" s="29"/>
      <c r="V624" s="29"/>
      <c r="W624" s="29"/>
      <c r="Z624" s="29"/>
      <c r="AA624" s="29"/>
      <c r="AB624" s="29"/>
      <c r="AC624" s="29"/>
      <c r="AD624" s="29"/>
      <c r="AE624" s="29"/>
      <c r="AF624" s="29"/>
      <c r="AG624" s="29"/>
      <c r="AH624" s="29"/>
      <c r="AI624" s="29"/>
      <c r="AJ624" s="29"/>
    </row>
    <row r="625" spans="1:36" ht="15.75" customHeight="1">
      <c r="A625" s="29"/>
      <c r="B625" s="29"/>
      <c r="C625" s="29"/>
      <c r="D625" s="29"/>
      <c r="E625" s="29"/>
      <c r="F625" s="29"/>
      <c r="G625" s="29"/>
      <c r="H625" s="29"/>
      <c r="I625" s="29"/>
      <c r="J625" s="29"/>
      <c r="K625" s="29"/>
      <c r="L625" s="29"/>
      <c r="M625" s="29"/>
      <c r="N625" s="29"/>
      <c r="O625" s="29"/>
      <c r="P625" s="29"/>
      <c r="Q625" s="29"/>
      <c r="S625" s="29"/>
      <c r="T625" s="29"/>
      <c r="U625" s="29"/>
      <c r="V625" s="29"/>
      <c r="W625" s="29"/>
      <c r="Z625" s="29"/>
      <c r="AA625" s="29"/>
      <c r="AB625" s="29"/>
      <c r="AC625" s="29"/>
      <c r="AD625" s="29"/>
      <c r="AE625" s="29"/>
      <c r="AF625" s="29"/>
      <c r="AG625" s="29"/>
      <c r="AH625" s="29"/>
      <c r="AI625" s="29"/>
      <c r="AJ625" s="29"/>
    </row>
    <row r="626" spans="1:36" ht="15.75" customHeight="1">
      <c r="A626" s="29"/>
      <c r="B626" s="29"/>
      <c r="C626" s="29"/>
      <c r="D626" s="29"/>
      <c r="E626" s="29"/>
      <c r="F626" s="29"/>
      <c r="G626" s="29"/>
      <c r="H626" s="29"/>
      <c r="I626" s="29"/>
      <c r="J626" s="29"/>
      <c r="K626" s="29"/>
      <c r="L626" s="29"/>
      <c r="M626" s="29"/>
      <c r="N626" s="29"/>
      <c r="O626" s="29"/>
      <c r="P626" s="29"/>
      <c r="Q626" s="29"/>
      <c r="S626" s="29"/>
      <c r="T626" s="29"/>
      <c r="U626" s="29"/>
      <c r="V626" s="29"/>
      <c r="W626" s="29"/>
      <c r="Z626" s="29"/>
      <c r="AA626" s="29"/>
      <c r="AB626" s="29"/>
      <c r="AC626" s="29"/>
      <c r="AD626" s="29"/>
      <c r="AE626" s="29"/>
      <c r="AF626" s="29"/>
      <c r="AG626" s="29"/>
      <c r="AH626" s="29"/>
      <c r="AI626" s="29"/>
      <c r="AJ626" s="29"/>
    </row>
    <row r="627" spans="1:36" ht="15.75" customHeight="1">
      <c r="A627" s="29"/>
      <c r="B627" s="29"/>
      <c r="C627" s="29"/>
      <c r="D627" s="29"/>
      <c r="E627" s="29"/>
      <c r="F627" s="29"/>
      <c r="G627" s="29"/>
      <c r="H627" s="29"/>
      <c r="I627" s="29"/>
      <c r="J627" s="29"/>
      <c r="K627" s="29"/>
      <c r="L627" s="29"/>
      <c r="M627" s="29"/>
      <c r="N627" s="29"/>
      <c r="O627" s="29"/>
      <c r="P627" s="29"/>
      <c r="Q627" s="29"/>
      <c r="S627" s="29"/>
      <c r="T627" s="29"/>
      <c r="U627" s="29"/>
      <c r="V627" s="29"/>
      <c r="W627" s="29"/>
      <c r="Z627" s="29"/>
      <c r="AA627" s="29"/>
      <c r="AB627" s="29"/>
      <c r="AC627" s="29"/>
      <c r="AD627" s="29"/>
      <c r="AE627" s="29"/>
      <c r="AF627" s="29"/>
      <c r="AG627" s="29"/>
      <c r="AH627" s="29"/>
      <c r="AI627" s="29"/>
      <c r="AJ627" s="29"/>
    </row>
    <row r="628" spans="1:36" ht="15.75" customHeight="1">
      <c r="A628" s="29"/>
      <c r="B628" s="29"/>
      <c r="C628" s="29"/>
      <c r="D628" s="29"/>
      <c r="E628" s="29"/>
      <c r="F628" s="29"/>
      <c r="G628" s="29"/>
      <c r="H628" s="29"/>
      <c r="I628" s="29"/>
      <c r="J628" s="29"/>
      <c r="K628" s="29"/>
      <c r="L628" s="29"/>
      <c r="M628" s="29"/>
      <c r="N628" s="29"/>
      <c r="O628" s="29"/>
      <c r="P628" s="29"/>
      <c r="Q628" s="29"/>
      <c r="S628" s="29"/>
      <c r="T628" s="29"/>
      <c r="U628" s="29"/>
      <c r="V628" s="29"/>
      <c r="W628" s="29"/>
      <c r="Z628" s="29"/>
      <c r="AA628" s="29"/>
      <c r="AB628" s="29"/>
      <c r="AC628" s="29"/>
      <c r="AD628" s="29"/>
      <c r="AE628" s="29"/>
      <c r="AF628" s="29"/>
      <c r="AG628" s="29"/>
      <c r="AH628" s="29"/>
      <c r="AI628" s="29"/>
      <c r="AJ628" s="29"/>
    </row>
    <row r="629" spans="1:36" ht="15.75" customHeight="1">
      <c r="A629" s="29"/>
      <c r="B629" s="29"/>
      <c r="C629" s="29"/>
      <c r="D629" s="29"/>
      <c r="E629" s="29"/>
      <c r="F629" s="29"/>
      <c r="G629" s="29"/>
      <c r="H629" s="29"/>
      <c r="I629" s="29"/>
      <c r="J629" s="29"/>
      <c r="K629" s="29"/>
      <c r="L629" s="29"/>
      <c r="M629" s="29"/>
      <c r="N629" s="29"/>
      <c r="O629" s="29"/>
      <c r="P629" s="29"/>
      <c r="Q629" s="29"/>
      <c r="S629" s="29"/>
      <c r="T629" s="29"/>
      <c r="U629" s="29"/>
      <c r="V629" s="29"/>
      <c r="W629" s="29"/>
      <c r="Z629" s="29"/>
      <c r="AA629" s="29"/>
      <c r="AB629" s="29"/>
      <c r="AC629" s="29"/>
      <c r="AD629" s="29"/>
      <c r="AE629" s="29"/>
      <c r="AF629" s="29"/>
      <c r="AG629" s="29"/>
      <c r="AH629" s="29"/>
      <c r="AI629" s="29"/>
      <c r="AJ629" s="29"/>
    </row>
    <row r="630" spans="1:36" ht="15.75" customHeight="1">
      <c r="A630" s="29"/>
      <c r="B630" s="29"/>
      <c r="C630" s="29"/>
      <c r="D630" s="29"/>
      <c r="E630" s="29"/>
      <c r="F630" s="29"/>
      <c r="G630" s="29"/>
      <c r="H630" s="29"/>
      <c r="I630" s="29"/>
      <c r="J630" s="29"/>
      <c r="K630" s="29"/>
      <c r="L630" s="29"/>
      <c r="M630" s="29"/>
      <c r="N630" s="29"/>
      <c r="O630" s="29"/>
      <c r="P630" s="29"/>
      <c r="Q630" s="29"/>
      <c r="S630" s="29"/>
      <c r="T630" s="29"/>
      <c r="U630" s="29"/>
      <c r="V630" s="29"/>
      <c r="W630" s="29"/>
      <c r="Z630" s="29"/>
      <c r="AA630" s="29"/>
      <c r="AB630" s="29"/>
      <c r="AC630" s="29"/>
      <c r="AD630" s="29"/>
      <c r="AE630" s="29"/>
      <c r="AF630" s="29"/>
      <c r="AG630" s="29"/>
      <c r="AH630" s="29"/>
      <c r="AI630" s="29"/>
      <c r="AJ630" s="29"/>
    </row>
    <row r="631" spans="1:36" ht="15.75" customHeight="1">
      <c r="A631" s="29"/>
      <c r="B631" s="29"/>
      <c r="C631" s="29"/>
      <c r="D631" s="29"/>
      <c r="E631" s="29"/>
      <c r="F631" s="29"/>
      <c r="G631" s="29"/>
      <c r="H631" s="29"/>
      <c r="I631" s="29"/>
      <c r="J631" s="29"/>
      <c r="K631" s="29"/>
      <c r="L631" s="29"/>
      <c r="M631" s="29"/>
      <c r="N631" s="29"/>
      <c r="O631" s="29"/>
      <c r="P631" s="29"/>
      <c r="Q631" s="29"/>
      <c r="S631" s="29"/>
      <c r="T631" s="29"/>
      <c r="U631" s="29"/>
      <c r="V631" s="29"/>
      <c r="W631" s="29"/>
      <c r="Z631" s="29"/>
      <c r="AA631" s="29"/>
      <c r="AB631" s="29"/>
      <c r="AC631" s="29"/>
      <c r="AD631" s="29"/>
      <c r="AE631" s="29"/>
      <c r="AF631" s="29"/>
      <c r="AG631" s="29"/>
      <c r="AH631" s="29"/>
      <c r="AI631" s="29"/>
      <c r="AJ631" s="29"/>
    </row>
    <row r="632" spans="1:36" ht="15.75" customHeight="1">
      <c r="A632" s="29"/>
      <c r="B632" s="29"/>
      <c r="C632" s="29"/>
      <c r="D632" s="29"/>
      <c r="E632" s="29"/>
      <c r="F632" s="29"/>
      <c r="G632" s="29"/>
      <c r="H632" s="29"/>
      <c r="I632" s="29"/>
      <c r="J632" s="29"/>
      <c r="K632" s="29"/>
      <c r="L632" s="29"/>
      <c r="M632" s="29"/>
      <c r="N632" s="29"/>
      <c r="O632" s="29"/>
      <c r="P632" s="29"/>
      <c r="Q632" s="29"/>
      <c r="S632" s="29"/>
      <c r="T632" s="29"/>
      <c r="U632" s="29"/>
      <c r="V632" s="29"/>
      <c r="W632" s="29"/>
      <c r="Z632" s="29"/>
      <c r="AA632" s="29"/>
      <c r="AB632" s="29"/>
      <c r="AC632" s="29"/>
      <c r="AD632" s="29"/>
      <c r="AE632" s="29"/>
      <c r="AF632" s="29"/>
      <c r="AG632" s="29"/>
      <c r="AH632" s="29"/>
      <c r="AI632" s="29"/>
      <c r="AJ632" s="29"/>
    </row>
    <row r="633" spans="1:36" ht="15.75" customHeight="1">
      <c r="A633" s="29"/>
      <c r="B633" s="29"/>
      <c r="C633" s="29"/>
      <c r="D633" s="29"/>
      <c r="E633" s="29"/>
      <c r="F633" s="29"/>
      <c r="G633" s="29"/>
      <c r="H633" s="29"/>
      <c r="I633" s="29"/>
      <c r="J633" s="29"/>
      <c r="K633" s="29"/>
      <c r="L633" s="29"/>
      <c r="M633" s="29"/>
      <c r="N633" s="29"/>
      <c r="O633" s="29"/>
      <c r="P633" s="29"/>
      <c r="Q633" s="29"/>
      <c r="S633" s="29"/>
      <c r="T633" s="29"/>
      <c r="U633" s="29"/>
      <c r="V633" s="29"/>
      <c r="W633" s="29"/>
      <c r="Z633" s="29"/>
      <c r="AA633" s="29"/>
      <c r="AB633" s="29"/>
      <c r="AC633" s="29"/>
      <c r="AD633" s="29"/>
      <c r="AE633" s="29"/>
      <c r="AF633" s="29"/>
      <c r="AG633" s="29"/>
      <c r="AH633" s="29"/>
      <c r="AI633" s="29"/>
      <c r="AJ633" s="29"/>
    </row>
    <row r="634" spans="1:36" ht="15.75" customHeight="1">
      <c r="A634" s="29"/>
      <c r="B634" s="29"/>
      <c r="C634" s="29"/>
      <c r="D634" s="29"/>
      <c r="E634" s="29"/>
      <c r="F634" s="29"/>
      <c r="G634" s="29"/>
      <c r="H634" s="29"/>
      <c r="I634" s="29"/>
      <c r="J634" s="29"/>
      <c r="K634" s="29"/>
      <c r="L634" s="29"/>
      <c r="M634" s="29"/>
      <c r="N634" s="29"/>
      <c r="O634" s="29"/>
      <c r="P634" s="29"/>
      <c r="Q634" s="29"/>
      <c r="S634" s="29"/>
      <c r="T634" s="29"/>
      <c r="U634" s="29"/>
      <c r="V634" s="29"/>
      <c r="W634" s="29"/>
      <c r="Z634" s="29"/>
      <c r="AA634" s="29"/>
      <c r="AB634" s="29"/>
      <c r="AC634" s="29"/>
      <c r="AD634" s="29"/>
      <c r="AE634" s="29"/>
      <c r="AF634" s="29"/>
      <c r="AG634" s="29"/>
      <c r="AH634" s="29"/>
      <c r="AI634" s="29"/>
      <c r="AJ634" s="29"/>
    </row>
    <row r="635" spans="1:36" ht="15.75" customHeight="1">
      <c r="A635" s="29"/>
      <c r="B635" s="29"/>
      <c r="C635" s="29"/>
      <c r="D635" s="29"/>
      <c r="E635" s="29"/>
      <c r="F635" s="29"/>
      <c r="G635" s="29"/>
      <c r="H635" s="29"/>
      <c r="I635" s="29"/>
      <c r="J635" s="29"/>
      <c r="K635" s="29"/>
      <c r="L635" s="29"/>
      <c r="M635" s="29"/>
      <c r="N635" s="29"/>
      <c r="O635" s="29"/>
      <c r="P635" s="29"/>
      <c r="Q635" s="29"/>
      <c r="S635" s="29"/>
      <c r="T635" s="29"/>
      <c r="U635" s="29"/>
      <c r="V635" s="29"/>
      <c r="W635" s="29"/>
      <c r="Z635" s="29"/>
      <c r="AA635" s="29"/>
      <c r="AB635" s="29"/>
      <c r="AC635" s="29"/>
      <c r="AD635" s="29"/>
      <c r="AE635" s="29"/>
      <c r="AF635" s="29"/>
      <c r="AG635" s="29"/>
      <c r="AH635" s="29"/>
      <c r="AI635" s="29"/>
      <c r="AJ635" s="29"/>
    </row>
    <row r="636" spans="1:36" ht="15.75" customHeight="1">
      <c r="A636" s="29"/>
      <c r="B636" s="29"/>
      <c r="C636" s="29"/>
      <c r="D636" s="29"/>
      <c r="E636" s="29"/>
      <c r="F636" s="29"/>
      <c r="G636" s="29"/>
      <c r="H636" s="29"/>
      <c r="I636" s="29"/>
      <c r="J636" s="29"/>
      <c r="K636" s="29"/>
      <c r="L636" s="29"/>
      <c r="M636" s="29"/>
      <c r="N636" s="29"/>
      <c r="O636" s="29"/>
      <c r="P636" s="29"/>
      <c r="Q636" s="29"/>
      <c r="S636" s="29"/>
      <c r="T636" s="29"/>
      <c r="U636" s="29"/>
      <c r="V636" s="29"/>
      <c r="W636" s="29"/>
      <c r="Z636" s="29"/>
      <c r="AA636" s="29"/>
      <c r="AB636" s="29"/>
      <c r="AC636" s="29"/>
      <c r="AD636" s="29"/>
      <c r="AE636" s="29"/>
      <c r="AF636" s="29"/>
      <c r="AG636" s="29"/>
      <c r="AH636" s="29"/>
      <c r="AI636" s="29"/>
      <c r="AJ636" s="29"/>
    </row>
    <row r="637" spans="1:36" ht="15.75" customHeight="1">
      <c r="A637" s="29"/>
      <c r="B637" s="29"/>
      <c r="C637" s="29"/>
      <c r="D637" s="29"/>
      <c r="E637" s="29"/>
      <c r="F637" s="29"/>
      <c r="G637" s="29"/>
      <c r="H637" s="29"/>
      <c r="I637" s="29"/>
      <c r="J637" s="29"/>
      <c r="K637" s="29"/>
      <c r="L637" s="29"/>
      <c r="M637" s="29"/>
      <c r="N637" s="29"/>
      <c r="O637" s="29"/>
      <c r="P637" s="29"/>
      <c r="Q637" s="29"/>
      <c r="S637" s="29"/>
      <c r="T637" s="29"/>
      <c r="U637" s="29"/>
      <c r="V637" s="29"/>
      <c r="W637" s="29"/>
      <c r="Z637" s="29"/>
      <c r="AA637" s="29"/>
      <c r="AB637" s="29"/>
      <c r="AC637" s="29"/>
      <c r="AD637" s="29"/>
      <c r="AE637" s="29"/>
      <c r="AF637" s="29"/>
      <c r="AG637" s="29"/>
      <c r="AH637" s="29"/>
      <c r="AI637" s="29"/>
      <c r="AJ637" s="29"/>
    </row>
    <row r="638" spans="1:36" ht="15.75" customHeight="1">
      <c r="A638" s="29"/>
      <c r="B638" s="29"/>
      <c r="C638" s="29"/>
      <c r="D638" s="29"/>
      <c r="E638" s="29"/>
      <c r="F638" s="29"/>
      <c r="G638" s="29"/>
      <c r="H638" s="29"/>
      <c r="I638" s="29"/>
      <c r="J638" s="29"/>
      <c r="K638" s="29"/>
      <c r="L638" s="29"/>
      <c r="M638" s="29"/>
      <c r="N638" s="29"/>
      <c r="O638" s="29"/>
      <c r="P638" s="29"/>
      <c r="Q638" s="29"/>
      <c r="S638" s="29"/>
      <c r="T638" s="29"/>
      <c r="U638" s="29"/>
      <c r="V638" s="29"/>
      <c r="W638" s="29"/>
      <c r="Z638" s="29"/>
      <c r="AA638" s="29"/>
      <c r="AB638" s="29"/>
      <c r="AC638" s="29"/>
      <c r="AD638" s="29"/>
      <c r="AE638" s="29"/>
      <c r="AF638" s="29"/>
      <c r="AG638" s="29"/>
      <c r="AH638" s="29"/>
      <c r="AI638" s="29"/>
      <c r="AJ638" s="29"/>
    </row>
    <row r="639" spans="1:36" ht="15.75" customHeight="1">
      <c r="A639" s="29"/>
      <c r="B639" s="29"/>
      <c r="C639" s="29"/>
      <c r="D639" s="29"/>
      <c r="E639" s="29"/>
      <c r="F639" s="29"/>
      <c r="G639" s="29"/>
      <c r="H639" s="29"/>
      <c r="I639" s="29"/>
      <c r="J639" s="29"/>
      <c r="K639" s="29"/>
      <c r="L639" s="29"/>
      <c r="M639" s="29"/>
      <c r="N639" s="29"/>
      <c r="O639" s="29"/>
      <c r="P639" s="29"/>
      <c r="Q639" s="29"/>
      <c r="S639" s="29"/>
      <c r="T639" s="29"/>
      <c r="U639" s="29"/>
      <c r="V639" s="29"/>
      <c r="W639" s="29"/>
      <c r="Z639" s="29"/>
      <c r="AA639" s="29"/>
      <c r="AB639" s="29"/>
      <c r="AC639" s="29"/>
      <c r="AD639" s="29"/>
      <c r="AE639" s="29"/>
      <c r="AF639" s="29"/>
      <c r="AG639" s="29"/>
      <c r="AH639" s="29"/>
      <c r="AI639" s="29"/>
      <c r="AJ639" s="29"/>
    </row>
    <row r="640" spans="1:36" ht="15.75" customHeight="1">
      <c r="A640" s="29"/>
      <c r="B640" s="29"/>
      <c r="C640" s="29"/>
      <c r="D640" s="29"/>
      <c r="E640" s="29"/>
      <c r="F640" s="29"/>
      <c r="G640" s="29"/>
      <c r="H640" s="29"/>
      <c r="I640" s="29"/>
      <c r="J640" s="29"/>
      <c r="K640" s="29"/>
      <c r="L640" s="29"/>
      <c r="M640" s="29"/>
      <c r="N640" s="29"/>
      <c r="O640" s="29"/>
      <c r="P640" s="29"/>
      <c r="Q640" s="29"/>
      <c r="S640" s="29"/>
      <c r="T640" s="29"/>
      <c r="U640" s="29"/>
      <c r="V640" s="29"/>
      <c r="W640" s="29"/>
      <c r="Z640" s="29"/>
      <c r="AA640" s="29"/>
      <c r="AB640" s="29"/>
      <c r="AC640" s="29"/>
      <c r="AD640" s="29"/>
      <c r="AE640" s="29"/>
      <c r="AF640" s="29"/>
      <c r="AG640" s="29"/>
      <c r="AH640" s="29"/>
      <c r="AI640" s="29"/>
      <c r="AJ640" s="29"/>
    </row>
    <row r="641" spans="1:36" ht="15.75" customHeight="1">
      <c r="A641" s="29"/>
      <c r="B641" s="29"/>
      <c r="C641" s="29"/>
      <c r="D641" s="29"/>
      <c r="E641" s="29"/>
      <c r="F641" s="29"/>
      <c r="G641" s="29"/>
      <c r="H641" s="29"/>
      <c r="I641" s="29"/>
      <c r="J641" s="29"/>
      <c r="K641" s="29"/>
      <c r="L641" s="29"/>
      <c r="M641" s="29"/>
      <c r="N641" s="29"/>
      <c r="O641" s="29"/>
      <c r="P641" s="29"/>
      <c r="Q641" s="29"/>
      <c r="S641" s="29"/>
      <c r="T641" s="29"/>
      <c r="U641" s="29"/>
      <c r="V641" s="29"/>
      <c r="W641" s="29"/>
      <c r="Z641" s="29"/>
      <c r="AA641" s="29"/>
      <c r="AB641" s="29"/>
      <c r="AC641" s="29"/>
      <c r="AD641" s="29"/>
      <c r="AE641" s="29"/>
      <c r="AF641" s="29"/>
      <c r="AG641" s="29"/>
      <c r="AH641" s="29"/>
      <c r="AI641" s="29"/>
      <c r="AJ641" s="29"/>
    </row>
    <row r="642" spans="1:36" ht="15.75" customHeight="1">
      <c r="A642" s="29"/>
      <c r="B642" s="29"/>
      <c r="C642" s="29"/>
      <c r="D642" s="29"/>
      <c r="E642" s="29"/>
      <c r="F642" s="29"/>
      <c r="G642" s="29"/>
      <c r="H642" s="29"/>
      <c r="I642" s="29"/>
      <c r="J642" s="29"/>
      <c r="K642" s="29"/>
      <c r="L642" s="29"/>
      <c r="M642" s="29"/>
      <c r="N642" s="29"/>
      <c r="O642" s="29"/>
      <c r="P642" s="29"/>
      <c r="Q642" s="29"/>
      <c r="S642" s="29"/>
      <c r="T642" s="29"/>
      <c r="U642" s="29"/>
      <c r="V642" s="29"/>
      <c r="W642" s="29"/>
      <c r="Z642" s="29"/>
      <c r="AA642" s="29"/>
      <c r="AB642" s="29"/>
      <c r="AC642" s="29"/>
      <c r="AD642" s="29"/>
      <c r="AE642" s="29"/>
      <c r="AF642" s="29"/>
      <c r="AG642" s="29"/>
      <c r="AH642" s="29"/>
      <c r="AI642" s="29"/>
      <c r="AJ642" s="29"/>
    </row>
    <row r="643" spans="1:36" ht="15.75" customHeight="1">
      <c r="A643" s="29"/>
      <c r="B643" s="29"/>
      <c r="C643" s="29"/>
      <c r="D643" s="29"/>
      <c r="E643" s="29"/>
      <c r="F643" s="29"/>
      <c r="G643" s="29"/>
      <c r="H643" s="29"/>
      <c r="I643" s="29"/>
      <c r="J643" s="29"/>
      <c r="K643" s="29"/>
      <c r="L643" s="29"/>
      <c r="M643" s="29"/>
      <c r="N643" s="29"/>
      <c r="O643" s="29"/>
      <c r="P643" s="29"/>
      <c r="Q643" s="29"/>
      <c r="S643" s="29"/>
      <c r="T643" s="29"/>
      <c r="U643" s="29"/>
      <c r="V643" s="29"/>
      <c r="W643" s="29"/>
      <c r="Z643" s="29"/>
      <c r="AA643" s="29"/>
      <c r="AB643" s="29"/>
      <c r="AC643" s="29"/>
      <c r="AD643" s="29"/>
      <c r="AE643" s="29"/>
      <c r="AF643" s="29"/>
      <c r="AG643" s="29"/>
      <c r="AH643" s="29"/>
      <c r="AI643" s="29"/>
      <c r="AJ643" s="29"/>
    </row>
    <row r="644" spans="1:36" ht="15.75" customHeight="1">
      <c r="A644" s="29"/>
      <c r="B644" s="29"/>
      <c r="C644" s="29"/>
      <c r="D644" s="29"/>
      <c r="E644" s="29"/>
      <c r="F644" s="29"/>
      <c r="G644" s="29"/>
      <c r="H644" s="29"/>
      <c r="I644" s="29"/>
      <c r="J644" s="29"/>
      <c r="K644" s="29"/>
      <c r="L644" s="29"/>
      <c r="M644" s="29"/>
      <c r="N644" s="29"/>
      <c r="O644" s="29"/>
      <c r="P644" s="29"/>
      <c r="Q644" s="29"/>
      <c r="S644" s="29"/>
      <c r="T644" s="29"/>
      <c r="U644" s="29"/>
      <c r="V644" s="29"/>
      <c r="W644" s="29"/>
      <c r="Z644" s="29"/>
      <c r="AA644" s="29"/>
      <c r="AB644" s="29"/>
      <c r="AC644" s="29"/>
      <c r="AD644" s="29"/>
      <c r="AE644" s="29"/>
      <c r="AF644" s="29"/>
      <c r="AG644" s="29"/>
      <c r="AH644" s="29"/>
      <c r="AI644" s="29"/>
      <c r="AJ644" s="29"/>
    </row>
    <row r="645" spans="1:36" ht="15.75" customHeight="1">
      <c r="A645" s="29"/>
      <c r="B645" s="29"/>
      <c r="C645" s="29"/>
      <c r="D645" s="29"/>
      <c r="E645" s="29"/>
      <c r="F645" s="29"/>
      <c r="G645" s="29"/>
      <c r="H645" s="29"/>
      <c r="I645" s="29"/>
      <c r="J645" s="29"/>
      <c r="K645" s="29"/>
      <c r="L645" s="29"/>
      <c r="M645" s="29"/>
      <c r="N645" s="29"/>
      <c r="O645" s="29"/>
      <c r="P645" s="29"/>
      <c r="Q645" s="29"/>
      <c r="S645" s="29"/>
      <c r="T645" s="29"/>
      <c r="U645" s="29"/>
      <c r="V645" s="29"/>
      <c r="W645" s="29"/>
      <c r="Z645" s="29"/>
      <c r="AA645" s="29"/>
      <c r="AB645" s="29"/>
      <c r="AC645" s="29"/>
      <c r="AD645" s="29"/>
      <c r="AE645" s="29"/>
      <c r="AF645" s="29"/>
      <c r="AG645" s="29"/>
      <c r="AH645" s="29"/>
      <c r="AI645" s="29"/>
      <c r="AJ645" s="29"/>
    </row>
    <row r="646" spans="1:36" ht="15.75" customHeight="1">
      <c r="A646" s="29"/>
      <c r="B646" s="29"/>
      <c r="C646" s="29"/>
      <c r="D646" s="29"/>
      <c r="E646" s="29"/>
      <c r="F646" s="29"/>
      <c r="G646" s="29"/>
      <c r="H646" s="29"/>
      <c r="I646" s="29"/>
      <c r="J646" s="29"/>
      <c r="K646" s="29"/>
      <c r="L646" s="29"/>
      <c r="M646" s="29"/>
      <c r="N646" s="29"/>
      <c r="O646" s="29"/>
      <c r="P646" s="29"/>
      <c r="Q646" s="29"/>
      <c r="S646" s="29"/>
      <c r="T646" s="29"/>
      <c r="U646" s="29"/>
      <c r="V646" s="29"/>
      <c r="W646" s="29"/>
      <c r="Z646" s="29"/>
      <c r="AA646" s="29"/>
      <c r="AB646" s="29"/>
      <c r="AC646" s="29"/>
      <c r="AD646" s="29"/>
      <c r="AE646" s="29"/>
      <c r="AF646" s="29"/>
      <c r="AG646" s="29"/>
      <c r="AH646" s="29"/>
      <c r="AI646" s="29"/>
      <c r="AJ646" s="29"/>
    </row>
    <row r="647" spans="1:36" ht="15.75" customHeight="1">
      <c r="A647" s="29"/>
      <c r="B647" s="29"/>
      <c r="C647" s="29"/>
      <c r="D647" s="29"/>
      <c r="E647" s="29"/>
      <c r="F647" s="29"/>
      <c r="G647" s="29"/>
      <c r="H647" s="29"/>
      <c r="I647" s="29"/>
      <c r="J647" s="29"/>
      <c r="K647" s="29"/>
      <c r="L647" s="29"/>
      <c r="M647" s="29"/>
      <c r="N647" s="29"/>
      <c r="O647" s="29"/>
      <c r="P647" s="29"/>
      <c r="Q647" s="29"/>
      <c r="S647" s="29"/>
      <c r="T647" s="29"/>
      <c r="U647" s="29"/>
      <c r="V647" s="29"/>
      <c r="W647" s="29"/>
      <c r="Z647" s="29"/>
      <c r="AA647" s="29"/>
      <c r="AB647" s="29"/>
      <c r="AC647" s="29"/>
      <c r="AD647" s="29"/>
      <c r="AE647" s="29"/>
      <c r="AF647" s="29"/>
      <c r="AG647" s="29"/>
      <c r="AH647" s="29"/>
      <c r="AI647" s="29"/>
      <c r="AJ647" s="29"/>
    </row>
    <row r="648" spans="1:36" ht="15.75" customHeight="1">
      <c r="A648" s="29"/>
      <c r="B648" s="29"/>
      <c r="C648" s="29"/>
      <c r="D648" s="29"/>
      <c r="E648" s="29"/>
      <c r="F648" s="29"/>
      <c r="G648" s="29"/>
      <c r="H648" s="29"/>
      <c r="I648" s="29"/>
      <c r="J648" s="29"/>
      <c r="K648" s="29"/>
      <c r="L648" s="29"/>
      <c r="M648" s="29"/>
      <c r="N648" s="29"/>
      <c r="O648" s="29"/>
      <c r="P648" s="29"/>
      <c r="Q648" s="29"/>
      <c r="S648" s="29"/>
      <c r="T648" s="29"/>
      <c r="U648" s="29"/>
      <c r="V648" s="29"/>
      <c r="W648" s="29"/>
      <c r="Z648" s="29"/>
      <c r="AA648" s="29"/>
      <c r="AB648" s="29"/>
      <c r="AC648" s="29"/>
      <c r="AD648" s="29"/>
      <c r="AE648" s="29"/>
      <c r="AF648" s="29"/>
      <c r="AG648" s="29"/>
      <c r="AH648" s="29"/>
      <c r="AI648" s="29"/>
      <c r="AJ648" s="29"/>
    </row>
    <row r="649" spans="1:36" ht="15.75" customHeight="1">
      <c r="A649" s="29"/>
      <c r="B649" s="29"/>
      <c r="C649" s="29"/>
      <c r="D649" s="29"/>
      <c r="E649" s="29"/>
      <c r="F649" s="29"/>
      <c r="G649" s="29"/>
      <c r="H649" s="29"/>
      <c r="I649" s="29"/>
      <c r="J649" s="29"/>
      <c r="K649" s="29"/>
      <c r="L649" s="29"/>
      <c r="M649" s="29"/>
      <c r="N649" s="29"/>
      <c r="O649" s="29"/>
      <c r="P649" s="29"/>
      <c r="Q649" s="29"/>
      <c r="S649" s="29"/>
      <c r="T649" s="29"/>
      <c r="U649" s="29"/>
      <c r="V649" s="29"/>
      <c r="W649" s="29"/>
      <c r="Z649" s="29"/>
      <c r="AA649" s="29"/>
      <c r="AB649" s="29"/>
      <c r="AC649" s="29"/>
      <c r="AD649" s="29"/>
      <c r="AE649" s="29"/>
      <c r="AF649" s="29"/>
      <c r="AG649" s="29"/>
      <c r="AH649" s="29"/>
      <c r="AI649" s="29"/>
      <c r="AJ649" s="29"/>
    </row>
    <row r="650" spans="1:36" ht="15.75" customHeight="1">
      <c r="A650" s="29"/>
      <c r="B650" s="29"/>
      <c r="C650" s="29"/>
      <c r="D650" s="29"/>
      <c r="E650" s="29"/>
      <c r="F650" s="29"/>
      <c r="G650" s="29"/>
      <c r="H650" s="29"/>
      <c r="I650" s="29"/>
      <c r="J650" s="29"/>
      <c r="K650" s="29"/>
      <c r="L650" s="29"/>
      <c r="M650" s="29"/>
      <c r="N650" s="29"/>
      <c r="O650" s="29"/>
      <c r="P650" s="29"/>
      <c r="Q650" s="29"/>
      <c r="S650" s="29"/>
      <c r="T650" s="29"/>
      <c r="U650" s="29"/>
      <c r="V650" s="29"/>
      <c r="W650" s="29"/>
      <c r="Z650" s="29"/>
      <c r="AA650" s="29"/>
      <c r="AB650" s="29"/>
      <c r="AC650" s="29"/>
      <c r="AD650" s="29"/>
      <c r="AE650" s="29"/>
      <c r="AF650" s="29"/>
      <c r="AG650" s="29"/>
      <c r="AH650" s="29"/>
      <c r="AI650" s="29"/>
      <c r="AJ650" s="29"/>
    </row>
    <row r="651" spans="1:36" ht="15.75" customHeight="1">
      <c r="A651" s="29"/>
      <c r="B651" s="29"/>
      <c r="C651" s="29"/>
      <c r="D651" s="29"/>
      <c r="E651" s="29"/>
      <c r="F651" s="29"/>
      <c r="G651" s="29"/>
      <c r="H651" s="29"/>
      <c r="I651" s="29"/>
      <c r="J651" s="29"/>
      <c r="K651" s="29"/>
      <c r="L651" s="29"/>
      <c r="M651" s="29"/>
      <c r="N651" s="29"/>
      <c r="O651" s="29"/>
      <c r="P651" s="29"/>
      <c r="Q651" s="29"/>
      <c r="S651" s="29"/>
      <c r="T651" s="29"/>
      <c r="U651" s="29"/>
      <c r="V651" s="29"/>
      <c r="W651" s="29"/>
      <c r="Z651" s="29"/>
      <c r="AA651" s="29"/>
      <c r="AB651" s="29"/>
      <c r="AC651" s="29"/>
      <c r="AD651" s="29"/>
      <c r="AE651" s="29"/>
      <c r="AF651" s="29"/>
      <c r="AG651" s="29"/>
      <c r="AH651" s="29"/>
      <c r="AI651" s="29"/>
      <c r="AJ651" s="29"/>
    </row>
    <row r="652" spans="1:36" ht="15.75" customHeight="1">
      <c r="A652" s="29"/>
      <c r="B652" s="29"/>
      <c r="C652" s="29"/>
      <c r="D652" s="29"/>
      <c r="E652" s="29"/>
      <c r="F652" s="29"/>
      <c r="G652" s="29"/>
      <c r="H652" s="29"/>
      <c r="I652" s="29"/>
      <c r="J652" s="29"/>
      <c r="K652" s="29"/>
      <c r="L652" s="29"/>
      <c r="M652" s="29"/>
      <c r="N652" s="29"/>
      <c r="O652" s="29"/>
      <c r="P652" s="29"/>
      <c r="Q652" s="29"/>
      <c r="S652" s="29"/>
      <c r="T652" s="29"/>
      <c r="U652" s="29"/>
      <c r="V652" s="29"/>
      <c r="W652" s="29"/>
      <c r="Z652" s="29"/>
      <c r="AA652" s="29"/>
      <c r="AB652" s="29"/>
      <c r="AC652" s="29"/>
      <c r="AD652" s="29"/>
      <c r="AE652" s="29"/>
      <c r="AF652" s="29"/>
      <c r="AG652" s="29"/>
      <c r="AH652" s="29"/>
      <c r="AI652" s="29"/>
      <c r="AJ652" s="29"/>
    </row>
    <row r="653" spans="1:36" ht="15.75" customHeight="1">
      <c r="A653" s="29"/>
      <c r="B653" s="29"/>
      <c r="C653" s="29"/>
      <c r="D653" s="29"/>
      <c r="E653" s="29"/>
      <c r="F653" s="29"/>
      <c r="G653" s="29"/>
      <c r="H653" s="29"/>
      <c r="I653" s="29"/>
      <c r="J653" s="29"/>
      <c r="K653" s="29"/>
      <c r="L653" s="29"/>
      <c r="M653" s="29"/>
      <c r="N653" s="29"/>
      <c r="O653" s="29"/>
      <c r="P653" s="29"/>
      <c r="Q653" s="29"/>
      <c r="S653" s="29"/>
      <c r="T653" s="29"/>
      <c r="U653" s="29"/>
      <c r="V653" s="29"/>
      <c r="W653" s="29"/>
      <c r="Z653" s="29"/>
      <c r="AA653" s="29"/>
      <c r="AB653" s="29"/>
      <c r="AC653" s="29"/>
      <c r="AD653" s="29"/>
      <c r="AE653" s="29"/>
      <c r="AF653" s="29"/>
      <c r="AG653" s="29"/>
      <c r="AH653" s="29"/>
      <c r="AI653" s="29"/>
      <c r="AJ653" s="29"/>
    </row>
    <row r="654" spans="1:36" ht="15.75" customHeight="1">
      <c r="A654" s="29"/>
      <c r="B654" s="29"/>
      <c r="C654" s="29"/>
      <c r="D654" s="29"/>
      <c r="E654" s="29"/>
      <c r="F654" s="29"/>
      <c r="G654" s="29"/>
      <c r="H654" s="29"/>
      <c r="I654" s="29"/>
      <c r="J654" s="29"/>
      <c r="K654" s="29"/>
      <c r="L654" s="29"/>
      <c r="M654" s="29"/>
      <c r="N654" s="29"/>
      <c r="O654" s="29"/>
      <c r="P654" s="29"/>
      <c r="Q654" s="29"/>
      <c r="S654" s="29"/>
      <c r="T654" s="29"/>
      <c r="U654" s="29"/>
      <c r="V654" s="29"/>
      <c r="W654" s="29"/>
      <c r="Z654" s="29"/>
      <c r="AA654" s="29"/>
      <c r="AB654" s="29"/>
      <c r="AC654" s="29"/>
      <c r="AD654" s="29"/>
      <c r="AE654" s="29"/>
      <c r="AF654" s="29"/>
      <c r="AG654" s="29"/>
      <c r="AH654" s="29"/>
      <c r="AI654" s="29"/>
      <c r="AJ654" s="29"/>
    </row>
    <row r="655" spans="1:36" ht="15.75" customHeight="1">
      <c r="A655" s="29"/>
      <c r="B655" s="29"/>
      <c r="C655" s="29"/>
      <c r="D655" s="29"/>
      <c r="E655" s="29"/>
      <c r="F655" s="29"/>
      <c r="G655" s="29"/>
      <c r="H655" s="29"/>
      <c r="I655" s="29"/>
      <c r="J655" s="29"/>
      <c r="K655" s="29"/>
      <c r="L655" s="29"/>
      <c r="M655" s="29"/>
      <c r="N655" s="29"/>
      <c r="O655" s="29"/>
      <c r="P655" s="29"/>
      <c r="Q655" s="29"/>
      <c r="S655" s="29"/>
      <c r="T655" s="29"/>
      <c r="U655" s="29"/>
      <c r="V655" s="29"/>
      <c r="W655" s="29"/>
      <c r="Z655" s="29"/>
      <c r="AA655" s="29"/>
      <c r="AB655" s="29"/>
      <c r="AC655" s="29"/>
      <c r="AD655" s="29"/>
      <c r="AE655" s="29"/>
      <c r="AF655" s="29"/>
      <c r="AG655" s="29"/>
      <c r="AH655" s="29"/>
      <c r="AI655" s="29"/>
      <c r="AJ655" s="29"/>
    </row>
    <row r="656" spans="1:36" ht="15.75" customHeight="1">
      <c r="A656" s="29"/>
      <c r="B656" s="29"/>
      <c r="C656" s="29"/>
      <c r="D656" s="29"/>
      <c r="E656" s="29"/>
      <c r="F656" s="29"/>
      <c r="G656" s="29"/>
      <c r="H656" s="29"/>
      <c r="I656" s="29"/>
      <c r="J656" s="29"/>
      <c r="K656" s="29"/>
      <c r="L656" s="29"/>
      <c r="M656" s="29"/>
      <c r="N656" s="29"/>
      <c r="O656" s="29"/>
      <c r="P656" s="29"/>
      <c r="Q656" s="29"/>
      <c r="S656" s="29"/>
      <c r="T656" s="29"/>
      <c r="U656" s="29"/>
      <c r="V656" s="29"/>
      <c r="W656" s="29"/>
      <c r="Z656" s="29"/>
      <c r="AA656" s="29"/>
      <c r="AB656" s="29"/>
      <c r="AC656" s="29"/>
      <c r="AD656" s="29"/>
      <c r="AE656" s="29"/>
      <c r="AF656" s="29"/>
      <c r="AG656" s="29"/>
      <c r="AH656" s="29"/>
      <c r="AI656" s="29"/>
      <c r="AJ656" s="29"/>
    </row>
    <row r="657" spans="1:36" ht="15.75" customHeight="1">
      <c r="A657" s="29"/>
      <c r="B657" s="29"/>
      <c r="C657" s="29"/>
      <c r="D657" s="29"/>
      <c r="E657" s="29"/>
      <c r="F657" s="29"/>
      <c r="G657" s="29"/>
      <c r="H657" s="29"/>
      <c r="I657" s="29"/>
      <c r="J657" s="29"/>
      <c r="K657" s="29"/>
      <c r="L657" s="29"/>
      <c r="M657" s="29"/>
      <c r="N657" s="29"/>
      <c r="O657" s="29"/>
      <c r="P657" s="29"/>
      <c r="Q657" s="29"/>
      <c r="S657" s="29"/>
      <c r="T657" s="29"/>
      <c r="U657" s="29"/>
      <c r="V657" s="29"/>
      <c r="W657" s="29"/>
      <c r="Z657" s="29"/>
      <c r="AA657" s="29"/>
      <c r="AB657" s="29"/>
      <c r="AC657" s="29"/>
      <c r="AD657" s="29"/>
      <c r="AE657" s="29"/>
      <c r="AF657" s="29"/>
      <c r="AG657" s="29"/>
      <c r="AH657" s="29"/>
      <c r="AI657" s="29"/>
      <c r="AJ657" s="29"/>
    </row>
    <row r="658" spans="1:36" ht="15.75" customHeight="1">
      <c r="A658" s="29"/>
      <c r="B658" s="29"/>
      <c r="C658" s="29"/>
      <c r="D658" s="29"/>
      <c r="E658" s="29"/>
      <c r="F658" s="29"/>
      <c r="G658" s="29"/>
      <c r="H658" s="29"/>
      <c r="I658" s="29"/>
      <c r="J658" s="29"/>
      <c r="K658" s="29"/>
      <c r="L658" s="29"/>
      <c r="M658" s="29"/>
      <c r="N658" s="29"/>
      <c r="O658" s="29"/>
      <c r="P658" s="29"/>
      <c r="Q658" s="29"/>
      <c r="S658" s="29"/>
      <c r="T658" s="29"/>
      <c r="U658" s="29"/>
      <c r="V658" s="29"/>
      <c r="W658" s="29"/>
      <c r="Z658" s="29"/>
      <c r="AA658" s="29"/>
      <c r="AB658" s="29"/>
      <c r="AC658" s="29"/>
      <c r="AD658" s="29"/>
      <c r="AE658" s="29"/>
      <c r="AF658" s="29"/>
      <c r="AG658" s="29"/>
      <c r="AH658" s="29"/>
      <c r="AI658" s="29"/>
      <c r="AJ658" s="29"/>
    </row>
    <row r="659" spans="1:36" ht="15.75" customHeight="1">
      <c r="A659" s="29"/>
      <c r="B659" s="29"/>
      <c r="C659" s="29"/>
      <c r="D659" s="29"/>
      <c r="E659" s="29"/>
      <c r="F659" s="29"/>
      <c r="G659" s="29"/>
      <c r="H659" s="29"/>
      <c r="I659" s="29"/>
      <c r="J659" s="29"/>
      <c r="K659" s="29"/>
      <c r="L659" s="29"/>
      <c r="M659" s="29"/>
      <c r="N659" s="29"/>
      <c r="O659" s="29"/>
      <c r="P659" s="29"/>
      <c r="Q659" s="29"/>
      <c r="S659" s="29"/>
      <c r="T659" s="29"/>
      <c r="U659" s="29"/>
      <c r="V659" s="29"/>
      <c r="W659" s="29"/>
      <c r="Z659" s="29"/>
      <c r="AA659" s="29"/>
      <c r="AB659" s="29"/>
      <c r="AC659" s="29"/>
      <c r="AD659" s="29"/>
      <c r="AE659" s="29"/>
      <c r="AF659" s="29"/>
      <c r="AG659" s="29"/>
      <c r="AH659" s="29"/>
      <c r="AI659" s="29"/>
      <c r="AJ659" s="29"/>
    </row>
    <row r="660" spans="1:36" ht="15.75" customHeight="1">
      <c r="A660" s="29"/>
      <c r="B660" s="29"/>
      <c r="C660" s="29"/>
      <c r="D660" s="29"/>
      <c r="E660" s="29"/>
      <c r="F660" s="29"/>
      <c r="G660" s="29"/>
      <c r="H660" s="29"/>
      <c r="I660" s="29"/>
      <c r="J660" s="29"/>
      <c r="K660" s="29"/>
      <c r="L660" s="29"/>
      <c r="M660" s="29"/>
      <c r="N660" s="29"/>
      <c r="O660" s="29"/>
      <c r="P660" s="29"/>
      <c r="Q660" s="29"/>
      <c r="S660" s="29"/>
      <c r="T660" s="29"/>
      <c r="U660" s="29"/>
      <c r="V660" s="29"/>
      <c r="W660" s="29"/>
      <c r="Z660" s="29"/>
      <c r="AA660" s="29"/>
      <c r="AB660" s="29"/>
      <c r="AC660" s="29"/>
      <c r="AD660" s="29"/>
      <c r="AE660" s="29"/>
      <c r="AF660" s="29"/>
      <c r="AG660" s="29"/>
      <c r="AH660" s="29"/>
      <c r="AI660" s="29"/>
      <c r="AJ660" s="29"/>
    </row>
    <row r="661" spans="1:36" ht="15.75" customHeight="1">
      <c r="A661" s="29"/>
      <c r="B661" s="29"/>
      <c r="C661" s="29"/>
      <c r="D661" s="29"/>
      <c r="E661" s="29"/>
      <c r="F661" s="29"/>
      <c r="G661" s="29"/>
      <c r="H661" s="29"/>
      <c r="I661" s="29"/>
      <c r="J661" s="29"/>
      <c r="K661" s="29"/>
      <c r="L661" s="29"/>
      <c r="M661" s="29"/>
      <c r="N661" s="29"/>
      <c r="O661" s="29"/>
      <c r="P661" s="29"/>
      <c r="Q661" s="29"/>
      <c r="S661" s="29"/>
      <c r="T661" s="29"/>
      <c r="U661" s="29"/>
      <c r="V661" s="29"/>
      <c r="W661" s="29"/>
      <c r="Z661" s="29"/>
      <c r="AA661" s="29"/>
      <c r="AB661" s="29"/>
      <c r="AC661" s="29"/>
      <c r="AD661" s="29"/>
      <c r="AE661" s="29"/>
      <c r="AF661" s="29"/>
      <c r="AG661" s="29"/>
      <c r="AH661" s="29"/>
      <c r="AI661" s="29"/>
      <c r="AJ661" s="29"/>
    </row>
    <row r="662" spans="1:36" ht="15.75" customHeight="1">
      <c r="A662" s="29"/>
      <c r="B662" s="29"/>
      <c r="C662" s="29"/>
      <c r="D662" s="29"/>
      <c r="E662" s="29"/>
      <c r="F662" s="29"/>
      <c r="G662" s="29"/>
      <c r="H662" s="29"/>
      <c r="I662" s="29"/>
      <c r="J662" s="29"/>
      <c r="K662" s="29"/>
      <c r="L662" s="29"/>
      <c r="M662" s="29"/>
      <c r="N662" s="29"/>
      <c r="O662" s="29"/>
      <c r="P662" s="29"/>
      <c r="Q662" s="29"/>
      <c r="S662" s="29"/>
      <c r="T662" s="29"/>
      <c r="U662" s="29"/>
      <c r="V662" s="29"/>
      <c r="W662" s="29"/>
      <c r="Z662" s="29"/>
      <c r="AA662" s="29"/>
      <c r="AB662" s="29"/>
      <c r="AC662" s="29"/>
      <c r="AD662" s="29"/>
      <c r="AE662" s="29"/>
      <c r="AF662" s="29"/>
      <c r="AG662" s="29"/>
      <c r="AH662" s="29"/>
      <c r="AI662" s="29"/>
      <c r="AJ662" s="29"/>
    </row>
    <row r="663" spans="1:36" ht="15.75" customHeight="1">
      <c r="A663" s="29"/>
      <c r="B663" s="29"/>
      <c r="C663" s="29"/>
      <c r="D663" s="29"/>
      <c r="E663" s="29"/>
      <c r="F663" s="29"/>
      <c r="G663" s="29"/>
      <c r="H663" s="29"/>
      <c r="I663" s="29"/>
      <c r="J663" s="29"/>
      <c r="K663" s="29"/>
      <c r="L663" s="29"/>
      <c r="M663" s="29"/>
      <c r="N663" s="29"/>
      <c r="O663" s="29"/>
      <c r="P663" s="29"/>
      <c r="Q663" s="29"/>
      <c r="S663" s="29"/>
      <c r="T663" s="29"/>
      <c r="U663" s="29"/>
      <c r="V663" s="29"/>
      <c r="W663" s="29"/>
      <c r="Z663" s="29"/>
      <c r="AA663" s="29"/>
      <c r="AB663" s="29"/>
      <c r="AC663" s="29"/>
      <c r="AD663" s="29"/>
      <c r="AE663" s="29"/>
      <c r="AF663" s="29"/>
      <c r="AG663" s="29"/>
      <c r="AH663" s="29"/>
      <c r="AI663" s="29"/>
      <c r="AJ663" s="29"/>
    </row>
    <row r="664" spans="1:36" ht="15.75" customHeight="1">
      <c r="A664" s="29"/>
      <c r="B664" s="29"/>
      <c r="C664" s="29"/>
      <c r="D664" s="29"/>
      <c r="E664" s="29"/>
      <c r="F664" s="29"/>
      <c r="G664" s="29"/>
      <c r="H664" s="29"/>
      <c r="I664" s="29"/>
      <c r="J664" s="29"/>
      <c r="K664" s="29"/>
      <c r="L664" s="29"/>
      <c r="M664" s="29"/>
      <c r="N664" s="29"/>
      <c r="O664" s="29"/>
      <c r="P664" s="29"/>
      <c r="Q664" s="29"/>
      <c r="S664" s="29"/>
      <c r="T664" s="29"/>
      <c r="U664" s="29"/>
      <c r="V664" s="29"/>
      <c r="W664" s="29"/>
      <c r="Z664" s="29"/>
      <c r="AA664" s="29"/>
      <c r="AB664" s="29"/>
      <c r="AC664" s="29"/>
      <c r="AD664" s="29"/>
      <c r="AE664" s="29"/>
      <c r="AF664" s="29"/>
      <c r="AG664" s="29"/>
      <c r="AH664" s="29"/>
      <c r="AI664" s="29"/>
      <c r="AJ664" s="29"/>
    </row>
    <row r="665" spans="1:36" ht="15.75" customHeight="1">
      <c r="A665" s="29"/>
      <c r="B665" s="29"/>
      <c r="C665" s="29"/>
      <c r="D665" s="29"/>
      <c r="E665" s="29"/>
      <c r="F665" s="29"/>
      <c r="G665" s="29"/>
      <c r="H665" s="29"/>
      <c r="I665" s="29"/>
      <c r="J665" s="29"/>
      <c r="K665" s="29"/>
      <c r="L665" s="29"/>
      <c r="M665" s="29"/>
      <c r="N665" s="29"/>
      <c r="O665" s="29"/>
      <c r="P665" s="29"/>
      <c r="Q665" s="29"/>
      <c r="S665" s="29"/>
      <c r="T665" s="29"/>
      <c r="U665" s="29"/>
      <c r="V665" s="29"/>
      <c r="W665" s="29"/>
      <c r="Z665" s="29"/>
      <c r="AA665" s="29"/>
      <c r="AB665" s="29"/>
      <c r="AC665" s="29"/>
      <c r="AD665" s="29"/>
      <c r="AE665" s="29"/>
      <c r="AF665" s="29"/>
      <c r="AG665" s="29"/>
      <c r="AH665" s="29"/>
      <c r="AI665" s="29"/>
      <c r="AJ665" s="29"/>
    </row>
    <row r="666" spans="1:36" ht="15.75" customHeight="1">
      <c r="A666" s="29"/>
      <c r="B666" s="29"/>
      <c r="C666" s="29"/>
      <c r="D666" s="29"/>
      <c r="E666" s="29"/>
      <c r="F666" s="29"/>
      <c r="G666" s="29"/>
      <c r="H666" s="29"/>
      <c r="I666" s="29"/>
      <c r="J666" s="29"/>
      <c r="K666" s="29"/>
      <c r="L666" s="29"/>
      <c r="M666" s="29"/>
      <c r="N666" s="29"/>
      <c r="O666" s="29"/>
      <c r="P666" s="29"/>
      <c r="Q666" s="29"/>
      <c r="S666" s="29"/>
      <c r="T666" s="29"/>
      <c r="U666" s="29"/>
      <c r="V666" s="29"/>
      <c r="W666" s="29"/>
      <c r="Z666" s="29"/>
      <c r="AA666" s="29"/>
      <c r="AB666" s="29"/>
      <c r="AC666" s="29"/>
      <c r="AD666" s="29"/>
      <c r="AE666" s="29"/>
      <c r="AF666" s="29"/>
      <c r="AG666" s="29"/>
      <c r="AH666" s="29"/>
      <c r="AI666" s="29"/>
      <c r="AJ666" s="29"/>
    </row>
    <row r="667" spans="1:36" ht="15.75" customHeight="1">
      <c r="A667" s="29"/>
      <c r="B667" s="29"/>
      <c r="C667" s="29"/>
      <c r="D667" s="29"/>
      <c r="E667" s="29"/>
      <c r="F667" s="29"/>
      <c r="G667" s="29"/>
      <c r="H667" s="29"/>
      <c r="I667" s="29"/>
      <c r="J667" s="29"/>
      <c r="K667" s="29"/>
      <c r="L667" s="29"/>
      <c r="M667" s="29"/>
      <c r="N667" s="29"/>
      <c r="O667" s="29"/>
      <c r="P667" s="29"/>
      <c r="Q667" s="29"/>
      <c r="S667" s="29"/>
      <c r="T667" s="29"/>
      <c r="U667" s="29"/>
      <c r="V667" s="29"/>
      <c r="W667" s="29"/>
      <c r="Z667" s="29"/>
      <c r="AA667" s="29"/>
      <c r="AB667" s="29"/>
      <c r="AC667" s="29"/>
      <c r="AD667" s="29"/>
      <c r="AE667" s="29"/>
      <c r="AF667" s="29"/>
      <c r="AG667" s="29"/>
      <c r="AH667" s="29"/>
      <c r="AI667" s="29"/>
      <c r="AJ667" s="29"/>
    </row>
    <row r="668" spans="1:36" ht="15.75" customHeight="1">
      <c r="A668" s="29"/>
      <c r="B668" s="29"/>
      <c r="C668" s="29"/>
      <c r="D668" s="29"/>
      <c r="E668" s="29"/>
      <c r="F668" s="29"/>
      <c r="G668" s="29"/>
      <c r="H668" s="29"/>
      <c r="I668" s="29"/>
      <c r="J668" s="29"/>
      <c r="K668" s="29"/>
      <c r="L668" s="29"/>
      <c r="M668" s="29"/>
      <c r="N668" s="29"/>
      <c r="O668" s="29"/>
      <c r="P668" s="29"/>
      <c r="Q668" s="29"/>
      <c r="S668" s="29"/>
      <c r="T668" s="29"/>
      <c r="U668" s="29"/>
      <c r="V668" s="29"/>
      <c r="W668" s="29"/>
      <c r="Z668" s="29"/>
      <c r="AA668" s="29"/>
      <c r="AB668" s="29"/>
      <c r="AC668" s="29"/>
      <c r="AD668" s="29"/>
      <c r="AE668" s="29"/>
      <c r="AF668" s="29"/>
      <c r="AG668" s="29"/>
      <c r="AH668" s="29"/>
      <c r="AI668" s="29"/>
      <c r="AJ668" s="29"/>
    </row>
    <row r="669" spans="1:36" ht="15.75" customHeight="1">
      <c r="A669" s="29"/>
      <c r="B669" s="29"/>
      <c r="C669" s="29"/>
      <c r="D669" s="29"/>
      <c r="E669" s="29"/>
      <c r="F669" s="29"/>
      <c r="G669" s="29"/>
      <c r="H669" s="29"/>
      <c r="I669" s="29"/>
      <c r="J669" s="29"/>
      <c r="K669" s="29"/>
      <c r="L669" s="29"/>
      <c r="M669" s="29"/>
      <c r="N669" s="29"/>
      <c r="O669" s="29"/>
      <c r="P669" s="29"/>
      <c r="Q669" s="29"/>
      <c r="S669" s="29"/>
      <c r="T669" s="29"/>
      <c r="U669" s="29"/>
      <c r="V669" s="29"/>
      <c r="W669" s="29"/>
      <c r="Z669" s="29"/>
      <c r="AA669" s="29"/>
      <c r="AB669" s="29"/>
      <c r="AC669" s="29"/>
      <c r="AD669" s="29"/>
      <c r="AE669" s="29"/>
      <c r="AF669" s="29"/>
      <c r="AG669" s="29"/>
      <c r="AH669" s="29"/>
      <c r="AI669" s="29"/>
      <c r="AJ669" s="29"/>
    </row>
    <row r="670" spans="1:36" ht="15.75" customHeight="1">
      <c r="A670" s="29"/>
      <c r="B670" s="29"/>
      <c r="C670" s="29"/>
      <c r="D670" s="29"/>
      <c r="E670" s="29"/>
      <c r="F670" s="29"/>
      <c r="G670" s="29"/>
      <c r="H670" s="29"/>
      <c r="I670" s="29"/>
      <c r="J670" s="29"/>
      <c r="K670" s="29"/>
      <c r="L670" s="29"/>
      <c r="M670" s="29"/>
      <c r="N670" s="29"/>
      <c r="O670" s="29"/>
      <c r="P670" s="29"/>
      <c r="Q670" s="29"/>
      <c r="S670" s="29"/>
      <c r="T670" s="29"/>
      <c r="U670" s="29"/>
      <c r="V670" s="29"/>
      <c r="W670" s="29"/>
      <c r="Z670" s="29"/>
      <c r="AA670" s="29"/>
      <c r="AB670" s="29"/>
      <c r="AC670" s="29"/>
      <c r="AD670" s="29"/>
      <c r="AE670" s="29"/>
      <c r="AF670" s="29"/>
      <c r="AG670" s="29"/>
      <c r="AH670" s="29"/>
      <c r="AI670" s="29"/>
      <c r="AJ670" s="29"/>
    </row>
    <row r="671" spans="1:36" ht="15.75" customHeight="1">
      <c r="A671" s="29"/>
      <c r="B671" s="29"/>
      <c r="C671" s="29"/>
      <c r="D671" s="29"/>
      <c r="E671" s="29"/>
      <c r="F671" s="29"/>
      <c r="G671" s="29"/>
      <c r="H671" s="29"/>
      <c r="I671" s="29"/>
      <c r="J671" s="29"/>
      <c r="K671" s="29"/>
      <c r="L671" s="29"/>
      <c r="M671" s="29"/>
      <c r="N671" s="29"/>
      <c r="O671" s="29"/>
      <c r="P671" s="29"/>
      <c r="Q671" s="29"/>
      <c r="S671" s="29"/>
      <c r="T671" s="29"/>
      <c r="U671" s="29"/>
      <c r="V671" s="29"/>
      <c r="W671" s="29"/>
      <c r="Z671" s="29"/>
      <c r="AA671" s="29"/>
      <c r="AB671" s="29"/>
      <c r="AC671" s="29"/>
      <c r="AD671" s="29"/>
      <c r="AE671" s="29"/>
      <c r="AF671" s="29"/>
      <c r="AG671" s="29"/>
      <c r="AH671" s="29"/>
      <c r="AI671" s="29"/>
      <c r="AJ671" s="29"/>
    </row>
    <row r="672" spans="1:36" ht="15.75" customHeight="1">
      <c r="A672" s="29"/>
      <c r="B672" s="29"/>
      <c r="C672" s="29"/>
      <c r="D672" s="29"/>
      <c r="E672" s="29"/>
      <c r="F672" s="29"/>
      <c r="G672" s="29"/>
      <c r="H672" s="29"/>
      <c r="I672" s="29"/>
      <c r="J672" s="29"/>
      <c r="K672" s="29"/>
      <c r="L672" s="29"/>
      <c r="M672" s="29"/>
      <c r="N672" s="29"/>
      <c r="O672" s="29"/>
      <c r="P672" s="29"/>
      <c r="Q672" s="29"/>
      <c r="S672" s="29"/>
      <c r="T672" s="29"/>
      <c r="U672" s="29"/>
      <c r="V672" s="29"/>
      <c r="W672" s="29"/>
      <c r="Z672" s="29"/>
      <c r="AA672" s="29"/>
      <c r="AB672" s="29"/>
      <c r="AC672" s="29"/>
      <c r="AD672" s="29"/>
      <c r="AE672" s="29"/>
      <c r="AF672" s="29"/>
      <c r="AG672" s="29"/>
      <c r="AH672" s="29"/>
      <c r="AI672" s="29"/>
      <c r="AJ672" s="29"/>
    </row>
    <row r="673" spans="1:36" ht="15.75" customHeight="1">
      <c r="A673" s="29"/>
      <c r="B673" s="29"/>
      <c r="C673" s="29"/>
      <c r="D673" s="29"/>
      <c r="E673" s="29"/>
      <c r="F673" s="29"/>
      <c r="G673" s="29"/>
      <c r="H673" s="29"/>
      <c r="I673" s="29"/>
      <c r="J673" s="29"/>
      <c r="K673" s="29"/>
      <c r="L673" s="29"/>
      <c r="M673" s="29"/>
      <c r="N673" s="29"/>
      <c r="O673" s="29"/>
      <c r="P673" s="29"/>
      <c r="Q673" s="29"/>
      <c r="S673" s="29"/>
      <c r="T673" s="29"/>
      <c r="U673" s="29"/>
      <c r="V673" s="29"/>
      <c r="W673" s="29"/>
      <c r="Z673" s="29"/>
      <c r="AA673" s="29"/>
      <c r="AB673" s="29"/>
      <c r="AC673" s="29"/>
      <c r="AD673" s="29"/>
      <c r="AE673" s="29"/>
      <c r="AF673" s="29"/>
      <c r="AG673" s="29"/>
      <c r="AH673" s="29"/>
      <c r="AI673" s="29"/>
      <c r="AJ673" s="29"/>
    </row>
    <row r="674" spans="1:36" ht="15.75" customHeight="1">
      <c r="A674" s="29"/>
      <c r="B674" s="29"/>
      <c r="C674" s="29"/>
      <c r="D674" s="29"/>
      <c r="E674" s="29"/>
      <c r="F674" s="29"/>
      <c r="G674" s="29"/>
      <c r="H674" s="29"/>
      <c r="I674" s="29"/>
      <c r="J674" s="29"/>
      <c r="K674" s="29"/>
      <c r="L674" s="29"/>
      <c r="M674" s="29"/>
      <c r="N674" s="29"/>
      <c r="O674" s="29"/>
      <c r="P674" s="29"/>
      <c r="Q674" s="29"/>
      <c r="S674" s="29"/>
      <c r="T674" s="29"/>
      <c r="U674" s="29"/>
      <c r="V674" s="29"/>
      <c r="W674" s="29"/>
      <c r="Z674" s="29"/>
      <c r="AA674" s="29"/>
      <c r="AB674" s="29"/>
      <c r="AC674" s="29"/>
      <c r="AD674" s="29"/>
      <c r="AE674" s="29"/>
      <c r="AF674" s="29"/>
      <c r="AG674" s="29"/>
      <c r="AH674" s="29"/>
      <c r="AI674" s="29"/>
      <c r="AJ674" s="29"/>
    </row>
    <row r="675" spans="1:36" ht="15.75" customHeight="1">
      <c r="A675" s="29"/>
      <c r="B675" s="29"/>
      <c r="C675" s="29"/>
      <c r="D675" s="29"/>
      <c r="E675" s="29"/>
      <c r="F675" s="29"/>
      <c r="G675" s="29"/>
      <c r="H675" s="29"/>
      <c r="I675" s="29"/>
      <c r="J675" s="29"/>
      <c r="K675" s="29"/>
      <c r="L675" s="29"/>
      <c r="M675" s="29"/>
      <c r="N675" s="29"/>
      <c r="O675" s="29"/>
      <c r="P675" s="29"/>
      <c r="Q675" s="29"/>
      <c r="S675" s="29"/>
      <c r="T675" s="29"/>
      <c r="U675" s="29"/>
      <c r="V675" s="29"/>
      <c r="W675" s="29"/>
      <c r="Z675" s="29"/>
      <c r="AA675" s="29"/>
      <c r="AB675" s="29"/>
      <c r="AC675" s="29"/>
      <c r="AD675" s="29"/>
      <c r="AE675" s="29"/>
      <c r="AF675" s="29"/>
      <c r="AG675" s="29"/>
      <c r="AH675" s="29"/>
      <c r="AI675" s="29"/>
      <c r="AJ675" s="29"/>
    </row>
    <row r="676" spans="1:36" ht="15.75" customHeight="1">
      <c r="A676" s="29"/>
      <c r="B676" s="29"/>
      <c r="C676" s="29"/>
      <c r="D676" s="29"/>
      <c r="E676" s="29"/>
      <c r="F676" s="29"/>
      <c r="G676" s="29"/>
      <c r="H676" s="29"/>
      <c r="I676" s="29"/>
      <c r="J676" s="29"/>
      <c r="K676" s="29"/>
      <c r="L676" s="29"/>
      <c r="M676" s="29"/>
      <c r="N676" s="29"/>
      <c r="O676" s="29"/>
      <c r="P676" s="29"/>
      <c r="Q676" s="29"/>
      <c r="S676" s="29"/>
      <c r="T676" s="29"/>
      <c r="U676" s="29"/>
      <c r="V676" s="29"/>
      <c r="W676" s="29"/>
      <c r="Z676" s="29"/>
      <c r="AA676" s="29"/>
      <c r="AB676" s="29"/>
      <c r="AC676" s="29"/>
      <c r="AD676" s="29"/>
      <c r="AE676" s="29"/>
      <c r="AF676" s="29"/>
      <c r="AG676" s="29"/>
      <c r="AH676" s="29"/>
      <c r="AI676" s="29"/>
      <c r="AJ676" s="29"/>
    </row>
    <row r="677" spans="1:36" ht="15.75" customHeight="1">
      <c r="A677" s="29"/>
      <c r="B677" s="29"/>
      <c r="C677" s="29"/>
      <c r="D677" s="29"/>
      <c r="E677" s="29"/>
      <c r="F677" s="29"/>
      <c r="G677" s="29"/>
      <c r="H677" s="29"/>
      <c r="I677" s="29"/>
      <c r="J677" s="29"/>
      <c r="K677" s="29"/>
      <c r="L677" s="29"/>
      <c r="M677" s="29"/>
      <c r="N677" s="29"/>
      <c r="O677" s="29"/>
      <c r="P677" s="29"/>
      <c r="Q677" s="29"/>
      <c r="S677" s="29"/>
      <c r="T677" s="29"/>
      <c r="U677" s="29"/>
      <c r="V677" s="29"/>
      <c r="W677" s="29"/>
      <c r="Z677" s="29"/>
      <c r="AA677" s="29"/>
      <c r="AB677" s="29"/>
      <c r="AC677" s="29"/>
      <c r="AD677" s="29"/>
      <c r="AE677" s="29"/>
      <c r="AF677" s="29"/>
      <c r="AG677" s="29"/>
      <c r="AH677" s="29"/>
      <c r="AI677" s="29"/>
      <c r="AJ677" s="29"/>
    </row>
    <row r="678" spans="1:36" ht="15.75" customHeight="1">
      <c r="A678" s="29"/>
      <c r="B678" s="29"/>
      <c r="C678" s="29"/>
      <c r="D678" s="29"/>
      <c r="E678" s="29"/>
      <c r="F678" s="29"/>
      <c r="G678" s="29"/>
      <c r="H678" s="29"/>
      <c r="I678" s="29"/>
      <c r="J678" s="29"/>
      <c r="K678" s="29"/>
      <c r="L678" s="29"/>
      <c r="M678" s="29"/>
      <c r="N678" s="29"/>
      <c r="O678" s="29"/>
      <c r="P678" s="29"/>
      <c r="Q678" s="29"/>
      <c r="S678" s="29"/>
      <c r="T678" s="29"/>
      <c r="U678" s="29"/>
      <c r="V678" s="29"/>
      <c r="W678" s="29"/>
      <c r="Z678" s="29"/>
      <c r="AA678" s="29"/>
      <c r="AB678" s="29"/>
      <c r="AC678" s="29"/>
      <c r="AD678" s="29"/>
      <c r="AE678" s="29"/>
      <c r="AF678" s="29"/>
      <c r="AG678" s="29"/>
      <c r="AH678" s="29"/>
      <c r="AI678" s="29"/>
      <c r="AJ678" s="29"/>
    </row>
    <row r="679" spans="1:36" ht="15.75" customHeight="1">
      <c r="A679" s="29"/>
      <c r="B679" s="29"/>
      <c r="C679" s="29"/>
      <c r="D679" s="29"/>
      <c r="E679" s="29"/>
      <c r="F679" s="29"/>
      <c r="G679" s="29"/>
      <c r="H679" s="29"/>
      <c r="I679" s="29"/>
      <c r="J679" s="29"/>
      <c r="K679" s="29"/>
      <c r="L679" s="29"/>
      <c r="M679" s="29"/>
      <c r="N679" s="29"/>
      <c r="O679" s="29"/>
      <c r="P679" s="29"/>
      <c r="Q679" s="29"/>
      <c r="S679" s="29"/>
      <c r="T679" s="29"/>
      <c r="U679" s="29"/>
      <c r="V679" s="29"/>
      <c r="W679" s="29"/>
      <c r="Z679" s="29"/>
      <c r="AA679" s="29"/>
      <c r="AB679" s="29"/>
      <c r="AC679" s="29"/>
      <c r="AD679" s="29"/>
      <c r="AE679" s="29"/>
      <c r="AF679" s="29"/>
      <c r="AG679" s="29"/>
      <c r="AH679" s="29"/>
      <c r="AI679" s="29"/>
      <c r="AJ679" s="29"/>
    </row>
    <row r="680" spans="1:36" ht="15.75" customHeight="1">
      <c r="A680" s="29"/>
      <c r="B680" s="29"/>
      <c r="C680" s="29"/>
      <c r="D680" s="29"/>
      <c r="E680" s="29"/>
      <c r="F680" s="29"/>
      <c r="G680" s="29"/>
      <c r="H680" s="29"/>
      <c r="I680" s="29"/>
      <c r="J680" s="29"/>
      <c r="K680" s="29"/>
      <c r="L680" s="29"/>
      <c r="M680" s="29"/>
      <c r="N680" s="29"/>
      <c r="O680" s="29"/>
      <c r="P680" s="29"/>
      <c r="Q680" s="29"/>
      <c r="S680" s="29"/>
      <c r="T680" s="29"/>
      <c r="U680" s="29"/>
      <c r="V680" s="29"/>
      <c r="W680" s="29"/>
      <c r="Z680" s="29"/>
      <c r="AA680" s="29"/>
      <c r="AB680" s="29"/>
      <c r="AC680" s="29"/>
      <c r="AD680" s="29"/>
      <c r="AE680" s="29"/>
      <c r="AF680" s="29"/>
      <c r="AG680" s="29"/>
      <c r="AH680" s="29"/>
      <c r="AI680" s="29"/>
      <c r="AJ680" s="29"/>
    </row>
    <row r="681" spans="1:36" ht="15.75" customHeight="1">
      <c r="A681" s="29"/>
      <c r="B681" s="29"/>
      <c r="C681" s="29"/>
      <c r="D681" s="29"/>
      <c r="E681" s="29"/>
      <c r="F681" s="29"/>
      <c r="G681" s="29"/>
      <c r="H681" s="29"/>
      <c r="I681" s="29"/>
      <c r="J681" s="29"/>
      <c r="K681" s="29"/>
      <c r="L681" s="29"/>
      <c r="M681" s="29"/>
      <c r="N681" s="29"/>
      <c r="O681" s="29"/>
      <c r="P681" s="29"/>
      <c r="Q681" s="29"/>
      <c r="S681" s="29"/>
      <c r="T681" s="29"/>
      <c r="U681" s="29"/>
      <c r="V681" s="29"/>
      <c r="W681" s="29"/>
      <c r="Z681" s="29"/>
      <c r="AA681" s="29"/>
      <c r="AB681" s="29"/>
      <c r="AC681" s="29"/>
      <c r="AD681" s="29"/>
      <c r="AE681" s="29"/>
      <c r="AF681" s="29"/>
      <c r="AG681" s="29"/>
      <c r="AH681" s="29"/>
      <c r="AI681" s="29"/>
      <c r="AJ681" s="29"/>
    </row>
    <row r="682" spans="1:36" ht="15.75" customHeight="1">
      <c r="A682" s="29"/>
      <c r="B682" s="29"/>
      <c r="C682" s="29"/>
      <c r="D682" s="29"/>
      <c r="E682" s="29"/>
      <c r="F682" s="29"/>
      <c r="G682" s="29"/>
      <c r="H682" s="29"/>
      <c r="I682" s="29"/>
      <c r="J682" s="29"/>
      <c r="K682" s="29"/>
      <c r="L682" s="29"/>
      <c r="M682" s="29"/>
      <c r="N682" s="29"/>
      <c r="O682" s="29"/>
      <c r="P682" s="29"/>
      <c r="Q682" s="29"/>
      <c r="S682" s="29"/>
      <c r="T682" s="29"/>
      <c r="U682" s="29"/>
      <c r="V682" s="29"/>
      <c r="W682" s="29"/>
      <c r="Z682" s="29"/>
      <c r="AA682" s="29"/>
      <c r="AB682" s="29"/>
      <c r="AC682" s="29"/>
      <c r="AD682" s="29"/>
      <c r="AE682" s="29"/>
      <c r="AF682" s="29"/>
      <c r="AG682" s="29"/>
      <c r="AH682" s="29"/>
      <c r="AI682" s="29"/>
      <c r="AJ682" s="29"/>
    </row>
    <row r="683" spans="1:36" ht="15.75" customHeight="1">
      <c r="A683" s="29"/>
      <c r="B683" s="29"/>
      <c r="C683" s="29"/>
      <c r="D683" s="29"/>
      <c r="E683" s="29"/>
      <c r="F683" s="29"/>
      <c r="G683" s="29"/>
      <c r="H683" s="29"/>
      <c r="I683" s="29"/>
      <c r="J683" s="29"/>
      <c r="K683" s="29"/>
      <c r="L683" s="29"/>
      <c r="M683" s="29"/>
      <c r="N683" s="29"/>
      <c r="O683" s="29"/>
      <c r="P683" s="29"/>
      <c r="Q683" s="29"/>
      <c r="S683" s="29"/>
      <c r="T683" s="29"/>
      <c r="U683" s="29"/>
      <c r="V683" s="29"/>
      <c r="W683" s="29"/>
      <c r="Z683" s="29"/>
      <c r="AA683" s="29"/>
      <c r="AB683" s="29"/>
      <c r="AC683" s="29"/>
      <c r="AD683" s="29"/>
      <c r="AE683" s="29"/>
      <c r="AF683" s="29"/>
      <c r="AG683" s="29"/>
      <c r="AH683" s="29"/>
      <c r="AI683" s="29"/>
      <c r="AJ683" s="29"/>
    </row>
    <row r="684" spans="1:36" ht="15.75" customHeight="1">
      <c r="A684" s="29"/>
      <c r="B684" s="29"/>
      <c r="C684" s="29"/>
      <c r="D684" s="29"/>
      <c r="E684" s="29"/>
      <c r="F684" s="29"/>
      <c r="G684" s="29"/>
      <c r="H684" s="29"/>
      <c r="I684" s="29"/>
      <c r="J684" s="29"/>
      <c r="K684" s="29"/>
      <c r="L684" s="29"/>
      <c r="M684" s="29"/>
      <c r="N684" s="29"/>
      <c r="O684" s="29"/>
      <c r="P684" s="29"/>
      <c r="Q684" s="29"/>
      <c r="S684" s="29"/>
      <c r="T684" s="29"/>
      <c r="U684" s="29"/>
      <c r="V684" s="29"/>
      <c r="W684" s="29"/>
      <c r="Z684" s="29"/>
      <c r="AA684" s="29"/>
      <c r="AB684" s="29"/>
      <c r="AC684" s="29"/>
      <c r="AD684" s="29"/>
      <c r="AE684" s="29"/>
      <c r="AF684" s="29"/>
      <c r="AG684" s="29"/>
      <c r="AH684" s="29"/>
      <c r="AI684" s="29"/>
      <c r="AJ684" s="29"/>
    </row>
    <row r="685" spans="1:36" ht="15.75" customHeight="1">
      <c r="A685" s="29"/>
      <c r="B685" s="29"/>
      <c r="C685" s="29"/>
      <c r="D685" s="29"/>
      <c r="E685" s="29"/>
      <c r="F685" s="29"/>
      <c r="G685" s="29"/>
      <c r="H685" s="29"/>
      <c r="I685" s="29"/>
      <c r="J685" s="29"/>
      <c r="K685" s="29"/>
      <c r="L685" s="29"/>
      <c r="M685" s="29"/>
      <c r="N685" s="29"/>
      <c r="O685" s="29"/>
      <c r="P685" s="29"/>
      <c r="Q685" s="29"/>
      <c r="S685" s="29"/>
      <c r="T685" s="29"/>
      <c r="U685" s="29"/>
      <c r="V685" s="29"/>
      <c r="W685" s="29"/>
      <c r="Z685" s="29"/>
      <c r="AA685" s="29"/>
      <c r="AB685" s="29"/>
      <c r="AC685" s="29"/>
      <c r="AD685" s="29"/>
      <c r="AE685" s="29"/>
      <c r="AF685" s="29"/>
      <c r="AG685" s="29"/>
      <c r="AH685" s="29"/>
      <c r="AI685" s="29"/>
      <c r="AJ685" s="29"/>
    </row>
    <row r="686" spans="1:36" ht="15.75" customHeight="1">
      <c r="A686" s="29"/>
      <c r="B686" s="29"/>
      <c r="C686" s="29"/>
      <c r="D686" s="29"/>
      <c r="E686" s="29"/>
      <c r="F686" s="29"/>
      <c r="G686" s="29"/>
      <c r="H686" s="29"/>
      <c r="I686" s="29"/>
      <c r="J686" s="29"/>
      <c r="K686" s="29"/>
      <c r="L686" s="29"/>
      <c r="M686" s="29"/>
      <c r="N686" s="29"/>
      <c r="O686" s="29"/>
      <c r="P686" s="29"/>
      <c r="Q686" s="29"/>
      <c r="S686" s="29"/>
      <c r="T686" s="29"/>
      <c r="U686" s="29"/>
      <c r="V686" s="29"/>
      <c r="W686" s="29"/>
      <c r="Z686" s="29"/>
      <c r="AA686" s="29"/>
      <c r="AB686" s="29"/>
      <c r="AC686" s="29"/>
      <c r="AD686" s="29"/>
      <c r="AE686" s="29"/>
      <c r="AF686" s="29"/>
      <c r="AG686" s="29"/>
      <c r="AH686" s="29"/>
      <c r="AI686" s="29"/>
      <c r="AJ686" s="29"/>
    </row>
    <row r="687" spans="1:36" ht="15.75" customHeight="1">
      <c r="A687" s="29"/>
      <c r="B687" s="29"/>
      <c r="C687" s="29"/>
      <c r="D687" s="29"/>
      <c r="E687" s="29"/>
      <c r="F687" s="29"/>
      <c r="G687" s="29"/>
      <c r="H687" s="29"/>
      <c r="I687" s="29"/>
      <c r="J687" s="29"/>
      <c r="K687" s="29"/>
      <c r="L687" s="29"/>
      <c r="M687" s="29"/>
      <c r="N687" s="29"/>
      <c r="O687" s="29"/>
      <c r="P687" s="29"/>
      <c r="Q687" s="29"/>
      <c r="S687" s="29"/>
      <c r="T687" s="29"/>
      <c r="U687" s="29"/>
      <c r="V687" s="29"/>
      <c r="W687" s="29"/>
      <c r="Z687" s="29"/>
      <c r="AA687" s="29"/>
      <c r="AB687" s="29"/>
      <c r="AC687" s="29"/>
      <c r="AD687" s="29"/>
      <c r="AE687" s="29"/>
      <c r="AF687" s="29"/>
      <c r="AG687" s="29"/>
      <c r="AH687" s="29"/>
      <c r="AI687" s="29"/>
      <c r="AJ687" s="29"/>
    </row>
    <row r="688" spans="1:36" ht="15.75" customHeight="1">
      <c r="A688" s="29"/>
      <c r="B688" s="29"/>
      <c r="C688" s="29"/>
      <c r="D688" s="29"/>
      <c r="E688" s="29"/>
      <c r="F688" s="29"/>
      <c r="G688" s="29"/>
      <c r="H688" s="29"/>
      <c r="I688" s="29"/>
      <c r="J688" s="29"/>
      <c r="K688" s="29"/>
      <c r="L688" s="29"/>
      <c r="M688" s="29"/>
      <c r="N688" s="29"/>
      <c r="O688" s="29"/>
      <c r="P688" s="29"/>
      <c r="Q688" s="29"/>
      <c r="S688" s="29"/>
      <c r="T688" s="29"/>
      <c r="U688" s="29"/>
      <c r="V688" s="29"/>
      <c r="W688" s="29"/>
      <c r="Z688" s="29"/>
      <c r="AA688" s="29"/>
      <c r="AB688" s="29"/>
      <c r="AC688" s="29"/>
      <c r="AD688" s="29"/>
      <c r="AE688" s="29"/>
      <c r="AF688" s="29"/>
      <c r="AG688" s="29"/>
      <c r="AH688" s="29"/>
      <c r="AI688" s="29"/>
      <c r="AJ688" s="29"/>
    </row>
    <row r="689" spans="1:36" ht="15.75" customHeight="1">
      <c r="A689" s="29"/>
      <c r="B689" s="29"/>
      <c r="C689" s="29"/>
      <c r="D689" s="29"/>
      <c r="E689" s="29"/>
      <c r="F689" s="29"/>
      <c r="G689" s="29"/>
      <c r="H689" s="29"/>
      <c r="I689" s="29"/>
      <c r="J689" s="29"/>
      <c r="K689" s="29"/>
      <c r="L689" s="29"/>
      <c r="M689" s="29"/>
      <c r="N689" s="29"/>
      <c r="O689" s="29"/>
      <c r="P689" s="29"/>
      <c r="Q689" s="29"/>
      <c r="S689" s="29"/>
      <c r="T689" s="29"/>
      <c r="U689" s="29"/>
      <c r="V689" s="29"/>
      <c r="W689" s="29"/>
      <c r="Z689" s="29"/>
      <c r="AA689" s="29"/>
      <c r="AB689" s="29"/>
      <c r="AC689" s="29"/>
      <c r="AD689" s="29"/>
      <c r="AE689" s="29"/>
      <c r="AF689" s="29"/>
      <c r="AG689" s="29"/>
      <c r="AH689" s="29"/>
      <c r="AI689" s="29"/>
      <c r="AJ689" s="29"/>
    </row>
    <row r="690" spans="1:36" ht="15.75" customHeight="1">
      <c r="A690" s="29"/>
      <c r="B690" s="29"/>
      <c r="C690" s="29"/>
      <c r="D690" s="29"/>
      <c r="E690" s="29"/>
      <c r="F690" s="29"/>
      <c r="G690" s="29"/>
      <c r="H690" s="29"/>
      <c r="I690" s="29"/>
      <c r="J690" s="29"/>
      <c r="K690" s="29"/>
      <c r="L690" s="29"/>
      <c r="M690" s="29"/>
      <c r="N690" s="29"/>
      <c r="O690" s="29"/>
      <c r="P690" s="29"/>
      <c r="Q690" s="29"/>
      <c r="S690" s="29"/>
      <c r="T690" s="29"/>
      <c r="U690" s="29"/>
      <c r="V690" s="29"/>
      <c r="W690" s="29"/>
      <c r="Z690" s="29"/>
      <c r="AA690" s="29"/>
      <c r="AB690" s="29"/>
      <c r="AC690" s="29"/>
      <c r="AD690" s="29"/>
      <c r="AE690" s="29"/>
      <c r="AF690" s="29"/>
      <c r="AG690" s="29"/>
      <c r="AH690" s="29"/>
      <c r="AI690" s="29"/>
      <c r="AJ690" s="29"/>
    </row>
    <row r="691" spans="1:36" ht="15.75" customHeight="1">
      <c r="A691" s="29"/>
      <c r="B691" s="29"/>
      <c r="C691" s="29"/>
      <c r="D691" s="29"/>
      <c r="E691" s="29"/>
      <c r="F691" s="29"/>
      <c r="G691" s="29"/>
      <c r="H691" s="29"/>
      <c r="I691" s="29"/>
      <c r="J691" s="29"/>
      <c r="K691" s="29"/>
      <c r="L691" s="29"/>
      <c r="M691" s="29"/>
      <c r="N691" s="29"/>
      <c r="O691" s="29"/>
      <c r="P691" s="29"/>
      <c r="Q691" s="29"/>
      <c r="S691" s="29"/>
      <c r="T691" s="29"/>
      <c r="U691" s="29"/>
      <c r="V691" s="29"/>
      <c r="W691" s="29"/>
      <c r="Z691" s="29"/>
      <c r="AA691" s="29"/>
      <c r="AB691" s="29"/>
      <c r="AC691" s="29"/>
      <c r="AD691" s="29"/>
      <c r="AE691" s="29"/>
      <c r="AF691" s="29"/>
      <c r="AG691" s="29"/>
      <c r="AH691" s="29"/>
      <c r="AI691" s="29"/>
      <c r="AJ691" s="29"/>
    </row>
    <row r="692" spans="1:36" ht="15.75" customHeight="1">
      <c r="A692" s="29"/>
      <c r="B692" s="29"/>
      <c r="C692" s="29"/>
      <c r="D692" s="29"/>
      <c r="E692" s="29"/>
      <c r="F692" s="29"/>
      <c r="G692" s="29"/>
      <c r="H692" s="29"/>
      <c r="I692" s="29"/>
      <c r="J692" s="29"/>
      <c r="K692" s="29"/>
      <c r="L692" s="29"/>
      <c r="M692" s="29"/>
      <c r="N692" s="29"/>
      <c r="O692" s="29"/>
      <c r="P692" s="29"/>
      <c r="Q692" s="29"/>
      <c r="S692" s="29"/>
      <c r="T692" s="29"/>
      <c r="U692" s="29"/>
      <c r="V692" s="29"/>
      <c r="W692" s="29"/>
      <c r="Z692" s="29"/>
      <c r="AA692" s="29"/>
      <c r="AB692" s="29"/>
      <c r="AC692" s="29"/>
      <c r="AD692" s="29"/>
      <c r="AE692" s="29"/>
      <c r="AF692" s="29"/>
      <c r="AG692" s="29"/>
      <c r="AH692" s="29"/>
      <c r="AI692" s="29"/>
      <c r="AJ692" s="29"/>
    </row>
    <row r="693" spans="1:36" ht="15.75" customHeight="1">
      <c r="A693" s="29"/>
      <c r="B693" s="29"/>
      <c r="C693" s="29"/>
      <c r="D693" s="29"/>
      <c r="E693" s="29"/>
      <c r="F693" s="29"/>
      <c r="G693" s="29"/>
      <c r="H693" s="29"/>
      <c r="I693" s="29"/>
      <c r="J693" s="29"/>
      <c r="K693" s="29"/>
      <c r="L693" s="29"/>
      <c r="M693" s="29"/>
      <c r="N693" s="29"/>
      <c r="O693" s="29"/>
      <c r="P693" s="29"/>
      <c r="Q693" s="29"/>
      <c r="S693" s="29"/>
      <c r="T693" s="29"/>
      <c r="U693" s="29"/>
      <c r="V693" s="29"/>
      <c r="W693" s="29"/>
      <c r="Z693" s="29"/>
      <c r="AA693" s="29"/>
      <c r="AB693" s="29"/>
      <c r="AC693" s="29"/>
      <c r="AD693" s="29"/>
      <c r="AE693" s="29"/>
      <c r="AF693" s="29"/>
      <c r="AG693" s="29"/>
      <c r="AH693" s="29"/>
      <c r="AI693" s="29"/>
      <c r="AJ693" s="29"/>
    </row>
    <row r="694" spans="1:36" ht="15.75" customHeight="1">
      <c r="A694" s="29"/>
      <c r="B694" s="29"/>
      <c r="C694" s="29"/>
      <c r="D694" s="29"/>
      <c r="E694" s="29"/>
      <c r="F694" s="29"/>
      <c r="G694" s="29"/>
      <c r="H694" s="29"/>
      <c r="I694" s="29"/>
      <c r="J694" s="29"/>
      <c r="K694" s="29"/>
      <c r="L694" s="29"/>
      <c r="M694" s="29"/>
      <c r="N694" s="29"/>
      <c r="O694" s="29"/>
      <c r="P694" s="29"/>
      <c r="Q694" s="29"/>
      <c r="S694" s="29"/>
      <c r="T694" s="29"/>
      <c r="U694" s="29"/>
      <c r="V694" s="29"/>
      <c r="W694" s="29"/>
      <c r="Z694" s="29"/>
      <c r="AA694" s="29"/>
      <c r="AB694" s="29"/>
      <c r="AC694" s="29"/>
      <c r="AD694" s="29"/>
      <c r="AE694" s="29"/>
      <c r="AF694" s="29"/>
      <c r="AG694" s="29"/>
      <c r="AH694" s="29"/>
      <c r="AI694" s="29"/>
      <c r="AJ694" s="29"/>
    </row>
    <row r="695" spans="1:36" ht="15.75" customHeight="1">
      <c r="A695" s="29"/>
      <c r="B695" s="29"/>
      <c r="C695" s="29"/>
      <c r="D695" s="29"/>
      <c r="E695" s="29"/>
      <c r="F695" s="29"/>
      <c r="G695" s="29"/>
      <c r="H695" s="29"/>
      <c r="I695" s="29"/>
      <c r="J695" s="29"/>
      <c r="K695" s="29"/>
      <c r="L695" s="29"/>
      <c r="M695" s="29"/>
      <c r="N695" s="29"/>
      <c r="O695" s="29"/>
      <c r="P695" s="29"/>
      <c r="Q695" s="29"/>
      <c r="S695" s="29"/>
      <c r="T695" s="29"/>
      <c r="U695" s="29"/>
      <c r="V695" s="29"/>
      <c r="W695" s="29"/>
      <c r="Z695" s="29"/>
      <c r="AA695" s="29"/>
      <c r="AB695" s="29"/>
      <c r="AC695" s="29"/>
      <c r="AD695" s="29"/>
      <c r="AE695" s="29"/>
      <c r="AF695" s="29"/>
      <c r="AG695" s="29"/>
      <c r="AH695" s="29"/>
      <c r="AI695" s="29"/>
      <c r="AJ695" s="29"/>
    </row>
    <row r="696" spans="1:36" ht="15.75" customHeight="1">
      <c r="A696" s="29"/>
      <c r="B696" s="29"/>
      <c r="C696" s="29"/>
      <c r="D696" s="29"/>
      <c r="E696" s="29"/>
      <c r="F696" s="29"/>
      <c r="G696" s="29"/>
      <c r="H696" s="29"/>
      <c r="I696" s="29"/>
      <c r="J696" s="29"/>
      <c r="K696" s="29"/>
      <c r="L696" s="29"/>
      <c r="M696" s="29"/>
      <c r="N696" s="29"/>
      <c r="O696" s="29"/>
      <c r="P696" s="29"/>
      <c r="Q696" s="29"/>
      <c r="S696" s="29"/>
      <c r="T696" s="29"/>
      <c r="U696" s="29"/>
      <c r="V696" s="29"/>
      <c r="W696" s="29"/>
      <c r="Z696" s="29"/>
      <c r="AA696" s="29"/>
      <c r="AB696" s="29"/>
      <c r="AC696" s="29"/>
      <c r="AD696" s="29"/>
      <c r="AE696" s="29"/>
      <c r="AF696" s="29"/>
      <c r="AG696" s="29"/>
      <c r="AH696" s="29"/>
      <c r="AI696" s="29"/>
      <c r="AJ696" s="29"/>
    </row>
    <row r="697" spans="1:36" ht="15.75" customHeight="1">
      <c r="A697" s="29"/>
      <c r="B697" s="29"/>
      <c r="C697" s="29"/>
      <c r="D697" s="29"/>
      <c r="E697" s="29"/>
      <c r="F697" s="29"/>
      <c r="G697" s="29"/>
      <c r="H697" s="29"/>
      <c r="I697" s="29"/>
      <c r="J697" s="29"/>
      <c r="K697" s="29"/>
      <c r="L697" s="29"/>
      <c r="M697" s="29"/>
      <c r="N697" s="29"/>
      <c r="O697" s="29"/>
      <c r="P697" s="29"/>
      <c r="Q697" s="29"/>
      <c r="S697" s="29"/>
      <c r="T697" s="29"/>
      <c r="U697" s="29"/>
      <c r="V697" s="29"/>
      <c r="W697" s="29"/>
      <c r="Z697" s="29"/>
      <c r="AA697" s="29"/>
      <c r="AB697" s="29"/>
      <c r="AC697" s="29"/>
      <c r="AD697" s="29"/>
      <c r="AE697" s="29"/>
      <c r="AF697" s="29"/>
      <c r="AG697" s="29"/>
      <c r="AH697" s="29"/>
      <c r="AI697" s="29"/>
      <c r="AJ697" s="29"/>
    </row>
    <row r="698" spans="1:36" ht="15.75" customHeight="1">
      <c r="A698" s="29"/>
      <c r="B698" s="29"/>
      <c r="C698" s="29"/>
      <c r="D698" s="29"/>
      <c r="E698" s="29"/>
      <c r="F698" s="29"/>
      <c r="G698" s="29"/>
      <c r="H698" s="29"/>
      <c r="I698" s="29"/>
      <c r="J698" s="29"/>
      <c r="K698" s="29"/>
      <c r="L698" s="29"/>
      <c r="M698" s="29"/>
      <c r="N698" s="29"/>
      <c r="O698" s="29"/>
      <c r="P698" s="29"/>
      <c r="Q698" s="29"/>
      <c r="S698" s="29"/>
      <c r="T698" s="29"/>
      <c r="U698" s="29"/>
      <c r="V698" s="29"/>
      <c r="W698" s="29"/>
      <c r="Z698" s="29"/>
      <c r="AA698" s="29"/>
      <c r="AB698" s="29"/>
      <c r="AC698" s="29"/>
      <c r="AD698" s="29"/>
      <c r="AE698" s="29"/>
      <c r="AF698" s="29"/>
      <c r="AG698" s="29"/>
      <c r="AH698" s="29"/>
      <c r="AI698" s="29"/>
      <c r="AJ698" s="29"/>
    </row>
    <row r="699" spans="1:36" ht="15.75" customHeight="1">
      <c r="A699" s="29"/>
      <c r="B699" s="29"/>
      <c r="C699" s="29"/>
      <c r="D699" s="29"/>
      <c r="E699" s="29"/>
      <c r="F699" s="29"/>
      <c r="G699" s="29"/>
      <c r="H699" s="29"/>
      <c r="I699" s="29"/>
      <c r="J699" s="29"/>
      <c r="K699" s="29"/>
      <c r="L699" s="29"/>
      <c r="M699" s="29"/>
      <c r="N699" s="29"/>
      <c r="O699" s="29"/>
      <c r="P699" s="29"/>
      <c r="Q699" s="29"/>
      <c r="S699" s="29"/>
      <c r="T699" s="29"/>
      <c r="U699" s="29"/>
      <c r="V699" s="29"/>
      <c r="W699" s="29"/>
      <c r="Z699" s="29"/>
      <c r="AA699" s="29"/>
      <c r="AB699" s="29"/>
      <c r="AC699" s="29"/>
      <c r="AD699" s="29"/>
      <c r="AE699" s="29"/>
      <c r="AF699" s="29"/>
      <c r="AG699" s="29"/>
      <c r="AH699" s="29"/>
      <c r="AI699" s="29"/>
      <c r="AJ699" s="29"/>
    </row>
    <row r="700" spans="1:36" ht="15.75" customHeight="1">
      <c r="A700" s="29"/>
      <c r="B700" s="29"/>
      <c r="C700" s="29"/>
      <c r="D700" s="29"/>
      <c r="E700" s="29"/>
      <c r="F700" s="29"/>
      <c r="G700" s="29"/>
      <c r="H700" s="29"/>
      <c r="I700" s="29"/>
      <c r="J700" s="29"/>
      <c r="K700" s="29"/>
      <c r="L700" s="29"/>
      <c r="M700" s="29"/>
      <c r="N700" s="29"/>
      <c r="O700" s="29"/>
      <c r="P700" s="29"/>
      <c r="Q700" s="29"/>
      <c r="S700" s="29"/>
      <c r="T700" s="29"/>
      <c r="U700" s="29"/>
      <c r="V700" s="29"/>
      <c r="W700" s="29"/>
      <c r="Z700" s="29"/>
      <c r="AA700" s="29"/>
      <c r="AB700" s="29"/>
      <c r="AC700" s="29"/>
      <c r="AD700" s="29"/>
      <c r="AE700" s="29"/>
      <c r="AF700" s="29"/>
      <c r="AG700" s="29"/>
      <c r="AH700" s="29"/>
      <c r="AI700" s="29"/>
      <c r="AJ700" s="29"/>
    </row>
    <row r="701" spans="1:36" ht="15.75" customHeight="1">
      <c r="A701" s="29"/>
      <c r="B701" s="29"/>
      <c r="C701" s="29"/>
      <c r="D701" s="29"/>
      <c r="E701" s="29"/>
      <c r="F701" s="29"/>
      <c r="G701" s="29"/>
      <c r="H701" s="29"/>
      <c r="I701" s="29"/>
      <c r="J701" s="29"/>
      <c r="K701" s="29"/>
      <c r="L701" s="29"/>
      <c r="M701" s="29"/>
      <c r="N701" s="29"/>
      <c r="O701" s="29"/>
      <c r="P701" s="29"/>
      <c r="Q701" s="29"/>
      <c r="S701" s="29"/>
      <c r="T701" s="29"/>
      <c r="U701" s="29"/>
      <c r="V701" s="29"/>
      <c r="W701" s="29"/>
      <c r="Z701" s="29"/>
      <c r="AA701" s="29"/>
      <c r="AB701" s="29"/>
      <c r="AC701" s="29"/>
      <c r="AD701" s="29"/>
      <c r="AE701" s="29"/>
      <c r="AF701" s="29"/>
      <c r="AG701" s="29"/>
      <c r="AH701" s="29"/>
      <c r="AI701" s="29"/>
      <c r="AJ701" s="29"/>
    </row>
    <row r="702" spans="1:36" ht="15.75" customHeight="1">
      <c r="A702" s="29"/>
      <c r="B702" s="29"/>
      <c r="C702" s="29"/>
      <c r="D702" s="29"/>
      <c r="E702" s="29"/>
      <c r="F702" s="29"/>
      <c r="G702" s="29"/>
      <c r="H702" s="29"/>
      <c r="I702" s="29"/>
      <c r="J702" s="29"/>
      <c r="K702" s="29"/>
      <c r="L702" s="29"/>
      <c r="M702" s="29"/>
      <c r="N702" s="29"/>
      <c r="O702" s="29"/>
      <c r="P702" s="29"/>
      <c r="Q702" s="29"/>
      <c r="S702" s="29"/>
      <c r="T702" s="29"/>
      <c r="U702" s="29"/>
      <c r="V702" s="29"/>
      <c r="W702" s="29"/>
      <c r="Z702" s="29"/>
      <c r="AA702" s="29"/>
      <c r="AB702" s="29"/>
      <c r="AC702" s="29"/>
      <c r="AD702" s="29"/>
      <c r="AE702" s="29"/>
      <c r="AF702" s="29"/>
      <c r="AG702" s="29"/>
      <c r="AH702" s="29"/>
      <c r="AI702" s="29"/>
      <c r="AJ702" s="29"/>
    </row>
    <row r="703" spans="1:36" ht="15.75" customHeight="1">
      <c r="A703" s="29"/>
      <c r="B703" s="29"/>
      <c r="C703" s="29"/>
      <c r="D703" s="29"/>
      <c r="E703" s="29"/>
      <c r="F703" s="29"/>
      <c r="G703" s="29"/>
      <c r="H703" s="29"/>
      <c r="I703" s="29"/>
      <c r="J703" s="29"/>
      <c r="K703" s="29"/>
      <c r="L703" s="29"/>
      <c r="M703" s="29"/>
      <c r="N703" s="29"/>
      <c r="O703" s="29"/>
      <c r="P703" s="29"/>
      <c r="Q703" s="29"/>
      <c r="S703" s="29"/>
      <c r="T703" s="29"/>
      <c r="U703" s="29"/>
      <c r="V703" s="29"/>
      <c r="W703" s="29"/>
      <c r="Z703" s="29"/>
      <c r="AA703" s="29"/>
      <c r="AB703" s="29"/>
      <c r="AC703" s="29"/>
      <c r="AD703" s="29"/>
      <c r="AE703" s="29"/>
      <c r="AF703" s="29"/>
      <c r="AG703" s="29"/>
      <c r="AH703" s="29"/>
      <c r="AI703" s="29"/>
      <c r="AJ703" s="29"/>
    </row>
    <row r="704" spans="1:36" ht="15.75" customHeight="1">
      <c r="A704" s="29"/>
      <c r="B704" s="29"/>
      <c r="C704" s="29"/>
      <c r="D704" s="29"/>
      <c r="E704" s="29"/>
      <c r="F704" s="29"/>
      <c r="G704" s="29"/>
      <c r="H704" s="29"/>
      <c r="I704" s="29"/>
      <c r="J704" s="29"/>
      <c r="K704" s="29"/>
      <c r="L704" s="29"/>
      <c r="M704" s="29"/>
      <c r="N704" s="29"/>
      <c r="O704" s="29"/>
      <c r="P704" s="29"/>
      <c r="Q704" s="29"/>
      <c r="S704" s="29"/>
      <c r="T704" s="29"/>
      <c r="U704" s="29"/>
      <c r="V704" s="29"/>
      <c r="W704" s="29"/>
      <c r="Z704" s="29"/>
      <c r="AA704" s="29"/>
      <c r="AB704" s="29"/>
      <c r="AC704" s="29"/>
      <c r="AD704" s="29"/>
      <c r="AE704" s="29"/>
      <c r="AF704" s="29"/>
      <c r="AG704" s="29"/>
      <c r="AH704" s="29"/>
      <c r="AI704" s="29"/>
      <c r="AJ704" s="29"/>
    </row>
    <row r="705" spans="1:36" ht="15.75" customHeight="1">
      <c r="A705" s="29"/>
      <c r="B705" s="29"/>
      <c r="C705" s="29"/>
      <c r="D705" s="29"/>
      <c r="E705" s="29"/>
      <c r="F705" s="29"/>
      <c r="G705" s="29"/>
      <c r="H705" s="29"/>
      <c r="I705" s="29"/>
      <c r="J705" s="29"/>
      <c r="K705" s="29"/>
      <c r="L705" s="29"/>
      <c r="M705" s="29"/>
      <c r="N705" s="29"/>
      <c r="O705" s="29"/>
      <c r="P705" s="29"/>
      <c r="Q705" s="29"/>
      <c r="S705" s="29"/>
      <c r="T705" s="29"/>
      <c r="U705" s="29"/>
      <c r="V705" s="29"/>
      <c r="W705" s="29"/>
      <c r="Z705" s="29"/>
      <c r="AA705" s="29"/>
      <c r="AB705" s="29"/>
      <c r="AC705" s="29"/>
      <c r="AD705" s="29"/>
      <c r="AE705" s="29"/>
      <c r="AF705" s="29"/>
      <c r="AG705" s="29"/>
      <c r="AH705" s="29"/>
      <c r="AI705" s="29"/>
      <c r="AJ705" s="29"/>
    </row>
    <row r="706" spans="1:36" ht="15.75" customHeight="1">
      <c r="A706" s="29"/>
      <c r="B706" s="29"/>
      <c r="C706" s="29"/>
      <c r="D706" s="29"/>
      <c r="E706" s="29"/>
      <c r="F706" s="29"/>
      <c r="G706" s="29"/>
      <c r="H706" s="29"/>
      <c r="I706" s="29"/>
      <c r="J706" s="29"/>
      <c r="K706" s="29"/>
      <c r="L706" s="29"/>
      <c r="M706" s="29"/>
      <c r="N706" s="29"/>
      <c r="O706" s="29"/>
      <c r="P706" s="29"/>
      <c r="Q706" s="29"/>
      <c r="S706" s="29"/>
      <c r="T706" s="29"/>
      <c r="U706" s="29"/>
      <c r="V706" s="29"/>
      <c r="W706" s="29"/>
      <c r="Z706" s="29"/>
      <c r="AA706" s="29"/>
      <c r="AB706" s="29"/>
      <c r="AC706" s="29"/>
      <c r="AD706" s="29"/>
      <c r="AE706" s="29"/>
      <c r="AF706" s="29"/>
      <c r="AG706" s="29"/>
      <c r="AH706" s="29"/>
      <c r="AI706" s="29"/>
      <c r="AJ706" s="29"/>
    </row>
    <row r="707" spans="1:36" ht="15.75" customHeight="1">
      <c r="A707" s="29"/>
      <c r="B707" s="29"/>
      <c r="C707" s="29"/>
      <c r="D707" s="29"/>
      <c r="E707" s="29"/>
      <c r="F707" s="29"/>
      <c r="G707" s="29"/>
      <c r="H707" s="29"/>
      <c r="I707" s="29"/>
      <c r="J707" s="29"/>
      <c r="K707" s="29"/>
      <c r="L707" s="29"/>
      <c r="M707" s="29"/>
      <c r="N707" s="29"/>
      <c r="O707" s="29"/>
      <c r="P707" s="29"/>
      <c r="Q707" s="29"/>
      <c r="S707" s="29"/>
      <c r="T707" s="29"/>
      <c r="U707" s="29"/>
      <c r="V707" s="29"/>
      <c r="W707" s="29"/>
      <c r="Z707" s="29"/>
      <c r="AA707" s="29"/>
      <c r="AB707" s="29"/>
      <c r="AC707" s="29"/>
      <c r="AD707" s="29"/>
      <c r="AE707" s="29"/>
      <c r="AF707" s="29"/>
      <c r="AG707" s="29"/>
      <c r="AH707" s="29"/>
      <c r="AI707" s="29"/>
      <c r="AJ707" s="29"/>
    </row>
    <row r="708" spans="1:36" ht="15.75" customHeight="1">
      <c r="A708" s="29"/>
      <c r="B708" s="29"/>
      <c r="C708" s="29"/>
      <c r="D708" s="29"/>
      <c r="E708" s="29"/>
      <c r="F708" s="29"/>
      <c r="G708" s="29"/>
      <c r="H708" s="29"/>
      <c r="I708" s="29"/>
      <c r="J708" s="29"/>
      <c r="K708" s="29"/>
      <c r="L708" s="29"/>
      <c r="M708" s="29"/>
      <c r="N708" s="29"/>
      <c r="O708" s="29"/>
      <c r="P708" s="29"/>
      <c r="Q708" s="29"/>
      <c r="S708" s="29"/>
      <c r="T708" s="29"/>
      <c r="U708" s="29"/>
      <c r="V708" s="29"/>
      <c r="W708" s="29"/>
      <c r="Z708" s="29"/>
      <c r="AA708" s="29"/>
      <c r="AB708" s="29"/>
      <c r="AC708" s="29"/>
      <c r="AD708" s="29"/>
      <c r="AE708" s="29"/>
      <c r="AF708" s="29"/>
      <c r="AG708" s="29"/>
      <c r="AH708" s="29"/>
      <c r="AI708" s="29"/>
      <c r="AJ708" s="29"/>
    </row>
    <row r="709" spans="1:36" ht="15.75" customHeight="1">
      <c r="A709" s="29"/>
      <c r="B709" s="29"/>
      <c r="C709" s="29"/>
      <c r="D709" s="29"/>
      <c r="E709" s="29"/>
      <c r="F709" s="29"/>
      <c r="G709" s="29"/>
      <c r="H709" s="29"/>
      <c r="I709" s="29"/>
      <c r="J709" s="29"/>
      <c r="K709" s="29"/>
      <c r="L709" s="29"/>
      <c r="M709" s="29"/>
      <c r="N709" s="29"/>
      <c r="O709" s="29"/>
      <c r="P709" s="29"/>
      <c r="Q709" s="29"/>
      <c r="S709" s="29"/>
      <c r="T709" s="29"/>
      <c r="U709" s="29"/>
      <c r="V709" s="29"/>
      <c r="W709" s="29"/>
      <c r="Z709" s="29"/>
      <c r="AA709" s="29"/>
      <c r="AB709" s="29"/>
      <c r="AC709" s="29"/>
      <c r="AD709" s="29"/>
      <c r="AE709" s="29"/>
      <c r="AF709" s="29"/>
      <c r="AG709" s="29"/>
      <c r="AH709" s="29"/>
      <c r="AI709" s="29"/>
      <c r="AJ709" s="29"/>
    </row>
    <row r="710" spans="1:36" ht="15.75" customHeight="1">
      <c r="A710" s="29"/>
      <c r="B710" s="29"/>
      <c r="C710" s="29"/>
      <c r="D710" s="29"/>
      <c r="E710" s="29"/>
      <c r="F710" s="29"/>
      <c r="G710" s="29"/>
      <c r="H710" s="29"/>
      <c r="I710" s="29"/>
      <c r="J710" s="29"/>
      <c r="K710" s="29"/>
      <c r="L710" s="29"/>
      <c r="M710" s="29"/>
      <c r="N710" s="29"/>
      <c r="O710" s="29"/>
      <c r="P710" s="29"/>
      <c r="Q710" s="29"/>
      <c r="S710" s="29"/>
      <c r="T710" s="29"/>
      <c r="U710" s="29"/>
      <c r="V710" s="29"/>
      <c r="W710" s="29"/>
      <c r="Z710" s="29"/>
      <c r="AA710" s="29"/>
      <c r="AB710" s="29"/>
      <c r="AC710" s="29"/>
      <c r="AD710" s="29"/>
      <c r="AE710" s="29"/>
      <c r="AF710" s="29"/>
      <c r="AG710" s="29"/>
      <c r="AH710" s="29"/>
      <c r="AI710" s="29"/>
      <c r="AJ710" s="29"/>
    </row>
    <row r="711" spans="1:36" ht="15.75" customHeight="1">
      <c r="A711" s="29"/>
      <c r="B711" s="29"/>
      <c r="C711" s="29"/>
      <c r="D711" s="29"/>
      <c r="E711" s="29"/>
      <c r="F711" s="29"/>
      <c r="G711" s="29"/>
      <c r="H711" s="29"/>
      <c r="I711" s="29"/>
      <c r="J711" s="29"/>
      <c r="K711" s="29"/>
      <c r="L711" s="29"/>
      <c r="M711" s="29"/>
      <c r="N711" s="29"/>
      <c r="O711" s="29"/>
      <c r="P711" s="29"/>
      <c r="Q711" s="29"/>
      <c r="S711" s="29"/>
      <c r="T711" s="29"/>
      <c r="U711" s="29"/>
      <c r="V711" s="29"/>
      <c r="W711" s="29"/>
      <c r="Z711" s="29"/>
      <c r="AA711" s="29"/>
      <c r="AB711" s="29"/>
      <c r="AC711" s="29"/>
      <c r="AD711" s="29"/>
      <c r="AE711" s="29"/>
      <c r="AF711" s="29"/>
      <c r="AG711" s="29"/>
      <c r="AH711" s="29"/>
      <c r="AI711" s="29"/>
      <c r="AJ711" s="29"/>
    </row>
    <row r="712" spans="1:36" ht="15.75" customHeight="1">
      <c r="A712" s="29"/>
      <c r="B712" s="29"/>
      <c r="C712" s="29"/>
      <c r="D712" s="29"/>
      <c r="E712" s="29"/>
      <c r="F712" s="29"/>
      <c r="G712" s="29"/>
      <c r="H712" s="29"/>
      <c r="I712" s="29"/>
      <c r="J712" s="29"/>
      <c r="K712" s="29"/>
      <c r="L712" s="29"/>
      <c r="M712" s="29"/>
      <c r="N712" s="29"/>
      <c r="O712" s="29"/>
      <c r="P712" s="29"/>
      <c r="Q712" s="29"/>
      <c r="S712" s="29"/>
      <c r="T712" s="29"/>
      <c r="U712" s="29"/>
      <c r="V712" s="29"/>
      <c r="W712" s="29"/>
      <c r="Z712" s="29"/>
      <c r="AA712" s="29"/>
      <c r="AB712" s="29"/>
      <c r="AC712" s="29"/>
      <c r="AD712" s="29"/>
      <c r="AE712" s="29"/>
      <c r="AF712" s="29"/>
      <c r="AG712" s="29"/>
      <c r="AH712" s="29"/>
      <c r="AI712" s="29"/>
      <c r="AJ712" s="29"/>
    </row>
    <row r="713" spans="1:36" ht="15.75" customHeight="1">
      <c r="A713" s="29"/>
      <c r="B713" s="29"/>
      <c r="C713" s="29"/>
      <c r="D713" s="29"/>
      <c r="E713" s="29"/>
      <c r="F713" s="29"/>
      <c r="G713" s="29"/>
      <c r="H713" s="29"/>
      <c r="I713" s="29"/>
      <c r="J713" s="29"/>
      <c r="K713" s="29"/>
      <c r="L713" s="29"/>
      <c r="M713" s="29"/>
      <c r="N713" s="29"/>
      <c r="O713" s="29"/>
      <c r="P713" s="29"/>
      <c r="Q713" s="29"/>
      <c r="S713" s="29"/>
      <c r="T713" s="29"/>
      <c r="U713" s="29"/>
      <c r="V713" s="29"/>
      <c r="W713" s="29"/>
      <c r="Z713" s="29"/>
      <c r="AA713" s="29"/>
      <c r="AB713" s="29"/>
      <c r="AC713" s="29"/>
      <c r="AD713" s="29"/>
      <c r="AE713" s="29"/>
      <c r="AF713" s="29"/>
      <c r="AG713" s="29"/>
      <c r="AH713" s="29"/>
      <c r="AI713" s="29"/>
      <c r="AJ713" s="29"/>
    </row>
    <row r="714" spans="1:36" ht="15.75" customHeight="1">
      <c r="A714" s="29"/>
      <c r="B714" s="29"/>
      <c r="C714" s="29"/>
      <c r="D714" s="29"/>
      <c r="E714" s="29"/>
      <c r="F714" s="29"/>
      <c r="G714" s="29"/>
      <c r="H714" s="29"/>
      <c r="I714" s="29"/>
      <c r="J714" s="29"/>
      <c r="K714" s="29"/>
      <c r="L714" s="29"/>
      <c r="M714" s="29"/>
      <c r="N714" s="29"/>
      <c r="O714" s="29"/>
      <c r="P714" s="29"/>
      <c r="Q714" s="29"/>
      <c r="S714" s="29"/>
      <c r="T714" s="29"/>
      <c r="U714" s="29"/>
      <c r="V714" s="29"/>
      <c r="W714" s="29"/>
      <c r="Z714" s="29"/>
      <c r="AA714" s="29"/>
      <c r="AB714" s="29"/>
      <c r="AC714" s="29"/>
      <c r="AD714" s="29"/>
      <c r="AE714" s="29"/>
      <c r="AF714" s="29"/>
      <c r="AG714" s="29"/>
      <c r="AH714" s="29"/>
      <c r="AI714" s="29"/>
      <c r="AJ714" s="29"/>
    </row>
    <row r="715" spans="1:36" ht="15.75" customHeight="1">
      <c r="A715" s="29"/>
      <c r="B715" s="29"/>
      <c r="C715" s="29"/>
      <c r="D715" s="29"/>
      <c r="E715" s="29"/>
      <c r="F715" s="29"/>
      <c r="G715" s="29"/>
      <c r="H715" s="29"/>
      <c r="I715" s="29"/>
      <c r="J715" s="29"/>
      <c r="K715" s="29"/>
      <c r="L715" s="29"/>
      <c r="M715" s="29"/>
      <c r="N715" s="29"/>
      <c r="O715" s="29"/>
      <c r="P715" s="29"/>
      <c r="Q715" s="29"/>
      <c r="S715" s="29"/>
      <c r="T715" s="29"/>
      <c r="U715" s="29"/>
      <c r="V715" s="29"/>
      <c r="W715" s="29"/>
      <c r="Z715" s="29"/>
      <c r="AA715" s="29"/>
      <c r="AB715" s="29"/>
      <c r="AC715" s="29"/>
      <c r="AD715" s="29"/>
      <c r="AE715" s="29"/>
      <c r="AF715" s="29"/>
      <c r="AG715" s="29"/>
      <c r="AH715" s="29"/>
      <c r="AI715" s="29"/>
      <c r="AJ715" s="29"/>
    </row>
    <row r="716" spans="1:36" ht="15.75" customHeight="1">
      <c r="A716" s="29"/>
      <c r="B716" s="29"/>
      <c r="C716" s="29"/>
      <c r="D716" s="29"/>
      <c r="E716" s="29"/>
      <c r="F716" s="29"/>
      <c r="G716" s="29"/>
      <c r="H716" s="29"/>
      <c r="I716" s="29"/>
      <c r="J716" s="29"/>
      <c r="K716" s="29"/>
      <c r="L716" s="29"/>
      <c r="M716" s="29"/>
      <c r="N716" s="29"/>
      <c r="O716" s="29"/>
      <c r="P716" s="29"/>
      <c r="Q716" s="29"/>
      <c r="S716" s="29"/>
      <c r="T716" s="29"/>
      <c r="U716" s="29"/>
      <c r="V716" s="29"/>
      <c r="W716" s="29"/>
      <c r="Z716" s="29"/>
      <c r="AA716" s="29"/>
      <c r="AB716" s="29"/>
      <c r="AC716" s="29"/>
      <c r="AD716" s="29"/>
      <c r="AE716" s="29"/>
      <c r="AF716" s="29"/>
      <c r="AG716" s="29"/>
      <c r="AH716" s="29"/>
      <c r="AI716" s="29"/>
      <c r="AJ716" s="29"/>
    </row>
    <row r="717" spans="1:36" ht="15.75" customHeight="1">
      <c r="A717" s="29"/>
      <c r="B717" s="29"/>
      <c r="C717" s="29"/>
      <c r="D717" s="29"/>
      <c r="E717" s="29"/>
      <c r="F717" s="29"/>
      <c r="G717" s="29"/>
      <c r="H717" s="29"/>
      <c r="I717" s="29"/>
      <c r="J717" s="29"/>
      <c r="K717" s="29"/>
      <c r="L717" s="29"/>
      <c r="M717" s="29"/>
      <c r="N717" s="29"/>
      <c r="O717" s="29"/>
      <c r="P717" s="29"/>
      <c r="Q717" s="29"/>
      <c r="S717" s="29"/>
      <c r="T717" s="29"/>
      <c r="U717" s="29"/>
      <c r="V717" s="29"/>
      <c r="W717" s="29"/>
      <c r="Z717" s="29"/>
      <c r="AA717" s="29"/>
      <c r="AB717" s="29"/>
      <c r="AC717" s="29"/>
      <c r="AD717" s="29"/>
      <c r="AE717" s="29"/>
      <c r="AF717" s="29"/>
      <c r="AG717" s="29"/>
      <c r="AH717" s="29"/>
      <c r="AI717" s="29"/>
      <c r="AJ717" s="29"/>
    </row>
    <row r="718" spans="1:36" ht="15.75" customHeight="1">
      <c r="A718" s="29"/>
      <c r="B718" s="29"/>
      <c r="C718" s="29"/>
      <c r="D718" s="29"/>
      <c r="E718" s="29"/>
      <c r="F718" s="29"/>
      <c r="G718" s="29"/>
      <c r="H718" s="29"/>
      <c r="I718" s="29"/>
      <c r="J718" s="29"/>
      <c r="K718" s="29"/>
      <c r="L718" s="29"/>
      <c r="M718" s="29"/>
      <c r="N718" s="29"/>
      <c r="O718" s="29"/>
      <c r="P718" s="29"/>
      <c r="Q718" s="29"/>
      <c r="S718" s="29"/>
      <c r="T718" s="29"/>
      <c r="U718" s="29"/>
      <c r="V718" s="29"/>
      <c r="W718" s="29"/>
      <c r="Z718" s="29"/>
      <c r="AA718" s="29"/>
      <c r="AB718" s="29"/>
      <c r="AC718" s="29"/>
      <c r="AD718" s="29"/>
      <c r="AE718" s="29"/>
      <c r="AF718" s="29"/>
      <c r="AG718" s="29"/>
      <c r="AH718" s="29"/>
      <c r="AI718" s="29"/>
      <c r="AJ718" s="29"/>
    </row>
    <row r="719" spans="1:36" ht="15.75" customHeight="1">
      <c r="A719" s="29"/>
      <c r="B719" s="29"/>
      <c r="C719" s="29"/>
      <c r="D719" s="29"/>
      <c r="E719" s="29"/>
      <c r="F719" s="29"/>
      <c r="G719" s="29"/>
      <c r="H719" s="29"/>
      <c r="I719" s="29"/>
      <c r="J719" s="29"/>
      <c r="K719" s="29"/>
      <c r="L719" s="29"/>
      <c r="M719" s="29"/>
      <c r="N719" s="29"/>
      <c r="O719" s="29"/>
      <c r="P719" s="29"/>
      <c r="Q719" s="29"/>
      <c r="S719" s="29"/>
      <c r="T719" s="29"/>
      <c r="U719" s="29"/>
      <c r="V719" s="29"/>
      <c r="W719" s="29"/>
      <c r="Z719" s="29"/>
      <c r="AA719" s="29"/>
      <c r="AB719" s="29"/>
      <c r="AC719" s="29"/>
      <c r="AD719" s="29"/>
      <c r="AE719" s="29"/>
      <c r="AF719" s="29"/>
      <c r="AG719" s="29"/>
      <c r="AH719" s="29"/>
      <c r="AI719" s="29"/>
      <c r="AJ719" s="29"/>
    </row>
    <row r="720" spans="1:36" ht="15.75" customHeight="1">
      <c r="A720" s="29"/>
      <c r="B720" s="29"/>
      <c r="C720" s="29"/>
      <c r="D720" s="29"/>
      <c r="E720" s="29"/>
      <c r="F720" s="29"/>
      <c r="G720" s="29"/>
      <c r="H720" s="29"/>
      <c r="I720" s="29"/>
      <c r="J720" s="29"/>
      <c r="K720" s="29"/>
      <c r="L720" s="29"/>
      <c r="M720" s="29"/>
      <c r="N720" s="29"/>
      <c r="O720" s="29"/>
      <c r="P720" s="29"/>
      <c r="Q720" s="29"/>
      <c r="S720" s="29"/>
      <c r="T720" s="29"/>
      <c r="U720" s="29"/>
      <c r="V720" s="29"/>
      <c r="W720" s="29"/>
      <c r="Z720" s="29"/>
      <c r="AA720" s="29"/>
      <c r="AB720" s="29"/>
      <c r="AC720" s="29"/>
      <c r="AD720" s="29"/>
      <c r="AE720" s="29"/>
      <c r="AF720" s="29"/>
      <c r="AG720" s="29"/>
      <c r="AH720" s="29"/>
      <c r="AI720" s="29"/>
      <c r="AJ720" s="29"/>
    </row>
    <row r="721" spans="1:36" ht="15.75" customHeight="1">
      <c r="A721" s="29"/>
      <c r="B721" s="29"/>
      <c r="C721" s="29"/>
      <c r="D721" s="29"/>
      <c r="E721" s="29"/>
      <c r="F721" s="29"/>
      <c r="G721" s="29"/>
      <c r="H721" s="29"/>
      <c r="I721" s="29"/>
      <c r="J721" s="29"/>
      <c r="K721" s="29"/>
      <c r="L721" s="29"/>
      <c r="M721" s="29"/>
      <c r="N721" s="29"/>
      <c r="O721" s="29"/>
      <c r="P721" s="29"/>
      <c r="Q721" s="29"/>
      <c r="S721" s="29"/>
      <c r="T721" s="29"/>
      <c r="U721" s="29"/>
      <c r="V721" s="29"/>
      <c r="W721" s="29"/>
      <c r="Z721" s="29"/>
      <c r="AA721" s="29"/>
      <c r="AB721" s="29"/>
      <c r="AC721" s="29"/>
      <c r="AD721" s="29"/>
      <c r="AE721" s="29"/>
      <c r="AF721" s="29"/>
      <c r="AG721" s="29"/>
      <c r="AH721" s="29"/>
      <c r="AI721" s="29"/>
      <c r="AJ721" s="29"/>
    </row>
    <row r="722" spans="1:36" ht="15.75" customHeight="1">
      <c r="A722" s="29"/>
      <c r="B722" s="29"/>
      <c r="C722" s="29"/>
      <c r="D722" s="29"/>
      <c r="E722" s="29"/>
      <c r="F722" s="29"/>
      <c r="G722" s="29"/>
      <c r="H722" s="29"/>
      <c r="I722" s="29"/>
      <c r="J722" s="29"/>
      <c r="K722" s="29"/>
      <c r="L722" s="29"/>
      <c r="M722" s="29"/>
      <c r="N722" s="29"/>
      <c r="O722" s="29"/>
      <c r="P722" s="29"/>
      <c r="Q722" s="29"/>
      <c r="S722" s="29"/>
      <c r="T722" s="29"/>
      <c r="U722" s="29"/>
      <c r="V722" s="29"/>
      <c r="W722" s="29"/>
      <c r="Z722" s="29"/>
      <c r="AA722" s="29"/>
      <c r="AB722" s="29"/>
      <c r="AC722" s="29"/>
      <c r="AD722" s="29"/>
      <c r="AE722" s="29"/>
      <c r="AF722" s="29"/>
      <c r="AG722" s="29"/>
      <c r="AH722" s="29"/>
      <c r="AI722" s="29"/>
      <c r="AJ722" s="29"/>
    </row>
    <row r="723" spans="1:36" ht="15.75" customHeight="1">
      <c r="A723" s="29"/>
      <c r="B723" s="29"/>
      <c r="C723" s="29"/>
      <c r="D723" s="29"/>
      <c r="E723" s="29"/>
      <c r="F723" s="29"/>
      <c r="G723" s="29"/>
      <c r="H723" s="29"/>
      <c r="I723" s="29"/>
      <c r="J723" s="29"/>
      <c r="K723" s="29"/>
      <c r="L723" s="29"/>
      <c r="M723" s="29"/>
      <c r="N723" s="29"/>
      <c r="O723" s="29"/>
      <c r="P723" s="29"/>
      <c r="Q723" s="29"/>
      <c r="S723" s="29"/>
      <c r="T723" s="29"/>
      <c r="U723" s="29"/>
      <c r="V723" s="29"/>
      <c r="W723" s="29"/>
      <c r="Z723" s="29"/>
      <c r="AA723" s="29"/>
      <c r="AB723" s="29"/>
      <c r="AC723" s="29"/>
      <c r="AD723" s="29"/>
      <c r="AE723" s="29"/>
      <c r="AF723" s="29"/>
      <c r="AG723" s="29"/>
      <c r="AH723" s="29"/>
      <c r="AI723" s="29"/>
      <c r="AJ723" s="29"/>
    </row>
    <row r="724" spans="1:36" ht="15.75" customHeight="1">
      <c r="A724" s="29"/>
      <c r="B724" s="29"/>
      <c r="C724" s="29"/>
      <c r="D724" s="29"/>
      <c r="E724" s="29"/>
      <c r="F724" s="29"/>
      <c r="G724" s="29"/>
      <c r="H724" s="29"/>
      <c r="I724" s="29"/>
      <c r="J724" s="29"/>
      <c r="K724" s="29"/>
      <c r="L724" s="29"/>
      <c r="M724" s="29"/>
      <c r="N724" s="29"/>
      <c r="O724" s="29"/>
      <c r="P724" s="29"/>
      <c r="Q724" s="29"/>
      <c r="S724" s="29"/>
      <c r="T724" s="29"/>
      <c r="U724" s="29"/>
      <c r="V724" s="29"/>
      <c r="W724" s="29"/>
      <c r="Z724" s="29"/>
      <c r="AA724" s="29"/>
      <c r="AB724" s="29"/>
      <c r="AC724" s="29"/>
      <c r="AD724" s="29"/>
      <c r="AE724" s="29"/>
      <c r="AF724" s="29"/>
      <c r="AG724" s="29"/>
      <c r="AH724" s="29"/>
      <c r="AI724" s="29"/>
      <c r="AJ724" s="29"/>
    </row>
    <row r="725" spans="1:36" ht="15.75" customHeight="1">
      <c r="A725" s="29"/>
      <c r="B725" s="29"/>
      <c r="C725" s="29"/>
      <c r="D725" s="29"/>
      <c r="E725" s="29"/>
      <c r="F725" s="29"/>
      <c r="G725" s="29"/>
      <c r="H725" s="29"/>
      <c r="I725" s="29"/>
      <c r="J725" s="29"/>
      <c r="K725" s="29"/>
      <c r="L725" s="29"/>
      <c r="M725" s="29"/>
      <c r="N725" s="29"/>
      <c r="O725" s="29"/>
      <c r="P725" s="29"/>
      <c r="Q725" s="29"/>
      <c r="S725" s="29"/>
      <c r="T725" s="29"/>
      <c r="U725" s="29"/>
      <c r="V725" s="29"/>
      <c r="W725" s="29"/>
      <c r="Z725" s="29"/>
      <c r="AA725" s="29"/>
      <c r="AB725" s="29"/>
      <c r="AC725" s="29"/>
      <c r="AD725" s="29"/>
      <c r="AE725" s="29"/>
      <c r="AF725" s="29"/>
      <c r="AG725" s="29"/>
      <c r="AH725" s="29"/>
      <c r="AI725" s="29"/>
      <c r="AJ725" s="29"/>
    </row>
    <row r="726" spans="1:36" ht="15.75" customHeight="1">
      <c r="A726" s="29"/>
      <c r="B726" s="29"/>
      <c r="C726" s="29"/>
      <c r="D726" s="29"/>
      <c r="E726" s="29"/>
      <c r="F726" s="29"/>
      <c r="G726" s="29"/>
      <c r="H726" s="29"/>
      <c r="I726" s="29"/>
      <c r="J726" s="29"/>
      <c r="K726" s="29"/>
      <c r="L726" s="29"/>
      <c r="M726" s="29"/>
      <c r="N726" s="29"/>
      <c r="O726" s="29"/>
      <c r="P726" s="29"/>
      <c r="Q726" s="29"/>
      <c r="S726" s="29"/>
      <c r="T726" s="29"/>
      <c r="U726" s="29"/>
      <c r="V726" s="29"/>
      <c r="W726" s="29"/>
      <c r="Z726" s="29"/>
      <c r="AA726" s="29"/>
      <c r="AB726" s="29"/>
      <c r="AC726" s="29"/>
      <c r="AD726" s="29"/>
      <c r="AE726" s="29"/>
      <c r="AF726" s="29"/>
      <c r="AG726" s="29"/>
      <c r="AH726" s="29"/>
      <c r="AI726" s="29"/>
      <c r="AJ726" s="29"/>
    </row>
    <row r="727" spans="1:36" ht="15.75" customHeight="1">
      <c r="A727" s="29"/>
      <c r="B727" s="29"/>
      <c r="C727" s="29"/>
      <c r="D727" s="29"/>
      <c r="E727" s="29"/>
      <c r="F727" s="29"/>
      <c r="G727" s="29"/>
      <c r="H727" s="29"/>
      <c r="I727" s="29"/>
      <c r="J727" s="29"/>
      <c r="K727" s="29"/>
      <c r="L727" s="29"/>
      <c r="M727" s="29"/>
      <c r="N727" s="29"/>
      <c r="O727" s="29"/>
      <c r="P727" s="29"/>
      <c r="Q727" s="29"/>
      <c r="S727" s="29"/>
      <c r="T727" s="29"/>
      <c r="U727" s="29"/>
      <c r="V727" s="29"/>
      <c r="W727" s="29"/>
      <c r="Z727" s="29"/>
      <c r="AA727" s="29"/>
      <c r="AB727" s="29"/>
      <c r="AC727" s="29"/>
      <c r="AD727" s="29"/>
      <c r="AE727" s="29"/>
      <c r="AF727" s="29"/>
      <c r="AG727" s="29"/>
      <c r="AH727" s="29"/>
      <c r="AI727" s="29"/>
      <c r="AJ727" s="29"/>
    </row>
    <row r="728" spans="1:36" ht="15.75" customHeight="1">
      <c r="A728" s="29"/>
      <c r="B728" s="29"/>
      <c r="C728" s="29"/>
      <c r="D728" s="29"/>
      <c r="E728" s="29"/>
      <c r="F728" s="29"/>
      <c r="G728" s="29"/>
      <c r="H728" s="29"/>
      <c r="I728" s="29"/>
      <c r="J728" s="29"/>
      <c r="K728" s="29"/>
      <c r="L728" s="29"/>
      <c r="M728" s="29"/>
      <c r="N728" s="29"/>
      <c r="O728" s="29"/>
      <c r="P728" s="29"/>
      <c r="Q728" s="29"/>
      <c r="S728" s="29"/>
      <c r="T728" s="29"/>
      <c r="U728" s="29"/>
      <c r="V728" s="29"/>
      <c r="W728" s="29"/>
      <c r="Z728" s="29"/>
      <c r="AA728" s="29"/>
      <c r="AB728" s="29"/>
      <c r="AC728" s="29"/>
      <c r="AD728" s="29"/>
      <c r="AE728" s="29"/>
      <c r="AF728" s="29"/>
      <c r="AG728" s="29"/>
      <c r="AH728" s="29"/>
      <c r="AI728" s="29"/>
      <c r="AJ728" s="29"/>
    </row>
    <row r="729" spans="1:36" ht="15.75" customHeight="1">
      <c r="A729" s="29"/>
      <c r="B729" s="29"/>
      <c r="C729" s="29"/>
      <c r="D729" s="29"/>
      <c r="E729" s="29"/>
      <c r="F729" s="29"/>
      <c r="G729" s="29"/>
      <c r="H729" s="29"/>
      <c r="I729" s="29"/>
      <c r="J729" s="29"/>
      <c r="K729" s="29"/>
      <c r="L729" s="29"/>
      <c r="M729" s="29"/>
      <c r="N729" s="29"/>
      <c r="O729" s="29"/>
      <c r="P729" s="29"/>
      <c r="Q729" s="29"/>
      <c r="S729" s="29"/>
      <c r="T729" s="29"/>
      <c r="U729" s="29"/>
      <c r="V729" s="29"/>
      <c r="W729" s="29"/>
      <c r="Z729" s="29"/>
      <c r="AA729" s="29"/>
      <c r="AB729" s="29"/>
      <c r="AC729" s="29"/>
      <c r="AD729" s="29"/>
      <c r="AE729" s="29"/>
      <c r="AF729" s="29"/>
      <c r="AG729" s="29"/>
      <c r="AH729" s="29"/>
      <c r="AI729" s="29"/>
      <c r="AJ729" s="29"/>
    </row>
    <row r="730" spans="1:36" ht="15.75" customHeight="1">
      <c r="A730" s="29"/>
      <c r="B730" s="29"/>
      <c r="C730" s="29"/>
      <c r="D730" s="29"/>
      <c r="E730" s="29"/>
      <c r="F730" s="29"/>
      <c r="G730" s="29"/>
      <c r="H730" s="29"/>
      <c r="I730" s="29"/>
      <c r="J730" s="29"/>
      <c r="K730" s="29"/>
      <c r="L730" s="29"/>
      <c r="M730" s="29"/>
      <c r="N730" s="29"/>
      <c r="O730" s="29"/>
      <c r="P730" s="29"/>
      <c r="Q730" s="29"/>
      <c r="S730" s="29"/>
      <c r="T730" s="29"/>
      <c r="U730" s="29"/>
      <c r="V730" s="29"/>
      <c r="W730" s="29"/>
      <c r="Z730" s="29"/>
      <c r="AA730" s="29"/>
      <c r="AB730" s="29"/>
      <c r="AC730" s="29"/>
      <c r="AD730" s="29"/>
      <c r="AE730" s="29"/>
      <c r="AF730" s="29"/>
      <c r="AG730" s="29"/>
      <c r="AH730" s="29"/>
      <c r="AI730" s="29"/>
      <c r="AJ730" s="29"/>
    </row>
    <row r="731" spans="1:36" ht="15.75" customHeight="1">
      <c r="A731" s="29"/>
      <c r="B731" s="29"/>
      <c r="C731" s="29"/>
      <c r="D731" s="29"/>
      <c r="E731" s="29"/>
      <c r="F731" s="29"/>
      <c r="G731" s="29"/>
      <c r="H731" s="29"/>
      <c r="I731" s="29"/>
      <c r="J731" s="29"/>
      <c r="K731" s="29"/>
      <c r="L731" s="29"/>
      <c r="M731" s="29"/>
      <c r="N731" s="29"/>
      <c r="O731" s="29"/>
      <c r="P731" s="29"/>
      <c r="Q731" s="29"/>
      <c r="S731" s="29"/>
      <c r="T731" s="29"/>
      <c r="U731" s="29"/>
      <c r="V731" s="29"/>
      <c r="W731" s="29"/>
      <c r="Z731" s="29"/>
      <c r="AA731" s="29"/>
      <c r="AB731" s="29"/>
      <c r="AC731" s="29"/>
      <c r="AD731" s="29"/>
      <c r="AE731" s="29"/>
      <c r="AF731" s="29"/>
      <c r="AG731" s="29"/>
      <c r="AH731" s="29"/>
      <c r="AI731" s="29"/>
      <c r="AJ731" s="29"/>
    </row>
    <row r="732" spans="1:36" ht="15.75" customHeight="1">
      <c r="A732" s="29"/>
      <c r="B732" s="29"/>
      <c r="C732" s="29"/>
      <c r="D732" s="29"/>
      <c r="E732" s="29"/>
      <c r="F732" s="29"/>
      <c r="G732" s="29"/>
      <c r="H732" s="29"/>
      <c r="I732" s="29"/>
      <c r="J732" s="29"/>
      <c r="K732" s="29"/>
      <c r="L732" s="29"/>
      <c r="M732" s="29"/>
      <c r="N732" s="29"/>
      <c r="O732" s="29"/>
      <c r="P732" s="29"/>
      <c r="Q732" s="29"/>
      <c r="S732" s="29"/>
      <c r="T732" s="29"/>
      <c r="U732" s="29"/>
      <c r="V732" s="29"/>
      <c r="W732" s="29"/>
      <c r="Z732" s="29"/>
      <c r="AA732" s="29"/>
      <c r="AB732" s="29"/>
      <c r="AC732" s="29"/>
      <c r="AD732" s="29"/>
      <c r="AE732" s="29"/>
      <c r="AF732" s="29"/>
      <c r="AG732" s="29"/>
      <c r="AH732" s="29"/>
      <c r="AI732" s="29"/>
      <c r="AJ732" s="29"/>
    </row>
    <row r="733" spans="1:36" ht="15.75" customHeight="1">
      <c r="A733" s="29"/>
      <c r="B733" s="29"/>
      <c r="C733" s="29"/>
      <c r="D733" s="29"/>
      <c r="E733" s="29"/>
      <c r="F733" s="29"/>
      <c r="G733" s="29"/>
      <c r="H733" s="29"/>
      <c r="I733" s="29"/>
      <c r="J733" s="29"/>
      <c r="K733" s="29"/>
      <c r="L733" s="29"/>
      <c r="M733" s="29"/>
      <c r="N733" s="29"/>
      <c r="O733" s="29"/>
      <c r="P733" s="29"/>
      <c r="Q733" s="29"/>
      <c r="S733" s="29"/>
      <c r="T733" s="29"/>
      <c r="U733" s="29"/>
      <c r="V733" s="29"/>
      <c r="W733" s="29"/>
      <c r="Z733" s="29"/>
      <c r="AA733" s="29"/>
      <c r="AB733" s="29"/>
      <c r="AC733" s="29"/>
      <c r="AD733" s="29"/>
      <c r="AE733" s="29"/>
      <c r="AF733" s="29"/>
      <c r="AG733" s="29"/>
      <c r="AH733" s="29"/>
      <c r="AI733" s="29"/>
      <c r="AJ733" s="29"/>
    </row>
    <row r="734" spans="1:36" ht="15.75" customHeight="1">
      <c r="A734" s="29"/>
      <c r="B734" s="29"/>
      <c r="C734" s="29"/>
      <c r="D734" s="29"/>
      <c r="E734" s="29"/>
      <c r="F734" s="29"/>
      <c r="G734" s="29"/>
      <c r="H734" s="29"/>
      <c r="I734" s="29"/>
      <c r="J734" s="29"/>
      <c r="K734" s="29"/>
      <c r="L734" s="29"/>
      <c r="M734" s="29"/>
      <c r="N734" s="29"/>
      <c r="O734" s="29"/>
      <c r="P734" s="29"/>
      <c r="Q734" s="29"/>
      <c r="S734" s="29"/>
      <c r="T734" s="29"/>
      <c r="U734" s="29"/>
      <c r="V734" s="29"/>
      <c r="W734" s="29"/>
      <c r="Z734" s="29"/>
      <c r="AA734" s="29"/>
      <c r="AB734" s="29"/>
      <c r="AC734" s="29"/>
      <c r="AD734" s="29"/>
      <c r="AE734" s="29"/>
      <c r="AF734" s="29"/>
      <c r="AG734" s="29"/>
      <c r="AH734" s="29"/>
      <c r="AI734" s="29"/>
      <c r="AJ734" s="29"/>
    </row>
    <row r="735" spans="1:36" ht="15.75" customHeight="1">
      <c r="A735" s="29"/>
      <c r="B735" s="29"/>
      <c r="C735" s="29"/>
      <c r="D735" s="29"/>
      <c r="E735" s="29"/>
      <c r="F735" s="29"/>
      <c r="G735" s="29"/>
      <c r="H735" s="29"/>
      <c r="I735" s="29"/>
      <c r="J735" s="29"/>
      <c r="K735" s="29"/>
      <c r="L735" s="29"/>
      <c r="M735" s="29"/>
      <c r="N735" s="29"/>
      <c r="O735" s="29"/>
      <c r="P735" s="29"/>
      <c r="Q735" s="29"/>
      <c r="S735" s="29"/>
      <c r="T735" s="29"/>
      <c r="U735" s="29"/>
      <c r="V735" s="29"/>
      <c r="W735" s="29"/>
      <c r="Z735" s="29"/>
      <c r="AA735" s="29"/>
      <c r="AB735" s="29"/>
      <c r="AC735" s="29"/>
      <c r="AD735" s="29"/>
      <c r="AE735" s="29"/>
      <c r="AF735" s="29"/>
      <c r="AG735" s="29"/>
      <c r="AH735" s="29"/>
      <c r="AI735" s="29"/>
      <c r="AJ735" s="29"/>
    </row>
    <row r="736" spans="1:36" ht="15.75" customHeight="1">
      <c r="A736" s="29"/>
      <c r="B736" s="29"/>
      <c r="C736" s="29"/>
      <c r="D736" s="29"/>
      <c r="E736" s="29"/>
      <c r="F736" s="29"/>
      <c r="G736" s="29"/>
      <c r="H736" s="29"/>
      <c r="I736" s="29"/>
      <c r="J736" s="29"/>
      <c r="K736" s="29"/>
      <c r="L736" s="29"/>
      <c r="M736" s="29"/>
      <c r="N736" s="29"/>
      <c r="O736" s="29"/>
      <c r="P736" s="29"/>
      <c r="Q736" s="29"/>
      <c r="S736" s="29"/>
      <c r="T736" s="29"/>
      <c r="U736" s="29"/>
      <c r="V736" s="29"/>
      <c r="W736" s="29"/>
      <c r="Z736" s="29"/>
      <c r="AA736" s="29"/>
      <c r="AB736" s="29"/>
      <c r="AC736" s="29"/>
      <c r="AD736" s="29"/>
      <c r="AE736" s="29"/>
      <c r="AF736" s="29"/>
      <c r="AG736" s="29"/>
      <c r="AH736" s="29"/>
      <c r="AI736" s="29"/>
      <c r="AJ736" s="29"/>
    </row>
    <row r="737" spans="1:36" ht="15.75" customHeight="1">
      <c r="A737" s="29"/>
      <c r="B737" s="29"/>
      <c r="C737" s="29"/>
      <c r="D737" s="29"/>
      <c r="E737" s="29"/>
      <c r="F737" s="29"/>
      <c r="G737" s="29"/>
      <c r="H737" s="29"/>
      <c r="I737" s="29"/>
      <c r="J737" s="29"/>
      <c r="K737" s="29"/>
      <c r="L737" s="29"/>
      <c r="M737" s="29"/>
      <c r="N737" s="29"/>
      <c r="O737" s="29"/>
      <c r="P737" s="29"/>
      <c r="Q737" s="29"/>
      <c r="S737" s="29"/>
      <c r="T737" s="29"/>
      <c r="U737" s="29"/>
      <c r="V737" s="29"/>
      <c r="W737" s="29"/>
      <c r="Z737" s="29"/>
      <c r="AA737" s="29"/>
      <c r="AB737" s="29"/>
      <c r="AC737" s="29"/>
      <c r="AD737" s="29"/>
      <c r="AE737" s="29"/>
      <c r="AF737" s="29"/>
      <c r="AG737" s="29"/>
      <c r="AH737" s="29"/>
      <c r="AI737" s="29"/>
      <c r="AJ737" s="29"/>
    </row>
    <row r="738" spans="1:36" ht="15.75" customHeight="1">
      <c r="A738" s="29"/>
      <c r="B738" s="29"/>
      <c r="C738" s="29"/>
      <c r="D738" s="29"/>
      <c r="E738" s="29"/>
      <c r="F738" s="29"/>
      <c r="G738" s="29"/>
      <c r="H738" s="29"/>
      <c r="I738" s="29"/>
      <c r="J738" s="29"/>
      <c r="K738" s="29"/>
      <c r="L738" s="29"/>
      <c r="M738" s="29"/>
      <c r="N738" s="29"/>
      <c r="O738" s="29"/>
      <c r="P738" s="29"/>
      <c r="Q738" s="29"/>
      <c r="S738" s="29"/>
      <c r="T738" s="29"/>
      <c r="U738" s="29"/>
      <c r="V738" s="29"/>
      <c r="W738" s="29"/>
      <c r="Z738" s="29"/>
      <c r="AA738" s="29"/>
      <c r="AB738" s="29"/>
      <c r="AC738" s="29"/>
      <c r="AD738" s="29"/>
      <c r="AE738" s="29"/>
      <c r="AF738" s="29"/>
      <c r="AG738" s="29"/>
      <c r="AH738" s="29"/>
      <c r="AI738" s="29"/>
      <c r="AJ738" s="29"/>
    </row>
    <row r="739" spans="1:36" ht="15.75" customHeight="1">
      <c r="A739" s="29"/>
      <c r="B739" s="29"/>
      <c r="C739" s="29"/>
      <c r="D739" s="29"/>
      <c r="E739" s="29"/>
      <c r="F739" s="29"/>
      <c r="G739" s="29"/>
      <c r="H739" s="29"/>
      <c r="I739" s="29"/>
      <c r="J739" s="29"/>
      <c r="K739" s="29"/>
      <c r="L739" s="29"/>
      <c r="M739" s="29"/>
      <c r="N739" s="29"/>
      <c r="O739" s="29"/>
      <c r="P739" s="29"/>
      <c r="Q739" s="29"/>
      <c r="S739" s="29"/>
      <c r="T739" s="29"/>
      <c r="U739" s="29"/>
      <c r="V739" s="29"/>
      <c r="W739" s="29"/>
      <c r="Z739" s="29"/>
      <c r="AA739" s="29"/>
      <c r="AB739" s="29"/>
      <c r="AC739" s="29"/>
      <c r="AD739" s="29"/>
      <c r="AE739" s="29"/>
      <c r="AF739" s="29"/>
      <c r="AG739" s="29"/>
      <c r="AH739" s="29"/>
      <c r="AI739" s="29"/>
      <c r="AJ739" s="29"/>
    </row>
    <row r="740" spans="1:36" ht="15.75" customHeight="1">
      <c r="A740" s="29"/>
      <c r="B740" s="29"/>
      <c r="C740" s="29"/>
      <c r="D740" s="29"/>
      <c r="E740" s="29"/>
      <c r="F740" s="29"/>
      <c r="G740" s="29"/>
      <c r="H740" s="29"/>
      <c r="I740" s="29"/>
      <c r="J740" s="29"/>
      <c r="K740" s="29"/>
      <c r="L740" s="29"/>
      <c r="M740" s="29"/>
      <c r="N740" s="29"/>
      <c r="O740" s="29"/>
      <c r="P740" s="29"/>
      <c r="Q740" s="29"/>
      <c r="S740" s="29"/>
      <c r="T740" s="29"/>
      <c r="U740" s="29"/>
      <c r="V740" s="29"/>
      <c r="W740" s="29"/>
      <c r="Z740" s="29"/>
      <c r="AA740" s="29"/>
      <c r="AB740" s="29"/>
      <c r="AC740" s="29"/>
      <c r="AD740" s="29"/>
      <c r="AE740" s="29"/>
      <c r="AF740" s="29"/>
      <c r="AG740" s="29"/>
      <c r="AH740" s="29"/>
      <c r="AI740" s="29"/>
      <c r="AJ740" s="29"/>
    </row>
    <row r="741" spans="1:36" ht="15.75" customHeight="1">
      <c r="A741" s="29"/>
      <c r="B741" s="29"/>
      <c r="C741" s="29"/>
      <c r="D741" s="29"/>
      <c r="E741" s="29"/>
      <c r="F741" s="29"/>
      <c r="G741" s="29"/>
      <c r="H741" s="29"/>
      <c r="I741" s="29"/>
      <c r="J741" s="29"/>
      <c r="K741" s="29"/>
      <c r="L741" s="29"/>
      <c r="M741" s="29"/>
      <c r="N741" s="29"/>
      <c r="O741" s="29"/>
      <c r="P741" s="29"/>
      <c r="Q741" s="29"/>
      <c r="S741" s="29"/>
      <c r="T741" s="29"/>
      <c r="U741" s="29"/>
      <c r="V741" s="29"/>
      <c r="W741" s="29"/>
      <c r="Z741" s="29"/>
      <c r="AA741" s="29"/>
      <c r="AB741" s="29"/>
      <c r="AC741" s="29"/>
      <c r="AD741" s="29"/>
      <c r="AE741" s="29"/>
      <c r="AF741" s="29"/>
      <c r="AG741" s="29"/>
      <c r="AH741" s="29"/>
      <c r="AI741" s="29"/>
      <c r="AJ741" s="29"/>
    </row>
    <row r="742" spans="1:36" ht="15.75" customHeight="1">
      <c r="A742" s="29"/>
      <c r="B742" s="29"/>
      <c r="C742" s="29"/>
      <c r="D742" s="29"/>
      <c r="E742" s="29"/>
      <c r="F742" s="29"/>
      <c r="G742" s="29"/>
      <c r="H742" s="29"/>
      <c r="I742" s="29"/>
      <c r="J742" s="29"/>
      <c r="K742" s="29"/>
      <c r="L742" s="29"/>
      <c r="M742" s="29"/>
      <c r="N742" s="29"/>
      <c r="O742" s="29"/>
      <c r="P742" s="29"/>
      <c r="Q742" s="29"/>
      <c r="S742" s="29"/>
      <c r="T742" s="29"/>
      <c r="U742" s="29"/>
      <c r="V742" s="29"/>
      <c r="W742" s="29"/>
      <c r="Z742" s="29"/>
      <c r="AA742" s="29"/>
      <c r="AB742" s="29"/>
      <c r="AC742" s="29"/>
      <c r="AD742" s="29"/>
      <c r="AE742" s="29"/>
      <c r="AF742" s="29"/>
      <c r="AG742" s="29"/>
      <c r="AH742" s="29"/>
      <c r="AI742" s="29"/>
      <c r="AJ742" s="29"/>
    </row>
    <row r="743" spans="1:36" ht="15.75" customHeight="1">
      <c r="A743" s="29"/>
      <c r="B743" s="29"/>
      <c r="C743" s="29"/>
      <c r="D743" s="29"/>
      <c r="E743" s="29"/>
      <c r="F743" s="29"/>
      <c r="G743" s="29"/>
      <c r="H743" s="29"/>
      <c r="I743" s="29"/>
      <c r="J743" s="29"/>
      <c r="K743" s="29"/>
      <c r="L743" s="29"/>
      <c r="M743" s="29"/>
      <c r="N743" s="29"/>
      <c r="O743" s="29"/>
      <c r="P743" s="29"/>
      <c r="Q743" s="29"/>
      <c r="S743" s="29"/>
      <c r="T743" s="29"/>
      <c r="U743" s="29"/>
      <c r="V743" s="29"/>
      <c r="W743" s="29"/>
      <c r="Z743" s="29"/>
      <c r="AA743" s="29"/>
      <c r="AB743" s="29"/>
      <c r="AC743" s="29"/>
      <c r="AD743" s="29"/>
      <c r="AE743" s="29"/>
      <c r="AF743" s="29"/>
      <c r="AG743" s="29"/>
      <c r="AH743" s="29"/>
      <c r="AI743" s="29"/>
      <c r="AJ743" s="29"/>
    </row>
    <row r="744" spans="1:36" ht="15.75" customHeight="1">
      <c r="A744" s="29"/>
      <c r="B744" s="29"/>
      <c r="C744" s="29"/>
      <c r="D744" s="29"/>
      <c r="E744" s="29"/>
      <c r="F744" s="29"/>
      <c r="G744" s="29"/>
      <c r="H744" s="29"/>
      <c r="I744" s="29"/>
      <c r="J744" s="29"/>
      <c r="K744" s="29"/>
      <c r="L744" s="29"/>
      <c r="M744" s="29"/>
      <c r="N744" s="29"/>
      <c r="O744" s="29"/>
      <c r="P744" s="29"/>
      <c r="Q744" s="29"/>
      <c r="S744" s="29"/>
      <c r="T744" s="29"/>
      <c r="U744" s="29"/>
      <c r="V744" s="29"/>
      <c r="W744" s="29"/>
      <c r="Z744" s="29"/>
      <c r="AA744" s="29"/>
      <c r="AB744" s="29"/>
      <c r="AC744" s="29"/>
      <c r="AD744" s="29"/>
      <c r="AE744" s="29"/>
      <c r="AF744" s="29"/>
      <c r="AG744" s="29"/>
      <c r="AH744" s="29"/>
      <c r="AI744" s="29"/>
      <c r="AJ744" s="29"/>
    </row>
    <row r="745" spans="1:36" ht="15.75" customHeight="1">
      <c r="A745" s="29"/>
      <c r="B745" s="29"/>
      <c r="C745" s="29"/>
      <c r="D745" s="29"/>
      <c r="E745" s="29"/>
      <c r="F745" s="29"/>
      <c r="G745" s="29"/>
      <c r="H745" s="29"/>
      <c r="I745" s="29"/>
      <c r="J745" s="29"/>
      <c r="K745" s="29"/>
      <c r="L745" s="29"/>
      <c r="M745" s="29"/>
      <c r="N745" s="29"/>
      <c r="O745" s="29"/>
      <c r="P745" s="29"/>
      <c r="Q745" s="29"/>
      <c r="S745" s="29"/>
      <c r="T745" s="29"/>
      <c r="U745" s="29"/>
      <c r="V745" s="29"/>
      <c r="W745" s="29"/>
      <c r="Z745" s="29"/>
      <c r="AA745" s="29"/>
      <c r="AB745" s="29"/>
      <c r="AC745" s="29"/>
      <c r="AD745" s="29"/>
      <c r="AE745" s="29"/>
      <c r="AF745" s="29"/>
      <c r="AG745" s="29"/>
      <c r="AH745" s="29"/>
      <c r="AI745" s="29"/>
      <c r="AJ745" s="29"/>
    </row>
    <row r="746" spans="1:36" ht="15.75" customHeight="1">
      <c r="A746" s="29"/>
      <c r="B746" s="29"/>
      <c r="C746" s="29"/>
      <c r="D746" s="29"/>
      <c r="E746" s="29"/>
      <c r="F746" s="29"/>
      <c r="G746" s="29"/>
      <c r="H746" s="29"/>
      <c r="I746" s="29"/>
      <c r="J746" s="29"/>
      <c r="K746" s="29"/>
      <c r="L746" s="29"/>
      <c r="M746" s="29"/>
      <c r="N746" s="29"/>
      <c r="O746" s="29"/>
      <c r="P746" s="29"/>
      <c r="Q746" s="29"/>
      <c r="S746" s="29"/>
      <c r="T746" s="29"/>
      <c r="U746" s="29"/>
      <c r="V746" s="29"/>
      <c r="W746" s="29"/>
      <c r="Z746" s="29"/>
      <c r="AA746" s="29"/>
      <c r="AB746" s="29"/>
      <c r="AC746" s="29"/>
      <c r="AD746" s="29"/>
      <c r="AE746" s="29"/>
      <c r="AF746" s="29"/>
      <c r="AG746" s="29"/>
      <c r="AH746" s="29"/>
      <c r="AI746" s="29"/>
      <c r="AJ746" s="29"/>
    </row>
    <row r="747" spans="1:36" ht="15.75" customHeight="1">
      <c r="A747" s="29"/>
      <c r="B747" s="29"/>
      <c r="C747" s="29"/>
      <c r="D747" s="29"/>
      <c r="E747" s="29"/>
      <c r="F747" s="29"/>
      <c r="G747" s="29"/>
      <c r="H747" s="29"/>
      <c r="I747" s="29"/>
      <c r="J747" s="29"/>
      <c r="K747" s="29"/>
      <c r="L747" s="29"/>
      <c r="M747" s="29"/>
      <c r="N747" s="29"/>
      <c r="O747" s="29"/>
      <c r="P747" s="29"/>
      <c r="Q747" s="29"/>
      <c r="S747" s="29"/>
      <c r="T747" s="29"/>
      <c r="U747" s="29"/>
      <c r="V747" s="29"/>
      <c r="W747" s="29"/>
      <c r="Z747" s="29"/>
      <c r="AA747" s="29"/>
      <c r="AB747" s="29"/>
      <c r="AC747" s="29"/>
      <c r="AD747" s="29"/>
      <c r="AE747" s="29"/>
      <c r="AF747" s="29"/>
      <c r="AG747" s="29"/>
      <c r="AH747" s="29"/>
      <c r="AI747" s="29"/>
      <c r="AJ747" s="29"/>
    </row>
    <row r="748" spans="1:36" ht="15.75" customHeight="1">
      <c r="A748" s="29"/>
      <c r="B748" s="29"/>
      <c r="C748" s="29"/>
      <c r="D748" s="29"/>
      <c r="E748" s="29"/>
      <c r="F748" s="29"/>
      <c r="G748" s="29"/>
      <c r="H748" s="29"/>
      <c r="I748" s="29"/>
      <c r="J748" s="29"/>
      <c r="K748" s="29"/>
      <c r="L748" s="29"/>
      <c r="M748" s="29"/>
      <c r="N748" s="29"/>
      <c r="O748" s="29"/>
      <c r="P748" s="29"/>
      <c r="Q748" s="29"/>
      <c r="S748" s="29"/>
      <c r="T748" s="29"/>
      <c r="U748" s="29"/>
      <c r="V748" s="29"/>
      <c r="W748" s="29"/>
      <c r="Z748" s="29"/>
      <c r="AA748" s="29"/>
      <c r="AB748" s="29"/>
      <c r="AC748" s="29"/>
      <c r="AD748" s="29"/>
      <c r="AE748" s="29"/>
      <c r="AF748" s="29"/>
      <c r="AG748" s="29"/>
      <c r="AH748" s="29"/>
      <c r="AI748" s="29"/>
      <c r="AJ748" s="29"/>
    </row>
    <row r="749" spans="1:36" ht="15.75" customHeight="1">
      <c r="A749" s="29"/>
      <c r="B749" s="29"/>
      <c r="C749" s="29"/>
      <c r="D749" s="29"/>
      <c r="E749" s="29"/>
      <c r="F749" s="29"/>
      <c r="G749" s="29"/>
      <c r="H749" s="29"/>
      <c r="I749" s="29"/>
      <c r="J749" s="29"/>
      <c r="K749" s="29"/>
      <c r="L749" s="29"/>
      <c r="M749" s="29"/>
      <c r="N749" s="29"/>
      <c r="O749" s="29"/>
      <c r="P749" s="29"/>
      <c r="Q749" s="29"/>
      <c r="S749" s="29"/>
      <c r="T749" s="29"/>
      <c r="U749" s="29"/>
      <c r="V749" s="29"/>
      <c r="W749" s="29"/>
      <c r="Z749" s="29"/>
      <c r="AA749" s="29"/>
      <c r="AB749" s="29"/>
      <c r="AC749" s="29"/>
      <c r="AD749" s="29"/>
      <c r="AE749" s="29"/>
      <c r="AF749" s="29"/>
      <c r="AG749" s="29"/>
      <c r="AH749" s="29"/>
      <c r="AI749" s="29"/>
      <c r="AJ749" s="29"/>
    </row>
    <row r="750" spans="1:36" ht="15.75" customHeight="1">
      <c r="A750" s="29"/>
      <c r="B750" s="29"/>
      <c r="C750" s="29"/>
      <c r="D750" s="29"/>
      <c r="E750" s="29"/>
      <c r="F750" s="29"/>
      <c r="G750" s="29"/>
      <c r="H750" s="29"/>
      <c r="I750" s="29"/>
      <c r="J750" s="29"/>
      <c r="K750" s="29"/>
      <c r="L750" s="29"/>
      <c r="M750" s="29"/>
      <c r="N750" s="29"/>
      <c r="O750" s="29"/>
      <c r="P750" s="29"/>
      <c r="Q750" s="29"/>
      <c r="S750" s="29"/>
      <c r="T750" s="29"/>
      <c r="U750" s="29"/>
      <c r="V750" s="29"/>
      <c r="W750" s="29"/>
      <c r="Z750" s="29"/>
      <c r="AA750" s="29"/>
      <c r="AB750" s="29"/>
      <c r="AC750" s="29"/>
      <c r="AD750" s="29"/>
      <c r="AE750" s="29"/>
      <c r="AF750" s="29"/>
      <c r="AG750" s="29"/>
      <c r="AH750" s="29"/>
      <c r="AI750" s="29"/>
      <c r="AJ750" s="29"/>
    </row>
    <row r="751" spans="1:36" ht="15.75" customHeight="1">
      <c r="A751" s="29"/>
      <c r="B751" s="29"/>
      <c r="C751" s="29"/>
      <c r="D751" s="29"/>
      <c r="E751" s="29"/>
      <c r="F751" s="29"/>
      <c r="G751" s="29"/>
      <c r="H751" s="29"/>
      <c r="I751" s="29"/>
      <c r="J751" s="29"/>
      <c r="K751" s="29"/>
      <c r="L751" s="29"/>
      <c r="M751" s="29"/>
      <c r="N751" s="29"/>
      <c r="O751" s="29"/>
      <c r="P751" s="29"/>
      <c r="Q751" s="29"/>
      <c r="S751" s="29"/>
      <c r="T751" s="29"/>
      <c r="U751" s="29"/>
      <c r="V751" s="29"/>
      <c r="W751" s="29"/>
      <c r="Z751" s="29"/>
      <c r="AA751" s="29"/>
      <c r="AB751" s="29"/>
      <c r="AC751" s="29"/>
      <c r="AD751" s="29"/>
      <c r="AE751" s="29"/>
      <c r="AF751" s="29"/>
      <c r="AG751" s="29"/>
      <c r="AH751" s="29"/>
      <c r="AI751" s="29"/>
      <c r="AJ751" s="29"/>
    </row>
    <row r="752" spans="1:36" ht="15.75" customHeight="1">
      <c r="A752" s="29"/>
      <c r="B752" s="29"/>
      <c r="C752" s="29"/>
      <c r="D752" s="29"/>
      <c r="E752" s="29"/>
      <c r="F752" s="29"/>
      <c r="G752" s="29"/>
      <c r="H752" s="29"/>
      <c r="I752" s="29"/>
      <c r="J752" s="29"/>
      <c r="K752" s="29"/>
      <c r="L752" s="29"/>
      <c r="M752" s="29"/>
      <c r="N752" s="29"/>
      <c r="O752" s="29"/>
      <c r="P752" s="29"/>
      <c r="Q752" s="29"/>
      <c r="S752" s="29"/>
      <c r="T752" s="29"/>
      <c r="U752" s="29"/>
      <c r="V752" s="29"/>
      <c r="W752" s="29"/>
      <c r="Z752" s="29"/>
      <c r="AA752" s="29"/>
      <c r="AB752" s="29"/>
      <c r="AC752" s="29"/>
      <c r="AD752" s="29"/>
      <c r="AE752" s="29"/>
      <c r="AF752" s="29"/>
      <c r="AG752" s="29"/>
      <c r="AH752" s="29"/>
      <c r="AI752" s="29"/>
      <c r="AJ752" s="29"/>
    </row>
    <row r="753" spans="1:36" ht="15.75" customHeight="1">
      <c r="A753" s="29"/>
      <c r="B753" s="29"/>
      <c r="C753" s="29"/>
      <c r="D753" s="29"/>
      <c r="E753" s="29"/>
      <c r="F753" s="29"/>
      <c r="G753" s="29"/>
      <c r="H753" s="29"/>
      <c r="I753" s="29"/>
      <c r="J753" s="29"/>
      <c r="K753" s="29"/>
      <c r="L753" s="29"/>
      <c r="M753" s="29"/>
      <c r="N753" s="29"/>
      <c r="O753" s="29"/>
      <c r="P753" s="29"/>
      <c r="Q753" s="29"/>
      <c r="S753" s="29"/>
      <c r="T753" s="29"/>
      <c r="U753" s="29"/>
      <c r="V753" s="29"/>
      <c r="W753" s="29"/>
      <c r="Z753" s="29"/>
      <c r="AA753" s="29"/>
      <c r="AB753" s="29"/>
      <c r="AC753" s="29"/>
      <c r="AD753" s="29"/>
      <c r="AE753" s="29"/>
      <c r="AF753" s="29"/>
      <c r="AG753" s="29"/>
      <c r="AH753" s="29"/>
      <c r="AI753" s="29"/>
      <c r="AJ753" s="29"/>
    </row>
    <row r="754" spans="1:36" ht="15.75" customHeight="1">
      <c r="A754" s="29"/>
      <c r="B754" s="29"/>
      <c r="C754" s="29"/>
      <c r="D754" s="29"/>
      <c r="E754" s="29"/>
      <c r="F754" s="29"/>
      <c r="G754" s="29"/>
      <c r="H754" s="29"/>
      <c r="I754" s="29"/>
      <c r="J754" s="29"/>
      <c r="K754" s="29"/>
      <c r="L754" s="29"/>
      <c r="M754" s="29"/>
      <c r="N754" s="29"/>
      <c r="O754" s="29"/>
      <c r="P754" s="29"/>
      <c r="Q754" s="29"/>
      <c r="S754" s="29"/>
      <c r="T754" s="29"/>
      <c r="U754" s="29"/>
      <c r="V754" s="29"/>
      <c r="W754" s="29"/>
      <c r="Z754" s="29"/>
      <c r="AA754" s="29"/>
      <c r="AB754" s="29"/>
      <c r="AC754" s="29"/>
      <c r="AD754" s="29"/>
      <c r="AE754" s="29"/>
      <c r="AF754" s="29"/>
      <c r="AG754" s="29"/>
      <c r="AH754" s="29"/>
      <c r="AI754" s="29"/>
      <c r="AJ754" s="29"/>
    </row>
    <row r="755" spans="1:36" ht="15.75" customHeight="1">
      <c r="A755" s="29"/>
      <c r="B755" s="29"/>
      <c r="C755" s="29"/>
      <c r="D755" s="29"/>
      <c r="E755" s="29"/>
      <c r="F755" s="29"/>
      <c r="G755" s="29"/>
      <c r="H755" s="29"/>
      <c r="I755" s="29"/>
      <c r="J755" s="29"/>
      <c r="K755" s="29"/>
      <c r="L755" s="29"/>
      <c r="M755" s="29"/>
      <c r="N755" s="29"/>
      <c r="O755" s="29"/>
      <c r="P755" s="29"/>
      <c r="Q755" s="29"/>
      <c r="S755" s="29"/>
      <c r="T755" s="29"/>
      <c r="U755" s="29"/>
      <c r="V755" s="29"/>
      <c r="W755" s="29"/>
      <c r="Z755" s="29"/>
      <c r="AA755" s="29"/>
      <c r="AB755" s="29"/>
      <c r="AC755" s="29"/>
      <c r="AD755" s="29"/>
      <c r="AE755" s="29"/>
      <c r="AF755" s="29"/>
      <c r="AG755" s="29"/>
      <c r="AH755" s="29"/>
      <c r="AI755" s="29"/>
      <c r="AJ755" s="29"/>
    </row>
    <row r="756" spans="1:36" ht="15.75" customHeight="1">
      <c r="A756" s="29"/>
      <c r="B756" s="29"/>
      <c r="C756" s="29"/>
      <c r="D756" s="29"/>
      <c r="E756" s="29"/>
      <c r="F756" s="29"/>
      <c r="G756" s="29"/>
      <c r="H756" s="29"/>
      <c r="I756" s="29"/>
      <c r="J756" s="29"/>
      <c r="K756" s="29"/>
      <c r="L756" s="29"/>
      <c r="M756" s="29"/>
      <c r="N756" s="29"/>
      <c r="O756" s="29"/>
      <c r="P756" s="29"/>
      <c r="Q756" s="29"/>
      <c r="S756" s="29"/>
      <c r="T756" s="29"/>
      <c r="U756" s="29"/>
      <c r="V756" s="29"/>
      <c r="W756" s="29"/>
      <c r="Z756" s="29"/>
      <c r="AA756" s="29"/>
      <c r="AB756" s="29"/>
      <c r="AC756" s="29"/>
      <c r="AD756" s="29"/>
      <c r="AE756" s="29"/>
      <c r="AF756" s="29"/>
      <c r="AG756" s="29"/>
      <c r="AH756" s="29"/>
      <c r="AI756" s="29"/>
      <c r="AJ756" s="29"/>
    </row>
    <row r="757" spans="1:36" ht="15.75" customHeight="1">
      <c r="A757" s="29"/>
      <c r="B757" s="29"/>
      <c r="C757" s="29"/>
      <c r="D757" s="29"/>
      <c r="E757" s="29"/>
      <c r="F757" s="29"/>
      <c r="G757" s="29"/>
      <c r="H757" s="29"/>
      <c r="I757" s="29"/>
      <c r="J757" s="29"/>
      <c r="K757" s="29"/>
      <c r="L757" s="29"/>
      <c r="M757" s="29"/>
      <c r="N757" s="29"/>
      <c r="O757" s="29"/>
      <c r="P757" s="29"/>
      <c r="Q757" s="29"/>
      <c r="S757" s="29"/>
      <c r="T757" s="29"/>
      <c r="U757" s="29"/>
      <c r="V757" s="29"/>
      <c r="W757" s="29"/>
      <c r="Z757" s="29"/>
      <c r="AA757" s="29"/>
      <c r="AB757" s="29"/>
      <c r="AC757" s="29"/>
      <c r="AD757" s="29"/>
      <c r="AE757" s="29"/>
      <c r="AF757" s="29"/>
      <c r="AG757" s="29"/>
      <c r="AH757" s="29"/>
      <c r="AI757" s="29"/>
      <c r="AJ757" s="29"/>
    </row>
    <row r="758" spans="1:36" ht="15.75" customHeight="1">
      <c r="A758" s="29"/>
      <c r="B758" s="29"/>
      <c r="C758" s="29"/>
      <c r="D758" s="29"/>
      <c r="E758" s="29"/>
      <c r="F758" s="29"/>
      <c r="G758" s="29"/>
      <c r="H758" s="29"/>
      <c r="I758" s="29"/>
      <c r="J758" s="29"/>
      <c r="K758" s="29"/>
      <c r="L758" s="29"/>
      <c r="M758" s="29"/>
      <c r="N758" s="29"/>
      <c r="O758" s="29"/>
      <c r="P758" s="29"/>
      <c r="Q758" s="29"/>
      <c r="S758" s="29"/>
      <c r="T758" s="29"/>
      <c r="U758" s="29"/>
      <c r="V758" s="29"/>
      <c r="W758" s="29"/>
      <c r="Z758" s="29"/>
      <c r="AA758" s="29"/>
      <c r="AB758" s="29"/>
      <c r="AC758" s="29"/>
      <c r="AD758" s="29"/>
      <c r="AE758" s="29"/>
      <c r="AF758" s="29"/>
      <c r="AG758" s="29"/>
      <c r="AH758" s="29"/>
      <c r="AI758" s="29"/>
      <c r="AJ758" s="29"/>
    </row>
    <row r="759" spans="1:36" ht="15.75" customHeight="1">
      <c r="A759" s="29"/>
      <c r="B759" s="29"/>
      <c r="C759" s="29"/>
      <c r="D759" s="29"/>
      <c r="E759" s="29"/>
      <c r="F759" s="29"/>
      <c r="G759" s="29"/>
      <c r="H759" s="29"/>
      <c r="I759" s="29"/>
      <c r="J759" s="29"/>
      <c r="K759" s="29"/>
      <c r="L759" s="29"/>
      <c r="M759" s="29"/>
      <c r="N759" s="29"/>
      <c r="O759" s="29"/>
      <c r="P759" s="29"/>
      <c r="Q759" s="29"/>
      <c r="S759" s="29"/>
      <c r="T759" s="29"/>
      <c r="U759" s="29"/>
      <c r="V759" s="29"/>
      <c r="W759" s="29"/>
      <c r="Z759" s="29"/>
      <c r="AA759" s="29"/>
      <c r="AB759" s="29"/>
      <c r="AC759" s="29"/>
      <c r="AD759" s="29"/>
      <c r="AE759" s="29"/>
      <c r="AF759" s="29"/>
      <c r="AG759" s="29"/>
      <c r="AH759" s="29"/>
      <c r="AI759" s="29"/>
      <c r="AJ759" s="29"/>
    </row>
    <row r="760" spans="1:36" ht="15.75" customHeight="1">
      <c r="A760" s="29"/>
      <c r="B760" s="29"/>
      <c r="C760" s="29"/>
      <c r="D760" s="29"/>
      <c r="E760" s="29"/>
      <c r="F760" s="29"/>
      <c r="G760" s="29"/>
      <c r="H760" s="29"/>
      <c r="I760" s="29"/>
      <c r="J760" s="29"/>
      <c r="K760" s="29"/>
      <c r="L760" s="29"/>
      <c r="M760" s="29"/>
      <c r="N760" s="29"/>
      <c r="O760" s="29"/>
      <c r="P760" s="29"/>
      <c r="Q760" s="29"/>
      <c r="S760" s="29"/>
      <c r="T760" s="29"/>
      <c r="U760" s="29"/>
      <c r="V760" s="29"/>
      <c r="W760" s="29"/>
      <c r="Z760" s="29"/>
      <c r="AA760" s="29"/>
      <c r="AB760" s="29"/>
      <c r="AC760" s="29"/>
      <c r="AD760" s="29"/>
      <c r="AE760" s="29"/>
      <c r="AF760" s="29"/>
      <c r="AG760" s="29"/>
      <c r="AH760" s="29"/>
      <c r="AI760" s="29"/>
      <c r="AJ760" s="29"/>
    </row>
    <row r="761" spans="1:36" ht="15.75" customHeight="1">
      <c r="A761" s="29"/>
      <c r="B761" s="29"/>
      <c r="C761" s="29"/>
      <c r="D761" s="29"/>
      <c r="E761" s="29"/>
      <c r="F761" s="29"/>
      <c r="G761" s="29"/>
      <c r="H761" s="29"/>
      <c r="I761" s="29"/>
      <c r="J761" s="29"/>
      <c r="K761" s="29"/>
      <c r="L761" s="29"/>
      <c r="M761" s="29"/>
      <c r="N761" s="29"/>
      <c r="O761" s="29"/>
      <c r="P761" s="29"/>
      <c r="Q761" s="29"/>
      <c r="S761" s="29"/>
      <c r="T761" s="29"/>
      <c r="U761" s="29"/>
      <c r="V761" s="29"/>
      <c r="W761" s="29"/>
      <c r="Z761" s="29"/>
      <c r="AA761" s="29"/>
      <c r="AB761" s="29"/>
      <c r="AC761" s="29"/>
      <c r="AD761" s="29"/>
      <c r="AE761" s="29"/>
      <c r="AF761" s="29"/>
      <c r="AG761" s="29"/>
      <c r="AH761" s="29"/>
      <c r="AI761" s="29"/>
      <c r="AJ761" s="29"/>
    </row>
    <row r="762" spans="1:36" ht="15.75" customHeight="1">
      <c r="A762" s="29"/>
      <c r="B762" s="29"/>
      <c r="C762" s="29"/>
      <c r="D762" s="29"/>
      <c r="E762" s="29"/>
      <c r="F762" s="29"/>
      <c r="G762" s="29"/>
      <c r="H762" s="29"/>
      <c r="I762" s="29"/>
      <c r="J762" s="29"/>
      <c r="K762" s="29"/>
      <c r="L762" s="29"/>
      <c r="M762" s="29"/>
      <c r="N762" s="29"/>
      <c r="O762" s="29"/>
      <c r="P762" s="29"/>
      <c r="Q762" s="29"/>
      <c r="S762" s="29"/>
      <c r="T762" s="29"/>
      <c r="U762" s="29"/>
      <c r="V762" s="29"/>
      <c r="W762" s="29"/>
      <c r="Z762" s="29"/>
      <c r="AA762" s="29"/>
      <c r="AB762" s="29"/>
      <c r="AC762" s="29"/>
      <c r="AD762" s="29"/>
      <c r="AE762" s="29"/>
      <c r="AF762" s="29"/>
      <c r="AG762" s="29"/>
      <c r="AH762" s="29"/>
      <c r="AI762" s="29"/>
      <c r="AJ762" s="29"/>
    </row>
    <row r="763" spans="1:36" ht="15.75" customHeight="1">
      <c r="A763" s="29"/>
      <c r="B763" s="29"/>
      <c r="C763" s="29"/>
      <c r="D763" s="29"/>
      <c r="E763" s="29"/>
      <c r="F763" s="29"/>
      <c r="G763" s="29"/>
      <c r="H763" s="29"/>
      <c r="I763" s="29"/>
      <c r="J763" s="29"/>
      <c r="K763" s="29"/>
      <c r="L763" s="29"/>
      <c r="M763" s="29"/>
      <c r="N763" s="29"/>
      <c r="O763" s="29"/>
      <c r="P763" s="29"/>
      <c r="Q763" s="29"/>
      <c r="S763" s="29"/>
      <c r="T763" s="29"/>
      <c r="U763" s="29"/>
      <c r="V763" s="29"/>
      <c r="W763" s="29"/>
      <c r="Z763" s="29"/>
      <c r="AA763" s="29"/>
      <c r="AB763" s="29"/>
      <c r="AC763" s="29"/>
      <c r="AD763" s="29"/>
      <c r="AE763" s="29"/>
      <c r="AF763" s="29"/>
      <c r="AG763" s="29"/>
      <c r="AH763" s="29"/>
      <c r="AI763" s="29"/>
      <c r="AJ763" s="29"/>
    </row>
    <row r="764" spans="1:36" ht="15.75" customHeight="1">
      <c r="A764" s="29"/>
      <c r="B764" s="29"/>
      <c r="C764" s="29"/>
      <c r="D764" s="29"/>
      <c r="E764" s="29"/>
      <c r="F764" s="29"/>
      <c r="G764" s="29"/>
      <c r="H764" s="29"/>
      <c r="I764" s="29"/>
      <c r="J764" s="29"/>
      <c r="K764" s="29"/>
      <c r="L764" s="29"/>
      <c r="M764" s="29"/>
      <c r="N764" s="29"/>
      <c r="O764" s="29"/>
      <c r="P764" s="29"/>
      <c r="Q764" s="29"/>
      <c r="S764" s="29"/>
      <c r="T764" s="29"/>
      <c r="U764" s="29"/>
      <c r="V764" s="29"/>
      <c r="W764" s="29"/>
      <c r="Z764" s="29"/>
      <c r="AA764" s="29"/>
      <c r="AB764" s="29"/>
      <c r="AC764" s="29"/>
      <c r="AD764" s="29"/>
      <c r="AE764" s="29"/>
      <c r="AF764" s="29"/>
      <c r="AG764" s="29"/>
      <c r="AH764" s="29"/>
      <c r="AI764" s="29"/>
      <c r="AJ764" s="29"/>
    </row>
    <row r="765" spans="1:36" ht="15.75" customHeight="1">
      <c r="A765" s="29"/>
      <c r="B765" s="29"/>
      <c r="C765" s="29"/>
      <c r="D765" s="29"/>
      <c r="E765" s="29"/>
      <c r="F765" s="29"/>
      <c r="G765" s="29"/>
      <c r="H765" s="29"/>
      <c r="I765" s="29"/>
      <c r="J765" s="29"/>
      <c r="K765" s="29"/>
      <c r="L765" s="29"/>
      <c r="M765" s="29"/>
      <c r="N765" s="29"/>
      <c r="O765" s="29"/>
      <c r="P765" s="29"/>
      <c r="Q765" s="29"/>
      <c r="S765" s="29"/>
      <c r="T765" s="29"/>
      <c r="U765" s="29"/>
      <c r="V765" s="29"/>
      <c r="W765" s="29"/>
      <c r="Z765" s="29"/>
      <c r="AA765" s="29"/>
      <c r="AB765" s="29"/>
      <c r="AC765" s="29"/>
      <c r="AD765" s="29"/>
      <c r="AE765" s="29"/>
      <c r="AF765" s="29"/>
      <c r="AG765" s="29"/>
      <c r="AH765" s="29"/>
      <c r="AI765" s="29"/>
      <c r="AJ765" s="29"/>
    </row>
    <row r="766" spans="1:36" ht="15.75" customHeight="1">
      <c r="A766" s="29"/>
      <c r="B766" s="29"/>
      <c r="C766" s="29"/>
      <c r="D766" s="29"/>
      <c r="E766" s="29"/>
      <c r="F766" s="29"/>
      <c r="G766" s="29"/>
      <c r="H766" s="29"/>
      <c r="I766" s="29"/>
      <c r="J766" s="29"/>
      <c r="K766" s="29"/>
      <c r="L766" s="29"/>
      <c r="M766" s="29"/>
      <c r="N766" s="29"/>
      <c r="O766" s="29"/>
      <c r="P766" s="29"/>
      <c r="Q766" s="29"/>
      <c r="S766" s="29"/>
      <c r="T766" s="29"/>
      <c r="U766" s="29"/>
      <c r="V766" s="29"/>
      <c r="W766" s="29"/>
      <c r="Z766" s="29"/>
      <c r="AA766" s="29"/>
      <c r="AB766" s="29"/>
      <c r="AC766" s="29"/>
      <c r="AD766" s="29"/>
      <c r="AE766" s="29"/>
      <c r="AF766" s="29"/>
      <c r="AG766" s="29"/>
      <c r="AH766" s="29"/>
      <c r="AI766" s="29"/>
      <c r="AJ766" s="29"/>
    </row>
    <row r="767" spans="1:36" ht="15.75" customHeight="1">
      <c r="A767" s="29"/>
      <c r="B767" s="29"/>
      <c r="C767" s="29"/>
      <c r="D767" s="29"/>
      <c r="E767" s="29"/>
      <c r="F767" s="29"/>
      <c r="G767" s="29"/>
      <c r="H767" s="29"/>
      <c r="I767" s="29"/>
      <c r="J767" s="29"/>
      <c r="K767" s="29"/>
      <c r="L767" s="29"/>
      <c r="M767" s="29"/>
      <c r="N767" s="29"/>
      <c r="O767" s="29"/>
      <c r="P767" s="29"/>
      <c r="Q767" s="29"/>
      <c r="S767" s="29"/>
      <c r="T767" s="29"/>
      <c r="U767" s="29"/>
      <c r="V767" s="29"/>
      <c r="W767" s="29"/>
      <c r="Z767" s="29"/>
      <c r="AA767" s="29"/>
      <c r="AB767" s="29"/>
      <c r="AC767" s="29"/>
      <c r="AD767" s="29"/>
      <c r="AE767" s="29"/>
      <c r="AF767" s="29"/>
      <c r="AG767" s="29"/>
      <c r="AH767" s="29"/>
      <c r="AI767" s="29"/>
      <c r="AJ767" s="29"/>
    </row>
    <row r="768" spans="1:36" ht="15.75" customHeight="1">
      <c r="A768" s="29"/>
      <c r="B768" s="29"/>
      <c r="C768" s="29"/>
      <c r="D768" s="29"/>
      <c r="E768" s="29"/>
      <c r="F768" s="29"/>
      <c r="G768" s="29"/>
      <c r="H768" s="29"/>
      <c r="I768" s="29"/>
      <c r="J768" s="29"/>
      <c r="K768" s="29"/>
      <c r="L768" s="29"/>
      <c r="M768" s="29"/>
      <c r="N768" s="29"/>
      <c r="O768" s="29"/>
      <c r="P768" s="29"/>
      <c r="Q768" s="29"/>
      <c r="S768" s="29"/>
      <c r="T768" s="29"/>
      <c r="U768" s="29"/>
      <c r="V768" s="29"/>
      <c r="W768" s="29"/>
      <c r="Z768" s="29"/>
      <c r="AA768" s="29"/>
      <c r="AB768" s="29"/>
      <c r="AC768" s="29"/>
      <c r="AD768" s="29"/>
      <c r="AE768" s="29"/>
      <c r="AF768" s="29"/>
      <c r="AG768" s="29"/>
      <c r="AH768" s="29"/>
      <c r="AI768" s="29"/>
      <c r="AJ768" s="29"/>
    </row>
    <row r="769" spans="1:36" ht="15.75" customHeight="1">
      <c r="A769" s="29"/>
      <c r="B769" s="29"/>
      <c r="C769" s="29"/>
      <c r="D769" s="29"/>
      <c r="E769" s="29"/>
      <c r="F769" s="29"/>
      <c r="G769" s="29"/>
      <c r="H769" s="29"/>
      <c r="I769" s="29"/>
      <c r="J769" s="29"/>
      <c r="K769" s="29"/>
      <c r="L769" s="29"/>
      <c r="M769" s="29"/>
      <c r="N769" s="29"/>
      <c r="O769" s="29"/>
      <c r="P769" s="29"/>
      <c r="Q769" s="29"/>
      <c r="S769" s="29"/>
      <c r="T769" s="29"/>
      <c r="U769" s="29"/>
      <c r="V769" s="29"/>
      <c r="W769" s="29"/>
      <c r="Z769" s="29"/>
      <c r="AA769" s="29"/>
      <c r="AB769" s="29"/>
      <c r="AC769" s="29"/>
      <c r="AD769" s="29"/>
      <c r="AE769" s="29"/>
      <c r="AF769" s="29"/>
      <c r="AG769" s="29"/>
      <c r="AH769" s="29"/>
      <c r="AI769" s="29"/>
      <c r="AJ769" s="29"/>
    </row>
    <row r="770" spans="1:36" ht="15.75" customHeight="1">
      <c r="A770" s="29"/>
      <c r="B770" s="29"/>
      <c r="C770" s="29"/>
      <c r="D770" s="29"/>
      <c r="E770" s="29"/>
      <c r="F770" s="29"/>
      <c r="G770" s="29"/>
      <c r="H770" s="29"/>
      <c r="I770" s="29"/>
      <c r="J770" s="29"/>
      <c r="K770" s="29"/>
      <c r="L770" s="29"/>
      <c r="M770" s="29"/>
      <c r="N770" s="29"/>
      <c r="O770" s="29"/>
      <c r="P770" s="29"/>
      <c r="Q770" s="29"/>
      <c r="S770" s="29"/>
      <c r="T770" s="29"/>
      <c r="U770" s="29"/>
      <c r="V770" s="29"/>
      <c r="W770" s="29"/>
      <c r="Z770" s="29"/>
      <c r="AA770" s="29"/>
      <c r="AB770" s="29"/>
      <c r="AC770" s="29"/>
      <c r="AD770" s="29"/>
      <c r="AE770" s="29"/>
      <c r="AF770" s="29"/>
      <c r="AG770" s="29"/>
      <c r="AH770" s="29"/>
      <c r="AI770" s="29"/>
      <c r="AJ770" s="29"/>
    </row>
    <row r="771" spans="1:36" ht="15.75" customHeight="1">
      <c r="A771" s="29"/>
      <c r="B771" s="29"/>
      <c r="C771" s="29"/>
      <c r="D771" s="29"/>
      <c r="E771" s="29"/>
      <c r="F771" s="29"/>
      <c r="G771" s="29"/>
      <c r="H771" s="29"/>
      <c r="I771" s="29"/>
      <c r="J771" s="29"/>
      <c r="K771" s="29"/>
      <c r="L771" s="29"/>
      <c r="M771" s="29"/>
      <c r="N771" s="29"/>
      <c r="O771" s="29"/>
      <c r="P771" s="29"/>
      <c r="Q771" s="29"/>
      <c r="S771" s="29"/>
      <c r="T771" s="29"/>
      <c r="U771" s="29"/>
      <c r="V771" s="29"/>
      <c r="W771" s="29"/>
      <c r="Z771" s="29"/>
      <c r="AA771" s="29"/>
      <c r="AB771" s="29"/>
      <c r="AC771" s="29"/>
      <c r="AD771" s="29"/>
      <c r="AE771" s="29"/>
      <c r="AF771" s="29"/>
      <c r="AG771" s="29"/>
      <c r="AH771" s="29"/>
      <c r="AI771" s="29"/>
      <c r="AJ771" s="29"/>
    </row>
    <row r="772" spans="1:36" ht="15.75" customHeight="1">
      <c r="A772" s="29"/>
      <c r="B772" s="29"/>
      <c r="C772" s="29"/>
      <c r="D772" s="29"/>
      <c r="E772" s="29"/>
      <c r="F772" s="29"/>
      <c r="G772" s="29"/>
      <c r="H772" s="29"/>
      <c r="I772" s="29"/>
      <c r="J772" s="29"/>
      <c r="K772" s="29"/>
      <c r="L772" s="29"/>
      <c r="M772" s="29"/>
      <c r="N772" s="29"/>
      <c r="O772" s="29"/>
      <c r="P772" s="29"/>
      <c r="Q772" s="29"/>
      <c r="S772" s="29"/>
      <c r="T772" s="29"/>
      <c r="U772" s="29"/>
      <c r="V772" s="29"/>
      <c r="W772" s="29"/>
      <c r="Z772" s="29"/>
      <c r="AA772" s="29"/>
      <c r="AB772" s="29"/>
      <c r="AC772" s="29"/>
      <c r="AD772" s="29"/>
      <c r="AE772" s="29"/>
      <c r="AF772" s="29"/>
      <c r="AG772" s="29"/>
      <c r="AH772" s="29"/>
      <c r="AI772" s="29"/>
      <c r="AJ772" s="29"/>
    </row>
    <row r="773" spans="1:36" ht="15.75" customHeight="1">
      <c r="A773" s="29"/>
      <c r="B773" s="29"/>
      <c r="C773" s="29"/>
      <c r="D773" s="29"/>
      <c r="E773" s="29"/>
      <c r="F773" s="29"/>
      <c r="G773" s="29"/>
      <c r="H773" s="29"/>
      <c r="I773" s="29"/>
      <c r="J773" s="29"/>
      <c r="K773" s="29"/>
      <c r="L773" s="29"/>
      <c r="M773" s="29"/>
      <c r="N773" s="29"/>
      <c r="O773" s="29"/>
      <c r="P773" s="29"/>
      <c r="Q773" s="29"/>
      <c r="S773" s="29"/>
      <c r="T773" s="29"/>
      <c r="U773" s="29"/>
      <c r="V773" s="29"/>
      <c r="W773" s="29"/>
      <c r="Z773" s="29"/>
      <c r="AA773" s="29"/>
      <c r="AB773" s="29"/>
      <c r="AC773" s="29"/>
      <c r="AD773" s="29"/>
      <c r="AE773" s="29"/>
      <c r="AF773" s="29"/>
      <c r="AG773" s="29"/>
      <c r="AH773" s="29"/>
      <c r="AI773" s="29"/>
      <c r="AJ773" s="29"/>
    </row>
    <row r="774" spans="1:36" ht="15.75" customHeight="1">
      <c r="A774" s="29"/>
      <c r="B774" s="29"/>
      <c r="C774" s="29"/>
      <c r="D774" s="29"/>
      <c r="E774" s="29"/>
      <c r="F774" s="29"/>
      <c r="G774" s="29"/>
      <c r="H774" s="29"/>
      <c r="I774" s="29"/>
      <c r="J774" s="29"/>
      <c r="K774" s="29"/>
      <c r="L774" s="29"/>
      <c r="M774" s="29"/>
      <c r="N774" s="29"/>
      <c r="O774" s="29"/>
      <c r="P774" s="29"/>
      <c r="Q774" s="29"/>
      <c r="S774" s="29"/>
      <c r="T774" s="29"/>
      <c r="U774" s="29"/>
      <c r="V774" s="29"/>
      <c r="W774" s="29"/>
      <c r="Z774" s="29"/>
      <c r="AA774" s="29"/>
      <c r="AB774" s="29"/>
      <c r="AC774" s="29"/>
      <c r="AD774" s="29"/>
      <c r="AE774" s="29"/>
      <c r="AF774" s="29"/>
      <c r="AG774" s="29"/>
      <c r="AH774" s="29"/>
      <c r="AI774" s="29"/>
      <c r="AJ774" s="29"/>
    </row>
    <row r="775" spans="1:36" ht="15.75" customHeight="1">
      <c r="A775" s="29"/>
      <c r="B775" s="29"/>
      <c r="C775" s="29"/>
      <c r="D775" s="29"/>
      <c r="E775" s="29"/>
      <c r="F775" s="29"/>
      <c r="G775" s="29"/>
      <c r="H775" s="29"/>
      <c r="I775" s="29"/>
      <c r="J775" s="29"/>
      <c r="K775" s="29"/>
      <c r="L775" s="29"/>
      <c r="M775" s="29"/>
      <c r="N775" s="29"/>
      <c r="O775" s="29"/>
      <c r="P775" s="29"/>
      <c r="Q775" s="29"/>
      <c r="S775" s="29"/>
      <c r="T775" s="29"/>
      <c r="U775" s="29"/>
      <c r="V775" s="29"/>
      <c r="W775" s="29"/>
      <c r="Z775" s="29"/>
      <c r="AA775" s="29"/>
      <c r="AB775" s="29"/>
      <c r="AC775" s="29"/>
      <c r="AD775" s="29"/>
      <c r="AE775" s="29"/>
      <c r="AF775" s="29"/>
      <c r="AG775" s="29"/>
      <c r="AH775" s="29"/>
      <c r="AI775" s="29"/>
      <c r="AJ775" s="29"/>
    </row>
    <row r="776" spans="1:36" ht="15.75" customHeight="1">
      <c r="A776" s="29"/>
      <c r="B776" s="29"/>
      <c r="C776" s="29"/>
      <c r="D776" s="29"/>
      <c r="E776" s="29"/>
      <c r="F776" s="29"/>
      <c r="G776" s="29"/>
      <c r="H776" s="29"/>
      <c r="I776" s="29"/>
      <c r="J776" s="29"/>
      <c r="K776" s="29"/>
      <c r="L776" s="29"/>
      <c r="M776" s="29"/>
      <c r="N776" s="29"/>
      <c r="O776" s="29"/>
      <c r="P776" s="29"/>
      <c r="Q776" s="29"/>
      <c r="S776" s="29"/>
      <c r="T776" s="29"/>
      <c r="U776" s="29"/>
      <c r="V776" s="29"/>
      <c r="W776" s="29"/>
      <c r="Z776" s="29"/>
      <c r="AA776" s="29"/>
      <c r="AB776" s="29"/>
      <c r="AC776" s="29"/>
      <c r="AD776" s="29"/>
      <c r="AE776" s="29"/>
      <c r="AF776" s="29"/>
      <c r="AG776" s="29"/>
      <c r="AH776" s="29"/>
      <c r="AI776" s="29"/>
      <c r="AJ776" s="29"/>
    </row>
    <row r="777" spans="1:36" ht="15.75" customHeight="1">
      <c r="A777" s="29"/>
      <c r="B777" s="29"/>
      <c r="C777" s="29"/>
      <c r="D777" s="29"/>
      <c r="E777" s="29"/>
      <c r="F777" s="29"/>
      <c r="G777" s="29"/>
      <c r="H777" s="29"/>
      <c r="I777" s="29"/>
      <c r="J777" s="29"/>
      <c r="K777" s="29"/>
      <c r="L777" s="29"/>
      <c r="M777" s="29"/>
      <c r="N777" s="29"/>
      <c r="O777" s="29"/>
      <c r="P777" s="29"/>
      <c r="Q777" s="29"/>
      <c r="S777" s="29"/>
      <c r="T777" s="29"/>
      <c r="U777" s="29"/>
      <c r="V777" s="29"/>
      <c r="W777" s="29"/>
      <c r="Z777" s="29"/>
      <c r="AA777" s="29"/>
      <c r="AB777" s="29"/>
      <c r="AC777" s="29"/>
      <c r="AD777" s="29"/>
      <c r="AE777" s="29"/>
      <c r="AF777" s="29"/>
      <c r="AG777" s="29"/>
      <c r="AH777" s="29"/>
      <c r="AI777" s="29"/>
      <c r="AJ777" s="29"/>
    </row>
    <row r="778" spans="1:36" ht="15.75" customHeight="1">
      <c r="A778" s="29"/>
      <c r="B778" s="29"/>
      <c r="C778" s="29"/>
      <c r="D778" s="29"/>
      <c r="E778" s="29"/>
      <c r="F778" s="29"/>
      <c r="G778" s="29"/>
      <c r="H778" s="29"/>
      <c r="I778" s="29"/>
      <c r="J778" s="29"/>
      <c r="K778" s="29"/>
      <c r="L778" s="29"/>
      <c r="M778" s="29"/>
      <c r="N778" s="29"/>
      <c r="O778" s="29"/>
      <c r="P778" s="29"/>
      <c r="Q778" s="29"/>
      <c r="S778" s="29"/>
      <c r="T778" s="29"/>
      <c r="U778" s="29"/>
      <c r="V778" s="29"/>
      <c r="W778" s="29"/>
      <c r="Z778" s="29"/>
      <c r="AA778" s="29"/>
      <c r="AB778" s="29"/>
      <c r="AC778" s="29"/>
      <c r="AD778" s="29"/>
      <c r="AE778" s="29"/>
      <c r="AF778" s="29"/>
      <c r="AG778" s="29"/>
      <c r="AH778" s="29"/>
      <c r="AI778" s="29"/>
      <c r="AJ778" s="29"/>
    </row>
    <row r="779" spans="1:36" ht="15.75" customHeight="1">
      <c r="A779" s="29"/>
      <c r="B779" s="29"/>
      <c r="C779" s="29"/>
      <c r="D779" s="29"/>
      <c r="E779" s="29"/>
      <c r="F779" s="29"/>
      <c r="G779" s="29"/>
      <c r="H779" s="29"/>
      <c r="I779" s="29"/>
      <c r="J779" s="29"/>
      <c r="K779" s="29"/>
      <c r="L779" s="29"/>
      <c r="M779" s="29"/>
      <c r="N779" s="29"/>
      <c r="O779" s="29"/>
      <c r="P779" s="29"/>
      <c r="Q779" s="29"/>
      <c r="S779" s="29"/>
      <c r="T779" s="29"/>
      <c r="U779" s="29"/>
      <c r="V779" s="29"/>
      <c r="W779" s="29"/>
      <c r="Z779" s="29"/>
      <c r="AA779" s="29"/>
      <c r="AB779" s="29"/>
      <c r="AC779" s="29"/>
      <c r="AD779" s="29"/>
      <c r="AE779" s="29"/>
      <c r="AF779" s="29"/>
      <c r="AG779" s="29"/>
      <c r="AH779" s="29"/>
      <c r="AI779" s="29"/>
      <c r="AJ779" s="29"/>
    </row>
    <row r="780" spans="1:36" ht="15.75" customHeight="1">
      <c r="A780" s="29"/>
      <c r="B780" s="29"/>
      <c r="C780" s="29"/>
      <c r="D780" s="29"/>
      <c r="E780" s="29"/>
      <c r="F780" s="29"/>
      <c r="G780" s="29"/>
      <c r="H780" s="29"/>
      <c r="I780" s="29"/>
      <c r="J780" s="29"/>
      <c r="K780" s="29"/>
      <c r="L780" s="29"/>
      <c r="M780" s="29"/>
      <c r="N780" s="29"/>
      <c r="O780" s="29"/>
      <c r="P780" s="29"/>
      <c r="Q780" s="29"/>
      <c r="S780" s="29"/>
      <c r="T780" s="29"/>
      <c r="U780" s="29"/>
      <c r="V780" s="29"/>
      <c r="W780" s="29"/>
      <c r="Z780" s="29"/>
      <c r="AA780" s="29"/>
      <c r="AB780" s="29"/>
      <c r="AC780" s="29"/>
      <c r="AD780" s="29"/>
      <c r="AE780" s="29"/>
      <c r="AF780" s="29"/>
      <c r="AG780" s="29"/>
      <c r="AH780" s="29"/>
      <c r="AI780" s="29"/>
      <c r="AJ780" s="29"/>
    </row>
    <row r="781" spans="1:36" ht="15.75" customHeight="1">
      <c r="A781" s="29"/>
      <c r="B781" s="29"/>
      <c r="C781" s="29"/>
      <c r="D781" s="29"/>
      <c r="E781" s="29"/>
      <c r="F781" s="29"/>
      <c r="G781" s="29"/>
      <c r="H781" s="29"/>
      <c r="I781" s="29"/>
      <c r="J781" s="29"/>
      <c r="K781" s="29"/>
      <c r="L781" s="29"/>
      <c r="M781" s="29"/>
      <c r="N781" s="29"/>
      <c r="O781" s="29"/>
      <c r="P781" s="29"/>
      <c r="Q781" s="29"/>
      <c r="S781" s="29"/>
      <c r="T781" s="29"/>
      <c r="U781" s="29"/>
      <c r="V781" s="29"/>
      <c r="W781" s="29"/>
      <c r="Z781" s="29"/>
      <c r="AA781" s="29"/>
      <c r="AB781" s="29"/>
      <c r="AC781" s="29"/>
      <c r="AD781" s="29"/>
      <c r="AE781" s="29"/>
      <c r="AF781" s="29"/>
      <c r="AG781" s="29"/>
      <c r="AH781" s="29"/>
      <c r="AI781" s="29"/>
      <c r="AJ781" s="29"/>
    </row>
    <row r="782" spans="1:36" ht="15.75" customHeight="1">
      <c r="A782" s="29"/>
      <c r="B782" s="29"/>
      <c r="C782" s="29"/>
      <c r="D782" s="29"/>
      <c r="E782" s="29"/>
      <c r="F782" s="29"/>
      <c r="G782" s="29"/>
      <c r="H782" s="29"/>
      <c r="I782" s="29"/>
      <c r="J782" s="29"/>
      <c r="K782" s="29"/>
      <c r="L782" s="29"/>
      <c r="M782" s="29"/>
      <c r="N782" s="29"/>
      <c r="O782" s="29"/>
      <c r="P782" s="29"/>
      <c r="Q782" s="29"/>
      <c r="S782" s="29"/>
      <c r="T782" s="29"/>
      <c r="U782" s="29"/>
      <c r="V782" s="29"/>
      <c r="W782" s="29"/>
      <c r="Z782" s="29"/>
      <c r="AA782" s="29"/>
      <c r="AB782" s="29"/>
      <c r="AC782" s="29"/>
      <c r="AD782" s="29"/>
      <c r="AE782" s="29"/>
      <c r="AF782" s="29"/>
      <c r="AG782" s="29"/>
      <c r="AH782" s="29"/>
      <c r="AI782" s="29"/>
      <c r="AJ782" s="29"/>
    </row>
    <row r="783" spans="1:36" ht="15.75" customHeight="1">
      <c r="A783" s="29"/>
      <c r="B783" s="29"/>
      <c r="C783" s="29"/>
      <c r="D783" s="29"/>
      <c r="E783" s="29"/>
      <c r="F783" s="29"/>
      <c r="G783" s="29"/>
      <c r="H783" s="29"/>
      <c r="I783" s="29"/>
      <c r="J783" s="29"/>
      <c r="K783" s="29"/>
      <c r="L783" s="29"/>
      <c r="M783" s="29"/>
      <c r="N783" s="29"/>
      <c r="O783" s="29"/>
      <c r="P783" s="29"/>
      <c r="Q783" s="29"/>
      <c r="S783" s="29"/>
      <c r="T783" s="29"/>
      <c r="U783" s="29"/>
      <c r="V783" s="29"/>
      <c r="W783" s="29"/>
      <c r="Z783" s="29"/>
      <c r="AA783" s="29"/>
      <c r="AB783" s="29"/>
      <c r="AC783" s="29"/>
      <c r="AD783" s="29"/>
      <c r="AE783" s="29"/>
      <c r="AF783" s="29"/>
      <c r="AG783" s="29"/>
      <c r="AH783" s="29"/>
      <c r="AI783" s="29"/>
      <c r="AJ783" s="29"/>
    </row>
    <row r="784" spans="1:36" ht="15.75" customHeight="1">
      <c r="A784" s="29"/>
      <c r="B784" s="29"/>
      <c r="C784" s="29"/>
      <c r="D784" s="29"/>
      <c r="E784" s="29"/>
      <c r="F784" s="29"/>
      <c r="G784" s="29"/>
      <c r="H784" s="29"/>
      <c r="I784" s="29"/>
      <c r="J784" s="29"/>
      <c r="K784" s="29"/>
      <c r="L784" s="29"/>
      <c r="M784" s="29"/>
      <c r="N784" s="29"/>
      <c r="O784" s="29"/>
      <c r="P784" s="29"/>
      <c r="Q784" s="29"/>
      <c r="S784" s="29"/>
      <c r="T784" s="29"/>
      <c r="U784" s="29"/>
      <c r="V784" s="29"/>
      <c r="W784" s="29"/>
      <c r="Z784" s="29"/>
      <c r="AA784" s="29"/>
      <c r="AB784" s="29"/>
      <c r="AC784" s="29"/>
      <c r="AD784" s="29"/>
      <c r="AE784" s="29"/>
      <c r="AF784" s="29"/>
      <c r="AG784" s="29"/>
      <c r="AH784" s="29"/>
      <c r="AI784" s="29"/>
      <c r="AJ784" s="29"/>
    </row>
    <row r="785" spans="1:36" ht="15.75" customHeight="1">
      <c r="A785" s="29"/>
      <c r="B785" s="29"/>
      <c r="C785" s="29"/>
      <c r="D785" s="29"/>
      <c r="E785" s="29"/>
      <c r="F785" s="29"/>
      <c r="G785" s="29"/>
      <c r="H785" s="29"/>
      <c r="I785" s="29"/>
      <c r="J785" s="29"/>
      <c r="K785" s="29"/>
      <c r="L785" s="29"/>
      <c r="M785" s="29"/>
      <c r="N785" s="29"/>
      <c r="O785" s="29"/>
      <c r="P785" s="29"/>
      <c r="Q785" s="29"/>
      <c r="S785" s="29"/>
      <c r="T785" s="29"/>
      <c r="U785" s="29"/>
      <c r="V785" s="29"/>
      <c r="W785" s="29"/>
      <c r="Z785" s="29"/>
      <c r="AA785" s="29"/>
      <c r="AB785" s="29"/>
      <c r="AC785" s="29"/>
      <c r="AD785" s="29"/>
      <c r="AE785" s="29"/>
      <c r="AF785" s="29"/>
      <c r="AG785" s="29"/>
      <c r="AH785" s="29"/>
      <c r="AI785" s="29"/>
      <c r="AJ785" s="29"/>
    </row>
    <row r="786" spans="1:36" ht="15.75" customHeight="1">
      <c r="A786" s="29"/>
      <c r="B786" s="29"/>
      <c r="C786" s="29"/>
      <c r="D786" s="29"/>
      <c r="E786" s="29"/>
      <c r="F786" s="29"/>
      <c r="G786" s="29"/>
      <c r="H786" s="29"/>
      <c r="I786" s="29"/>
      <c r="J786" s="29"/>
      <c r="K786" s="29"/>
      <c r="L786" s="29"/>
      <c r="M786" s="29"/>
      <c r="N786" s="29"/>
      <c r="O786" s="29"/>
      <c r="P786" s="29"/>
      <c r="Q786" s="29"/>
      <c r="S786" s="29"/>
      <c r="T786" s="29"/>
      <c r="U786" s="29"/>
      <c r="V786" s="29"/>
      <c r="W786" s="29"/>
      <c r="Z786" s="29"/>
      <c r="AA786" s="29"/>
      <c r="AB786" s="29"/>
      <c r="AC786" s="29"/>
      <c r="AD786" s="29"/>
      <c r="AE786" s="29"/>
      <c r="AF786" s="29"/>
      <c r="AG786" s="29"/>
      <c r="AH786" s="29"/>
      <c r="AI786" s="29"/>
      <c r="AJ786" s="29"/>
    </row>
    <row r="787" spans="1:36" ht="15.75" customHeight="1">
      <c r="A787" s="29"/>
      <c r="B787" s="29"/>
      <c r="C787" s="29"/>
      <c r="D787" s="29"/>
      <c r="E787" s="29"/>
      <c r="F787" s="29"/>
      <c r="G787" s="29"/>
      <c r="H787" s="29"/>
      <c r="I787" s="29"/>
      <c r="J787" s="29"/>
      <c r="K787" s="29"/>
      <c r="L787" s="29"/>
      <c r="M787" s="29"/>
      <c r="N787" s="29"/>
      <c r="O787" s="29"/>
      <c r="P787" s="29"/>
      <c r="Q787" s="29"/>
      <c r="S787" s="29"/>
      <c r="T787" s="29"/>
      <c r="U787" s="29"/>
      <c r="V787" s="29"/>
      <c r="W787" s="29"/>
      <c r="Z787" s="29"/>
      <c r="AA787" s="29"/>
      <c r="AB787" s="29"/>
      <c r="AC787" s="29"/>
      <c r="AD787" s="29"/>
      <c r="AE787" s="29"/>
      <c r="AF787" s="29"/>
      <c r="AG787" s="29"/>
      <c r="AH787" s="29"/>
      <c r="AI787" s="29"/>
      <c r="AJ787" s="29"/>
    </row>
    <row r="788" spans="1:36" ht="15.75" customHeight="1">
      <c r="A788" s="29"/>
      <c r="B788" s="29"/>
      <c r="C788" s="29"/>
      <c r="D788" s="29"/>
      <c r="E788" s="29"/>
      <c r="F788" s="29"/>
      <c r="G788" s="29"/>
      <c r="H788" s="29"/>
      <c r="I788" s="29"/>
      <c r="J788" s="29"/>
      <c r="K788" s="29"/>
      <c r="L788" s="29"/>
      <c r="M788" s="29"/>
      <c r="N788" s="29"/>
      <c r="O788" s="29"/>
      <c r="P788" s="29"/>
      <c r="Q788" s="29"/>
      <c r="S788" s="29"/>
      <c r="T788" s="29"/>
      <c r="U788" s="29"/>
      <c r="V788" s="29"/>
      <c r="W788" s="29"/>
      <c r="Z788" s="29"/>
      <c r="AA788" s="29"/>
      <c r="AB788" s="29"/>
      <c r="AC788" s="29"/>
      <c r="AD788" s="29"/>
      <c r="AE788" s="29"/>
      <c r="AF788" s="29"/>
      <c r="AG788" s="29"/>
      <c r="AH788" s="29"/>
      <c r="AI788" s="29"/>
      <c r="AJ788" s="29"/>
    </row>
    <row r="789" spans="1:36" ht="15.75" customHeight="1">
      <c r="A789" s="29"/>
      <c r="B789" s="29"/>
      <c r="C789" s="29"/>
      <c r="D789" s="29"/>
      <c r="E789" s="29"/>
      <c r="F789" s="29"/>
      <c r="G789" s="29"/>
      <c r="H789" s="29"/>
      <c r="I789" s="29"/>
      <c r="J789" s="29"/>
      <c r="K789" s="29"/>
      <c r="L789" s="29"/>
      <c r="M789" s="29"/>
      <c r="N789" s="29"/>
      <c r="O789" s="29"/>
      <c r="P789" s="29"/>
      <c r="Q789" s="29"/>
      <c r="S789" s="29"/>
      <c r="T789" s="29"/>
      <c r="U789" s="29"/>
      <c r="V789" s="29"/>
      <c r="W789" s="29"/>
      <c r="Z789" s="29"/>
      <c r="AA789" s="29"/>
      <c r="AB789" s="29"/>
      <c r="AC789" s="29"/>
      <c r="AD789" s="29"/>
      <c r="AE789" s="29"/>
      <c r="AF789" s="29"/>
      <c r="AG789" s="29"/>
      <c r="AH789" s="29"/>
      <c r="AI789" s="29"/>
      <c r="AJ789" s="29"/>
    </row>
    <row r="790" spans="1:36" ht="15.75" customHeight="1">
      <c r="A790" s="29"/>
      <c r="B790" s="29"/>
      <c r="C790" s="29"/>
      <c r="D790" s="29"/>
      <c r="E790" s="29"/>
      <c r="F790" s="29"/>
      <c r="G790" s="29"/>
      <c r="H790" s="29"/>
      <c r="I790" s="29"/>
      <c r="J790" s="29"/>
      <c r="K790" s="29"/>
      <c r="L790" s="29"/>
      <c r="M790" s="29"/>
      <c r="N790" s="29"/>
      <c r="O790" s="29"/>
      <c r="P790" s="29"/>
      <c r="Q790" s="29"/>
      <c r="S790" s="29"/>
      <c r="T790" s="29"/>
      <c r="U790" s="29"/>
      <c r="V790" s="29"/>
      <c r="W790" s="29"/>
      <c r="Z790" s="29"/>
      <c r="AA790" s="29"/>
      <c r="AB790" s="29"/>
      <c r="AC790" s="29"/>
      <c r="AD790" s="29"/>
      <c r="AE790" s="29"/>
      <c r="AF790" s="29"/>
      <c r="AG790" s="29"/>
      <c r="AH790" s="29"/>
      <c r="AI790" s="29"/>
      <c r="AJ790" s="29"/>
    </row>
    <row r="791" spans="1:36" ht="15.75" customHeight="1">
      <c r="A791" s="29"/>
      <c r="B791" s="29"/>
      <c r="C791" s="29"/>
      <c r="D791" s="29"/>
      <c r="E791" s="29"/>
      <c r="F791" s="29"/>
      <c r="G791" s="29"/>
      <c r="H791" s="29"/>
      <c r="I791" s="29"/>
      <c r="J791" s="29"/>
      <c r="K791" s="29"/>
      <c r="L791" s="29"/>
      <c r="M791" s="29"/>
      <c r="N791" s="29"/>
      <c r="O791" s="29"/>
      <c r="P791" s="29"/>
      <c r="Q791" s="29"/>
      <c r="S791" s="29"/>
      <c r="T791" s="29"/>
      <c r="U791" s="29"/>
      <c r="V791" s="29"/>
      <c r="W791" s="29"/>
      <c r="Z791" s="29"/>
      <c r="AA791" s="29"/>
      <c r="AB791" s="29"/>
      <c r="AC791" s="29"/>
      <c r="AD791" s="29"/>
      <c r="AE791" s="29"/>
      <c r="AF791" s="29"/>
      <c r="AG791" s="29"/>
      <c r="AH791" s="29"/>
      <c r="AI791" s="29"/>
      <c r="AJ791" s="29"/>
    </row>
    <row r="792" spans="1:36" ht="15.75" customHeight="1">
      <c r="A792" s="29"/>
      <c r="B792" s="29"/>
      <c r="C792" s="29"/>
      <c r="D792" s="29"/>
      <c r="E792" s="29"/>
      <c r="F792" s="29"/>
      <c r="G792" s="29"/>
      <c r="H792" s="29"/>
      <c r="I792" s="29"/>
      <c r="J792" s="29"/>
      <c r="K792" s="29"/>
      <c r="L792" s="29"/>
      <c r="M792" s="29"/>
      <c r="N792" s="29"/>
      <c r="O792" s="29"/>
      <c r="P792" s="29"/>
      <c r="Q792" s="29"/>
      <c r="S792" s="29"/>
      <c r="T792" s="29"/>
      <c r="U792" s="29"/>
      <c r="V792" s="29"/>
      <c r="W792" s="29"/>
      <c r="Z792" s="29"/>
      <c r="AA792" s="29"/>
      <c r="AB792" s="29"/>
      <c r="AC792" s="29"/>
      <c r="AD792" s="29"/>
      <c r="AE792" s="29"/>
      <c r="AF792" s="29"/>
      <c r="AG792" s="29"/>
      <c r="AH792" s="29"/>
      <c r="AI792" s="29"/>
      <c r="AJ792" s="29"/>
    </row>
    <row r="793" spans="1:36" ht="15.75" customHeight="1">
      <c r="A793" s="29"/>
      <c r="B793" s="29"/>
      <c r="C793" s="29"/>
      <c r="D793" s="29"/>
      <c r="E793" s="29"/>
      <c r="F793" s="29"/>
      <c r="G793" s="29"/>
      <c r="H793" s="29"/>
      <c r="I793" s="29"/>
      <c r="J793" s="29"/>
      <c r="K793" s="29"/>
      <c r="L793" s="29"/>
      <c r="M793" s="29"/>
      <c r="N793" s="29"/>
      <c r="O793" s="29"/>
      <c r="P793" s="29"/>
      <c r="Q793" s="29"/>
      <c r="S793" s="29"/>
      <c r="T793" s="29"/>
      <c r="U793" s="29"/>
      <c r="V793" s="29"/>
      <c r="W793" s="29"/>
      <c r="Z793" s="29"/>
      <c r="AA793" s="29"/>
      <c r="AB793" s="29"/>
      <c r="AC793" s="29"/>
      <c r="AD793" s="29"/>
      <c r="AE793" s="29"/>
      <c r="AF793" s="29"/>
      <c r="AG793" s="29"/>
      <c r="AH793" s="29"/>
      <c r="AI793" s="29"/>
      <c r="AJ793" s="29"/>
    </row>
    <row r="794" spans="1:36" ht="15.75" customHeight="1">
      <c r="A794" s="29"/>
      <c r="B794" s="29"/>
      <c r="C794" s="29"/>
      <c r="D794" s="29"/>
      <c r="E794" s="29"/>
      <c r="F794" s="29"/>
      <c r="G794" s="29"/>
      <c r="H794" s="29"/>
      <c r="I794" s="29"/>
      <c r="J794" s="29"/>
      <c r="K794" s="29"/>
      <c r="L794" s="29"/>
      <c r="M794" s="29"/>
      <c r="N794" s="29"/>
      <c r="O794" s="29"/>
      <c r="P794" s="29"/>
      <c r="Q794" s="29"/>
      <c r="S794" s="29"/>
      <c r="T794" s="29"/>
      <c r="U794" s="29"/>
      <c r="V794" s="29"/>
      <c r="W794" s="29"/>
      <c r="Z794" s="29"/>
      <c r="AA794" s="29"/>
      <c r="AB794" s="29"/>
      <c r="AC794" s="29"/>
      <c r="AD794" s="29"/>
      <c r="AE794" s="29"/>
      <c r="AF794" s="29"/>
      <c r="AG794" s="29"/>
      <c r="AH794" s="29"/>
      <c r="AI794" s="29"/>
      <c r="AJ794" s="29"/>
    </row>
    <row r="795" spans="1:36" ht="15.75" customHeight="1">
      <c r="A795" s="29"/>
      <c r="B795" s="29"/>
      <c r="C795" s="29"/>
      <c r="D795" s="29"/>
      <c r="E795" s="29"/>
      <c r="F795" s="29"/>
      <c r="G795" s="29"/>
      <c r="H795" s="29"/>
      <c r="I795" s="29"/>
      <c r="J795" s="29"/>
      <c r="K795" s="29"/>
      <c r="L795" s="29"/>
      <c r="M795" s="29"/>
      <c r="N795" s="29"/>
      <c r="O795" s="29"/>
      <c r="P795" s="29"/>
      <c r="Q795" s="29"/>
      <c r="S795" s="29"/>
      <c r="T795" s="29"/>
      <c r="U795" s="29"/>
      <c r="V795" s="29"/>
      <c r="W795" s="29"/>
      <c r="Z795" s="29"/>
      <c r="AA795" s="29"/>
      <c r="AB795" s="29"/>
      <c r="AC795" s="29"/>
      <c r="AD795" s="29"/>
      <c r="AE795" s="29"/>
      <c r="AF795" s="29"/>
      <c r="AG795" s="29"/>
      <c r="AH795" s="29"/>
      <c r="AI795" s="29"/>
      <c r="AJ795" s="29"/>
    </row>
    <row r="796" spans="1:36" ht="15.75" customHeight="1">
      <c r="A796" s="29"/>
      <c r="B796" s="29"/>
      <c r="C796" s="29"/>
      <c r="D796" s="29"/>
      <c r="E796" s="29"/>
      <c r="F796" s="29"/>
      <c r="G796" s="29"/>
      <c r="H796" s="29"/>
      <c r="I796" s="29"/>
      <c r="J796" s="29"/>
      <c r="K796" s="29"/>
      <c r="L796" s="29"/>
      <c r="M796" s="29"/>
      <c r="N796" s="29"/>
      <c r="O796" s="29"/>
      <c r="P796" s="29"/>
      <c r="Q796" s="29"/>
      <c r="S796" s="29"/>
      <c r="T796" s="29"/>
      <c r="U796" s="29"/>
      <c r="V796" s="29"/>
      <c r="W796" s="29"/>
      <c r="Z796" s="29"/>
      <c r="AA796" s="29"/>
      <c r="AB796" s="29"/>
      <c r="AC796" s="29"/>
      <c r="AD796" s="29"/>
      <c r="AE796" s="29"/>
      <c r="AF796" s="29"/>
      <c r="AG796" s="29"/>
      <c r="AH796" s="29"/>
      <c r="AI796" s="29"/>
      <c r="AJ796" s="29"/>
    </row>
    <row r="797" spans="1:36" ht="15.75" customHeight="1">
      <c r="A797" s="29"/>
      <c r="B797" s="29"/>
      <c r="C797" s="29"/>
      <c r="D797" s="29"/>
      <c r="E797" s="29"/>
      <c r="F797" s="29"/>
      <c r="G797" s="29"/>
      <c r="H797" s="29"/>
      <c r="I797" s="29"/>
      <c r="J797" s="29"/>
      <c r="K797" s="29"/>
      <c r="L797" s="29"/>
      <c r="M797" s="29"/>
      <c r="N797" s="29"/>
      <c r="O797" s="29"/>
      <c r="P797" s="29"/>
      <c r="Q797" s="29"/>
      <c r="S797" s="29"/>
      <c r="T797" s="29"/>
      <c r="U797" s="29"/>
      <c r="V797" s="29"/>
      <c r="W797" s="29"/>
      <c r="Z797" s="29"/>
      <c r="AA797" s="29"/>
      <c r="AB797" s="29"/>
      <c r="AC797" s="29"/>
      <c r="AD797" s="29"/>
      <c r="AE797" s="29"/>
      <c r="AF797" s="29"/>
      <c r="AG797" s="29"/>
      <c r="AH797" s="29"/>
      <c r="AI797" s="29"/>
      <c r="AJ797" s="29"/>
    </row>
    <row r="798" spans="1:36" ht="15.75" customHeight="1">
      <c r="A798" s="29"/>
      <c r="B798" s="29"/>
      <c r="C798" s="29"/>
      <c r="D798" s="29"/>
      <c r="E798" s="29"/>
      <c r="F798" s="29"/>
      <c r="G798" s="29"/>
      <c r="H798" s="29"/>
      <c r="I798" s="29"/>
      <c r="J798" s="29"/>
      <c r="K798" s="29"/>
      <c r="L798" s="29"/>
      <c r="M798" s="29"/>
      <c r="N798" s="29"/>
      <c r="O798" s="29"/>
      <c r="P798" s="29"/>
      <c r="Q798" s="29"/>
      <c r="S798" s="29"/>
      <c r="T798" s="29"/>
      <c r="U798" s="29"/>
      <c r="V798" s="29"/>
      <c r="W798" s="29"/>
      <c r="Z798" s="29"/>
      <c r="AA798" s="29"/>
      <c r="AB798" s="29"/>
      <c r="AC798" s="29"/>
      <c r="AD798" s="29"/>
      <c r="AE798" s="29"/>
      <c r="AF798" s="29"/>
      <c r="AG798" s="29"/>
      <c r="AH798" s="29"/>
      <c r="AI798" s="29"/>
      <c r="AJ798" s="29"/>
    </row>
    <row r="799" spans="1:36" ht="15.75" customHeight="1">
      <c r="A799" s="29"/>
      <c r="B799" s="29"/>
      <c r="C799" s="29"/>
      <c r="D799" s="29"/>
      <c r="E799" s="29"/>
      <c r="F799" s="29"/>
      <c r="G799" s="29"/>
      <c r="H799" s="29"/>
      <c r="I799" s="29"/>
      <c r="J799" s="29"/>
      <c r="K799" s="29"/>
      <c r="L799" s="29"/>
      <c r="M799" s="29"/>
      <c r="N799" s="29"/>
      <c r="O799" s="29"/>
      <c r="P799" s="29"/>
      <c r="Q799" s="29"/>
      <c r="S799" s="29"/>
      <c r="T799" s="29"/>
      <c r="U799" s="29"/>
      <c r="V799" s="29"/>
      <c r="W799" s="29"/>
      <c r="Z799" s="29"/>
      <c r="AA799" s="29"/>
      <c r="AB799" s="29"/>
      <c r="AC799" s="29"/>
      <c r="AD799" s="29"/>
      <c r="AE799" s="29"/>
      <c r="AF799" s="29"/>
      <c r="AG799" s="29"/>
      <c r="AH799" s="29"/>
      <c r="AI799" s="29"/>
      <c r="AJ799" s="29"/>
    </row>
    <row r="800" spans="1:36" ht="15.75" customHeight="1">
      <c r="A800" s="29"/>
      <c r="B800" s="29"/>
      <c r="C800" s="29"/>
      <c r="D800" s="29"/>
      <c r="E800" s="29"/>
      <c r="F800" s="29"/>
      <c r="G800" s="29"/>
      <c r="H800" s="29"/>
      <c r="I800" s="29"/>
      <c r="J800" s="29"/>
      <c r="K800" s="29"/>
      <c r="L800" s="29"/>
      <c r="M800" s="29"/>
      <c r="N800" s="29"/>
      <c r="O800" s="29"/>
      <c r="P800" s="29"/>
      <c r="Q800" s="29"/>
      <c r="S800" s="29"/>
      <c r="T800" s="29"/>
      <c r="U800" s="29"/>
      <c r="V800" s="29"/>
      <c r="W800" s="29"/>
      <c r="Z800" s="29"/>
      <c r="AA800" s="29"/>
      <c r="AB800" s="29"/>
      <c r="AC800" s="29"/>
      <c r="AD800" s="29"/>
      <c r="AE800" s="29"/>
      <c r="AF800" s="29"/>
      <c r="AG800" s="29"/>
      <c r="AH800" s="29"/>
      <c r="AI800" s="29"/>
      <c r="AJ800" s="29"/>
    </row>
    <row r="801" spans="1:36" ht="15.75" customHeight="1">
      <c r="A801" s="29"/>
      <c r="B801" s="29"/>
      <c r="C801" s="29"/>
      <c r="D801" s="29"/>
      <c r="E801" s="29"/>
      <c r="F801" s="29"/>
      <c r="G801" s="29"/>
      <c r="H801" s="29"/>
      <c r="I801" s="29"/>
      <c r="J801" s="29"/>
      <c r="K801" s="29"/>
      <c r="L801" s="29"/>
      <c r="M801" s="29"/>
      <c r="N801" s="29"/>
      <c r="O801" s="29"/>
      <c r="P801" s="29"/>
      <c r="Q801" s="29"/>
      <c r="S801" s="29"/>
      <c r="T801" s="29"/>
      <c r="U801" s="29"/>
      <c r="V801" s="29"/>
      <c r="W801" s="29"/>
      <c r="Z801" s="29"/>
      <c r="AA801" s="29"/>
      <c r="AB801" s="29"/>
      <c r="AC801" s="29"/>
      <c r="AD801" s="29"/>
      <c r="AE801" s="29"/>
      <c r="AF801" s="29"/>
      <c r="AG801" s="29"/>
      <c r="AH801" s="29"/>
      <c r="AI801" s="29"/>
      <c r="AJ801" s="29"/>
    </row>
    <row r="802" spans="1:36" ht="15.75" customHeight="1">
      <c r="A802" s="29"/>
      <c r="B802" s="29"/>
      <c r="C802" s="29"/>
      <c r="D802" s="29"/>
      <c r="E802" s="29"/>
      <c r="F802" s="29"/>
      <c r="G802" s="29"/>
      <c r="H802" s="29"/>
      <c r="I802" s="29"/>
      <c r="J802" s="29"/>
      <c r="K802" s="29"/>
      <c r="L802" s="29"/>
      <c r="M802" s="29"/>
      <c r="N802" s="29"/>
      <c r="O802" s="29"/>
      <c r="P802" s="29"/>
      <c r="Q802" s="29"/>
      <c r="S802" s="29"/>
      <c r="T802" s="29"/>
      <c r="U802" s="29"/>
      <c r="V802" s="29"/>
      <c r="W802" s="29"/>
      <c r="Z802" s="29"/>
      <c r="AA802" s="29"/>
      <c r="AB802" s="29"/>
      <c r="AC802" s="29"/>
      <c r="AD802" s="29"/>
      <c r="AE802" s="29"/>
      <c r="AF802" s="29"/>
      <c r="AG802" s="29"/>
      <c r="AH802" s="29"/>
      <c r="AI802" s="29"/>
      <c r="AJ802" s="29"/>
    </row>
    <row r="803" spans="1:36" ht="15.75" customHeight="1">
      <c r="A803" s="29"/>
      <c r="B803" s="29"/>
      <c r="C803" s="29"/>
      <c r="D803" s="29"/>
      <c r="E803" s="29"/>
      <c r="F803" s="29"/>
      <c r="G803" s="29"/>
      <c r="H803" s="29"/>
      <c r="I803" s="29"/>
      <c r="J803" s="29"/>
      <c r="K803" s="29"/>
      <c r="L803" s="29"/>
      <c r="M803" s="29"/>
      <c r="N803" s="29"/>
      <c r="O803" s="29"/>
      <c r="P803" s="29"/>
      <c r="Q803" s="29"/>
      <c r="S803" s="29"/>
      <c r="T803" s="29"/>
      <c r="U803" s="29"/>
      <c r="V803" s="29"/>
      <c r="W803" s="29"/>
      <c r="Z803" s="29"/>
      <c r="AA803" s="29"/>
      <c r="AB803" s="29"/>
      <c r="AC803" s="29"/>
      <c r="AD803" s="29"/>
      <c r="AE803" s="29"/>
      <c r="AF803" s="29"/>
      <c r="AG803" s="29"/>
      <c r="AH803" s="29"/>
      <c r="AI803" s="29"/>
      <c r="AJ803" s="29"/>
    </row>
    <row r="804" spans="1:36" ht="15.75" customHeight="1">
      <c r="A804" s="29"/>
      <c r="B804" s="29"/>
      <c r="C804" s="29"/>
      <c r="D804" s="29"/>
      <c r="E804" s="29"/>
      <c r="F804" s="29"/>
      <c r="G804" s="29"/>
      <c r="H804" s="29"/>
      <c r="I804" s="29"/>
      <c r="J804" s="29"/>
      <c r="K804" s="29"/>
      <c r="L804" s="29"/>
      <c r="M804" s="29"/>
      <c r="N804" s="29"/>
      <c r="O804" s="29"/>
      <c r="P804" s="29"/>
      <c r="Q804" s="29"/>
      <c r="S804" s="29"/>
      <c r="T804" s="29"/>
      <c r="U804" s="29"/>
      <c r="V804" s="29"/>
      <c r="W804" s="29"/>
      <c r="Z804" s="29"/>
      <c r="AA804" s="29"/>
      <c r="AB804" s="29"/>
      <c r="AC804" s="29"/>
      <c r="AD804" s="29"/>
      <c r="AE804" s="29"/>
      <c r="AF804" s="29"/>
      <c r="AG804" s="29"/>
      <c r="AH804" s="29"/>
      <c r="AI804" s="29"/>
      <c r="AJ804" s="29"/>
    </row>
    <row r="805" spans="1:36" ht="15.75" customHeight="1">
      <c r="A805" s="29"/>
      <c r="B805" s="29"/>
      <c r="C805" s="29"/>
      <c r="D805" s="29"/>
      <c r="E805" s="29"/>
      <c r="F805" s="29"/>
      <c r="G805" s="29"/>
      <c r="H805" s="29"/>
      <c r="I805" s="29"/>
      <c r="J805" s="29"/>
      <c r="K805" s="29"/>
      <c r="L805" s="29"/>
      <c r="M805" s="29"/>
      <c r="N805" s="29"/>
      <c r="O805" s="29"/>
      <c r="P805" s="29"/>
      <c r="Q805" s="29"/>
      <c r="S805" s="29"/>
      <c r="T805" s="29"/>
      <c r="U805" s="29"/>
      <c r="V805" s="29"/>
      <c r="W805" s="29"/>
      <c r="Z805" s="29"/>
      <c r="AA805" s="29"/>
      <c r="AB805" s="29"/>
      <c r="AC805" s="29"/>
      <c r="AD805" s="29"/>
      <c r="AE805" s="29"/>
      <c r="AF805" s="29"/>
      <c r="AG805" s="29"/>
      <c r="AH805" s="29"/>
      <c r="AI805" s="29"/>
      <c r="AJ805" s="29"/>
    </row>
    <row r="806" spans="1:36" ht="15.75" customHeight="1">
      <c r="A806" s="29"/>
      <c r="B806" s="29"/>
      <c r="C806" s="29"/>
      <c r="D806" s="29"/>
      <c r="E806" s="29"/>
      <c r="F806" s="29"/>
      <c r="G806" s="29"/>
      <c r="H806" s="29"/>
      <c r="I806" s="29"/>
      <c r="J806" s="29"/>
      <c r="K806" s="29"/>
      <c r="L806" s="29"/>
      <c r="M806" s="29"/>
      <c r="N806" s="29"/>
      <c r="O806" s="29"/>
      <c r="P806" s="29"/>
      <c r="Q806" s="29"/>
      <c r="S806" s="29"/>
      <c r="T806" s="29"/>
      <c r="U806" s="29"/>
      <c r="V806" s="29"/>
      <c r="W806" s="29"/>
      <c r="Z806" s="29"/>
      <c r="AA806" s="29"/>
      <c r="AB806" s="29"/>
      <c r="AC806" s="29"/>
      <c r="AD806" s="29"/>
      <c r="AE806" s="29"/>
      <c r="AF806" s="29"/>
      <c r="AG806" s="29"/>
      <c r="AH806" s="29"/>
      <c r="AI806" s="29"/>
      <c r="AJ806" s="29"/>
    </row>
    <row r="807" spans="1:36" ht="15.75" customHeight="1">
      <c r="A807" s="29"/>
      <c r="B807" s="29"/>
      <c r="C807" s="29"/>
      <c r="D807" s="29"/>
      <c r="E807" s="29"/>
      <c r="F807" s="29"/>
      <c r="G807" s="29"/>
      <c r="H807" s="29"/>
      <c r="I807" s="29"/>
      <c r="J807" s="29"/>
      <c r="K807" s="29"/>
      <c r="L807" s="29"/>
      <c r="M807" s="29"/>
      <c r="N807" s="29"/>
      <c r="O807" s="29"/>
      <c r="P807" s="29"/>
      <c r="Q807" s="29"/>
      <c r="S807" s="29"/>
      <c r="T807" s="29"/>
      <c r="U807" s="29"/>
      <c r="V807" s="29"/>
      <c r="W807" s="29"/>
      <c r="Z807" s="29"/>
      <c r="AA807" s="29"/>
      <c r="AB807" s="29"/>
      <c r="AC807" s="29"/>
      <c r="AD807" s="29"/>
      <c r="AE807" s="29"/>
      <c r="AF807" s="29"/>
      <c r="AG807" s="29"/>
      <c r="AH807" s="29"/>
      <c r="AI807" s="29"/>
      <c r="AJ807" s="29"/>
    </row>
    <row r="808" spans="1:36" ht="15.75" customHeight="1">
      <c r="A808" s="29"/>
      <c r="B808" s="29"/>
      <c r="C808" s="29"/>
      <c r="D808" s="29"/>
      <c r="E808" s="29"/>
      <c r="F808" s="29"/>
      <c r="G808" s="29"/>
      <c r="H808" s="29"/>
      <c r="I808" s="29"/>
      <c r="J808" s="29"/>
      <c r="K808" s="29"/>
      <c r="L808" s="29"/>
      <c r="M808" s="29"/>
      <c r="N808" s="29"/>
      <c r="O808" s="29"/>
      <c r="P808" s="29"/>
      <c r="Q808" s="29"/>
      <c r="S808" s="29"/>
      <c r="T808" s="29"/>
      <c r="U808" s="29"/>
      <c r="V808" s="29"/>
      <c r="W808" s="29"/>
      <c r="Z808" s="29"/>
      <c r="AA808" s="29"/>
      <c r="AB808" s="29"/>
      <c r="AC808" s="29"/>
      <c r="AD808" s="29"/>
      <c r="AE808" s="29"/>
      <c r="AF808" s="29"/>
      <c r="AG808" s="29"/>
      <c r="AH808" s="29"/>
      <c r="AI808" s="29"/>
      <c r="AJ808" s="29"/>
    </row>
    <row r="809" spans="1:36" ht="15.75" customHeight="1">
      <c r="A809" s="29"/>
      <c r="B809" s="29"/>
      <c r="C809" s="29"/>
      <c r="D809" s="29"/>
      <c r="E809" s="29"/>
      <c r="F809" s="29"/>
      <c r="G809" s="29"/>
      <c r="H809" s="29"/>
      <c r="I809" s="29"/>
      <c r="J809" s="29"/>
      <c r="K809" s="29"/>
      <c r="L809" s="29"/>
      <c r="M809" s="29"/>
      <c r="N809" s="29"/>
      <c r="O809" s="29"/>
      <c r="P809" s="29"/>
      <c r="Q809" s="29"/>
      <c r="S809" s="29"/>
      <c r="T809" s="29"/>
      <c r="U809" s="29"/>
      <c r="V809" s="29"/>
      <c r="W809" s="29"/>
      <c r="Z809" s="29"/>
      <c r="AA809" s="29"/>
      <c r="AB809" s="29"/>
      <c r="AC809" s="29"/>
      <c r="AD809" s="29"/>
      <c r="AE809" s="29"/>
      <c r="AF809" s="29"/>
      <c r="AG809" s="29"/>
      <c r="AH809" s="29"/>
      <c r="AI809" s="29"/>
      <c r="AJ809" s="29"/>
    </row>
    <row r="810" spans="1:36" ht="15.75" customHeight="1">
      <c r="A810" s="29"/>
      <c r="B810" s="29"/>
      <c r="C810" s="29"/>
      <c r="D810" s="29"/>
      <c r="E810" s="29"/>
      <c r="F810" s="29"/>
      <c r="G810" s="29"/>
      <c r="H810" s="29"/>
      <c r="I810" s="29"/>
      <c r="J810" s="29"/>
      <c r="K810" s="29"/>
      <c r="L810" s="29"/>
      <c r="M810" s="29"/>
      <c r="N810" s="29"/>
      <c r="O810" s="29"/>
      <c r="P810" s="29"/>
      <c r="Q810" s="29"/>
      <c r="S810" s="29"/>
      <c r="T810" s="29"/>
      <c r="U810" s="29"/>
      <c r="V810" s="29"/>
      <c r="W810" s="29"/>
      <c r="Z810" s="29"/>
      <c r="AA810" s="29"/>
      <c r="AB810" s="29"/>
      <c r="AC810" s="29"/>
      <c r="AD810" s="29"/>
      <c r="AE810" s="29"/>
      <c r="AF810" s="29"/>
      <c r="AG810" s="29"/>
      <c r="AH810" s="29"/>
      <c r="AI810" s="29"/>
      <c r="AJ810" s="29"/>
    </row>
    <row r="811" spans="1:36" ht="15.75" customHeight="1">
      <c r="A811" s="29"/>
      <c r="B811" s="29"/>
      <c r="C811" s="29"/>
      <c r="D811" s="29"/>
      <c r="E811" s="29"/>
      <c r="F811" s="29"/>
      <c r="G811" s="29"/>
      <c r="H811" s="29"/>
      <c r="I811" s="29"/>
      <c r="J811" s="29"/>
      <c r="K811" s="29"/>
      <c r="L811" s="29"/>
      <c r="M811" s="29"/>
      <c r="N811" s="29"/>
      <c r="O811" s="29"/>
      <c r="P811" s="29"/>
      <c r="Q811" s="29"/>
      <c r="S811" s="29"/>
      <c r="T811" s="29"/>
      <c r="U811" s="29"/>
      <c r="V811" s="29"/>
      <c r="W811" s="29"/>
      <c r="Z811" s="29"/>
      <c r="AA811" s="29"/>
      <c r="AB811" s="29"/>
      <c r="AC811" s="29"/>
      <c r="AD811" s="29"/>
      <c r="AE811" s="29"/>
      <c r="AF811" s="29"/>
      <c r="AG811" s="29"/>
      <c r="AH811" s="29"/>
      <c r="AI811" s="29"/>
      <c r="AJ811" s="29"/>
    </row>
    <row r="812" spans="1:36" ht="15.75" customHeight="1">
      <c r="A812" s="29"/>
      <c r="B812" s="29"/>
      <c r="C812" s="29"/>
      <c r="D812" s="29"/>
      <c r="E812" s="29"/>
      <c r="F812" s="29"/>
      <c r="G812" s="29"/>
      <c r="H812" s="29"/>
      <c r="I812" s="29"/>
      <c r="J812" s="29"/>
      <c r="K812" s="29"/>
      <c r="L812" s="29"/>
      <c r="M812" s="29"/>
      <c r="N812" s="29"/>
      <c r="O812" s="29"/>
      <c r="P812" s="29"/>
      <c r="Q812" s="29"/>
      <c r="S812" s="29"/>
      <c r="T812" s="29"/>
      <c r="U812" s="29"/>
      <c r="V812" s="29"/>
      <c r="W812" s="29"/>
      <c r="Z812" s="29"/>
      <c r="AA812" s="29"/>
      <c r="AB812" s="29"/>
      <c r="AC812" s="29"/>
      <c r="AD812" s="29"/>
      <c r="AE812" s="29"/>
      <c r="AF812" s="29"/>
      <c r="AG812" s="29"/>
      <c r="AH812" s="29"/>
      <c r="AI812" s="29"/>
      <c r="AJ812" s="29"/>
    </row>
    <row r="813" spans="1:36" ht="15.75" customHeight="1">
      <c r="A813" s="29"/>
      <c r="B813" s="29"/>
      <c r="C813" s="29"/>
      <c r="D813" s="29"/>
      <c r="E813" s="29"/>
      <c r="F813" s="29"/>
      <c r="G813" s="29"/>
      <c r="H813" s="29"/>
      <c r="I813" s="29"/>
      <c r="J813" s="29"/>
      <c r="K813" s="29"/>
      <c r="L813" s="29"/>
      <c r="M813" s="29"/>
      <c r="N813" s="29"/>
      <c r="O813" s="29"/>
      <c r="P813" s="29"/>
      <c r="Q813" s="29"/>
      <c r="S813" s="29"/>
      <c r="T813" s="29"/>
      <c r="U813" s="29"/>
      <c r="V813" s="29"/>
      <c r="W813" s="29"/>
      <c r="Z813" s="29"/>
      <c r="AA813" s="29"/>
      <c r="AB813" s="29"/>
      <c r="AC813" s="29"/>
      <c r="AD813" s="29"/>
      <c r="AE813" s="29"/>
      <c r="AF813" s="29"/>
      <c r="AG813" s="29"/>
      <c r="AH813" s="29"/>
      <c r="AI813" s="29"/>
      <c r="AJ813" s="29"/>
    </row>
    <row r="814" spans="1:36" ht="15.75" customHeight="1">
      <c r="A814" s="29"/>
      <c r="B814" s="29"/>
      <c r="C814" s="29"/>
      <c r="D814" s="29"/>
      <c r="E814" s="29"/>
      <c r="F814" s="29"/>
      <c r="G814" s="29"/>
      <c r="H814" s="29"/>
      <c r="I814" s="29"/>
      <c r="J814" s="29"/>
      <c r="K814" s="29"/>
      <c r="L814" s="29"/>
      <c r="M814" s="29"/>
      <c r="N814" s="29"/>
      <c r="O814" s="29"/>
      <c r="P814" s="29"/>
      <c r="Q814" s="29"/>
      <c r="S814" s="29"/>
      <c r="T814" s="29"/>
      <c r="U814" s="29"/>
      <c r="V814" s="29"/>
      <c r="W814" s="29"/>
      <c r="Z814" s="29"/>
      <c r="AA814" s="29"/>
      <c r="AB814" s="29"/>
      <c r="AC814" s="29"/>
      <c r="AD814" s="29"/>
      <c r="AE814" s="29"/>
      <c r="AF814" s="29"/>
      <c r="AG814" s="29"/>
      <c r="AH814" s="29"/>
      <c r="AI814" s="29"/>
      <c r="AJ814" s="29"/>
    </row>
    <row r="815" spans="1:36" ht="15.75" customHeight="1">
      <c r="A815" s="29"/>
      <c r="B815" s="29"/>
      <c r="C815" s="29"/>
      <c r="D815" s="29"/>
      <c r="E815" s="29"/>
      <c r="F815" s="29"/>
      <c r="G815" s="29"/>
      <c r="H815" s="29"/>
      <c r="I815" s="29"/>
      <c r="J815" s="29"/>
      <c r="K815" s="29"/>
      <c r="L815" s="29"/>
      <c r="M815" s="29"/>
      <c r="N815" s="29"/>
      <c r="O815" s="29"/>
      <c r="P815" s="29"/>
      <c r="Q815" s="29"/>
      <c r="S815" s="29"/>
      <c r="T815" s="29"/>
      <c r="U815" s="29"/>
      <c r="V815" s="29"/>
      <c r="W815" s="29"/>
      <c r="Z815" s="29"/>
      <c r="AA815" s="29"/>
      <c r="AB815" s="29"/>
      <c r="AC815" s="29"/>
      <c r="AD815" s="29"/>
      <c r="AE815" s="29"/>
      <c r="AF815" s="29"/>
      <c r="AG815" s="29"/>
      <c r="AH815" s="29"/>
      <c r="AI815" s="29"/>
      <c r="AJ815" s="29"/>
    </row>
    <row r="816" spans="1:36" ht="15.75" customHeight="1">
      <c r="A816" s="29"/>
      <c r="B816" s="29"/>
      <c r="C816" s="29"/>
      <c r="D816" s="29"/>
      <c r="E816" s="29"/>
      <c r="F816" s="29"/>
      <c r="G816" s="29"/>
      <c r="H816" s="29"/>
      <c r="I816" s="29"/>
      <c r="J816" s="29"/>
      <c r="K816" s="29"/>
      <c r="L816" s="29"/>
      <c r="M816" s="29"/>
      <c r="N816" s="29"/>
      <c r="O816" s="29"/>
      <c r="P816" s="29"/>
      <c r="Q816" s="29"/>
      <c r="S816" s="29"/>
      <c r="T816" s="29"/>
      <c r="U816" s="29"/>
      <c r="V816" s="29"/>
      <c r="W816" s="29"/>
      <c r="Z816" s="29"/>
      <c r="AA816" s="29"/>
      <c r="AB816" s="29"/>
      <c r="AC816" s="29"/>
      <c r="AD816" s="29"/>
      <c r="AE816" s="29"/>
      <c r="AF816" s="29"/>
      <c r="AG816" s="29"/>
      <c r="AH816" s="29"/>
      <c r="AI816" s="29"/>
      <c r="AJ816" s="29"/>
    </row>
    <row r="817" spans="1:36" ht="15.75" customHeight="1">
      <c r="A817" s="29"/>
      <c r="B817" s="29"/>
      <c r="C817" s="29"/>
      <c r="D817" s="29"/>
      <c r="E817" s="29"/>
      <c r="F817" s="29"/>
      <c r="G817" s="29"/>
      <c r="H817" s="29"/>
      <c r="I817" s="29"/>
      <c r="J817" s="29"/>
      <c r="K817" s="29"/>
      <c r="L817" s="29"/>
      <c r="M817" s="29"/>
      <c r="N817" s="29"/>
      <c r="O817" s="29"/>
      <c r="P817" s="29"/>
      <c r="Q817" s="29"/>
      <c r="S817" s="29"/>
      <c r="T817" s="29"/>
      <c r="U817" s="29"/>
      <c r="V817" s="29"/>
      <c r="W817" s="29"/>
      <c r="Z817" s="29"/>
      <c r="AA817" s="29"/>
      <c r="AB817" s="29"/>
      <c r="AC817" s="29"/>
      <c r="AD817" s="29"/>
      <c r="AE817" s="29"/>
      <c r="AF817" s="29"/>
      <c r="AG817" s="29"/>
      <c r="AH817" s="29"/>
      <c r="AI817" s="29"/>
      <c r="AJ817" s="29"/>
    </row>
    <row r="818" spans="1:36" ht="15.75" customHeight="1">
      <c r="A818" s="29"/>
      <c r="B818" s="29"/>
      <c r="C818" s="29"/>
      <c r="D818" s="29"/>
      <c r="E818" s="29"/>
      <c r="F818" s="29"/>
      <c r="G818" s="29"/>
      <c r="H818" s="29"/>
      <c r="I818" s="29"/>
      <c r="J818" s="29"/>
      <c r="K818" s="29"/>
      <c r="L818" s="29"/>
      <c r="M818" s="29"/>
      <c r="N818" s="29"/>
      <c r="O818" s="29"/>
      <c r="P818" s="29"/>
      <c r="Q818" s="29"/>
      <c r="S818" s="29"/>
      <c r="T818" s="29"/>
      <c r="U818" s="29"/>
      <c r="V818" s="29"/>
      <c r="W818" s="29"/>
      <c r="Z818" s="29"/>
      <c r="AA818" s="29"/>
      <c r="AB818" s="29"/>
      <c r="AC818" s="29"/>
      <c r="AD818" s="29"/>
      <c r="AE818" s="29"/>
      <c r="AF818" s="29"/>
      <c r="AG818" s="29"/>
      <c r="AH818" s="29"/>
      <c r="AI818" s="29"/>
      <c r="AJ818" s="29"/>
    </row>
    <row r="819" spans="1:36" ht="15.75" customHeight="1">
      <c r="A819" s="29"/>
      <c r="B819" s="29"/>
      <c r="C819" s="29"/>
      <c r="D819" s="29"/>
      <c r="E819" s="29"/>
      <c r="F819" s="29"/>
      <c r="G819" s="29"/>
      <c r="H819" s="29"/>
      <c r="I819" s="29"/>
      <c r="J819" s="29"/>
      <c r="K819" s="29"/>
      <c r="L819" s="29"/>
      <c r="M819" s="29"/>
      <c r="N819" s="29"/>
      <c r="O819" s="29"/>
      <c r="P819" s="29"/>
      <c r="Q819" s="29"/>
      <c r="S819" s="29"/>
      <c r="T819" s="29"/>
      <c r="U819" s="29"/>
      <c r="V819" s="29"/>
      <c r="W819" s="29"/>
      <c r="Z819" s="29"/>
      <c r="AA819" s="29"/>
      <c r="AB819" s="29"/>
      <c r="AC819" s="29"/>
      <c r="AD819" s="29"/>
      <c r="AE819" s="29"/>
      <c r="AF819" s="29"/>
      <c r="AG819" s="29"/>
      <c r="AH819" s="29"/>
      <c r="AI819" s="29"/>
      <c r="AJ819" s="29"/>
    </row>
    <row r="820" spans="1:36" ht="15.75" customHeight="1">
      <c r="A820" s="29"/>
      <c r="B820" s="29"/>
      <c r="C820" s="29"/>
      <c r="D820" s="29"/>
      <c r="E820" s="29"/>
      <c r="F820" s="29"/>
      <c r="G820" s="29"/>
      <c r="H820" s="29"/>
      <c r="I820" s="29"/>
      <c r="J820" s="29"/>
      <c r="K820" s="29"/>
      <c r="L820" s="29"/>
      <c r="M820" s="29"/>
      <c r="N820" s="29"/>
      <c r="O820" s="29"/>
      <c r="P820" s="29"/>
      <c r="Q820" s="29"/>
      <c r="S820" s="29"/>
      <c r="T820" s="29"/>
      <c r="U820" s="29"/>
      <c r="V820" s="29"/>
      <c r="W820" s="29"/>
      <c r="Z820" s="29"/>
      <c r="AA820" s="29"/>
      <c r="AB820" s="29"/>
      <c r="AC820" s="29"/>
      <c r="AD820" s="29"/>
      <c r="AE820" s="29"/>
      <c r="AF820" s="29"/>
      <c r="AG820" s="29"/>
      <c r="AH820" s="29"/>
      <c r="AI820" s="29"/>
      <c r="AJ820" s="29"/>
    </row>
    <row r="821" spans="1:36" ht="15.75" customHeight="1">
      <c r="A821" s="29"/>
      <c r="B821" s="29"/>
      <c r="C821" s="29"/>
      <c r="D821" s="29"/>
      <c r="E821" s="29"/>
      <c r="F821" s="29"/>
      <c r="G821" s="29"/>
      <c r="H821" s="29"/>
      <c r="I821" s="29"/>
      <c r="J821" s="29"/>
      <c r="K821" s="29"/>
      <c r="L821" s="29"/>
      <c r="M821" s="29"/>
      <c r="N821" s="29"/>
      <c r="O821" s="29"/>
      <c r="P821" s="29"/>
      <c r="Q821" s="29"/>
      <c r="S821" s="29"/>
      <c r="T821" s="29"/>
      <c r="U821" s="29"/>
      <c r="V821" s="29"/>
      <c r="W821" s="29"/>
      <c r="Z821" s="29"/>
      <c r="AA821" s="29"/>
      <c r="AB821" s="29"/>
      <c r="AC821" s="29"/>
      <c r="AD821" s="29"/>
      <c r="AE821" s="29"/>
      <c r="AF821" s="29"/>
      <c r="AG821" s="29"/>
      <c r="AH821" s="29"/>
      <c r="AI821" s="29"/>
      <c r="AJ821" s="29"/>
    </row>
    <row r="822" spans="1:36" ht="15.75" customHeight="1">
      <c r="A822" s="29"/>
      <c r="B822" s="29"/>
      <c r="C822" s="29"/>
      <c r="D822" s="29"/>
      <c r="E822" s="29"/>
      <c r="F822" s="29"/>
      <c r="G822" s="29"/>
      <c r="H822" s="29"/>
      <c r="I822" s="29"/>
      <c r="J822" s="29"/>
      <c r="K822" s="29"/>
      <c r="L822" s="29"/>
      <c r="M822" s="29"/>
      <c r="N822" s="29"/>
      <c r="O822" s="29"/>
      <c r="P822" s="29"/>
      <c r="Q822" s="29"/>
      <c r="S822" s="29"/>
      <c r="T822" s="29"/>
      <c r="U822" s="29"/>
      <c r="V822" s="29"/>
      <c r="W822" s="29"/>
      <c r="Z822" s="29"/>
      <c r="AA822" s="29"/>
      <c r="AB822" s="29"/>
      <c r="AC822" s="29"/>
      <c r="AD822" s="29"/>
      <c r="AE822" s="29"/>
      <c r="AF822" s="29"/>
      <c r="AG822" s="29"/>
      <c r="AH822" s="29"/>
      <c r="AI822" s="29"/>
      <c r="AJ822" s="29"/>
    </row>
    <row r="823" spans="1:36" ht="15.75" customHeight="1">
      <c r="A823" s="29"/>
      <c r="B823" s="29"/>
      <c r="C823" s="29"/>
      <c r="D823" s="29"/>
      <c r="E823" s="29"/>
      <c r="F823" s="29"/>
      <c r="G823" s="29"/>
      <c r="H823" s="29"/>
      <c r="I823" s="29"/>
      <c r="J823" s="29"/>
      <c r="K823" s="29"/>
      <c r="L823" s="29"/>
      <c r="M823" s="29"/>
      <c r="N823" s="29"/>
      <c r="O823" s="29"/>
      <c r="P823" s="29"/>
      <c r="Q823" s="29"/>
      <c r="S823" s="29"/>
      <c r="T823" s="29"/>
      <c r="U823" s="29"/>
      <c r="V823" s="29"/>
      <c r="W823" s="29"/>
      <c r="Z823" s="29"/>
      <c r="AA823" s="29"/>
      <c r="AB823" s="29"/>
      <c r="AC823" s="29"/>
      <c r="AD823" s="29"/>
      <c r="AE823" s="29"/>
      <c r="AF823" s="29"/>
      <c r="AG823" s="29"/>
      <c r="AH823" s="29"/>
      <c r="AI823" s="29"/>
      <c r="AJ823" s="29"/>
    </row>
    <row r="824" spans="1:36" ht="15.75" customHeight="1">
      <c r="A824" s="29"/>
      <c r="B824" s="29"/>
      <c r="C824" s="29"/>
      <c r="D824" s="29"/>
      <c r="E824" s="29"/>
      <c r="F824" s="29"/>
      <c r="G824" s="29"/>
      <c r="H824" s="29"/>
      <c r="I824" s="29"/>
      <c r="J824" s="29"/>
      <c r="K824" s="29"/>
      <c r="L824" s="29"/>
      <c r="M824" s="29"/>
      <c r="N824" s="29"/>
      <c r="O824" s="29"/>
      <c r="P824" s="29"/>
      <c r="Q824" s="29"/>
      <c r="S824" s="29"/>
      <c r="T824" s="29"/>
      <c r="U824" s="29"/>
      <c r="V824" s="29"/>
      <c r="W824" s="29"/>
      <c r="Z824" s="29"/>
      <c r="AA824" s="29"/>
      <c r="AB824" s="29"/>
      <c r="AC824" s="29"/>
      <c r="AD824" s="29"/>
      <c r="AE824" s="29"/>
      <c r="AF824" s="29"/>
      <c r="AG824" s="29"/>
      <c r="AH824" s="29"/>
      <c r="AI824" s="29"/>
      <c r="AJ824" s="29"/>
    </row>
    <row r="825" spans="1:36" ht="15.75" customHeight="1">
      <c r="A825" s="29"/>
      <c r="B825" s="29"/>
      <c r="C825" s="29"/>
      <c r="D825" s="29"/>
      <c r="E825" s="29"/>
      <c r="F825" s="29"/>
      <c r="G825" s="29"/>
      <c r="H825" s="29"/>
      <c r="I825" s="29"/>
      <c r="J825" s="29"/>
      <c r="K825" s="29"/>
      <c r="L825" s="29"/>
      <c r="M825" s="29"/>
      <c r="N825" s="29"/>
      <c r="O825" s="29"/>
      <c r="P825" s="29"/>
      <c r="Q825" s="29"/>
      <c r="S825" s="29"/>
      <c r="T825" s="29"/>
      <c r="U825" s="29"/>
      <c r="V825" s="29"/>
      <c r="W825" s="29"/>
      <c r="Z825" s="29"/>
      <c r="AA825" s="29"/>
      <c r="AB825" s="29"/>
      <c r="AC825" s="29"/>
      <c r="AD825" s="29"/>
      <c r="AE825" s="29"/>
      <c r="AF825" s="29"/>
      <c r="AG825" s="29"/>
      <c r="AH825" s="29"/>
      <c r="AI825" s="29"/>
      <c r="AJ825" s="29"/>
    </row>
    <row r="826" spans="1:36" ht="15.75" customHeight="1">
      <c r="A826" s="29"/>
      <c r="B826" s="29"/>
      <c r="C826" s="29"/>
      <c r="D826" s="29"/>
      <c r="E826" s="29"/>
      <c r="F826" s="29"/>
      <c r="G826" s="29"/>
      <c r="H826" s="29"/>
      <c r="I826" s="29"/>
      <c r="J826" s="29"/>
      <c r="K826" s="29"/>
      <c r="L826" s="29"/>
      <c r="M826" s="29"/>
      <c r="N826" s="29"/>
      <c r="O826" s="29"/>
      <c r="P826" s="29"/>
      <c r="Q826" s="29"/>
      <c r="S826" s="29"/>
      <c r="T826" s="29"/>
      <c r="U826" s="29"/>
      <c r="V826" s="29"/>
      <c r="W826" s="29"/>
      <c r="Z826" s="29"/>
      <c r="AA826" s="29"/>
      <c r="AB826" s="29"/>
      <c r="AC826" s="29"/>
      <c r="AD826" s="29"/>
      <c r="AE826" s="29"/>
      <c r="AF826" s="29"/>
      <c r="AG826" s="29"/>
      <c r="AH826" s="29"/>
      <c r="AI826" s="29"/>
      <c r="AJ826" s="29"/>
    </row>
    <row r="827" spans="1:36" ht="15.75" customHeight="1">
      <c r="A827" s="29"/>
      <c r="B827" s="29"/>
      <c r="C827" s="29"/>
      <c r="D827" s="29"/>
      <c r="E827" s="29"/>
      <c r="F827" s="29"/>
      <c r="G827" s="29"/>
      <c r="H827" s="29"/>
      <c r="I827" s="29"/>
      <c r="J827" s="29"/>
      <c r="K827" s="29"/>
      <c r="L827" s="29"/>
      <c r="M827" s="29"/>
      <c r="N827" s="29"/>
      <c r="O827" s="29"/>
      <c r="P827" s="29"/>
      <c r="Q827" s="29"/>
      <c r="S827" s="29"/>
      <c r="T827" s="29"/>
      <c r="U827" s="29"/>
      <c r="V827" s="29"/>
      <c r="W827" s="29"/>
      <c r="Z827" s="29"/>
      <c r="AA827" s="29"/>
      <c r="AB827" s="29"/>
      <c r="AC827" s="29"/>
      <c r="AD827" s="29"/>
      <c r="AE827" s="29"/>
      <c r="AF827" s="29"/>
      <c r="AG827" s="29"/>
      <c r="AH827" s="29"/>
      <c r="AI827" s="29"/>
      <c r="AJ827" s="29"/>
    </row>
    <row r="828" spans="1:36" ht="15.75" customHeight="1">
      <c r="A828" s="29"/>
      <c r="B828" s="29"/>
      <c r="C828" s="29"/>
      <c r="D828" s="29"/>
      <c r="E828" s="29"/>
      <c r="F828" s="29"/>
      <c r="G828" s="29"/>
      <c r="H828" s="29"/>
      <c r="I828" s="29"/>
      <c r="J828" s="29"/>
      <c r="K828" s="29"/>
      <c r="L828" s="29"/>
      <c r="M828" s="29"/>
      <c r="N828" s="29"/>
      <c r="O828" s="29"/>
      <c r="P828" s="29"/>
      <c r="Q828" s="29"/>
      <c r="S828" s="29"/>
      <c r="T828" s="29"/>
      <c r="U828" s="29"/>
      <c r="V828" s="29"/>
      <c r="W828" s="29"/>
      <c r="Z828" s="29"/>
      <c r="AA828" s="29"/>
      <c r="AB828" s="29"/>
      <c r="AC828" s="29"/>
      <c r="AD828" s="29"/>
      <c r="AE828" s="29"/>
      <c r="AF828" s="29"/>
      <c r="AG828" s="29"/>
      <c r="AH828" s="29"/>
      <c r="AI828" s="29"/>
      <c r="AJ828" s="29"/>
    </row>
    <row r="829" spans="1:36" ht="15.75" customHeight="1">
      <c r="A829" s="29"/>
      <c r="B829" s="29"/>
      <c r="C829" s="29"/>
      <c r="D829" s="29"/>
      <c r="E829" s="29"/>
      <c r="F829" s="29"/>
      <c r="G829" s="29"/>
      <c r="H829" s="29"/>
      <c r="I829" s="29"/>
      <c r="J829" s="29"/>
      <c r="K829" s="29"/>
      <c r="L829" s="29"/>
      <c r="M829" s="29"/>
      <c r="N829" s="29"/>
      <c r="O829" s="29"/>
      <c r="P829" s="29"/>
      <c r="Q829" s="29"/>
      <c r="S829" s="29"/>
      <c r="T829" s="29"/>
      <c r="U829" s="29"/>
      <c r="V829" s="29"/>
      <c r="W829" s="29"/>
      <c r="Z829" s="29"/>
      <c r="AA829" s="29"/>
      <c r="AB829" s="29"/>
      <c r="AC829" s="29"/>
      <c r="AD829" s="29"/>
      <c r="AE829" s="29"/>
      <c r="AF829" s="29"/>
      <c r="AG829" s="29"/>
      <c r="AH829" s="29"/>
      <c r="AI829" s="29"/>
      <c r="AJ829" s="29"/>
    </row>
    <row r="830" spans="1:36" ht="15.75" customHeight="1">
      <c r="A830" s="29"/>
      <c r="B830" s="29"/>
      <c r="C830" s="29"/>
      <c r="D830" s="29"/>
      <c r="E830" s="29"/>
      <c r="F830" s="29"/>
      <c r="G830" s="29"/>
      <c r="H830" s="29"/>
      <c r="I830" s="29"/>
      <c r="J830" s="29"/>
      <c r="K830" s="29"/>
      <c r="L830" s="29"/>
      <c r="M830" s="29"/>
      <c r="N830" s="29"/>
      <c r="O830" s="29"/>
      <c r="P830" s="29"/>
      <c r="Q830" s="29"/>
      <c r="S830" s="29"/>
      <c r="T830" s="29"/>
      <c r="U830" s="29"/>
      <c r="V830" s="29"/>
      <c r="W830" s="29"/>
      <c r="Z830" s="29"/>
      <c r="AA830" s="29"/>
      <c r="AB830" s="29"/>
      <c r="AC830" s="29"/>
      <c r="AD830" s="29"/>
      <c r="AE830" s="29"/>
      <c r="AF830" s="29"/>
      <c r="AG830" s="29"/>
      <c r="AH830" s="29"/>
      <c r="AI830" s="29"/>
      <c r="AJ830" s="29"/>
    </row>
    <row r="831" spans="1:36" ht="15.75" customHeight="1">
      <c r="A831" s="29"/>
      <c r="B831" s="29"/>
      <c r="C831" s="29"/>
      <c r="D831" s="29"/>
      <c r="E831" s="29"/>
      <c r="F831" s="29"/>
      <c r="G831" s="29"/>
      <c r="H831" s="29"/>
      <c r="I831" s="29"/>
      <c r="J831" s="29"/>
      <c r="K831" s="29"/>
      <c r="L831" s="29"/>
      <c r="M831" s="29"/>
      <c r="N831" s="29"/>
      <c r="O831" s="29"/>
      <c r="P831" s="29"/>
      <c r="Q831" s="29"/>
      <c r="S831" s="29"/>
      <c r="T831" s="29"/>
      <c r="U831" s="29"/>
      <c r="V831" s="29"/>
      <c r="W831" s="29"/>
      <c r="Z831" s="29"/>
      <c r="AA831" s="29"/>
      <c r="AB831" s="29"/>
      <c r="AC831" s="29"/>
      <c r="AD831" s="29"/>
      <c r="AE831" s="29"/>
      <c r="AF831" s="29"/>
      <c r="AG831" s="29"/>
      <c r="AH831" s="29"/>
      <c r="AI831" s="29"/>
      <c r="AJ831" s="29"/>
    </row>
    <row r="832" spans="1:36" ht="15.75" customHeight="1">
      <c r="A832" s="29"/>
      <c r="B832" s="29"/>
      <c r="C832" s="29"/>
      <c r="D832" s="29"/>
      <c r="E832" s="29"/>
      <c r="F832" s="29"/>
      <c r="G832" s="29"/>
      <c r="H832" s="29"/>
      <c r="I832" s="29"/>
      <c r="J832" s="29"/>
      <c r="K832" s="29"/>
      <c r="L832" s="29"/>
      <c r="M832" s="29"/>
      <c r="N832" s="29"/>
      <c r="O832" s="29"/>
      <c r="P832" s="29"/>
      <c r="Q832" s="29"/>
      <c r="S832" s="29"/>
      <c r="T832" s="29"/>
      <c r="U832" s="29"/>
      <c r="V832" s="29"/>
      <c r="W832" s="29"/>
      <c r="Z832" s="29"/>
      <c r="AA832" s="29"/>
      <c r="AB832" s="29"/>
      <c r="AC832" s="29"/>
      <c r="AD832" s="29"/>
      <c r="AE832" s="29"/>
      <c r="AF832" s="29"/>
      <c r="AG832" s="29"/>
      <c r="AH832" s="29"/>
      <c r="AI832" s="29"/>
      <c r="AJ832" s="29"/>
    </row>
    <row r="833" spans="1:36" ht="15.75" customHeight="1">
      <c r="A833" s="29"/>
      <c r="B833" s="29"/>
      <c r="C833" s="29"/>
      <c r="D833" s="29"/>
      <c r="E833" s="29"/>
      <c r="F833" s="29"/>
      <c r="G833" s="29"/>
      <c r="H833" s="29"/>
      <c r="I833" s="29"/>
      <c r="J833" s="29"/>
      <c r="K833" s="29"/>
      <c r="L833" s="29"/>
      <c r="M833" s="29"/>
      <c r="N833" s="29"/>
      <c r="O833" s="29"/>
      <c r="P833" s="29"/>
      <c r="Q833" s="29"/>
      <c r="S833" s="29"/>
      <c r="T833" s="29"/>
      <c r="U833" s="29"/>
      <c r="V833" s="29"/>
      <c r="W833" s="29"/>
      <c r="Z833" s="29"/>
      <c r="AA833" s="29"/>
      <c r="AB833" s="29"/>
      <c r="AC833" s="29"/>
      <c r="AD833" s="29"/>
      <c r="AE833" s="29"/>
      <c r="AF833" s="29"/>
      <c r="AG833" s="29"/>
      <c r="AH833" s="29"/>
      <c r="AI833" s="29"/>
      <c r="AJ833" s="29"/>
    </row>
    <row r="834" spans="1:36" ht="15.75" customHeight="1">
      <c r="A834" s="29"/>
      <c r="B834" s="29"/>
      <c r="C834" s="29"/>
      <c r="D834" s="29"/>
      <c r="E834" s="29"/>
      <c r="F834" s="29"/>
      <c r="G834" s="29"/>
      <c r="H834" s="29"/>
      <c r="I834" s="29"/>
      <c r="J834" s="29"/>
      <c r="K834" s="29"/>
      <c r="L834" s="29"/>
      <c r="M834" s="29"/>
      <c r="N834" s="29"/>
      <c r="O834" s="29"/>
      <c r="P834" s="29"/>
      <c r="Q834" s="29"/>
      <c r="S834" s="29"/>
      <c r="T834" s="29"/>
      <c r="U834" s="29"/>
      <c r="V834" s="29"/>
      <c r="W834" s="29"/>
      <c r="Z834" s="29"/>
      <c r="AA834" s="29"/>
      <c r="AB834" s="29"/>
      <c r="AC834" s="29"/>
      <c r="AD834" s="29"/>
      <c r="AE834" s="29"/>
      <c r="AF834" s="29"/>
      <c r="AG834" s="29"/>
      <c r="AH834" s="29"/>
      <c r="AI834" s="29"/>
      <c r="AJ834" s="29"/>
    </row>
    <row r="835" spans="1:36" ht="15.75" customHeight="1">
      <c r="A835" s="29"/>
      <c r="B835" s="29"/>
      <c r="C835" s="29"/>
      <c r="D835" s="29"/>
      <c r="E835" s="29"/>
      <c r="F835" s="29"/>
      <c r="G835" s="29"/>
      <c r="H835" s="29"/>
      <c r="I835" s="29"/>
      <c r="J835" s="29"/>
      <c r="K835" s="29"/>
      <c r="L835" s="29"/>
      <c r="M835" s="29"/>
      <c r="N835" s="29"/>
      <c r="O835" s="29"/>
      <c r="P835" s="29"/>
      <c r="Q835" s="29"/>
      <c r="S835" s="29"/>
      <c r="T835" s="29"/>
      <c r="U835" s="29"/>
      <c r="V835" s="29"/>
      <c r="W835" s="29"/>
      <c r="Z835" s="29"/>
      <c r="AA835" s="29"/>
      <c r="AB835" s="29"/>
      <c r="AC835" s="29"/>
      <c r="AD835" s="29"/>
      <c r="AE835" s="29"/>
      <c r="AF835" s="29"/>
      <c r="AG835" s="29"/>
      <c r="AH835" s="29"/>
      <c r="AI835" s="29"/>
      <c r="AJ835" s="29"/>
    </row>
    <row r="836" spans="1:36" ht="15.75" customHeight="1">
      <c r="A836" s="29"/>
      <c r="B836" s="29"/>
      <c r="C836" s="29"/>
      <c r="D836" s="29"/>
      <c r="E836" s="29"/>
      <c r="F836" s="29"/>
      <c r="G836" s="29"/>
      <c r="H836" s="29"/>
      <c r="I836" s="29"/>
      <c r="J836" s="29"/>
      <c r="K836" s="29"/>
      <c r="L836" s="29"/>
      <c r="M836" s="29"/>
      <c r="N836" s="29"/>
      <c r="O836" s="29"/>
      <c r="P836" s="29"/>
      <c r="Q836" s="29"/>
      <c r="S836" s="29"/>
      <c r="T836" s="29"/>
      <c r="U836" s="29"/>
      <c r="V836" s="29"/>
      <c r="W836" s="29"/>
      <c r="Z836" s="29"/>
      <c r="AA836" s="29"/>
      <c r="AB836" s="29"/>
      <c r="AC836" s="29"/>
      <c r="AD836" s="29"/>
      <c r="AE836" s="29"/>
      <c r="AF836" s="29"/>
      <c r="AG836" s="29"/>
      <c r="AH836" s="29"/>
      <c r="AI836" s="29"/>
      <c r="AJ836" s="29"/>
    </row>
    <row r="837" spans="1:36" ht="15.75" customHeight="1">
      <c r="A837" s="29"/>
      <c r="B837" s="29"/>
      <c r="C837" s="29"/>
      <c r="D837" s="29"/>
      <c r="E837" s="29"/>
      <c r="F837" s="29"/>
      <c r="G837" s="29"/>
      <c r="H837" s="29"/>
      <c r="I837" s="29"/>
      <c r="J837" s="29"/>
      <c r="K837" s="29"/>
      <c r="L837" s="29"/>
      <c r="M837" s="29"/>
      <c r="N837" s="29"/>
      <c r="O837" s="29"/>
      <c r="P837" s="29"/>
      <c r="Q837" s="29"/>
      <c r="S837" s="29"/>
      <c r="T837" s="29"/>
      <c r="U837" s="29"/>
      <c r="V837" s="29"/>
      <c r="W837" s="29"/>
      <c r="Z837" s="29"/>
      <c r="AA837" s="29"/>
      <c r="AB837" s="29"/>
      <c r="AC837" s="29"/>
      <c r="AD837" s="29"/>
      <c r="AE837" s="29"/>
      <c r="AF837" s="29"/>
      <c r="AG837" s="29"/>
      <c r="AH837" s="29"/>
      <c r="AI837" s="29"/>
      <c r="AJ837" s="29"/>
    </row>
    <row r="838" spans="1:36" ht="15.75" customHeight="1">
      <c r="A838" s="29"/>
      <c r="B838" s="29"/>
      <c r="C838" s="29"/>
      <c r="D838" s="29"/>
      <c r="E838" s="29"/>
      <c r="F838" s="29"/>
      <c r="G838" s="29"/>
      <c r="H838" s="29"/>
      <c r="I838" s="29"/>
      <c r="J838" s="29"/>
      <c r="K838" s="29"/>
      <c r="L838" s="29"/>
      <c r="M838" s="29"/>
      <c r="N838" s="29"/>
      <c r="O838" s="29"/>
      <c r="P838" s="29"/>
      <c r="Q838" s="29"/>
      <c r="S838" s="29"/>
      <c r="T838" s="29"/>
      <c r="U838" s="29"/>
      <c r="V838" s="29"/>
      <c r="W838" s="29"/>
      <c r="Z838" s="29"/>
      <c r="AA838" s="29"/>
      <c r="AB838" s="29"/>
      <c r="AC838" s="29"/>
      <c r="AD838" s="29"/>
      <c r="AE838" s="29"/>
      <c r="AF838" s="29"/>
      <c r="AG838" s="29"/>
      <c r="AH838" s="29"/>
      <c r="AI838" s="29"/>
      <c r="AJ838" s="29"/>
    </row>
    <row r="839" spans="1:36" ht="15.75" customHeight="1">
      <c r="A839" s="29"/>
      <c r="B839" s="29"/>
      <c r="C839" s="29"/>
      <c r="D839" s="29"/>
      <c r="E839" s="29"/>
      <c r="F839" s="29"/>
      <c r="G839" s="29"/>
      <c r="H839" s="29"/>
      <c r="I839" s="29"/>
      <c r="J839" s="29"/>
      <c r="K839" s="29"/>
      <c r="L839" s="29"/>
      <c r="M839" s="29"/>
      <c r="N839" s="29"/>
      <c r="O839" s="29"/>
      <c r="P839" s="29"/>
      <c r="Q839" s="29"/>
      <c r="S839" s="29"/>
      <c r="T839" s="29"/>
      <c r="U839" s="29"/>
      <c r="V839" s="29"/>
      <c r="W839" s="29"/>
      <c r="Z839" s="29"/>
      <c r="AA839" s="29"/>
      <c r="AB839" s="29"/>
      <c r="AC839" s="29"/>
      <c r="AD839" s="29"/>
      <c r="AE839" s="29"/>
      <c r="AF839" s="29"/>
      <c r="AG839" s="29"/>
      <c r="AH839" s="29"/>
      <c r="AI839" s="29"/>
      <c r="AJ839" s="29"/>
    </row>
    <row r="840" spans="1:36" ht="15.75" customHeight="1">
      <c r="A840" s="29"/>
      <c r="B840" s="29"/>
      <c r="C840" s="29"/>
      <c r="D840" s="29"/>
      <c r="E840" s="29"/>
      <c r="F840" s="29"/>
      <c r="G840" s="29"/>
      <c r="H840" s="29"/>
      <c r="I840" s="29"/>
      <c r="J840" s="29"/>
      <c r="K840" s="29"/>
      <c r="L840" s="29"/>
      <c r="M840" s="29"/>
      <c r="N840" s="29"/>
      <c r="O840" s="29"/>
      <c r="P840" s="29"/>
      <c r="Q840" s="29"/>
      <c r="S840" s="29"/>
      <c r="T840" s="29"/>
      <c r="U840" s="29"/>
      <c r="V840" s="29"/>
      <c r="W840" s="29"/>
      <c r="Z840" s="29"/>
      <c r="AA840" s="29"/>
      <c r="AB840" s="29"/>
      <c r="AC840" s="29"/>
      <c r="AD840" s="29"/>
      <c r="AE840" s="29"/>
      <c r="AF840" s="29"/>
      <c r="AG840" s="29"/>
      <c r="AH840" s="29"/>
      <c r="AI840" s="29"/>
      <c r="AJ840" s="29"/>
    </row>
    <row r="841" spans="1:36" ht="15.75" customHeight="1">
      <c r="A841" s="29"/>
      <c r="B841" s="29"/>
      <c r="C841" s="29"/>
      <c r="D841" s="29"/>
      <c r="E841" s="29"/>
      <c r="F841" s="29"/>
      <c r="G841" s="29"/>
      <c r="H841" s="29"/>
      <c r="I841" s="29"/>
      <c r="J841" s="29"/>
      <c r="K841" s="29"/>
      <c r="L841" s="29"/>
      <c r="M841" s="29"/>
      <c r="N841" s="29"/>
      <c r="O841" s="29"/>
      <c r="P841" s="29"/>
      <c r="Q841" s="29"/>
      <c r="S841" s="29"/>
      <c r="T841" s="29"/>
      <c r="U841" s="29"/>
      <c r="V841" s="29"/>
      <c r="W841" s="29"/>
      <c r="Z841" s="29"/>
      <c r="AA841" s="29"/>
      <c r="AB841" s="29"/>
      <c r="AC841" s="29"/>
      <c r="AD841" s="29"/>
      <c r="AE841" s="29"/>
      <c r="AF841" s="29"/>
      <c r="AG841" s="29"/>
      <c r="AH841" s="29"/>
      <c r="AI841" s="29"/>
      <c r="AJ841" s="29"/>
    </row>
    <row r="842" spans="1:36" ht="15.75" customHeight="1">
      <c r="A842" s="29"/>
      <c r="B842" s="29"/>
      <c r="C842" s="29"/>
      <c r="D842" s="29"/>
      <c r="E842" s="29"/>
      <c r="F842" s="29"/>
      <c r="G842" s="29"/>
      <c r="H842" s="29"/>
      <c r="I842" s="29"/>
      <c r="J842" s="29"/>
      <c r="K842" s="29"/>
      <c r="L842" s="29"/>
      <c r="M842" s="29"/>
      <c r="N842" s="29"/>
      <c r="O842" s="29"/>
      <c r="P842" s="29"/>
      <c r="Q842" s="29"/>
      <c r="S842" s="29"/>
      <c r="T842" s="29"/>
      <c r="U842" s="29"/>
      <c r="V842" s="29"/>
      <c r="W842" s="29"/>
      <c r="Z842" s="29"/>
      <c r="AA842" s="29"/>
      <c r="AB842" s="29"/>
      <c r="AC842" s="29"/>
      <c r="AD842" s="29"/>
      <c r="AE842" s="29"/>
      <c r="AF842" s="29"/>
      <c r="AG842" s="29"/>
      <c r="AH842" s="29"/>
      <c r="AI842" s="29"/>
      <c r="AJ842" s="29"/>
    </row>
    <row r="843" spans="1:36" ht="15.75" customHeight="1">
      <c r="A843" s="29"/>
      <c r="B843" s="29"/>
      <c r="C843" s="29"/>
      <c r="D843" s="29"/>
      <c r="E843" s="29"/>
      <c r="F843" s="29"/>
      <c r="G843" s="29"/>
      <c r="H843" s="29"/>
      <c r="I843" s="29"/>
      <c r="J843" s="29"/>
      <c r="K843" s="29"/>
      <c r="L843" s="29"/>
      <c r="M843" s="29"/>
      <c r="N843" s="29"/>
      <c r="O843" s="29"/>
      <c r="P843" s="29"/>
      <c r="Q843" s="29"/>
      <c r="S843" s="29"/>
      <c r="T843" s="29"/>
      <c r="U843" s="29"/>
      <c r="V843" s="29"/>
      <c r="W843" s="29"/>
      <c r="Z843" s="29"/>
      <c r="AA843" s="29"/>
      <c r="AB843" s="29"/>
      <c r="AC843" s="29"/>
      <c r="AD843" s="29"/>
      <c r="AE843" s="29"/>
      <c r="AF843" s="29"/>
      <c r="AG843" s="29"/>
      <c r="AH843" s="29"/>
      <c r="AI843" s="29"/>
      <c r="AJ843" s="29"/>
    </row>
    <row r="844" spans="1:36" ht="15.75" customHeight="1">
      <c r="A844" s="29"/>
      <c r="B844" s="29"/>
      <c r="C844" s="29"/>
      <c r="D844" s="29"/>
      <c r="E844" s="29"/>
      <c r="F844" s="29"/>
      <c r="G844" s="29"/>
      <c r="H844" s="29"/>
      <c r="I844" s="29"/>
      <c r="J844" s="29"/>
      <c r="K844" s="29"/>
      <c r="L844" s="29"/>
      <c r="M844" s="29"/>
      <c r="N844" s="29"/>
      <c r="O844" s="29"/>
      <c r="P844" s="29"/>
      <c r="Q844" s="29"/>
      <c r="S844" s="29"/>
      <c r="T844" s="29"/>
      <c r="U844" s="29"/>
      <c r="V844" s="29"/>
      <c r="W844" s="29"/>
      <c r="Z844" s="29"/>
      <c r="AA844" s="29"/>
      <c r="AB844" s="29"/>
      <c r="AC844" s="29"/>
      <c r="AD844" s="29"/>
      <c r="AE844" s="29"/>
      <c r="AF844" s="29"/>
      <c r="AG844" s="29"/>
      <c r="AH844" s="29"/>
      <c r="AI844" s="29"/>
      <c r="AJ844" s="29"/>
    </row>
    <row r="845" spans="1:36" ht="15.75" customHeight="1">
      <c r="A845" s="29"/>
      <c r="B845" s="29"/>
      <c r="C845" s="29"/>
      <c r="D845" s="29"/>
      <c r="E845" s="29"/>
      <c r="F845" s="29"/>
      <c r="G845" s="29"/>
      <c r="H845" s="29"/>
      <c r="I845" s="29"/>
      <c r="J845" s="29"/>
      <c r="K845" s="29"/>
      <c r="L845" s="29"/>
      <c r="M845" s="29"/>
      <c r="N845" s="29"/>
      <c r="O845" s="29"/>
      <c r="P845" s="29"/>
      <c r="Q845" s="29"/>
      <c r="S845" s="29"/>
      <c r="T845" s="29"/>
      <c r="U845" s="29"/>
      <c r="V845" s="29"/>
      <c r="W845" s="29"/>
      <c r="Z845" s="29"/>
      <c r="AA845" s="29"/>
      <c r="AB845" s="29"/>
      <c r="AC845" s="29"/>
      <c r="AD845" s="29"/>
      <c r="AE845" s="29"/>
      <c r="AF845" s="29"/>
      <c r="AG845" s="29"/>
      <c r="AH845" s="29"/>
      <c r="AI845" s="29"/>
      <c r="AJ845" s="29"/>
    </row>
    <row r="846" spans="1:36" ht="15.75" customHeight="1">
      <c r="A846" s="29"/>
      <c r="B846" s="29"/>
      <c r="C846" s="29"/>
      <c r="D846" s="29"/>
      <c r="E846" s="29"/>
      <c r="F846" s="29"/>
      <c r="G846" s="29"/>
      <c r="H846" s="29"/>
      <c r="I846" s="29"/>
      <c r="J846" s="29"/>
      <c r="K846" s="29"/>
      <c r="L846" s="29"/>
      <c r="M846" s="29"/>
      <c r="N846" s="29"/>
      <c r="O846" s="29"/>
      <c r="P846" s="29"/>
      <c r="Q846" s="29"/>
      <c r="S846" s="29"/>
      <c r="T846" s="29"/>
      <c r="U846" s="29"/>
      <c r="V846" s="29"/>
      <c r="W846" s="29"/>
      <c r="Z846" s="29"/>
      <c r="AA846" s="29"/>
      <c r="AB846" s="29"/>
      <c r="AC846" s="29"/>
      <c r="AD846" s="29"/>
      <c r="AE846" s="29"/>
      <c r="AF846" s="29"/>
      <c r="AG846" s="29"/>
      <c r="AH846" s="29"/>
      <c r="AI846" s="29"/>
      <c r="AJ846" s="29"/>
    </row>
    <row r="847" spans="1:36" ht="15.75" customHeight="1">
      <c r="A847" s="29"/>
      <c r="B847" s="29"/>
      <c r="C847" s="29"/>
      <c r="D847" s="29"/>
      <c r="E847" s="29"/>
      <c r="F847" s="29"/>
      <c r="G847" s="29"/>
      <c r="H847" s="29"/>
      <c r="I847" s="29"/>
      <c r="J847" s="29"/>
      <c r="K847" s="29"/>
      <c r="L847" s="29"/>
      <c r="M847" s="29"/>
      <c r="N847" s="29"/>
      <c r="O847" s="29"/>
      <c r="P847" s="29"/>
      <c r="Q847" s="29"/>
      <c r="S847" s="29"/>
      <c r="T847" s="29"/>
      <c r="U847" s="29"/>
      <c r="V847" s="29"/>
      <c r="W847" s="29"/>
      <c r="Z847" s="29"/>
      <c r="AA847" s="29"/>
      <c r="AB847" s="29"/>
      <c r="AC847" s="29"/>
      <c r="AD847" s="29"/>
      <c r="AE847" s="29"/>
      <c r="AF847" s="29"/>
      <c r="AG847" s="29"/>
      <c r="AH847" s="29"/>
      <c r="AI847" s="29"/>
      <c r="AJ847" s="29"/>
    </row>
    <row r="848" spans="1:36" ht="15.75" customHeight="1">
      <c r="A848" s="29"/>
      <c r="B848" s="29"/>
      <c r="C848" s="29"/>
      <c r="D848" s="29"/>
      <c r="E848" s="29"/>
      <c r="F848" s="29"/>
      <c r="G848" s="29"/>
      <c r="H848" s="29"/>
      <c r="I848" s="29"/>
      <c r="J848" s="29"/>
      <c r="K848" s="29"/>
      <c r="L848" s="29"/>
      <c r="M848" s="29"/>
      <c r="N848" s="29"/>
      <c r="O848" s="29"/>
      <c r="P848" s="29"/>
      <c r="Q848" s="29"/>
      <c r="S848" s="29"/>
      <c r="T848" s="29"/>
      <c r="U848" s="29"/>
      <c r="V848" s="29"/>
      <c r="W848" s="29"/>
      <c r="Z848" s="29"/>
      <c r="AA848" s="29"/>
      <c r="AB848" s="29"/>
      <c r="AC848" s="29"/>
      <c r="AD848" s="29"/>
      <c r="AE848" s="29"/>
      <c r="AF848" s="29"/>
      <c r="AG848" s="29"/>
      <c r="AH848" s="29"/>
      <c r="AI848" s="29"/>
      <c r="AJ848" s="29"/>
    </row>
    <row r="849" spans="1:36" ht="15.75" customHeight="1">
      <c r="A849" s="29"/>
      <c r="B849" s="29"/>
      <c r="C849" s="29"/>
      <c r="D849" s="29"/>
      <c r="E849" s="29"/>
      <c r="F849" s="29"/>
      <c r="G849" s="29"/>
      <c r="H849" s="29"/>
      <c r="I849" s="29"/>
      <c r="J849" s="29"/>
      <c r="K849" s="29"/>
      <c r="L849" s="29"/>
      <c r="M849" s="29"/>
      <c r="N849" s="29"/>
      <c r="O849" s="29"/>
      <c r="P849" s="29"/>
      <c r="Q849" s="29"/>
      <c r="S849" s="29"/>
      <c r="T849" s="29"/>
      <c r="U849" s="29"/>
      <c r="V849" s="29"/>
      <c r="W849" s="29"/>
      <c r="Z849" s="29"/>
      <c r="AA849" s="29"/>
      <c r="AB849" s="29"/>
      <c r="AC849" s="29"/>
      <c r="AD849" s="29"/>
      <c r="AE849" s="29"/>
      <c r="AF849" s="29"/>
      <c r="AG849" s="29"/>
      <c r="AH849" s="29"/>
      <c r="AI849" s="29"/>
      <c r="AJ849" s="29"/>
    </row>
    <row r="850" spans="1:36" ht="15.75" customHeight="1">
      <c r="A850" s="29"/>
      <c r="B850" s="29"/>
      <c r="C850" s="29"/>
      <c r="D850" s="29"/>
      <c r="E850" s="29"/>
      <c r="F850" s="29"/>
      <c r="G850" s="29"/>
      <c r="H850" s="29"/>
      <c r="I850" s="29"/>
      <c r="J850" s="29"/>
      <c r="K850" s="29"/>
      <c r="L850" s="29"/>
      <c r="M850" s="29"/>
      <c r="N850" s="29"/>
      <c r="O850" s="29"/>
      <c r="P850" s="29"/>
      <c r="Q850" s="29"/>
      <c r="S850" s="29"/>
      <c r="T850" s="29"/>
      <c r="U850" s="29"/>
      <c r="V850" s="29"/>
      <c r="W850" s="29"/>
      <c r="Z850" s="29"/>
      <c r="AA850" s="29"/>
      <c r="AB850" s="29"/>
      <c r="AC850" s="29"/>
      <c r="AD850" s="29"/>
      <c r="AE850" s="29"/>
      <c r="AF850" s="29"/>
      <c r="AG850" s="29"/>
      <c r="AH850" s="29"/>
      <c r="AI850" s="29"/>
      <c r="AJ850" s="29"/>
    </row>
    <row r="851" spans="1:36" ht="15.75" customHeight="1">
      <c r="A851" s="29"/>
      <c r="B851" s="29"/>
      <c r="C851" s="29"/>
      <c r="D851" s="29"/>
      <c r="E851" s="29"/>
      <c r="F851" s="29"/>
      <c r="G851" s="29"/>
      <c r="H851" s="29"/>
      <c r="I851" s="29"/>
      <c r="J851" s="29"/>
      <c r="K851" s="29"/>
      <c r="L851" s="29"/>
      <c r="M851" s="29"/>
      <c r="N851" s="29"/>
      <c r="O851" s="29"/>
      <c r="P851" s="29"/>
      <c r="Q851" s="29"/>
      <c r="S851" s="29"/>
      <c r="T851" s="29"/>
      <c r="U851" s="29"/>
      <c r="V851" s="29"/>
      <c r="W851" s="29"/>
      <c r="Z851" s="29"/>
      <c r="AA851" s="29"/>
      <c r="AB851" s="29"/>
      <c r="AC851" s="29"/>
      <c r="AD851" s="29"/>
      <c r="AE851" s="29"/>
      <c r="AF851" s="29"/>
      <c r="AG851" s="29"/>
      <c r="AH851" s="29"/>
      <c r="AI851" s="29"/>
      <c r="AJ851" s="29"/>
    </row>
    <row r="852" spans="1:36" ht="15.75" customHeight="1">
      <c r="A852" s="29"/>
      <c r="B852" s="29"/>
      <c r="C852" s="29"/>
      <c r="D852" s="29"/>
      <c r="E852" s="29"/>
      <c r="F852" s="29"/>
      <c r="G852" s="29"/>
      <c r="H852" s="29"/>
      <c r="I852" s="29"/>
      <c r="J852" s="29"/>
      <c r="K852" s="29"/>
      <c r="L852" s="29"/>
      <c r="M852" s="29"/>
      <c r="N852" s="29"/>
      <c r="O852" s="29"/>
      <c r="P852" s="29"/>
      <c r="Q852" s="29"/>
      <c r="S852" s="29"/>
      <c r="T852" s="29"/>
      <c r="U852" s="29"/>
      <c r="V852" s="29"/>
      <c r="W852" s="29"/>
      <c r="Z852" s="29"/>
      <c r="AA852" s="29"/>
      <c r="AB852" s="29"/>
      <c r="AC852" s="29"/>
      <c r="AD852" s="29"/>
      <c r="AE852" s="29"/>
      <c r="AF852" s="29"/>
      <c r="AG852" s="29"/>
      <c r="AH852" s="29"/>
      <c r="AI852" s="29"/>
      <c r="AJ852" s="29"/>
    </row>
    <row r="853" spans="1:36" ht="15.75" customHeight="1">
      <c r="A853" s="29"/>
      <c r="B853" s="29"/>
      <c r="C853" s="29"/>
      <c r="D853" s="29"/>
      <c r="E853" s="29"/>
      <c r="F853" s="29"/>
      <c r="G853" s="29"/>
      <c r="H853" s="29"/>
      <c r="I853" s="29"/>
      <c r="J853" s="29"/>
      <c r="K853" s="29"/>
      <c r="L853" s="29"/>
      <c r="M853" s="29"/>
      <c r="N853" s="29"/>
      <c r="O853" s="29"/>
      <c r="P853" s="29"/>
      <c r="Q853" s="29"/>
      <c r="S853" s="29"/>
      <c r="T853" s="29"/>
      <c r="U853" s="29"/>
      <c r="V853" s="29"/>
      <c r="W853" s="29"/>
      <c r="Z853" s="29"/>
      <c r="AA853" s="29"/>
      <c r="AB853" s="29"/>
      <c r="AC853" s="29"/>
      <c r="AD853" s="29"/>
      <c r="AE853" s="29"/>
      <c r="AF853" s="29"/>
      <c r="AG853" s="29"/>
      <c r="AH853" s="29"/>
      <c r="AI853" s="29"/>
      <c r="AJ853" s="29"/>
    </row>
    <row r="854" spans="1:36" ht="15.75" customHeight="1">
      <c r="A854" s="29"/>
      <c r="B854" s="29"/>
      <c r="C854" s="29"/>
      <c r="D854" s="29"/>
      <c r="E854" s="29"/>
      <c r="F854" s="29"/>
      <c r="G854" s="29"/>
      <c r="H854" s="29"/>
      <c r="I854" s="29"/>
      <c r="J854" s="29"/>
      <c r="K854" s="29"/>
      <c r="L854" s="29"/>
      <c r="M854" s="29"/>
      <c r="N854" s="29"/>
      <c r="O854" s="29"/>
      <c r="P854" s="29"/>
      <c r="Q854" s="29"/>
      <c r="S854" s="29"/>
      <c r="T854" s="29"/>
      <c r="U854" s="29"/>
      <c r="V854" s="29"/>
      <c r="W854" s="29"/>
      <c r="Z854" s="29"/>
      <c r="AA854" s="29"/>
      <c r="AB854" s="29"/>
      <c r="AC854" s="29"/>
      <c r="AD854" s="29"/>
      <c r="AE854" s="29"/>
      <c r="AF854" s="29"/>
      <c r="AG854" s="29"/>
      <c r="AH854" s="29"/>
      <c r="AI854" s="29"/>
      <c r="AJ854" s="29"/>
    </row>
    <row r="855" spans="1:36" ht="15.75" customHeight="1">
      <c r="A855" s="29"/>
      <c r="B855" s="29"/>
      <c r="C855" s="29"/>
      <c r="D855" s="29"/>
      <c r="E855" s="29"/>
      <c r="F855" s="29"/>
      <c r="G855" s="29"/>
      <c r="H855" s="29"/>
      <c r="I855" s="29"/>
      <c r="J855" s="29"/>
      <c r="K855" s="29"/>
      <c r="L855" s="29"/>
      <c r="M855" s="29"/>
      <c r="N855" s="29"/>
      <c r="O855" s="29"/>
      <c r="P855" s="29"/>
      <c r="Q855" s="29"/>
      <c r="S855" s="29"/>
      <c r="T855" s="29"/>
      <c r="U855" s="29"/>
      <c r="V855" s="29"/>
      <c r="W855" s="29"/>
      <c r="Z855" s="29"/>
      <c r="AA855" s="29"/>
      <c r="AB855" s="29"/>
      <c r="AC855" s="29"/>
      <c r="AD855" s="29"/>
      <c r="AE855" s="29"/>
      <c r="AF855" s="29"/>
      <c r="AG855" s="29"/>
      <c r="AH855" s="29"/>
      <c r="AI855" s="29"/>
      <c r="AJ855" s="29"/>
    </row>
    <row r="856" spans="1:36" ht="15.75" customHeight="1">
      <c r="A856" s="29"/>
      <c r="B856" s="29"/>
      <c r="C856" s="29"/>
      <c r="D856" s="29"/>
      <c r="E856" s="29"/>
      <c r="F856" s="29"/>
      <c r="G856" s="29"/>
      <c r="H856" s="29"/>
      <c r="I856" s="29"/>
      <c r="J856" s="29"/>
      <c r="K856" s="29"/>
      <c r="L856" s="29"/>
      <c r="M856" s="29"/>
      <c r="N856" s="29"/>
      <c r="O856" s="29"/>
      <c r="P856" s="29"/>
      <c r="Q856" s="29"/>
      <c r="S856" s="29"/>
      <c r="T856" s="29"/>
      <c r="U856" s="29"/>
      <c r="V856" s="29"/>
      <c r="W856" s="29"/>
      <c r="Z856" s="29"/>
      <c r="AA856" s="29"/>
      <c r="AB856" s="29"/>
      <c r="AC856" s="29"/>
      <c r="AD856" s="29"/>
      <c r="AE856" s="29"/>
      <c r="AF856" s="29"/>
      <c r="AG856" s="29"/>
      <c r="AH856" s="29"/>
      <c r="AI856" s="29"/>
      <c r="AJ856" s="29"/>
    </row>
    <row r="857" spans="1:36" ht="15.75" customHeight="1">
      <c r="A857" s="29"/>
      <c r="B857" s="29"/>
      <c r="C857" s="29"/>
      <c r="D857" s="29"/>
      <c r="E857" s="29"/>
      <c r="F857" s="29"/>
      <c r="G857" s="29"/>
      <c r="H857" s="29"/>
      <c r="I857" s="29"/>
      <c r="J857" s="29"/>
      <c r="K857" s="29"/>
      <c r="L857" s="29"/>
      <c r="M857" s="29"/>
      <c r="N857" s="29"/>
      <c r="O857" s="29"/>
      <c r="P857" s="29"/>
      <c r="Q857" s="29"/>
      <c r="S857" s="29"/>
      <c r="T857" s="29"/>
      <c r="U857" s="29"/>
      <c r="V857" s="29"/>
      <c r="W857" s="29"/>
      <c r="Z857" s="29"/>
      <c r="AA857" s="29"/>
      <c r="AB857" s="29"/>
      <c r="AC857" s="29"/>
      <c r="AD857" s="29"/>
      <c r="AE857" s="29"/>
      <c r="AF857" s="29"/>
      <c r="AG857" s="29"/>
      <c r="AH857" s="29"/>
      <c r="AI857" s="29"/>
      <c r="AJ857" s="29"/>
    </row>
    <row r="858" spans="1:36" ht="15.75" customHeight="1">
      <c r="A858" s="29"/>
      <c r="B858" s="29"/>
      <c r="C858" s="29"/>
      <c r="D858" s="29"/>
      <c r="E858" s="29"/>
      <c r="F858" s="29"/>
      <c r="G858" s="29"/>
      <c r="H858" s="29"/>
      <c r="I858" s="29"/>
      <c r="J858" s="29"/>
      <c r="K858" s="29"/>
      <c r="L858" s="29"/>
      <c r="M858" s="29"/>
      <c r="N858" s="29"/>
      <c r="O858" s="29"/>
      <c r="P858" s="29"/>
      <c r="Q858" s="29"/>
      <c r="S858" s="29"/>
      <c r="T858" s="29"/>
      <c r="U858" s="29"/>
      <c r="V858" s="29"/>
      <c r="W858" s="29"/>
      <c r="Z858" s="29"/>
      <c r="AA858" s="29"/>
      <c r="AB858" s="29"/>
      <c r="AC858" s="29"/>
      <c r="AD858" s="29"/>
      <c r="AE858" s="29"/>
      <c r="AF858" s="29"/>
      <c r="AG858" s="29"/>
      <c r="AH858" s="29"/>
      <c r="AI858" s="29"/>
      <c r="AJ858" s="29"/>
    </row>
    <row r="859" spans="1:36" ht="15.75" customHeight="1">
      <c r="A859" s="29"/>
      <c r="B859" s="29"/>
      <c r="C859" s="29"/>
      <c r="D859" s="29"/>
      <c r="E859" s="29"/>
      <c r="F859" s="29"/>
      <c r="G859" s="29"/>
      <c r="H859" s="29"/>
      <c r="I859" s="29"/>
      <c r="J859" s="29"/>
      <c r="K859" s="29"/>
      <c r="L859" s="29"/>
      <c r="M859" s="29"/>
      <c r="N859" s="29"/>
      <c r="O859" s="29"/>
      <c r="P859" s="29"/>
      <c r="Q859" s="29"/>
      <c r="S859" s="29"/>
      <c r="T859" s="29"/>
      <c r="U859" s="29"/>
      <c r="V859" s="29"/>
      <c r="W859" s="29"/>
      <c r="Z859" s="29"/>
      <c r="AA859" s="29"/>
      <c r="AB859" s="29"/>
      <c r="AC859" s="29"/>
      <c r="AD859" s="29"/>
      <c r="AE859" s="29"/>
      <c r="AF859" s="29"/>
      <c r="AG859" s="29"/>
      <c r="AH859" s="29"/>
      <c r="AI859" s="29"/>
      <c r="AJ859" s="29"/>
    </row>
    <row r="860" spans="1:36" ht="15.75" customHeight="1">
      <c r="A860" s="29"/>
      <c r="B860" s="29"/>
      <c r="C860" s="29"/>
      <c r="D860" s="29"/>
      <c r="E860" s="29"/>
      <c r="F860" s="29"/>
      <c r="G860" s="29"/>
      <c r="H860" s="29"/>
      <c r="I860" s="29"/>
      <c r="J860" s="29"/>
      <c r="K860" s="29"/>
      <c r="L860" s="29"/>
      <c r="M860" s="29"/>
      <c r="N860" s="29"/>
      <c r="O860" s="29"/>
      <c r="P860" s="29"/>
      <c r="Q860" s="29"/>
      <c r="S860" s="29"/>
      <c r="T860" s="29"/>
      <c r="U860" s="29"/>
      <c r="V860" s="29"/>
      <c r="W860" s="29"/>
      <c r="Z860" s="29"/>
      <c r="AA860" s="29"/>
      <c r="AB860" s="29"/>
      <c r="AC860" s="29"/>
      <c r="AD860" s="29"/>
      <c r="AE860" s="29"/>
      <c r="AF860" s="29"/>
      <c r="AG860" s="29"/>
      <c r="AH860" s="29"/>
      <c r="AI860" s="29"/>
      <c r="AJ860" s="29"/>
    </row>
    <row r="861" spans="1:36" ht="15.75" customHeight="1">
      <c r="A861" s="29"/>
      <c r="B861" s="29"/>
      <c r="C861" s="29"/>
      <c r="D861" s="29"/>
      <c r="E861" s="29"/>
      <c r="F861" s="29"/>
      <c r="G861" s="29"/>
      <c r="H861" s="29"/>
      <c r="I861" s="29"/>
      <c r="J861" s="29"/>
      <c r="K861" s="29"/>
      <c r="L861" s="29"/>
      <c r="M861" s="29"/>
      <c r="N861" s="29"/>
      <c r="O861" s="29"/>
      <c r="P861" s="29"/>
      <c r="Q861" s="29"/>
      <c r="S861" s="29"/>
      <c r="T861" s="29"/>
      <c r="U861" s="29"/>
      <c r="V861" s="29"/>
      <c r="W861" s="29"/>
      <c r="Z861" s="29"/>
      <c r="AA861" s="29"/>
      <c r="AB861" s="29"/>
      <c r="AC861" s="29"/>
      <c r="AD861" s="29"/>
      <c r="AE861" s="29"/>
      <c r="AF861" s="29"/>
      <c r="AG861" s="29"/>
      <c r="AH861" s="29"/>
      <c r="AI861" s="29"/>
      <c r="AJ861" s="29"/>
    </row>
    <row r="862" spans="1:36" ht="15.75" customHeight="1">
      <c r="A862" s="29"/>
      <c r="B862" s="29"/>
      <c r="C862" s="29"/>
      <c r="D862" s="29"/>
      <c r="E862" s="29"/>
      <c r="F862" s="29"/>
      <c r="G862" s="29"/>
      <c r="H862" s="29"/>
      <c r="I862" s="29"/>
      <c r="J862" s="29"/>
      <c r="K862" s="29"/>
      <c r="L862" s="29"/>
      <c r="M862" s="29"/>
      <c r="N862" s="29"/>
      <c r="O862" s="29"/>
      <c r="P862" s="29"/>
      <c r="Q862" s="29"/>
      <c r="S862" s="29"/>
      <c r="T862" s="29"/>
      <c r="U862" s="29"/>
      <c r="V862" s="29"/>
      <c r="W862" s="29"/>
      <c r="Z862" s="29"/>
      <c r="AA862" s="29"/>
      <c r="AB862" s="29"/>
      <c r="AC862" s="29"/>
      <c r="AD862" s="29"/>
      <c r="AE862" s="29"/>
      <c r="AF862" s="29"/>
      <c r="AG862" s="29"/>
      <c r="AH862" s="29"/>
      <c r="AI862" s="29"/>
      <c r="AJ862" s="29"/>
    </row>
    <row r="863" spans="1:36" ht="15.75" customHeight="1">
      <c r="A863" s="29"/>
      <c r="B863" s="29"/>
      <c r="C863" s="29"/>
      <c r="D863" s="29"/>
      <c r="E863" s="29"/>
      <c r="F863" s="29"/>
      <c r="G863" s="29"/>
      <c r="H863" s="29"/>
      <c r="I863" s="29"/>
      <c r="J863" s="29"/>
      <c r="K863" s="29"/>
      <c r="L863" s="29"/>
      <c r="M863" s="29"/>
      <c r="N863" s="29"/>
      <c r="O863" s="29"/>
      <c r="P863" s="29"/>
      <c r="Q863" s="29"/>
      <c r="S863" s="29"/>
      <c r="T863" s="29"/>
      <c r="U863" s="29"/>
      <c r="V863" s="29"/>
      <c r="W863" s="29"/>
      <c r="Z863" s="29"/>
      <c r="AA863" s="29"/>
      <c r="AB863" s="29"/>
      <c r="AC863" s="29"/>
      <c r="AD863" s="29"/>
      <c r="AE863" s="29"/>
      <c r="AF863" s="29"/>
      <c r="AG863" s="29"/>
      <c r="AH863" s="29"/>
      <c r="AI863" s="29"/>
      <c r="AJ863" s="29"/>
    </row>
    <row r="864" spans="1:36" ht="15.75" customHeight="1">
      <c r="A864" s="29"/>
      <c r="B864" s="29"/>
      <c r="C864" s="29"/>
      <c r="D864" s="29"/>
      <c r="E864" s="29"/>
      <c r="F864" s="29"/>
      <c r="G864" s="29"/>
      <c r="H864" s="29"/>
      <c r="I864" s="29"/>
      <c r="J864" s="29"/>
      <c r="K864" s="29"/>
      <c r="L864" s="29"/>
      <c r="M864" s="29"/>
      <c r="N864" s="29"/>
      <c r="O864" s="29"/>
      <c r="P864" s="29"/>
      <c r="Q864" s="29"/>
      <c r="S864" s="29"/>
      <c r="T864" s="29"/>
      <c r="U864" s="29"/>
      <c r="V864" s="29"/>
      <c r="W864" s="29"/>
      <c r="Z864" s="29"/>
      <c r="AA864" s="29"/>
      <c r="AB864" s="29"/>
      <c r="AC864" s="29"/>
      <c r="AD864" s="29"/>
      <c r="AE864" s="29"/>
      <c r="AF864" s="29"/>
      <c r="AG864" s="29"/>
      <c r="AH864" s="29"/>
      <c r="AI864" s="29"/>
      <c r="AJ864" s="29"/>
    </row>
    <row r="865" spans="1:36" ht="15.75" customHeight="1">
      <c r="A865" s="29"/>
      <c r="B865" s="29"/>
      <c r="C865" s="29"/>
      <c r="D865" s="29"/>
      <c r="E865" s="29"/>
      <c r="F865" s="29"/>
      <c r="G865" s="29"/>
      <c r="H865" s="29"/>
      <c r="I865" s="29"/>
      <c r="J865" s="29"/>
      <c r="K865" s="29"/>
      <c r="L865" s="29"/>
      <c r="M865" s="29"/>
      <c r="N865" s="29"/>
      <c r="O865" s="29"/>
      <c r="P865" s="29"/>
      <c r="Q865" s="29"/>
      <c r="S865" s="29"/>
      <c r="T865" s="29"/>
      <c r="U865" s="29"/>
      <c r="V865" s="29"/>
      <c r="W865" s="29"/>
      <c r="Z865" s="29"/>
      <c r="AA865" s="29"/>
      <c r="AB865" s="29"/>
      <c r="AC865" s="29"/>
      <c r="AD865" s="29"/>
      <c r="AE865" s="29"/>
      <c r="AF865" s="29"/>
      <c r="AG865" s="29"/>
      <c r="AH865" s="29"/>
      <c r="AI865" s="29"/>
      <c r="AJ865" s="29"/>
    </row>
    <row r="866" spans="1:36" ht="15.75" customHeight="1">
      <c r="A866" s="29"/>
      <c r="B866" s="29"/>
      <c r="C866" s="29"/>
      <c r="D866" s="29"/>
      <c r="E866" s="29"/>
      <c r="F866" s="29"/>
      <c r="G866" s="29"/>
      <c r="H866" s="29"/>
      <c r="I866" s="29"/>
      <c r="J866" s="29"/>
      <c r="K866" s="29"/>
      <c r="L866" s="29"/>
      <c r="M866" s="29"/>
      <c r="N866" s="29"/>
      <c r="O866" s="29"/>
      <c r="P866" s="29"/>
      <c r="Q866" s="29"/>
      <c r="S866" s="29"/>
      <c r="T866" s="29"/>
      <c r="U866" s="29"/>
      <c r="V866" s="29"/>
      <c r="W866" s="29"/>
      <c r="Z866" s="29"/>
      <c r="AA866" s="29"/>
      <c r="AB866" s="29"/>
      <c r="AC866" s="29"/>
      <c r="AD866" s="29"/>
      <c r="AE866" s="29"/>
      <c r="AF866" s="29"/>
      <c r="AG866" s="29"/>
      <c r="AH866" s="29"/>
      <c r="AI866" s="29"/>
      <c r="AJ866" s="29"/>
    </row>
    <row r="867" spans="1:36" ht="15.75" customHeight="1">
      <c r="A867" s="29"/>
      <c r="B867" s="29"/>
      <c r="C867" s="29"/>
      <c r="D867" s="29"/>
      <c r="E867" s="29"/>
      <c r="F867" s="29"/>
      <c r="G867" s="29"/>
      <c r="H867" s="29"/>
      <c r="I867" s="29"/>
      <c r="J867" s="29"/>
      <c r="K867" s="29"/>
      <c r="L867" s="29"/>
      <c r="M867" s="29"/>
      <c r="N867" s="29"/>
      <c r="O867" s="29"/>
      <c r="P867" s="29"/>
      <c r="Q867" s="29"/>
      <c r="S867" s="29"/>
      <c r="T867" s="29"/>
      <c r="U867" s="29"/>
      <c r="V867" s="29"/>
      <c r="W867" s="29"/>
      <c r="Z867" s="29"/>
      <c r="AA867" s="29"/>
      <c r="AB867" s="29"/>
      <c r="AC867" s="29"/>
      <c r="AD867" s="29"/>
      <c r="AE867" s="29"/>
      <c r="AF867" s="29"/>
      <c r="AG867" s="29"/>
      <c r="AH867" s="29"/>
      <c r="AI867" s="29"/>
      <c r="AJ867" s="29"/>
    </row>
    <row r="868" spans="1:36" ht="15.75" customHeight="1">
      <c r="A868" s="29"/>
      <c r="B868" s="29"/>
      <c r="C868" s="29"/>
      <c r="D868" s="29"/>
      <c r="E868" s="29"/>
      <c r="F868" s="29"/>
      <c r="G868" s="29"/>
      <c r="H868" s="29"/>
      <c r="I868" s="29"/>
      <c r="J868" s="29"/>
      <c r="K868" s="29"/>
      <c r="L868" s="29"/>
      <c r="M868" s="29"/>
      <c r="N868" s="29"/>
      <c r="O868" s="29"/>
      <c r="P868" s="29"/>
      <c r="Q868" s="29"/>
      <c r="S868" s="29"/>
      <c r="T868" s="29"/>
      <c r="U868" s="29"/>
      <c r="V868" s="29"/>
      <c r="W868" s="29"/>
      <c r="Z868" s="29"/>
      <c r="AA868" s="29"/>
      <c r="AB868" s="29"/>
      <c r="AC868" s="29"/>
      <c r="AD868" s="29"/>
      <c r="AE868" s="29"/>
      <c r="AF868" s="29"/>
      <c r="AG868" s="29"/>
      <c r="AH868" s="29"/>
      <c r="AI868" s="29"/>
      <c r="AJ868" s="29"/>
    </row>
    <row r="869" spans="1:36" ht="15.75" customHeight="1">
      <c r="A869" s="29"/>
      <c r="B869" s="29"/>
      <c r="C869" s="29"/>
      <c r="D869" s="29"/>
      <c r="E869" s="29"/>
      <c r="F869" s="29"/>
      <c r="G869" s="29"/>
      <c r="H869" s="29"/>
      <c r="I869" s="29"/>
      <c r="J869" s="29"/>
      <c r="K869" s="29"/>
      <c r="L869" s="29"/>
      <c r="M869" s="29"/>
      <c r="N869" s="29"/>
      <c r="O869" s="29"/>
      <c r="P869" s="29"/>
      <c r="Q869" s="29"/>
      <c r="S869" s="29"/>
      <c r="T869" s="29"/>
      <c r="U869" s="29"/>
      <c r="V869" s="29"/>
      <c r="W869" s="29"/>
      <c r="Z869" s="29"/>
      <c r="AA869" s="29"/>
      <c r="AB869" s="29"/>
      <c r="AC869" s="29"/>
      <c r="AD869" s="29"/>
      <c r="AE869" s="29"/>
      <c r="AF869" s="29"/>
      <c r="AG869" s="29"/>
      <c r="AH869" s="29"/>
      <c r="AI869" s="29"/>
      <c r="AJ869" s="29"/>
    </row>
    <row r="870" spans="1:36" ht="15.75" customHeight="1">
      <c r="A870" s="29"/>
      <c r="B870" s="29"/>
      <c r="C870" s="29"/>
      <c r="D870" s="29"/>
      <c r="E870" s="29"/>
      <c r="F870" s="29"/>
      <c r="G870" s="29"/>
      <c r="H870" s="29"/>
      <c r="I870" s="29"/>
      <c r="J870" s="29"/>
      <c r="K870" s="29"/>
      <c r="L870" s="29"/>
      <c r="M870" s="29"/>
      <c r="N870" s="29"/>
      <c r="O870" s="29"/>
      <c r="P870" s="29"/>
      <c r="Q870" s="29"/>
      <c r="S870" s="29"/>
      <c r="T870" s="29"/>
      <c r="U870" s="29"/>
      <c r="V870" s="29"/>
      <c r="W870" s="29"/>
      <c r="Z870" s="29"/>
      <c r="AA870" s="29"/>
      <c r="AB870" s="29"/>
      <c r="AC870" s="29"/>
      <c r="AD870" s="29"/>
      <c r="AE870" s="29"/>
      <c r="AF870" s="29"/>
      <c r="AG870" s="29"/>
      <c r="AH870" s="29"/>
      <c r="AI870" s="29"/>
      <c r="AJ870" s="29"/>
    </row>
    <row r="871" spans="1:36" ht="15.75" customHeight="1">
      <c r="A871" s="29"/>
      <c r="B871" s="29"/>
      <c r="C871" s="29"/>
      <c r="D871" s="29"/>
      <c r="E871" s="29"/>
      <c r="F871" s="29"/>
      <c r="G871" s="29"/>
      <c r="H871" s="29"/>
      <c r="I871" s="29"/>
      <c r="J871" s="29"/>
      <c r="K871" s="29"/>
      <c r="L871" s="29"/>
      <c r="M871" s="29"/>
      <c r="N871" s="29"/>
      <c r="O871" s="29"/>
      <c r="P871" s="29"/>
      <c r="Q871" s="29"/>
      <c r="S871" s="29"/>
      <c r="T871" s="29"/>
      <c r="U871" s="29"/>
      <c r="V871" s="29"/>
      <c r="W871" s="29"/>
      <c r="Z871" s="29"/>
      <c r="AA871" s="29"/>
      <c r="AB871" s="29"/>
      <c r="AC871" s="29"/>
      <c r="AD871" s="29"/>
      <c r="AE871" s="29"/>
      <c r="AF871" s="29"/>
      <c r="AG871" s="29"/>
      <c r="AH871" s="29"/>
      <c r="AI871" s="29"/>
      <c r="AJ871" s="29"/>
    </row>
    <row r="872" spans="1:36" ht="15.75" customHeight="1">
      <c r="A872" s="29"/>
      <c r="B872" s="29"/>
      <c r="C872" s="29"/>
      <c r="D872" s="29"/>
      <c r="E872" s="29"/>
      <c r="F872" s="29"/>
      <c r="G872" s="29"/>
      <c r="H872" s="29"/>
      <c r="I872" s="29"/>
      <c r="J872" s="29"/>
      <c r="K872" s="29"/>
      <c r="L872" s="29"/>
      <c r="M872" s="29"/>
      <c r="N872" s="29"/>
      <c r="O872" s="29"/>
      <c r="P872" s="29"/>
      <c r="Q872" s="29"/>
      <c r="S872" s="29"/>
      <c r="T872" s="29"/>
      <c r="U872" s="29"/>
      <c r="V872" s="29"/>
      <c r="W872" s="29"/>
      <c r="Z872" s="29"/>
      <c r="AA872" s="29"/>
      <c r="AB872" s="29"/>
      <c r="AC872" s="29"/>
      <c r="AD872" s="29"/>
      <c r="AE872" s="29"/>
      <c r="AF872" s="29"/>
      <c r="AG872" s="29"/>
      <c r="AH872" s="29"/>
      <c r="AI872" s="29"/>
      <c r="AJ872" s="29"/>
    </row>
    <row r="873" spans="1:36" ht="15.75" customHeight="1">
      <c r="A873" s="29"/>
      <c r="B873" s="29"/>
      <c r="C873" s="29"/>
      <c r="D873" s="29"/>
      <c r="E873" s="29"/>
      <c r="F873" s="29"/>
      <c r="G873" s="29"/>
      <c r="H873" s="29"/>
      <c r="I873" s="29"/>
      <c r="J873" s="29"/>
      <c r="K873" s="29"/>
      <c r="L873" s="29"/>
      <c r="M873" s="29"/>
      <c r="N873" s="29"/>
      <c r="O873" s="29"/>
      <c r="P873" s="29"/>
      <c r="Q873" s="29"/>
      <c r="S873" s="29"/>
      <c r="T873" s="29"/>
      <c r="U873" s="29"/>
      <c r="V873" s="29"/>
      <c r="W873" s="29"/>
      <c r="Z873" s="29"/>
      <c r="AA873" s="29"/>
      <c r="AB873" s="29"/>
      <c r="AC873" s="29"/>
      <c r="AD873" s="29"/>
      <c r="AE873" s="29"/>
      <c r="AF873" s="29"/>
      <c r="AG873" s="29"/>
      <c r="AH873" s="29"/>
      <c r="AI873" s="29"/>
      <c r="AJ873" s="29"/>
    </row>
    <row r="874" spans="1:36" ht="15.75" customHeight="1">
      <c r="A874" s="29"/>
      <c r="B874" s="29"/>
      <c r="C874" s="29"/>
      <c r="D874" s="29"/>
      <c r="E874" s="29"/>
      <c r="F874" s="29"/>
      <c r="G874" s="29"/>
      <c r="H874" s="29"/>
      <c r="I874" s="29"/>
      <c r="J874" s="29"/>
      <c r="K874" s="29"/>
      <c r="L874" s="29"/>
      <c r="M874" s="29"/>
      <c r="N874" s="29"/>
      <c r="O874" s="29"/>
      <c r="P874" s="29"/>
      <c r="Q874" s="29"/>
      <c r="S874" s="29"/>
      <c r="T874" s="29"/>
      <c r="U874" s="29"/>
      <c r="V874" s="29"/>
      <c r="W874" s="29"/>
      <c r="Z874" s="29"/>
      <c r="AA874" s="29"/>
      <c r="AB874" s="29"/>
      <c r="AC874" s="29"/>
      <c r="AD874" s="29"/>
      <c r="AE874" s="29"/>
      <c r="AF874" s="29"/>
      <c r="AG874" s="29"/>
      <c r="AH874" s="29"/>
      <c r="AI874" s="29"/>
      <c r="AJ874" s="29"/>
    </row>
    <row r="875" spans="1:36" ht="15.75" customHeight="1">
      <c r="A875" s="29"/>
      <c r="B875" s="29"/>
      <c r="C875" s="29"/>
      <c r="D875" s="29"/>
      <c r="E875" s="29"/>
      <c r="F875" s="29"/>
      <c r="G875" s="29"/>
      <c r="H875" s="29"/>
      <c r="I875" s="29"/>
      <c r="J875" s="29"/>
      <c r="K875" s="29"/>
      <c r="L875" s="29"/>
      <c r="M875" s="29"/>
      <c r="N875" s="29"/>
      <c r="O875" s="29"/>
      <c r="P875" s="29"/>
      <c r="Q875" s="29"/>
      <c r="S875" s="29"/>
      <c r="T875" s="29"/>
      <c r="U875" s="29"/>
      <c r="V875" s="29"/>
      <c r="W875" s="29"/>
      <c r="Z875" s="29"/>
      <c r="AA875" s="29"/>
      <c r="AB875" s="29"/>
      <c r="AC875" s="29"/>
      <c r="AD875" s="29"/>
      <c r="AE875" s="29"/>
      <c r="AF875" s="29"/>
      <c r="AG875" s="29"/>
      <c r="AH875" s="29"/>
      <c r="AI875" s="29"/>
      <c r="AJ875" s="29"/>
    </row>
    <row r="876" spans="1:36" ht="15.75" customHeight="1">
      <c r="A876" s="29"/>
      <c r="B876" s="29"/>
      <c r="C876" s="29"/>
      <c r="D876" s="29"/>
      <c r="E876" s="29"/>
      <c r="F876" s="29"/>
      <c r="G876" s="29"/>
      <c r="H876" s="29"/>
      <c r="I876" s="29"/>
      <c r="J876" s="29"/>
      <c r="K876" s="29"/>
      <c r="L876" s="29"/>
      <c r="M876" s="29"/>
      <c r="N876" s="29"/>
      <c r="O876" s="29"/>
      <c r="P876" s="29"/>
      <c r="Q876" s="29"/>
      <c r="S876" s="29"/>
      <c r="T876" s="29"/>
      <c r="U876" s="29"/>
      <c r="V876" s="29"/>
      <c r="W876" s="29"/>
      <c r="Z876" s="29"/>
      <c r="AA876" s="29"/>
      <c r="AB876" s="29"/>
      <c r="AC876" s="29"/>
      <c r="AD876" s="29"/>
      <c r="AE876" s="29"/>
      <c r="AF876" s="29"/>
      <c r="AG876" s="29"/>
      <c r="AH876" s="29"/>
      <c r="AI876" s="29"/>
      <c r="AJ876" s="29"/>
    </row>
    <row r="877" spans="1:36" ht="15.75" customHeight="1">
      <c r="A877" s="29"/>
      <c r="B877" s="29"/>
      <c r="C877" s="29"/>
      <c r="D877" s="29"/>
      <c r="E877" s="29"/>
      <c r="F877" s="29"/>
      <c r="G877" s="29"/>
      <c r="H877" s="29"/>
      <c r="I877" s="29"/>
      <c r="J877" s="29"/>
      <c r="K877" s="29"/>
      <c r="L877" s="29"/>
      <c r="M877" s="29"/>
      <c r="N877" s="29"/>
      <c r="O877" s="29"/>
      <c r="P877" s="29"/>
      <c r="Q877" s="29"/>
      <c r="S877" s="29"/>
      <c r="T877" s="29"/>
      <c r="U877" s="29"/>
      <c r="V877" s="29"/>
      <c r="W877" s="29"/>
      <c r="Z877" s="29"/>
      <c r="AA877" s="29"/>
      <c r="AB877" s="29"/>
      <c r="AC877" s="29"/>
      <c r="AD877" s="29"/>
      <c r="AE877" s="29"/>
      <c r="AF877" s="29"/>
      <c r="AG877" s="29"/>
      <c r="AH877" s="29"/>
      <c r="AI877" s="29"/>
      <c r="AJ877" s="29"/>
    </row>
    <row r="878" spans="1:36" ht="15.75" customHeight="1">
      <c r="A878" s="29"/>
      <c r="B878" s="29"/>
      <c r="C878" s="29"/>
      <c r="D878" s="29"/>
      <c r="E878" s="29"/>
      <c r="F878" s="29"/>
      <c r="G878" s="29"/>
      <c r="H878" s="29"/>
      <c r="I878" s="29"/>
      <c r="J878" s="29"/>
      <c r="K878" s="29"/>
      <c r="L878" s="29"/>
      <c r="M878" s="29"/>
      <c r="N878" s="29"/>
      <c r="O878" s="29"/>
      <c r="P878" s="29"/>
      <c r="Q878" s="29"/>
      <c r="S878" s="29"/>
      <c r="T878" s="29"/>
      <c r="U878" s="29"/>
      <c r="V878" s="29"/>
      <c r="W878" s="29"/>
      <c r="Z878" s="29"/>
      <c r="AA878" s="29"/>
      <c r="AB878" s="29"/>
      <c r="AC878" s="29"/>
      <c r="AD878" s="29"/>
      <c r="AE878" s="29"/>
      <c r="AF878" s="29"/>
      <c r="AG878" s="29"/>
      <c r="AH878" s="29"/>
      <c r="AI878" s="29"/>
      <c r="AJ878" s="29"/>
    </row>
    <row r="879" spans="1:36" ht="15.75" customHeight="1">
      <c r="A879" s="29"/>
      <c r="B879" s="29"/>
      <c r="C879" s="29"/>
      <c r="D879" s="29"/>
      <c r="E879" s="29"/>
      <c r="F879" s="29"/>
      <c r="G879" s="29"/>
      <c r="H879" s="29"/>
      <c r="I879" s="29"/>
      <c r="J879" s="29"/>
      <c r="K879" s="29"/>
      <c r="L879" s="29"/>
      <c r="M879" s="29"/>
      <c r="N879" s="29"/>
      <c r="O879" s="29"/>
      <c r="P879" s="29"/>
      <c r="Q879" s="29"/>
      <c r="S879" s="29"/>
      <c r="T879" s="29"/>
      <c r="U879" s="29"/>
      <c r="V879" s="29"/>
      <c r="W879" s="29"/>
      <c r="Z879" s="29"/>
      <c r="AA879" s="29"/>
      <c r="AB879" s="29"/>
      <c r="AC879" s="29"/>
      <c r="AD879" s="29"/>
      <c r="AE879" s="29"/>
      <c r="AF879" s="29"/>
      <c r="AG879" s="29"/>
      <c r="AH879" s="29"/>
      <c r="AI879" s="29"/>
      <c r="AJ879" s="29"/>
    </row>
    <row r="880" spans="1:36" ht="15.75" customHeight="1">
      <c r="A880" s="29"/>
      <c r="B880" s="29"/>
      <c r="C880" s="29"/>
      <c r="D880" s="29"/>
      <c r="E880" s="29"/>
      <c r="F880" s="29"/>
      <c r="G880" s="29"/>
      <c r="H880" s="29"/>
      <c r="I880" s="29"/>
      <c r="J880" s="29"/>
      <c r="K880" s="29"/>
      <c r="L880" s="29"/>
      <c r="M880" s="29"/>
      <c r="N880" s="29"/>
      <c r="O880" s="29"/>
      <c r="P880" s="29"/>
      <c r="Q880" s="29"/>
      <c r="S880" s="29"/>
      <c r="T880" s="29"/>
      <c r="U880" s="29"/>
      <c r="V880" s="29"/>
      <c r="W880" s="29"/>
      <c r="Z880" s="29"/>
      <c r="AA880" s="29"/>
      <c r="AB880" s="29"/>
      <c r="AC880" s="29"/>
      <c r="AD880" s="29"/>
      <c r="AE880" s="29"/>
      <c r="AF880" s="29"/>
      <c r="AG880" s="29"/>
      <c r="AH880" s="29"/>
      <c r="AI880" s="29"/>
      <c r="AJ880" s="29"/>
    </row>
    <row r="881" spans="1:36" ht="15.75" customHeight="1">
      <c r="A881" s="29"/>
      <c r="B881" s="29"/>
      <c r="C881" s="29"/>
      <c r="D881" s="29"/>
      <c r="E881" s="29"/>
      <c r="F881" s="29"/>
      <c r="G881" s="29"/>
      <c r="H881" s="29"/>
      <c r="I881" s="29"/>
      <c r="J881" s="29"/>
      <c r="K881" s="29"/>
      <c r="L881" s="29"/>
      <c r="M881" s="29"/>
      <c r="N881" s="29"/>
      <c r="O881" s="29"/>
      <c r="P881" s="29"/>
      <c r="Q881" s="29"/>
      <c r="S881" s="29"/>
      <c r="T881" s="29"/>
      <c r="U881" s="29"/>
      <c r="V881" s="29"/>
      <c r="W881" s="29"/>
      <c r="Z881" s="29"/>
      <c r="AA881" s="29"/>
      <c r="AB881" s="29"/>
      <c r="AC881" s="29"/>
      <c r="AD881" s="29"/>
      <c r="AE881" s="29"/>
      <c r="AF881" s="29"/>
      <c r="AG881" s="29"/>
      <c r="AH881" s="29"/>
      <c r="AI881" s="29"/>
      <c r="AJ881" s="29"/>
    </row>
    <row r="882" spans="1:36" ht="15.75" customHeight="1">
      <c r="A882" s="29"/>
      <c r="B882" s="29"/>
      <c r="C882" s="29"/>
      <c r="D882" s="29"/>
      <c r="E882" s="29"/>
      <c r="F882" s="29"/>
      <c r="G882" s="29"/>
      <c r="H882" s="29"/>
      <c r="I882" s="29"/>
      <c r="J882" s="29"/>
      <c r="K882" s="29"/>
      <c r="L882" s="29"/>
      <c r="M882" s="29"/>
      <c r="N882" s="29"/>
      <c r="O882" s="29"/>
      <c r="P882" s="29"/>
      <c r="Q882" s="29"/>
      <c r="S882" s="29"/>
      <c r="T882" s="29"/>
      <c r="U882" s="29"/>
      <c r="V882" s="29"/>
      <c r="W882" s="29"/>
      <c r="Z882" s="29"/>
      <c r="AA882" s="29"/>
      <c r="AB882" s="29"/>
      <c r="AC882" s="29"/>
      <c r="AD882" s="29"/>
      <c r="AE882" s="29"/>
      <c r="AF882" s="29"/>
      <c r="AG882" s="29"/>
      <c r="AH882" s="29"/>
      <c r="AI882" s="29"/>
      <c r="AJ882" s="29"/>
    </row>
    <row r="883" spans="1:36" ht="15.75" customHeight="1">
      <c r="A883" s="29"/>
      <c r="B883" s="29"/>
      <c r="C883" s="29"/>
      <c r="D883" s="29"/>
      <c r="E883" s="29"/>
      <c r="F883" s="29"/>
      <c r="G883" s="29"/>
      <c r="H883" s="29"/>
      <c r="I883" s="29"/>
      <c r="J883" s="29"/>
      <c r="K883" s="29"/>
      <c r="L883" s="29"/>
      <c r="M883" s="29"/>
      <c r="N883" s="29"/>
      <c r="O883" s="29"/>
      <c r="P883" s="29"/>
      <c r="Q883" s="29"/>
      <c r="S883" s="29"/>
      <c r="T883" s="29"/>
      <c r="U883" s="29"/>
      <c r="V883" s="29"/>
      <c r="W883" s="29"/>
      <c r="Z883" s="29"/>
      <c r="AA883" s="29"/>
      <c r="AB883" s="29"/>
      <c r="AC883" s="29"/>
      <c r="AD883" s="29"/>
      <c r="AE883" s="29"/>
      <c r="AF883" s="29"/>
      <c r="AG883" s="29"/>
      <c r="AH883" s="29"/>
      <c r="AI883" s="29"/>
      <c r="AJ883" s="29"/>
    </row>
    <row r="884" spans="1:36" ht="15.75" customHeight="1">
      <c r="A884" s="29"/>
      <c r="B884" s="29"/>
      <c r="C884" s="29"/>
      <c r="D884" s="29"/>
      <c r="E884" s="29"/>
      <c r="F884" s="29"/>
      <c r="G884" s="29"/>
      <c r="H884" s="29"/>
      <c r="I884" s="29"/>
      <c r="J884" s="29"/>
      <c r="K884" s="29"/>
      <c r="L884" s="29"/>
      <c r="M884" s="29"/>
      <c r="N884" s="29"/>
      <c r="O884" s="29"/>
      <c r="P884" s="29"/>
      <c r="Q884" s="29"/>
      <c r="S884" s="29"/>
      <c r="T884" s="29"/>
      <c r="U884" s="29"/>
      <c r="V884" s="29"/>
      <c r="W884" s="29"/>
      <c r="Z884" s="29"/>
      <c r="AA884" s="29"/>
      <c r="AB884" s="29"/>
      <c r="AC884" s="29"/>
      <c r="AD884" s="29"/>
      <c r="AE884" s="29"/>
      <c r="AF884" s="29"/>
      <c r="AG884" s="29"/>
      <c r="AH884" s="29"/>
      <c r="AI884" s="29"/>
      <c r="AJ884" s="29"/>
    </row>
    <row r="885" spans="1:36" ht="15.75" customHeight="1">
      <c r="A885" s="29"/>
      <c r="B885" s="29"/>
      <c r="C885" s="29"/>
      <c r="D885" s="29"/>
      <c r="E885" s="29"/>
      <c r="F885" s="29"/>
      <c r="G885" s="29"/>
      <c r="H885" s="29"/>
      <c r="I885" s="29"/>
      <c r="J885" s="29"/>
      <c r="K885" s="29"/>
      <c r="L885" s="29"/>
      <c r="M885" s="29"/>
      <c r="N885" s="29"/>
      <c r="O885" s="29"/>
      <c r="P885" s="29"/>
      <c r="Q885" s="29"/>
      <c r="S885" s="29"/>
      <c r="T885" s="29"/>
      <c r="U885" s="29"/>
      <c r="V885" s="29"/>
      <c r="W885" s="29"/>
      <c r="Z885" s="29"/>
      <c r="AA885" s="29"/>
      <c r="AB885" s="29"/>
      <c r="AC885" s="29"/>
      <c r="AD885" s="29"/>
      <c r="AE885" s="29"/>
      <c r="AF885" s="29"/>
      <c r="AG885" s="29"/>
      <c r="AH885" s="29"/>
      <c r="AI885" s="29"/>
      <c r="AJ885" s="29"/>
    </row>
    <row r="886" spans="1:36" ht="15.75" customHeight="1">
      <c r="A886" s="29"/>
      <c r="B886" s="29"/>
      <c r="C886" s="29"/>
      <c r="D886" s="29"/>
      <c r="E886" s="29"/>
      <c r="F886" s="29"/>
      <c r="G886" s="29"/>
      <c r="H886" s="29"/>
      <c r="I886" s="29"/>
      <c r="J886" s="29"/>
      <c r="K886" s="29"/>
      <c r="L886" s="29"/>
      <c r="M886" s="29"/>
      <c r="N886" s="29"/>
      <c r="O886" s="29"/>
      <c r="P886" s="29"/>
      <c r="Q886" s="29"/>
      <c r="S886" s="29"/>
      <c r="T886" s="29"/>
      <c r="U886" s="29"/>
      <c r="V886" s="29"/>
      <c r="W886" s="29"/>
      <c r="Z886" s="29"/>
      <c r="AA886" s="29"/>
      <c r="AB886" s="29"/>
      <c r="AC886" s="29"/>
      <c r="AD886" s="29"/>
      <c r="AE886" s="29"/>
      <c r="AF886" s="29"/>
      <c r="AG886" s="29"/>
      <c r="AH886" s="29"/>
      <c r="AI886" s="29"/>
      <c r="AJ886" s="29"/>
    </row>
    <row r="887" spans="1:36" ht="15.75" customHeight="1">
      <c r="A887" s="29"/>
      <c r="B887" s="29"/>
      <c r="C887" s="29"/>
      <c r="D887" s="29"/>
      <c r="E887" s="29"/>
      <c r="F887" s="29"/>
      <c r="G887" s="29"/>
      <c r="H887" s="29"/>
      <c r="I887" s="29"/>
      <c r="J887" s="29"/>
      <c r="K887" s="29"/>
      <c r="L887" s="29"/>
      <c r="M887" s="29"/>
      <c r="N887" s="29"/>
      <c r="O887" s="29"/>
      <c r="P887" s="29"/>
      <c r="Q887" s="29"/>
      <c r="S887" s="29"/>
      <c r="T887" s="29"/>
      <c r="U887" s="29"/>
      <c r="V887" s="29"/>
      <c r="W887" s="29"/>
      <c r="Z887" s="29"/>
      <c r="AA887" s="29"/>
      <c r="AB887" s="29"/>
      <c r="AC887" s="29"/>
      <c r="AD887" s="29"/>
      <c r="AE887" s="29"/>
      <c r="AF887" s="29"/>
      <c r="AG887" s="29"/>
      <c r="AH887" s="29"/>
      <c r="AI887" s="29"/>
      <c r="AJ887" s="29"/>
    </row>
    <row r="888" spans="1:36" ht="15.75" customHeight="1">
      <c r="A888" s="29"/>
      <c r="B888" s="29"/>
      <c r="C888" s="29"/>
      <c r="D888" s="29"/>
      <c r="E888" s="29"/>
      <c r="F888" s="29"/>
      <c r="G888" s="29"/>
      <c r="H888" s="29"/>
      <c r="I888" s="29"/>
      <c r="J888" s="29"/>
      <c r="K888" s="29"/>
      <c r="L888" s="29"/>
      <c r="M888" s="29"/>
      <c r="N888" s="29"/>
      <c r="O888" s="29"/>
      <c r="P888" s="29"/>
      <c r="Q888" s="29"/>
      <c r="S888" s="29"/>
      <c r="T888" s="29"/>
      <c r="U888" s="29"/>
      <c r="V888" s="29"/>
      <c r="W888" s="29"/>
      <c r="Z888" s="29"/>
      <c r="AA888" s="29"/>
      <c r="AB888" s="29"/>
      <c r="AC888" s="29"/>
      <c r="AD888" s="29"/>
      <c r="AE888" s="29"/>
      <c r="AF888" s="29"/>
      <c r="AG888" s="29"/>
      <c r="AH888" s="29"/>
      <c r="AI888" s="29"/>
      <c r="AJ888" s="29"/>
    </row>
    <row r="889" spans="1:36" ht="15.75" customHeight="1">
      <c r="A889" s="29"/>
      <c r="B889" s="29"/>
      <c r="C889" s="29"/>
      <c r="D889" s="29"/>
      <c r="E889" s="29"/>
      <c r="F889" s="29"/>
      <c r="G889" s="29"/>
      <c r="H889" s="29"/>
      <c r="I889" s="29"/>
      <c r="J889" s="29"/>
      <c r="K889" s="29"/>
      <c r="L889" s="29"/>
      <c r="M889" s="29"/>
      <c r="N889" s="29"/>
      <c r="O889" s="29"/>
      <c r="P889" s="29"/>
      <c r="Q889" s="29"/>
      <c r="S889" s="29"/>
      <c r="T889" s="29"/>
      <c r="U889" s="29"/>
      <c r="V889" s="29"/>
      <c r="W889" s="29"/>
      <c r="Z889" s="29"/>
      <c r="AA889" s="29"/>
      <c r="AB889" s="29"/>
      <c r="AC889" s="29"/>
      <c r="AD889" s="29"/>
      <c r="AE889" s="29"/>
      <c r="AF889" s="29"/>
      <c r="AG889" s="29"/>
      <c r="AH889" s="29"/>
      <c r="AI889" s="29"/>
      <c r="AJ889" s="29"/>
    </row>
    <row r="890" spans="1:36" ht="15.75" customHeight="1">
      <c r="A890" s="29"/>
      <c r="B890" s="29"/>
      <c r="C890" s="29"/>
      <c r="D890" s="29"/>
      <c r="E890" s="29"/>
      <c r="F890" s="29"/>
      <c r="G890" s="29"/>
      <c r="H890" s="29"/>
      <c r="I890" s="29"/>
      <c r="J890" s="29"/>
      <c r="K890" s="29"/>
      <c r="L890" s="29"/>
      <c r="M890" s="29"/>
      <c r="N890" s="29"/>
      <c r="O890" s="29"/>
      <c r="P890" s="29"/>
      <c r="Q890" s="29"/>
      <c r="S890" s="29"/>
      <c r="T890" s="29"/>
      <c r="U890" s="29"/>
      <c r="V890" s="29"/>
      <c r="W890" s="29"/>
      <c r="Z890" s="29"/>
      <c r="AA890" s="29"/>
      <c r="AB890" s="29"/>
      <c r="AC890" s="29"/>
      <c r="AD890" s="29"/>
      <c r="AE890" s="29"/>
      <c r="AF890" s="29"/>
      <c r="AG890" s="29"/>
      <c r="AH890" s="29"/>
      <c r="AI890" s="29"/>
      <c r="AJ890" s="29"/>
    </row>
    <row r="891" spans="1:36" ht="15.75" customHeight="1">
      <c r="A891" s="29"/>
      <c r="B891" s="29"/>
      <c r="C891" s="29"/>
      <c r="D891" s="29"/>
      <c r="E891" s="29"/>
      <c r="F891" s="29"/>
      <c r="G891" s="29"/>
      <c r="H891" s="29"/>
      <c r="I891" s="29"/>
      <c r="J891" s="29"/>
      <c r="K891" s="29"/>
      <c r="L891" s="29"/>
      <c r="M891" s="29"/>
      <c r="N891" s="29"/>
      <c r="O891" s="29"/>
      <c r="P891" s="29"/>
      <c r="Q891" s="29"/>
      <c r="S891" s="29"/>
      <c r="T891" s="29"/>
      <c r="U891" s="29"/>
      <c r="V891" s="29"/>
      <c r="W891" s="29"/>
      <c r="Z891" s="29"/>
      <c r="AA891" s="29"/>
      <c r="AB891" s="29"/>
      <c r="AC891" s="29"/>
      <c r="AD891" s="29"/>
      <c r="AE891" s="29"/>
      <c r="AF891" s="29"/>
      <c r="AG891" s="29"/>
      <c r="AH891" s="29"/>
      <c r="AI891" s="29"/>
      <c r="AJ891" s="29"/>
    </row>
    <row r="892" spans="1:36" ht="15.75" customHeight="1">
      <c r="A892" s="29"/>
      <c r="B892" s="29"/>
      <c r="C892" s="29"/>
      <c r="D892" s="29"/>
      <c r="E892" s="29"/>
      <c r="F892" s="29"/>
      <c r="G892" s="29"/>
      <c r="H892" s="29"/>
      <c r="I892" s="29"/>
      <c r="J892" s="29"/>
      <c r="K892" s="29"/>
      <c r="L892" s="29"/>
      <c r="M892" s="29"/>
      <c r="N892" s="29"/>
      <c r="O892" s="29"/>
      <c r="P892" s="29"/>
      <c r="Q892" s="29"/>
      <c r="S892" s="29"/>
      <c r="T892" s="29"/>
      <c r="U892" s="29"/>
      <c r="V892" s="29"/>
      <c r="W892" s="29"/>
      <c r="Z892" s="29"/>
      <c r="AA892" s="29"/>
      <c r="AB892" s="29"/>
      <c r="AC892" s="29"/>
      <c r="AD892" s="29"/>
      <c r="AE892" s="29"/>
      <c r="AF892" s="29"/>
      <c r="AG892" s="29"/>
      <c r="AH892" s="29"/>
      <c r="AI892" s="29"/>
      <c r="AJ892" s="29"/>
    </row>
    <row r="893" spans="1:36" ht="15.75" customHeight="1">
      <c r="A893" s="29"/>
      <c r="B893" s="29"/>
      <c r="C893" s="29"/>
      <c r="D893" s="29"/>
      <c r="E893" s="29"/>
      <c r="F893" s="29"/>
      <c r="G893" s="29"/>
      <c r="H893" s="29"/>
      <c r="I893" s="29"/>
      <c r="J893" s="29"/>
      <c r="K893" s="29"/>
      <c r="L893" s="29"/>
      <c r="M893" s="29"/>
      <c r="N893" s="29"/>
      <c r="O893" s="29"/>
      <c r="P893" s="29"/>
      <c r="Q893" s="29"/>
      <c r="S893" s="29"/>
      <c r="T893" s="29"/>
      <c r="U893" s="29"/>
      <c r="V893" s="29"/>
      <c r="W893" s="29"/>
      <c r="Z893" s="29"/>
      <c r="AA893" s="29"/>
      <c r="AB893" s="29"/>
      <c r="AC893" s="29"/>
      <c r="AD893" s="29"/>
      <c r="AE893" s="29"/>
      <c r="AF893" s="29"/>
      <c r="AG893" s="29"/>
      <c r="AH893" s="29"/>
      <c r="AI893" s="29"/>
      <c r="AJ893" s="29"/>
    </row>
    <row r="894" spans="1:36" ht="15.75" customHeight="1">
      <c r="A894" s="29"/>
      <c r="B894" s="29"/>
      <c r="C894" s="29"/>
      <c r="D894" s="29"/>
      <c r="E894" s="29"/>
      <c r="F894" s="29"/>
      <c r="G894" s="29"/>
      <c r="H894" s="29"/>
      <c r="I894" s="29"/>
      <c r="J894" s="29"/>
      <c r="K894" s="29"/>
      <c r="L894" s="29"/>
      <c r="M894" s="29"/>
      <c r="N894" s="29"/>
      <c r="O894" s="29"/>
      <c r="P894" s="29"/>
      <c r="Q894" s="29"/>
      <c r="S894" s="29"/>
      <c r="T894" s="29"/>
      <c r="U894" s="29"/>
      <c r="V894" s="29"/>
      <c r="W894" s="29"/>
      <c r="Z894" s="29"/>
      <c r="AA894" s="29"/>
      <c r="AB894" s="29"/>
      <c r="AC894" s="29"/>
      <c r="AD894" s="29"/>
      <c r="AE894" s="29"/>
      <c r="AF894" s="29"/>
      <c r="AG894" s="29"/>
      <c r="AH894" s="29"/>
      <c r="AI894" s="29"/>
      <c r="AJ894" s="29"/>
    </row>
    <row r="895" spans="1:36" ht="15.75" customHeight="1">
      <c r="A895" s="29"/>
      <c r="B895" s="29"/>
      <c r="C895" s="29"/>
      <c r="D895" s="29"/>
      <c r="E895" s="29"/>
      <c r="F895" s="29"/>
      <c r="G895" s="29"/>
      <c r="H895" s="29"/>
      <c r="I895" s="29"/>
      <c r="J895" s="29"/>
      <c r="K895" s="29"/>
      <c r="L895" s="29"/>
      <c r="M895" s="29"/>
      <c r="N895" s="29"/>
      <c r="O895" s="29"/>
      <c r="P895" s="29"/>
      <c r="Q895" s="29"/>
      <c r="S895" s="29"/>
      <c r="T895" s="29"/>
      <c r="U895" s="29"/>
      <c r="V895" s="29"/>
      <c r="W895" s="29"/>
      <c r="Z895" s="29"/>
      <c r="AA895" s="29"/>
      <c r="AB895" s="29"/>
      <c r="AC895" s="29"/>
      <c r="AD895" s="29"/>
      <c r="AE895" s="29"/>
      <c r="AF895" s="29"/>
      <c r="AG895" s="29"/>
      <c r="AH895" s="29"/>
      <c r="AI895" s="29"/>
      <c r="AJ895" s="29"/>
    </row>
    <row r="896" spans="1:36" ht="15.75" customHeight="1">
      <c r="A896" s="29"/>
      <c r="B896" s="29"/>
      <c r="C896" s="29"/>
      <c r="D896" s="29"/>
      <c r="E896" s="29"/>
      <c r="F896" s="29"/>
      <c r="G896" s="29"/>
      <c r="H896" s="29"/>
      <c r="I896" s="29"/>
      <c r="J896" s="29"/>
      <c r="K896" s="29"/>
      <c r="L896" s="29"/>
      <c r="M896" s="29"/>
      <c r="N896" s="29"/>
      <c r="O896" s="29"/>
      <c r="P896" s="29"/>
      <c r="Q896" s="29"/>
      <c r="S896" s="29"/>
      <c r="T896" s="29"/>
      <c r="U896" s="29"/>
      <c r="V896" s="29"/>
      <c r="W896" s="29"/>
      <c r="Z896" s="29"/>
      <c r="AA896" s="29"/>
      <c r="AB896" s="29"/>
      <c r="AC896" s="29"/>
      <c r="AD896" s="29"/>
      <c r="AE896" s="29"/>
      <c r="AF896" s="29"/>
      <c r="AG896" s="29"/>
      <c r="AH896" s="29"/>
      <c r="AI896" s="29"/>
      <c r="AJ896" s="29"/>
    </row>
    <row r="897" spans="1:36" ht="15.75" customHeight="1">
      <c r="A897" s="29"/>
      <c r="B897" s="29"/>
      <c r="C897" s="29"/>
      <c r="D897" s="29"/>
      <c r="E897" s="29"/>
      <c r="F897" s="29"/>
      <c r="G897" s="29"/>
      <c r="H897" s="29"/>
      <c r="I897" s="29"/>
      <c r="J897" s="29"/>
      <c r="K897" s="29"/>
      <c r="L897" s="29"/>
      <c r="M897" s="29"/>
      <c r="N897" s="29"/>
      <c r="O897" s="29"/>
      <c r="P897" s="29"/>
      <c r="Q897" s="29"/>
      <c r="S897" s="29"/>
      <c r="T897" s="29"/>
      <c r="U897" s="29"/>
      <c r="V897" s="29"/>
      <c r="W897" s="29"/>
      <c r="Z897" s="29"/>
      <c r="AA897" s="29"/>
      <c r="AB897" s="29"/>
      <c r="AC897" s="29"/>
      <c r="AD897" s="29"/>
      <c r="AE897" s="29"/>
      <c r="AF897" s="29"/>
      <c r="AG897" s="29"/>
      <c r="AH897" s="29"/>
      <c r="AI897" s="29"/>
      <c r="AJ897" s="29"/>
    </row>
    <row r="898" spans="1:36" ht="15.75" customHeight="1">
      <c r="A898" s="29"/>
      <c r="B898" s="29"/>
      <c r="C898" s="29"/>
      <c r="D898" s="29"/>
      <c r="E898" s="29"/>
      <c r="F898" s="29"/>
      <c r="G898" s="29"/>
      <c r="H898" s="29"/>
      <c r="I898" s="29"/>
      <c r="J898" s="29"/>
      <c r="K898" s="29"/>
      <c r="L898" s="29"/>
      <c r="M898" s="29"/>
      <c r="N898" s="29"/>
      <c r="O898" s="29"/>
      <c r="P898" s="29"/>
      <c r="Q898" s="29"/>
      <c r="S898" s="29"/>
      <c r="T898" s="29"/>
      <c r="U898" s="29"/>
      <c r="V898" s="29"/>
      <c r="W898" s="29"/>
      <c r="Z898" s="29"/>
      <c r="AA898" s="29"/>
      <c r="AB898" s="29"/>
      <c r="AC898" s="29"/>
      <c r="AD898" s="29"/>
      <c r="AE898" s="29"/>
      <c r="AF898" s="29"/>
      <c r="AG898" s="29"/>
      <c r="AH898" s="29"/>
      <c r="AI898" s="29"/>
      <c r="AJ898" s="29"/>
    </row>
    <row r="899" spans="1:36" ht="15.75" customHeight="1">
      <c r="A899" s="29"/>
      <c r="B899" s="29"/>
      <c r="C899" s="29"/>
      <c r="D899" s="29"/>
      <c r="E899" s="29"/>
      <c r="F899" s="29"/>
      <c r="G899" s="29"/>
      <c r="H899" s="29"/>
      <c r="I899" s="29"/>
      <c r="J899" s="29"/>
      <c r="K899" s="29"/>
      <c r="L899" s="29"/>
      <c r="M899" s="29"/>
      <c r="N899" s="29"/>
      <c r="O899" s="29"/>
      <c r="P899" s="29"/>
      <c r="Q899" s="29"/>
      <c r="S899" s="29"/>
      <c r="T899" s="29"/>
      <c r="U899" s="29"/>
      <c r="V899" s="29"/>
      <c r="W899" s="29"/>
      <c r="Z899" s="29"/>
      <c r="AA899" s="29"/>
      <c r="AB899" s="29"/>
      <c r="AC899" s="29"/>
      <c r="AD899" s="29"/>
      <c r="AE899" s="29"/>
      <c r="AF899" s="29"/>
      <c r="AG899" s="29"/>
      <c r="AH899" s="29"/>
      <c r="AI899" s="29"/>
      <c r="AJ899" s="29"/>
    </row>
    <row r="900" spans="1:36" ht="15.75" customHeight="1">
      <c r="A900" s="29"/>
      <c r="B900" s="29"/>
      <c r="C900" s="29"/>
      <c r="D900" s="29"/>
      <c r="E900" s="29"/>
      <c r="F900" s="29"/>
      <c r="G900" s="29"/>
      <c r="H900" s="29"/>
      <c r="I900" s="29"/>
      <c r="J900" s="29"/>
      <c r="K900" s="29"/>
      <c r="L900" s="29"/>
      <c r="M900" s="29"/>
      <c r="N900" s="29"/>
      <c r="O900" s="29"/>
      <c r="P900" s="29"/>
      <c r="Q900" s="29"/>
      <c r="S900" s="29"/>
      <c r="T900" s="29"/>
      <c r="U900" s="29"/>
      <c r="V900" s="29"/>
      <c r="W900" s="29"/>
      <c r="Z900" s="29"/>
      <c r="AA900" s="29"/>
      <c r="AB900" s="29"/>
      <c r="AC900" s="29"/>
      <c r="AD900" s="29"/>
      <c r="AE900" s="29"/>
      <c r="AF900" s="29"/>
      <c r="AG900" s="29"/>
      <c r="AH900" s="29"/>
      <c r="AI900" s="29"/>
      <c r="AJ900" s="29"/>
    </row>
    <row r="901" spans="1:36" ht="15.75" customHeight="1">
      <c r="A901" s="29"/>
      <c r="B901" s="29"/>
      <c r="C901" s="29"/>
      <c r="D901" s="29"/>
      <c r="E901" s="29"/>
      <c r="F901" s="29"/>
      <c r="G901" s="29"/>
      <c r="H901" s="29"/>
      <c r="I901" s="29"/>
      <c r="J901" s="29"/>
      <c r="K901" s="29"/>
      <c r="L901" s="29"/>
      <c r="M901" s="29"/>
      <c r="N901" s="29"/>
      <c r="O901" s="29"/>
      <c r="P901" s="29"/>
      <c r="Q901" s="29"/>
      <c r="S901" s="29"/>
      <c r="T901" s="29"/>
      <c r="U901" s="29"/>
      <c r="V901" s="29"/>
      <c r="W901" s="29"/>
      <c r="Z901" s="29"/>
      <c r="AA901" s="29"/>
      <c r="AB901" s="29"/>
      <c r="AC901" s="29"/>
      <c r="AD901" s="29"/>
      <c r="AE901" s="29"/>
      <c r="AF901" s="29"/>
      <c r="AG901" s="29"/>
      <c r="AH901" s="29"/>
      <c r="AI901" s="29"/>
      <c r="AJ901" s="29"/>
    </row>
    <row r="902" spans="1:36" ht="15.75" customHeight="1">
      <c r="A902" s="29"/>
      <c r="B902" s="29"/>
      <c r="C902" s="29"/>
      <c r="D902" s="29"/>
      <c r="E902" s="29"/>
      <c r="F902" s="29"/>
      <c r="G902" s="29"/>
      <c r="H902" s="29"/>
      <c r="I902" s="29"/>
      <c r="J902" s="29"/>
      <c r="K902" s="29"/>
      <c r="L902" s="29"/>
      <c r="M902" s="29"/>
      <c r="N902" s="29"/>
      <c r="O902" s="29"/>
      <c r="P902" s="29"/>
      <c r="Q902" s="29"/>
      <c r="S902" s="29"/>
      <c r="T902" s="29"/>
      <c r="U902" s="29"/>
      <c r="V902" s="29"/>
      <c r="W902" s="29"/>
      <c r="Z902" s="29"/>
      <c r="AA902" s="29"/>
      <c r="AB902" s="29"/>
      <c r="AC902" s="29"/>
      <c r="AD902" s="29"/>
      <c r="AE902" s="29"/>
      <c r="AF902" s="29"/>
      <c r="AG902" s="29"/>
      <c r="AH902" s="29"/>
      <c r="AI902" s="29"/>
      <c r="AJ902" s="29"/>
    </row>
    <row r="903" spans="1:36" ht="15.75" customHeight="1">
      <c r="A903" s="29"/>
      <c r="B903" s="29"/>
      <c r="C903" s="29"/>
      <c r="D903" s="29"/>
      <c r="E903" s="29"/>
      <c r="F903" s="29"/>
      <c r="G903" s="29"/>
      <c r="H903" s="29"/>
      <c r="I903" s="29"/>
      <c r="J903" s="29"/>
      <c r="K903" s="29"/>
      <c r="L903" s="29"/>
      <c r="M903" s="29"/>
      <c r="N903" s="29"/>
      <c r="O903" s="29"/>
      <c r="P903" s="29"/>
      <c r="Q903" s="29"/>
      <c r="S903" s="29"/>
      <c r="T903" s="29"/>
      <c r="U903" s="29"/>
      <c r="V903" s="29"/>
      <c r="W903" s="29"/>
      <c r="Z903" s="29"/>
      <c r="AA903" s="29"/>
      <c r="AB903" s="29"/>
      <c r="AC903" s="29"/>
      <c r="AD903" s="29"/>
      <c r="AE903" s="29"/>
      <c r="AF903" s="29"/>
      <c r="AG903" s="29"/>
      <c r="AH903" s="29"/>
      <c r="AI903" s="29"/>
      <c r="AJ903" s="29"/>
    </row>
    <row r="904" spans="1:36" ht="15.75" customHeight="1">
      <c r="A904" s="29"/>
      <c r="B904" s="29"/>
      <c r="C904" s="29"/>
      <c r="D904" s="29"/>
      <c r="E904" s="29"/>
      <c r="F904" s="29"/>
      <c r="G904" s="29"/>
      <c r="H904" s="29"/>
      <c r="I904" s="29"/>
      <c r="J904" s="29"/>
      <c r="K904" s="29"/>
      <c r="L904" s="29"/>
      <c r="M904" s="29"/>
      <c r="N904" s="29"/>
      <c r="O904" s="29"/>
      <c r="P904" s="29"/>
      <c r="Q904" s="29"/>
      <c r="S904" s="29"/>
      <c r="T904" s="29"/>
      <c r="U904" s="29"/>
      <c r="V904" s="29"/>
      <c r="W904" s="29"/>
      <c r="Z904" s="29"/>
      <c r="AA904" s="29"/>
      <c r="AB904" s="29"/>
      <c r="AC904" s="29"/>
      <c r="AD904" s="29"/>
      <c r="AE904" s="29"/>
      <c r="AF904" s="29"/>
      <c r="AG904" s="29"/>
      <c r="AH904" s="29"/>
      <c r="AI904" s="29"/>
      <c r="AJ904" s="29"/>
    </row>
    <row r="905" spans="1:36" ht="15.75" customHeight="1">
      <c r="A905" s="29"/>
      <c r="B905" s="29"/>
      <c r="C905" s="29"/>
      <c r="D905" s="29"/>
      <c r="E905" s="29"/>
      <c r="F905" s="29"/>
      <c r="G905" s="29"/>
      <c r="H905" s="29"/>
      <c r="I905" s="29"/>
      <c r="J905" s="29"/>
      <c r="K905" s="29"/>
      <c r="L905" s="29"/>
      <c r="M905" s="29"/>
      <c r="N905" s="29"/>
      <c r="O905" s="29"/>
      <c r="P905" s="29"/>
      <c r="Q905" s="29"/>
      <c r="S905" s="29"/>
      <c r="T905" s="29"/>
      <c r="U905" s="29"/>
      <c r="V905" s="29"/>
      <c r="W905" s="29"/>
      <c r="Z905" s="29"/>
      <c r="AA905" s="29"/>
      <c r="AB905" s="29"/>
      <c r="AC905" s="29"/>
      <c r="AD905" s="29"/>
      <c r="AE905" s="29"/>
      <c r="AF905" s="29"/>
      <c r="AG905" s="29"/>
      <c r="AH905" s="29"/>
      <c r="AI905" s="29"/>
      <c r="AJ905" s="29"/>
    </row>
    <row r="906" spans="1:36" ht="15.75" customHeight="1">
      <c r="A906" s="29"/>
      <c r="B906" s="29"/>
      <c r="C906" s="29"/>
      <c r="D906" s="29"/>
      <c r="E906" s="29"/>
      <c r="F906" s="29"/>
      <c r="G906" s="29"/>
      <c r="H906" s="29"/>
      <c r="I906" s="29"/>
      <c r="J906" s="29"/>
      <c r="K906" s="29"/>
      <c r="L906" s="29"/>
      <c r="M906" s="29"/>
      <c r="N906" s="29"/>
      <c r="O906" s="29"/>
      <c r="P906" s="29"/>
      <c r="Q906" s="29"/>
      <c r="S906" s="29"/>
      <c r="T906" s="29"/>
      <c r="U906" s="29"/>
      <c r="V906" s="29"/>
      <c r="W906" s="29"/>
      <c r="Z906" s="29"/>
      <c r="AA906" s="29"/>
      <c r="AB906" s="29"/>
      <c r="AC906" s="29"/>
      <c r="AD906" s="29"/>
      <c r="AE906" s="29"/>
      <c r="AF906" s="29"/>
      <c r="AG906" s="29"/>
      <c r="AH906" s="29"/>
      <c r="AI906" s="29"/>
      <c r="AJ906" s="29"/>
    </row>
    <row r="907" spans="1:36" ht="15.75" customHeight="1">
      <c r="A907" s="29"/>
      <c r="B907" s="29"/>
      <c r="C907" s="29"/>
      <c r="D907" s="29"/>
      <c r="E907" s="29"/>
      <c r="F907" s="29"/>
      <c r="G907" s="29"/>
      <c r="H907" s="29"/>
      <c r="I907" s="29"/>
      <c r="J907" s="29"/>
      <c r="K907" s="29"/>
      <c r="L907" s="29"/>
      <c r="M907" s="29"/>
      <c r="N907" s="29"/>
      <c r="O907" s="29"/>
      <c r="P907" s="29"/>
      <c r="Q907" s="29"/>
      <c r="S907" s="29"/>
      <c r="T907" s="29"/>
      <c r="U907" s="29"/>
      <c r="V907" s="29"/>
      <c r="W907" s="29"/>
      <c r="Z907" s="29"/>
      <c r="AA907" s="29"/>
      <c r="AB907" s="29"/>
      <c r="AC907" s="29"/>
      <c r="AD907" s="29"/>
      <c r="AE907" s="29"/>
      <c r="AF907" s="29"/>
      <c r="AG907" s="29"/>
      <c r="AH907" s="29"/>
      <c r="AI907" s="29"/>
      <c r="AJ907" s="29"/>
    </row>
    <row r="908" spans="1:36" ht="15.75" customHeight="1">
      <c r="A908" s="29"/>
      <c r="B908" s="29"/>
      <c r="C908" s="29"/>
      <c r="D908" s="29"/>
      <c r="E908" s="29"/>
      <c r="F908" s="29"/>
      <c r="G908" s="29"/>
      <c r="H908" s="29"/>
      <c r="I908" s="29"/>
      <c r="J908" s="29"/>
      <c r="K908" s="29"/>
      <c r="L908" s="29"/>
      <c r="M908" s="29"/>
      <c r="N908" s="29"/>
      <c r="O908" s="29"/>
      <c r="P908" s="29"/>
      <c r="Q908" s="29"/>
      <c r="S908" s="29"/>
      <c r="T908" s="29"/>
      <c r="U908" s="29"/>
      <c r="V908" s="29"/>
      <c r="W908" s="29"/>
      <c r="Z908" s="29"/>
      <c r="AA908" s="29"/>
      <c r="AB908" s="29"/>
      <c r="AC908" s="29"/>
      <c r="AD908" s="29"/>
      <c r="AE908" s="29"/>
      <c r="AF908" s="29"/>
      <c r="AG908" s="29"/>
      <c r="AH908" s="29"/>
      <c r="AI908" s="29"/>
      <c r="AJ908" s="29"/>
    </row>
    <row r="909" spans="1:36" ht="15.75" customHeight="1">
      <c r="A909" s="29"/>
      <c r="B909" s="29"/>
      <c r="C909" s="29"/>
      <c r="D909" s="29"/>
      <c r="E909" s="29"/>
      <c r="F909" s="29"/>
      <c r="G909" s="29"/>
      <c r="H909" s="29"/>
      <c r="I909" s="29"/>
      <c r="J909" s="29"/>
      <c r="K909" s="29"/>
      <c r="L909" s="29"/>
      <c r="M909" s="29"/>
      <c r="N909" s="29"/>
      <c r="O909" s="29"/>
      <c r="P909" s="29"/>
      <c r="Q909" s="29"/>
      <c r="S909" s="29"/>
      <c r="T909" s="29"/>
      <c r="U909" s="29"/>
      <c r="V909" s="29"/>
      <c r="W909" s="29"/>
      <c r="Z909" s="29"/>
      <c r="AA909" s="29"/>
      <c r="AB909" s="29"/>
      <c r="AC909" s="29"/>
      <c r="AD909" s="29"/>
      <c r="AE909" s="29"/>
      <c r="AF909" s="29"/>
      <c r="AG909" s="29"/>
      <c r="AH909" s="29"/>
      <c r="AI909" s="29"/>
      <c r="AJ909" s="29"/>
    </row>
    <row r="910" spans="1:36" ht="15.75" customHeight="1">
      <c r="A910" s="29"/>
      <c r="B910" s="29"/>
      <c r="C910" s="29"/>
      <c r="D910" s="29"/>
      <c r="E910" s="29"/>
      <c r="F910" s="29"/>
      <c r="G910" s="29"/>
      <c r="H910" s="29"/>
      <c r="I910" s="29"/>
      <c r="J910" s="29"/>
      <c r="K910" s="29"/>
      <c r="L910" s="29"/>
      <c r="M910" s="29"/>
      <c r="N910" s="29"/>
      <c r="O910" s="29"/>
      <c r="P910" s="29"/>
      <c r="Q910" s="29"/>
      <c r="S910" s="29"/>
      <c r="T910" s="29"/>
      <c r="U910" s="29"/>
      <c r="V910" s="29"/>
      <c r="W910" s="29"/>
      <c r="Z910" s="29"/>
      <c r="AA910" s="29"/>
      <c r="AB910" s="29"/>
      <c r="AC910" s="29"/>
      <c r="AD910" s="29"/>
      <c r="AE910" s="29"/>
      <c r="AF910" s="29"/>
      <c r="AG910" s="29"/>
      <c r="AH910" s="29"/>
      <c r="AI910" s="29"/>
      <c r="AJ910" s="29"/>
    </row>
    <row r="911" spans="1:36" ht="15.75" customHeight="1">
      <c r="A911" s="29"/>
      <c r="B911" s="29"/>
      <c r="C911" s="29"/>
      <c r="D911" s="29"/>
      <c r="E911" s="29"/>
      <c r="F911" s="29"/>
      <c r="G911" s="29"/>
      <c r="H911" s="29"/>
      <c r="I911" s="29"/>
      <c r="J911" s="29"/>
      <c r="K911" s="29"/>
      <c r="L911" s="29"/>
      <c r="M911" s="29"/>
      <c r="N911" s="29"/>
      <c r="O911" s="29"/>
      <c r="P911" s="29"/>
      <c r="Q911" s="29"/>
      <c r="S911" s="29"/>
      <c r="T911" s="29"/>
      <c r="U911" s="29"/>
      <c r="V911" s="29"/>
      <c r="W911" s="29"/>
      <c r="Z911" s="29"/>
      <c r="AA911" s="29"/>
      <c r="AB911" s="29"/>
      <c r="AC911" s="29"/>
      <c r="AD911" s="29"/>
      <c r="AE911" s="29"/>
      <c r="AF911" s="29"/>
      <c r="AG911" s="29"/>
      <c r="AH911" s="29"/>
      <c r="AI911" s="29"/>
      <c r="AJ911" s="29"/>
    </row>
    <row r="912" spans="1:36" ht="15.75" customHeight="1">
      <c r="A912" s="29"/>
      <c r="B912" s="29"/>
      <c r="C912" s="29"/>
      <c r="D912" s="29"/>
      <c r="E912" s="29"/>
      <c r="F912" s="29"/>
      <c r="G912" s="29"/>
      <c r="H912" s="29"/>
      <c r="I912" s="29"/>
      <c r="J912" s="29"/>
      <c r="K912" s="29"/>
      <c r="L912" s="29"/>
      <c r="M912" s="29"/>
      <c r="N912" s="29"/>
      <c r="O912" s="29"/>
      <c r="P912" s="29"/>
      <c r="Q912" s="29"/>
      <c r="S912" s="29"/>
      <c r="T912" s="29"/>
      <c r="U912" s="29"/>
      <c r="V912" s="29"/>
      <c r="W912" s="29"/>
      <c r="Z912" s="29"/>
      <c r="AA912" s="29"/>
      <c r="AB912" s="29"/>
      <c r="AC912" s="29"/>
      <c r="AD912" s="29"/>
      <c r="AE912" s="29"/>
      <c r="AF912" s="29"/>
      <c r="AG912" s="29"/>
      <c r="AH912" s="29"/>
      <c r="AI912" s="29"/>
      <c r="AJ912" s="29"/>
    </row>
    <row r="913" spans="1:36" ht="15.75" customHeight="1">
      <c r="A913" s="29"/>
      <c r="B913" s="29"/>
      <c r="C913" s="29"/>
      <c r="D913" s="29"/>
      <c r="E913" s="29"/>
      <c r="F913" s="29"/>
      <c r="G913" s="29"/>
      <c r="H913" s="29"/>
      <c r="I913" s="29"/>
      <c r="J913" s="29"/>
      <c r="K913" s="29"/>
      <c r="L913" s="29"/>
      <c r="M913" s="29"/>
      <c r="N913" s="29"/>
      <c r="O913" s="29"/>
      <c r="P913" s="29"/>
      <c r="Q913" s="29"/>
      <c r="S913" s="29"/>
      <c r="T913" s="29"/>
      <c r="U913" s="29"/>
      <c r="V913" s="29"/>
      <c r="W913" s="29"/>
      <c r="Z913" s="29"/>
      <c r="AA913" s="29"/>
      <c r="AB913" s="29"/>
      <c r="AC913" s="29"/>
      <c r="AD913" s="29"/>
      <c r="AE913" s="29"/>
      <c r="AF913" s="29"/>
      <c r="AG913" s="29"/>
      <c r="AH913" s="29"/>
      <c r="AI913" s="29"/>
      <c r="AJ913" s="29"/>
    </row>
    <row r="914" spans="1:36" ht="15.75" customHeight="1">
      <c r="A914" s="29"/>
      <c r="B914" s="29"/>
      <c r="C914" s="29"/>
      <c r="D914" s="29"/>
      <c r="E914" s="29"/>
      <c r="F914" s="29"/>
      <c r="G914" s="29"/>
      <c r="H914" s="29"/>
      <c r="I914" s="29"/>
      <c r="J914" s="29"/>
      <c r="K914" s="29"/>
      <c r="L914" s="29"/>
      <c r="M914" s="29"/>
      <c r="N914" s="29"/>
      <c r="O914" s="29"/>
      <c r="P914" s="29"/>
      <c r="Q914" s="29"/>
      <c r="S914" s="29"/>
      <c r="T914" s="29"/>
      <c r="U914" s="29"/>
      <c r="V914" s="29"/>
      <c r="W914" s="29"/>
      <c r="Z914" s="29"/>
      <c r="AA914" s="29"/>
      <c r="AB914" s="29"/>
      <c r="AC914" s="29"/>
      <c r="AD914" s="29"/>
      <c r="AE914" s="29"/>
      <c r="AF914" s="29"/>
      <c r="AG914" s="29"/>
      <c r="AH914" s="29"/>
      <c r="AI914" s="29"/>
      <c r="AJ914" s="29"/>
    </row>
    <row r="915" spans="1:36" ht="15.75" customHeight="1">
      <c r="A915" s="29"/>
      <c r="B915" s="29"/>
      <c r="C915" s="29"/>
      <c r="D915" s="29"/>
      <c r="E915" s="29"/>
      <c r="F915" s="29"/>
      <c r="G915" s="29"/>
      <c r="H915" s="29"/>
      <c r="I915" s="29"/>
      <c r="J915" s="29"/>
      <c r="K915" s="29"/>
      <c r="L915" s="29"/>
      <c r="M915" s="29"/>
      <c r="N915" s="29"/>
      <c r="O915" s="29"/>
      <c r="P915" s="29"/>
      <c r="Q915" s="29"/>
      <c r="S915" s="29"/>
      <c r="T915" s="29"/>
      <c r="U915" s="29"/>
      <c r="V915" s="29"/>
      <c r="W915" s="29"/>
      <c r="Z915" s="29"/>
      <c r="AA915" s="29"/>
      <c r="AB915" s="29"/>
      <c r="AC915" s="29"/>
      <c r="AD915" s="29"/>
      <c r="AE915" s="29"/>
      <c r="AF915" s="29"/>
      <c r="AG915" s="29"/>
      <c r="AH915" s="29"/>
      <c r="AI915" s="29"/>
      <c r="AJ915" s="29"/>
    </row>
    <row r="916" spans="1:36" ht="15.75" customHeight="1">
      <c r="A916" s="29"/>
      <c r="B916" s="29"/>
      <c r="C916" s="29"/>
      <c r="D916" s="29"/>
      <c r="E916" s="29"/>
      <c r="F916" s="29"/>
      <c r="G916" s="29"/>
      <c r="H916" s="29"/>
      <c r="I916" s="29"/>
      <c r="J916" s="29"/>
      <c r="K916" s="29"/>
      <c r="L916" s="29"/>
      <c r="M916" s="29"/>
      <c r="N916" s="29"/>
      <c r="O916" s="29"/>
      <c r="P916" s="29"/>
      <c r="Q916" s="29"/>
      <c r="S916" s="29"/>
      <c r="T916" s="29"/>
      <c r="U916" s="29"/>
      <c r="V916" s="29"/>
      <c r="W916" s="29"/>
      <c r="Z916" s="29"/>
      <c r="AA916" s="29"/>
      <c r="AB916" s="29"/>
      <c r="AC916" s="29"/>
      <c r="AD916" s="29"/>
      <c r="AE916" s="29"/>
      <c r="AF916" s="29"/>
      <c r="AG916" s="29"/>
      <c r="AH916" s="29"/>
      <c r="AI916" s="29"/>
      <c r="AJ916" s="29"/>
    </row>
    <row r="917" spans="1:36" ht="15.75" customHeight="1">
      <c r="A917" s="29"/>
      <c r="B917" s="29"/>
      <c r="C917" s="29"/>
      <c r="D917" s="29"/>
      <c r="E917" s="29"/>
      <c r="F917" s="29"/>
      <c r="G917" s="29"/>
      <c r="H917" s="29"/>
      <c r="I917" s="29"/>
      <c r="J917" s="29"/>
      <c r="K917" s="29"/>
      <c r="L917" s="29"/>
      <c r="M917" s="29"/>
      <c r="N917" s="29"/>
      <c r="O917" s="29"/>
      <c r="P917" s="29"/>
      <c r="Q917" s="29"/>
      <c r="S917" s="29"/>
      <c r="T917" s="29"/>
      <c r="U917" s="29"/>
      <c r="V917" s="29"/>
      <c r="W917" s="29"/>
      <c r="Z917" s="29"/>
      <c r="AA917" s="29"/>
      <c r="AB917" s="29"/>
      <c r="AC917" s="29"/>
      <c r="AD917" s="29"/>
      <c r="AE917" s="29"/>
      <c r="AF917" s="29"/>
      <c r="AG917" s="29"/>
      <c r="AH917" s="29"/>
      <c r="AI917" s="29"/>
      <c r="AJ917" s="29"/>
    </row>
    <row r="918" spans="1:36" ht="15.75" customHeight="1">
      <c r="A918" s="29"/>
      <c r="B918" s="29"/>
      <c r="C918" s="29"/>
      <c r="D918" s="29"/>
      <c r="E918" s="29"/>
      <c r="F918" s="29"/>
      <c r="G918" s="29"/>
      <c r="H918" s="29"/>
      <c r="I918" s="29"/>
      <c r="J918" s="29"/>
      <c r="K918" s="29"/>
      <c r="L918" s="29"/>
      <c r="M918" s="29"/>
      <c r="N918" s="29"/>
      <c r="O918" s="29"/>
      <c r="P918" s="29"/>
      <c r="Q918" s="29"/>
      <c r="S918" s="29"/>
      <c r="T918" s="29"/>
      <c r="U918" s="29"/>
      <c r="V918" s="29"/>
      <c r="W918" s="29"/>
      <c r="Z918" s="29"/>
      <c r="AA918" s="29"/>
      <c r="AB918" s="29"/>
      <c r="AC918" s="29"/>
      <c r="AD918" s="29"/>
      <c r="AE918" s="29"/>
      <c r="AF918" s="29"/>
      <c r="AG918" s="29"/>
      <c r="AH918" s="29"/>
      <c r="AI918" s="29"/>
      <c r="AJ918" s="29"/>
    </row>
    <row r="919" spans="1:36" ht="15.75" customHeight="1">
      <c r="A919" s="29"/>
      <c r="B919" s="29"/>
      <c r="C919" s="29"/>
      <c r="D919" s="29"/>
      <c r="E919" s="29"/>
      <c r="F919" s="29"/>
      <c r="G919" s="29"/>
      <c r="H919" s="29"/>
      <c r="I919" s="29"/>
      <c r="J919" s="29"/>
      <c r="K919" s="29"/>
      <c r="L919" s="29"/>
      <c r="M919" s="29"/>
      <c r="N919" s="29"/>
      <c r="O919" s="29"/>
      <c r="P919" s="29"/>
      <c r="Q919" s="29"/>
      <c r="S919" s="29"/>
      <c r="T919" s="29"/>
      <c r="U919" s="29"/>
      <c r="V919" s="29"/>
      <c r="W919" s="29"/>
      <c r="Z919" s="29"/>
      <c r="AA919" s="29"/>
      <c r="AB919" s="29"/>
      <c r="AC919" s="29"/>
      <c r="AD919" s="29"/>
      <c r="AE919" s="29"/>
      <c r="AF919" s="29"/>
      <c r="AG919" s="29"/>
      <c r="AH919" s="29"/>
      <c r="AI919" s="29"/>
      <c r="AJ919" s="29"/>
    </row>
    <row r="920" spans="1:36" ht="15.75" customHeight="1">
      <c r="A920" s="29"/>
      <c r="B920" s="29"/>
      <c r="C920" s="29"/>
      <c r="D920" s="29"/>
      <c r="E920" s="29"/>
      <c r="F920" s="29"/>
      <c r="G920" s="29"/>
      <c r="H920" s="29"/>
      <c r="I920" s="29"/>
      <c r="J920" s="29"/>
      <c r="K920" s="29"/>
      <c r="L920" s="29"/>
      <c r="M920" s="29"/>
      <c r="N920" s="29"/>
      <c r="O920" s="29"/>
      <c r="P920" s="29"/>
      <c r="Q920" s="29"/>
      <c r="S920" s="29"/>
      <c r="T920" s="29"/>
      <c r="U920" s="29"/>
      <c r="V920" s="29"/>
      <c r="W920" s="29"/>
      <c r="Z920" s="29"/>
      <c r="AA920" s="29"/>
      <c r="AB920" s="29"/>
      <c r="AC920" s="29"/>
      <c r="AD920" s="29"/>
      <c r="AE920" s="29"/>
      <c r="AF920" s="29"/>
      <c r="AG920" s="29"/>
      <c r="AH920" s="29"/>
      <c r="AI920" s="29"/>
      <c r="AJ920" s="29"/>
    </row>
    <row r="921" spans="1:36" ht="15.75" customHeight="1">
      <c r="A921" s="29"/>
      <c r="B921" s="29"/>
      <c r="C921" s="29"/>
      <c r="D921" s="29"/>
      <c r="E921" s="29"/>
      <c r="F921" s="29"/>
      <c r="G921" s="29"/>
      <c r="H921" s="29"/>
      <c r="I921" s="29"/>
      <c r="J921" s="29"/>
      <c r="K921" s="29"/>
      <c r="L921" s="29"/>
      <c r="M921" s="29"/>
      <c r="N921" s="29"/>
      <c r="O921" s="29"/>
      <c r="P921" s="29"/>
      <c r="Q921" s="29"/>
      <c r="S921" s="29"/>
      <c r="T921" s="29"/>
      <c r="U921" s="29"/>
      <c r="V921" s="29"/>
      <c r="W921" s="29"/>
      <c r="Z921" s="29"/>
      <c r="AA921" s="29"/>
      <c r="AB921" s="29"/>
      <c r="AC921" s="29"/>
      <c r="AD921" s="29"/>
      <c r="AE921" s="29"/>
      <c r="AF921" s="29"/>
      <c r="AG921" s="29"/>
      <c r="AH921" s="29"/>
      <c r="AI921" s="29"/>
      <c r="AJ921" s="29"/>
    </row>
    <row r="922" spans="1:36" ht="15.75" customHeight="1">
      <c r="A922" s="29"/>
      <c r="B922" s="29"/>
      <c r="C922" s="29"/>
      <c r="D922" s="29"/>
      <c r="E922" s="29"/>
      <c r="F922" s="29"/>
      <c r="G922" s="29"/>
      <c r="H922" s="29"/>
      <c r="I922" s="29"/>
      <c r="J922" s="29"/>
      <c r="K922" s="29"/>
      <c r="L922" s="29"/>
      <c r="M922" s="29"/>
      <c r="N922" s="29"/>
      <c r="O922" s="29"/>
      <c r="P922" s="29"/>
      <c r="Q922" s="29"/>
      <c r="S922" s="29"/>
      <c r="T922" s="29"/>
      <c r="U922" s="29"/>
      <c r="V922" s="29"/>
      <c r="W922" s="29"/>
      <c r="Z922" s="29"/>
      <c r="AA922" s="29"/>
      <c r="AB922" s="29"/>
      <c r="AC922" s="29"/>
      <c r="AD922" s="29"/>
      <c r="AE922" s="29"/>
      <c r="AF922" s="29"/>
      <c r="AG922" s="29"/>
      <c r="AH922" s="29"/>
      <c r="AI922" s="29"/>
      <c r="AJ922" s="29"/>
    </row>
    <row r="923" spans="1:36" ht="15.75" customHeight="1">
      <c r="A923" s="29"/>
      <c r="B923" s="29"/>
      <c r="C923" s="29"/>
      <c r="D923" s="29"/>
      <c r="E923" s="29"/>
      <c r="F923" s="29"/>
      <c r="G923" s="29"/>
      <c r="H923" s="29"/>
      <c r="I923" s="29"/>
      <c r="J923" s="29"/>
      <c r="K923" s="29"/>
      <c r="L923" s="29"/>
      <c r="M923" s="29"/>
      <c r="N923" s="29"/>
      <c r="O923" s="29"/>
      <c r="P923" s="29"/>
      <c r="Q923" s="29"/>
      <c r="S923" s="29"/>
      <c r="T923" s="29"/>
      <c r="U923" s="29"/>
      <c r="V923" s="29"/>
      <c r="W923" s="29"/>
      <c r="Z923" s="29"/>
      <c r="AA923" s="29"/>
      <c r="AB923" s="29"/>
      <c r="AC923" s="29"/>
      <c r="AD923" s="29"/>
      <c r="AE923" s="29"/>
      <c r="AF923" s="29"/>
      <c r="AG923" s="29"/>
      <c r="AH923" s="29"/>
      <c r="AI923" s="29"/>
      <c r="AJ923" s="29"/>
    </row>
    <row r="924" spans="1:36" ht="15.75" customHeight="1">
      <c r="A924" s="29"/>
      <c r="B924" s="29"/>
      <c r="C924" s="29"/>
      <c r="D924" s="29"/>
      <c r="E924" s="29"/>
      <c r="F924" s="29"/>
      <c r="G924" s="29"/>
      <c r="H924" s="29"/>
      <c r="I924" s="29"/>
      <c r="J924" s="29"/>
      <c r="K924" s="29"/>
      <c r="L924" s="29"/>
      <c r="M924" s="29"/>
      <c r="N924" s="29"/>
      <c r="O924" s="29"/>
      <c r="P924" s="29"/>
      <c r="Q924" s="29"/>
      <c r="S924" s="29"/>
      <c r="T924" s="29"/>
      <c r="U924" s="29"/>
      <c r="V924" s="29"/>
      <c r="W924" s="29"/>
      <c r="Z924" s="29"/>
      <c r="AA924" s="29"/>
      <c r="AB924" s="29"/>
      <c r="AC924" s="29"/>
      <c r="AD924" s="29"/>
      <c r="AE924" s="29"/>
      <c r="AF924" s="29"/>
      <c r="AG924" s="29"/>
      <c r="AH924" s="29"/>
      <c r="AI924" s="29"/>
      <c r="AJ924" s="29"/>
    </row>
    <row r="925" spans="1:36" ht="15.75" customHeight="1">
      <c r="A925" s="29"/>
      <c r="B925" s="29"/>
      <c r="C925" s="29"/>
      <c r="D925" s="29"/>
      <c r="E925" s="29"/>
      <c r="F925" s="29"/>
      <c r="G925" s="29"/>
      <c r="H925" s="29"/>
      <c r="I925" s="29"/>
      <c r="J925" s="29"/>
      <c r="K925" s="29"/>
      <c r="L925" s="29"/>
      <c r="M925" s="29"/>
      <c r="N925" s="29"/>
      <c r="O925" s="29"/>
      <c r="P925" s="29"/>
      <c r="Q925" s="29"/>
      <c r="S925" s="29"/>
      <c r="T925" s="29"/>
      <c r="U925" s="29"/>
      <c r="V925" s="29"/>
      <c r="W925" s="29"/>
      <c r="Z925" s="29"/>
      <c r="AA925" s="29"/>
      <c r="AB925" s="29"/>
      <c r="AC925" s="29"/>
      <c r="AD925" s="29"/>
      <c r="AE925" s="29"/>
      <c r="AF925" s="29"/>
      <c r="AG925" s="29"/>
      <c r="AH925" s="29"/>
      <c r="AI925" s="29"/>
      <c r="AJ925" s="29"/>
    </row>
    <row r="926" spans="1:36" ht="15.75" customHeight="1">
      <c r="A926" s="29"/>
      <c r="B926" s="29"/>
      <c r="C926" s="29"/>
      <c r="D926" s="29"/>
      <c r="E926" s="29"/>
      <c r="F926" s="29"/>
      <c r="G926" s="29"/>
      <c r="H926" s="29"/>
      <c r="I926" s="29"/>
      <c r="J926" s="29"/>
      <c r="K926" s="29"/>
      <c r="L926" s="29"/>
      <c r="M926" s="29"/>
      <c r="N926" s="29"/>
      <c r="O926" s="29"/>
      <c r="P926" s="29"/>
      <c r="Q926" s="29"/>
      <c r="S926" s="29"/>
      <c r="T926" s="29"/>
      <c r="U926" s="29"/>
      <c r="V926" s="29"/>
      <c r="W926" s="29"/>
      <c r="Z926" s="29"/>
      <c r="AA926" s="29"/>
      <c r="AB926" s="29"/>
      <c r="AC926" s="29"/>
      <c r="AD926" s="29"/>
      <c r="AE926" s="29"/>
      <c r="AF926" s="29"/>
      <c r="AG926" s="29"/>
      <c r="AH926" s="29"/>
      <c r="AI926" s="29"/>
      <c r="AJ926" s="29"/>
    </row>
    <row r="927" spans="1:36" ht="15.75" customHeight="1">
      <c r="A927" s="29"/>
      <c r="B927" s="29"/>
      <c r="C927" s="29"/>
      <c r="D927" s="29"/>
      <c r="E927" s="29"/>
      <c r="F927" s="29"/>
      <c r="G927" s="29"/>
      <c r="H927" s="29"/>
      <c r="I927" s="29"/>
      <c r="J927" s="29"/>
      <c r="K927" s="29"/>
      <c r="L927" s="29"/>
      <c r="M927" s="29"/>
      <c r="N927" s="29"/>
      <c r="O927" s="29"/>
      <c r="P927" s="29"/>
      <c r="Q927" s="29"/>
      <c r="S927" s="29"/>
      <c r="T927" s="29"/>
      <c r="U927" s="29"/>
      <c r="V927" s="29"/>
      <c r="W927" s="29"/>
      <c r="Z927" s="29"/>
      <c r="AA927" s="29"/>
      <c r="AB927" s="29"/>
      <c r="AC927" s="29"/>
      <c r="AD927" s="29"/>
      <c r="AE927" s="29"/>
      <c r="AF927" s="29"/>
      <c r="AG927" s="29"/>
      <c r="AH927" s="29"/>
      <c r="AI927" s="29"/>
      <c r="AJ927" s="29"/>
    </row>
    <row r="928" spans="1:36" ht="15.75" customHeight="1">
      <c r="A928" s="29"/>
      <c r="B928" s="29"/>
      <c r="C928" s="29"/>
      <c r="D928" s="29"/>
      <c r="E928" s="29"/>
      <c r="F928" s="29"/>
      <c r="G928" s="29"/>
      <c r="H928" s="29"/>
      <c r="I928" s="29"/>
      <c r="J928" s="29"/>
      <c r="K928" s="29"/>
      <c r="L928" s="29"/>
      <c r="M928" s="29"/>
      <c r="N928" s="29"/>
      <c r="O928" s="29"/>
      <c r="P928" s="29"/>
      <c r="Q928" s="29"/>
      <c r="S928" s="29"/>
      <c r="T928" s="29"/>
      <c r="U928" s="29"/>
      <c r="V928" s="29"/>
      <c r="W928" s="29"/>
      <c r="Z928" s="29"/>
      <c r="AA928" s="29"/>
      <c r="AB928" s="29"/>
      <c r="AC928" s="29"/>
      <c r="AD928" s="29"/>
      <c r="AE928" s="29"/>
      <c r="AF928" s="29"/>
      <c r="AG928" s="29"/>
      <c r="AH928" s="29"/>
      <c r="AI928" s="29"/>
      <c r="AJ928" s="29"/>
    </row>
    <row r="929" spans="1:36" ht="15.75" customHeight="1">
      <c r="A929" s="29"/>
      <c r="B929" s="29"/>
      <c r="C929" s="29"/>
      <c r="D929" s="29"/>
      <c r="E929" s="29"/>
      <c r="F929" s="29"/>
      <c r="G929" s="29"/>
      <c r="H929" s="29"/>
      <c r="I929" s="29"/>
      <c r="J929" s="29"/>
      <c r="K929" s="29"/>
      <c r="L929" s="29"/>
      <c r="M929" s="29"/>
      <c r="N929" s="29"/>
      <c r="O929" s="29"/>
      <c r="P929" s="29"/>
      <c r="Q929" s="29"/>
      <c r="S929" s="29"/>
      <c r="T929" s="29"/>
      <c r="U929" s="29"/>
      <c r="V929" s="29"/>
      <c r="W929" s="29"/>
      <c r="Z929" s="29"/>
      <c r="AA929" s="29"/>
      <c r="AB929" s="29"/>
      <c r="AC929" s="29"/>
      <c r="AD929" s="29"/>
      <c r="AE929" s="29"/>
      <c r="AF929" s="29"/>
      <c r="AG929" s="29"/>
      <c r="AH929" s="29"/>
      <c r="AI929" s="29"/>
      <c r="AJ929" s="29"/>
    </row>
    <row r="930" spans="1:36" ht="15.75" customHeight="1">
      <c r="A930" s="29"/>
      <c r="B930" s="29"/>
      <c r="C930" s="29"/>
      <c r="D930" s="29"/>
      <c r="E930" s="29"/>
      <c r="F930" s="29"/>
      <c r="G930" s="29"/>
      <c r="H930" s="29"/>
      <c r="I930" s="29"/>
      <c r="J930" s="29"/>
      <c r="K930" s="29"/>
      <c r="L930" s="29"/>
      <c r="M930" s="29"/>
      <c r="N930" s="29"/>
      <c r="O930" s="29"/>
      <c r="P930" s="29"/>
      <c r="Q930" s="29"/>
      <c r="S930" s="29"/>
      <c r="T930" s="29"/>
      <c r="U930" s="29"/>
      <c r="V930" s="29"/>
      <c r="W930" s="29"/>
      <c r="Z930" s="29"/>
      <c r="AA930" s="29"/>
      <c r="AB930" s="29"/>
      <c r="AC930" s="29"/>
      <c r="AD930" s="29"/>
      <c r="AE930" s="29"/>
      <c r="AF930" s="29"/>
      <c r="AG930" s="29"/>
      <c r="AH930" s="29"/>
      <c r="AI930" s="29"/>
      <c r="AJ930" s="29"/>
    </row>
    <row r="931" spans="1:36" ht="15.75" customHeight="1">
      <c r="A931" s="29"/>
      <c r="B931" s="29"/>
      <c r="C931" s="29"/>
      <c r="D931" s="29"/>
      <c r="E931" s="29"/>
      <c r="F931" s="29"/>
      <c r="G931" s="29"/>
      <c r="H931" s="29"/>
      <c r="I931" s="29"/>
      <c r="J931" s="29"/>
      <c r="K931" s="29"/>
      <c r="L931" s="29"/>
      <c r="M931" s="29"/>
      <c r="N931" s="29"/>
      <c r="O931" s="29"/>
      <c r="P931" s="29"/>
      <c r="Q931" s="29"/>
      <c r="S931" s="29"/>
      <c r="T931" s="29"/>
      <c r="U931" s="29"/>
      <c r="V931" s="29"/>
      <c r="W931" s="29"/>
      <c r="Z931" s="29"/>
      <c r="AA931" s="29"/>
      <c r="AB931" s="29"/>
      <c r="AC931" s="29"/>
      <c r="AD931" s="29"/>
      <c r="AE931" s="29"/>
      <c r="AF931" s="29"/>
      <c r="AG931" s="29"/>
      <c r="AH931" s="29"/>
      <c r="AI931" s="29"/>
      <c r="AJ931" s="29"/>
    </row>
    <row r="932" spans="1:36" ht="15.75" customHeight="1">
      <c r="A932" s="29"/>
      <c r="B932" s="29"/>
      <c r="C932" s="29"/>
      <c r="D932" s="29"/>
      <c r="E932" s="29"/>
      <c r="F932" s="29"/>
      <c r="G932" s="29"/>
      <c r="H932" s="29"/>
      <c r="I932" s="29"/>
      <c r="J932" s="29"/>
      <c r="K932" s="29"/>
      <c r="L932" s="29"/>
      <c r="M932" s="29"/>
      <c r="N932" s="29"/>
      <c r="O932" s="29"/>
      <c r="P932" s="29"/>
      <c r="Q932" s="29"/>
      <c r="S932" s="29"/>
      <c r="T932" s="29"/>
      <c r="U932" s="29"/>
      <c r="V932" s="29"/>
      <c r="W932" s="29"/>
      <c r="Z932" s="29"/>
      <c r="AA932" s="29"/>
      <c r="AB932" s="29"/>
      <c r="AC932" s="29"/>
      <c r="AD932" s="29"/>
      <c r="AE932" s="29"/>
      <c r="AF932" s="29"/>
      <c r="AG932" s="29"/>
      <c r="AH932" s="29"/>
      <c r="AI932" s="29"/>
      <c r="AJ932" s="29"/>
    </row>
    <row r="933" spans="1:36" ht="15.75" customHeight="1">
      <c r="A933" s="29"/>
      <c r="B933" s="29"/>
      <c r="C933" s="29"/>
      <c r="D933" s="29"/>
      <c r="E933" s="29"/>
      <c r="F933" s="29"/>
      <c r="G933" s="29"/>
      <c r="H933" s="29"/>
      <c r="I933" s="29"/>
      <c r="J933" s="29"/>
      <c r="K933" s="29"/>
      <c r="L933" s="29"/>
      <c r="M933" s="29"/>
      <c r="N933" s="29"/>
      <c r="O933" s="29"/>
      <c r="P933" s="29"/>
      <c r="Q933" s="29"/>
      <c r="S933" s="29"/>
      <c r="T933" s="29"/>
      <c r="U933" s="29"/>
      <c r="V933" s="29"/>
      <c r="W933" s="29"/>
      <c r="Z933" s="29"/>
      <c r="AA933" s="29"/>
      <c r="AB933" s="29"/>
      <c r="AC933" s="29"/>
      <c r="AD933" s="29"/>
      <c r="AE933" s="29"/>
      <c r="AF933" s="29"/>
      <c r="AG933" s="29"/>
      <c r="AH933" s="29"/>
      <c r="AI933" s="29"/>
      <c r="AJ933" s="29"/>
    </row>
    <row r="934" spans="1:36" ht="15.75" customHeight="1">
      <c r="A934" s="29"/>
      <c r="B934" s="29"/>
      <c r="C934" s="29"/>
      <c r="D934" s="29"/>
      <c r="E934" s="29"/>
      <c r="F934" s="29"/>
      <c r="G934" s="29"/>
      <c r="H934" s="29"/>
      <c r="I934" s="29"/>
      <c r="J934" s="29"/>
      <c r="K934" s="29"/>
      <c r="L934" s="29"/>
      <c r="M934" s="29"/>
      <c r="N934" s="29"/>
      <c r="O934" s="29"/>
      <c r="P934" s="29"/>
      <c r="Q934" s="29"/>
      <c r="S934" s="29"/>
      <c r="T934" s="29"/>
      <c r="U934" s="29"/>
      <c r="V934" s="29"/>
      <c r="W934" s="29"/>
      <c r="Z934" s="29"/>
      <c r="AA934" s="29"/>
      <c r="AB934" s="29"/>
      <c r="AC934" s="29"/>
      <c r="AD934" s="29"/>
      <c r="AE934" s="29"/>
      <c r="AF934" s="29"/>
      <c r="AG934" s="29"/>
      <c r="AH934" s="29"/>
      <c r="AI934" s="29"/>
      <c r="AJ934" s="29"/>
    </row>
    <row r="935" spans="1:36" ht="15.75" customHeight="1">
      <c r="A935" s="29"/>
      <c r="B935" s="29"/>
      <c r="C935" s="29"/>
      <c r="D935" s="29"/>
      <c r="E935" s="29"/>
      <c r="F935" s="29"/>
      <c r="G935" s="29"/>
      <c r="H935" s="29"/>
      <c r="I935" s="29"/>
      <c r="J935" s="29"/>
      <c r="K935" s="29"/>
      <c r="L935" s="29"/>
      <c r="M935" s="29"/>
      <c r="N935" s="29"/>
      <c r="O935" s="29"/>
      <c r="P935" s="29"/>
      <c r="Q935" s="29"/>
      <c r="S935" s="29"/>
      <c r="T935" s="29"/>
      <c r="U935" s="29"/>
      <c r="V935" s="29"/>
      <c r="W935" s="29"/>
      <c r="Z935" s="29"/>
      <c r="AA935" s="29"/>
      <c r="AB935" s="29"/>
      <c r="AC935" s="29"/>
      <c r="AD935" s="29"/>
      <c r="AE935" s="29"/>
      <c r="AF935" s="29"/>
      <c r="AG935" s="29"/>
      <c r="AH935" s="29"/>
      <c r="AI935" s="29"/>
      <c r="AJ935" s="29"/>
    </row>
    <row r="936" spans="1:36" ht="15.75" customHeight="1">
      <c r="A936" s="29"/>
      <c r="B936" s="29"/>
      <c r="C936" s="29"/>
      <c r="D936" s="29"/>
      <c r="E936" s="29"/>
      <c r="F936" s="29"/>
      <c r="G936" s="29"/>
      <c r="H936" s="29"/>
      <c r="I936" s="29"/>
      <c r="J936" s="29"/>
      <c r="K936" s="29"/>
      <c r="L936" s="29"/>
      <c r="M936" s="29"/>
      <c r="N936" s="29"/>
      <c r="O936" s="29"/>
      <c r="P936" s="29"/>
      <c r="Q936" s="29"/>
      <c r="S936" s="29"/>
      <c r="T936" s="29"/>
      <c r="U936" s="29"/>
      <c r="V936" s="29"/>
      <c r="W936" s="29"/>
      <c r="Z936" s="29"/>
      <c r="AA936" s="29"/>
      <c r="AB936" s="29"/>
      <c r="AC936" s="29"/>
      <c r="AD936" s="29"/>
      <c r="AE936" s="29"/>
      <c r="AF936" s="29"/>
      <c r="AG936" s="29"/>
      <c r="AH936" s="29"/>
      <c r="AI936" s="29"/>
      <c r="AJ936" s="29"/>
    </row>
    <row r="937" spans="1:36" ht="15.75" customHeight="1">
      <c r="A937" s="29"/>
      <c r="B937" s="29"/>
      <c r="C937" s="29"/>
      <c r="D937" s="29"/>
      <c r="E937" s="29"/>
      <c r="F937" s="29"/>
      <c r="G937" s="29"/>
      <c r="H937" s="29"/>
      <c r="I937" s="29"/>
      <c r="J937" s="29"/>
      <c r="K937" s="29"/>
      <c r="L937" s="29"/>
      <c r="M937" s="29"/>
      <c r="N937" s="29"/>
      <c r="O937" s="29"/>
      <c r="P937" s="29"/>
      <c r="Q937" s="29"/>
      <c r="S937" s="29"/>
      <c r="T937" s="29"/>
      <c r="U937" s="29"/>
      <c r="V937" s="29"/>
      <c r="W937" s="29"/>
      <c r="Z937" s="29"/>
      <c r="AA937" s="29"/>
      <c r="AB937" s="29"/>
      <c r="AC937" s="29"/>
      <c r="AD937" s="29"/>
      <c r="AE937" s="29"/>
      <c r="AF937" s="29"/>
      <c r="AG937" s="29"/>
      <c r="AH937" s="29"/>
      <c r="AI937" s="29"/>
      <c r="AJ937" s="29"/>
    </row>
    <row r="938" spans="1:36" ht="15.75" customHeight="1">
      <c r="A938" s="29"/>
      <c r="B938" s="29"/>
      <c r="C938" s="29"/>
      <c r="D938" s="29"/>
      <c r="E938" s="29"/>
      <c r="F938" s="29"/>
      <c r="G938" s="29"/>
      <c r="H938" s="29"/>
      <c r="I938" s="29"/>
      <c r="J938" s="29"/>
      <c r="K938" s="29"/>
      <c r="L938" s="29"/>
      <c r="M938" s="29"/>
      <c r="N938" s="29"/>
      <c r="O938" s="29"/>
      <c r="P938" s="29"/>
      <c r="Q938" s="29"/>
      <c r="S938" s="29"/>
      <c r="T938" s="29"/>
      <c r="U938" s="29"/>
      <c r="V938" s="29"/>
      <c r="W938" s="29"/>
      <c r="Z938" s="29"/>
      <c r="AA938" s="29"/>
      <c r="AB938" s="29"/>
      <c r="AC938" s="29"/>
      <c r="AD938" s="29"/>
      <c r="AE938" s="29"/>
      <c r="AF938" s="29"/>
      <c r="AG938" s="29"/>
      <c r="AH938" s="29"/>
      <c r="AI938" s="29"/>
      <c r="AJ938" s="29"/>
    </row>
    <row r="939" spans="1:36" ht="15.75" customHeight="1">
      <c r="A939" s="29"/>
      <c r="B939" s="29"/>
      <c r="C939" s="29"/>
      <c r="D939" s="29"/>
      <c r="E939" s="29"/>
      <c r="F939" s="29"/>
      <c r="G939" s="29"/>
      <c r="H939" s="29"/>
      <c r="I939" s="29"/>
      <c r="J939" s="29"/>
      <c r="K939" s="29"/>
      <c r="L939" s="29"/>
      <c r="M939" s="29"/>
      <c r="N939" s="29"/>
      <c r="O939" s="29"/>
      <c r="P939" s="29"/>
      <c r="Q939" s="29"/>
      <c r="S939" s="29"/>
      <c r="T939" s="29"/>
      <c r="U939" s="29"/>
      <c r="V939" s="29"/>
      <c r="W939" s="29"/>
      <c r="Z939" s="29"/>
      <c r="AA939" s="29"/>
      <c r="AB939" s="29"/>
      <c r="AC939" s="29"/>
      <c r="AD939" s="29"/>
      <c r="AE939" s="29"/>
      <c r="AF939" s="29"/>
      <c r="AG939" s="29"/>
      <c r="AH939" s="29"/>
      <c r="AI939" s="29"/>
      <c r="AJ939" s="29"/>
    </row>
    <row r="940" spans="1:36" ht="15.75" customHeight="1">
      <c r="A940" s="29"/>
      <c r="B940" s="29"/>
      <c r="C940" s="29"/>
      <c r="D940" s="29"/>
      <c r="E940" s="29"/>
      <c r="F940" s="29"/>
      <c r="G940" s="29"/>
      <c r="H940" s="29"/>
      <c r="I940" s="29"/>
      <c r="J940" s="29"/>
      <c r="K940" s="29"/>
      <c r="L940" s="29"/>
      <c r="M940" s="29"/>
      <c r="N940" s="29"/>
      <c r="O940" s="29"/>
      <c r="P940" s="29"/>
      <c r="Q940" s="29"/>
      <c r="S940" s="29"/>
      <c r="T940" s="29"/>
      <c r="U940" s="29"/>
      <c r="V940" s="29"/>
      <c r="W940" s="29"/>
      <c r="Z940" s="29"/>
      <c r="AA940" s="29"/>
      <c r="AB940" s="29"/>
      <c r="AC940" s="29"/>
      <c r="AD940" s="29"/>
      <c r="AE940" s="29"/>
      <c r="AF940" s="29"/>
      <c r="AG940" s="29"/>
      <c r="AH940" s="29"/>
      <c r="AI940" s="29"/>
      <c r="AJ940" s="29"/>
    </row>
    <row r="941" spans="1:36" ht="15.75" customHeight="1">
      <c r="A941" s="29"/>
      <c r="B941" s="29"/>
      <c r="C941" s="29"/>
      <c r="D941" s="29"/>
      <c r="E941" s="29"/>
      <c r="F941" s="29"/>
      <c r="G941" s="29"/>
      <c r="H941" s="29"/>
      <c r="I941" s="29"/>
      <c r="J941" s="29"/>
      <c r="K941" s="29"/>
      <c r="L941" s="29"/>
      <c r="M941" s="29"/>
      <c r="N941" s="29"/>
      <c r="O941" s="29"/>
      <c r="P941" s="29"/>
      <c r="Q941" s="29"/>
      <c r="S941" s="29"/>
      <c r="T941" s="29"/>
      <c r="U941" s="29"/>
      <c r="V941" s="29"/>
      <c r="W941" s="29"/>
      <c r="Z941" s="29"/>
      <c r="AA941" s="29"/>
      <c r="AB941" s="29"/>
      <c r="AC941" s="29"/>
      <c r="AD941" s="29"/>
      <c r="AE941" s="29"/>
      <c r="AF941" s="29"/>
      <c r="AG941" s="29"/>
      <c r="AH941" s="29"/>
      <c r="AI941" s="29"/>
      <c r="AJ941" s="29"/>
    </row>
    <row r="942" spans="1:36" ht="15.75" customHeight="1">
      <c r="A942" s="29"/>
      <c r="B942" s="29"/>
      <c r="C942" s="29"/>
      <c r="D942" s="29"/>
      <c r="E942" s="29"/>
      <c r="F942" s="29"/>
      <c r="G942" s="29"/>
      <c r="H942" s="29"/>
      <c r="I942" s="29"/>
      <c r="J942" s="29"/>
      <c r="K942" s="29"/>
      <c r="L942" s="29"/>
      <c r="M942" s="29"/>
      <c r="N942" s="29"/>
      <c r="O942" s="29"/>
      <c r="P942" s="29"/>
      <c r="Q942" s="29"/>
      <c r="S942" s="29"/>
      <c r="T942" s="29"/>
      <c r="U942" s="29"/>
      <c r="V942" s="29"/>
      <c r="W942" s="29"/>
      <c r="Z942" s="29"/>
      <c r="AA942" s="29"/>
      <c r="AB942" s="29"/>
      <c r="AC942" s="29"/>
      <c r="AD942" s="29"/>
      <c r="AE942" s="29"/>
      <c r="AF942" s="29"/>
      <c r="AG942" s="29"/>
      <c r="AH942" s="29"/>
      <c r="AI942" s="29"/>
      <c r="AJ942" s="29"/>
    </row>
    <row r="943" spans="1:36" ht="15.75" customHeight="1">
      <c r="A943" s="29"/>
      <c r="B943" s="29"/>
      <c r="C943" s="29"/>
      <c r="D943" s="29"/>
      <c r="E943" s="29"/>
      <c r="F943" s="29"/>
      <c r="G943" s="29"/>
      <c r="H943" s="29"/>
      <c r="I943" s="29"/>
      <c r="J943" s="29"/>
      <c r="K943" s="29"/>
      <c r="L943" s="29"/>
      <c r="M943" s="29"/>
      <c r="N943" s="29"/>
      <c r="O943" s="29"/>
      <c r="P943" s="29"/>
      <c r="Q943" s="29"/>
      <c r="S943" s="29"/>
      <c r="T943" s="29"/>
      <c r="U943" s="29"/>
      <c r="V943" s="29"/>
      <c r="W943" s="29"/>
      <c r="Z943" s="29"/>
      <c r="AA943" s="29"/>
      <c r="AB943" s="29"/>
      <c r="AC943" s="29"/>
      <c r="AD943" s="29"/>
      <c r="AE943" s="29"/>
      <c r="AF943" s="29"/>
      <c r="AG943" s="29"/>
      <c r="AH943" s="29"/>
      <c r="AI943" s="29"/>
      <c r="AJ943" s="29"/>
    </row>
    <row r="944" spans="1:36" ht="15.75" customHeight="1">
      <c r="A944" s="29"/>
      <c r="B944" s="29"/>
      <c r="C944" s="29"/>
      <c r="D944" s="29"/>
      <c r="E944" s="29"/>
      <c r="F944" s="29"/>
      <c r="G944" s="29"/>
      <c r="H944" s="29"/>
      <c r="I944" s="29"/>
      <c r="J944" s="29"/>
      <c r="K944" s="29"/>
      <c r="L944" s="29"/>
      <c r="M944" s="29"/>
      <c r="N944" s="29"/>
      <c r="O944" s="29"/>
      <c r="P944" s="29"/>
      <c r="Q944" s="29"/>
      <c r="S944" s="29"/>
      <c r="T944" s="29"/>
      <c r="U944" s="29"/>
      <c r="V944" s="29"/>
      <c r="W944" s="29"/>
      <c r="Z944" s="29"/>
      <c r="AA944" s="29"/>
      <c r="AB944" s="29"/>
      <c r="AC944" s="29"/>
      <c r="AD944" s="29"/>
      <c r="AE944" s="29"/>
      <c r="AF944" s="29"/>
      <c r="AG944" s="29"/>
      <c r="AH944" s="29"/>
      <c r="AI944" s="29"/>
      <c r="AJ944" s="29"/>
    </row>
    <row r="945" spans="1:36" ht="15.75" customHeight="1">
      <c r="A945" s="29"/>
      <c r="B945" s="29"/>
      <c r="C945" s="29"/>
      <c r="D945" s="29"/>
      <c r="E945" s="29"/>
      <c r="F945" s="29"/>
      <c r="G945" s="29"/>
      <c r="H945" s="29"/>
      <c r="I945" s="29"/>
      <c r="J945" s="29"/>
      <c r="K945" s="29"/>
      <c r="L945" s="29"/>
      <c r="M945" s="29"/>
      <c r="N945" s="29"/>
      <c r="O945" s="29"/>
      <c r="P945" s="29"/>
      <c r="Q945" s="29"/>
      <c r="S945" s="29"/>
      <c r="T945" s="29"/>
      <c r="U945" s="29"/>
      <c r="V945" s="29"/>
      <c r="W945" s="29"/>
      <c r="Z945" s="29"/>
      <c r="AA945" s="29"/>
      <c r="AB945" s="29"/>
      <c r="AC945" s="29"/>
      <c r="AD945" s="29"/>
      <c r="AE945" s="29"/>
      <c r="AF945" s="29"/>
      <c r="AG945" s="29"/>
      <c r="AH945" s="29"/>
      <c r="AI945" s="29"/>
      <c r="AJ945" s="29"/>
    </row>
    <row r="946" spans="1:36" ht="15.75" customHeight="1">
      <c r="A946" s="29"/>
      <c r="B946" s="29"/>
      <c r="C946" s="29"/>
      <c r="D946" s="29"/>
      <c r="E946" s="29"/>
      <c r="F946" s="29"/>
      <c r="G946" s="29"/>
      <c r="H946" s="29"/>
      <c r="I946" s="29"/>
      <c r="J946" s="29"/>
      <c r="K946" s="29"/>
      <c r="L946" s="29"/>
      <c r="M946" s="29"/>
      <c r="N946" s="29"/>
      <c r="O946" s="29"/>
      <c r="P946" s="29"/>
      <c r="Q946" s="29"/>
      <c r="S946" s="29"/>
      <c r="T946" s="29"/>
      <c r="U946" s="29"/>
      <c r="V946" s="29"/>
      <c r="W946" s="29"/>
      <c r="Z946" s="29"/>
      <c r="AA946" s="29"/>
      <c r="AB946" s="29"/>
      <c r="AC946" s="29"/>
      <c r="AD946" s="29"/>
      <c r="AE946" s="29"/>
      <c r="AF946" s="29"/>
      <c r="AG946" s="29"/>
      <c r="AH946" s="29"/>
      <c r="AI946" s="29"/>
      <c r="AJ946" s="29"/>
    </row>
    <row r="947" spans="1:36" ht="15.75" customHeight="1">
      <c r="A947" s="29"/>
      <c r="B947" s="29"/>
      <c r="C947" s="29"/>
      <c r="D947" s="29"/>
      <c r="E947" s="29"/>
      <c r="F947" s="29"/>
      <c r="G947" s="29"/>
      <c r="H947" s="29"/>
      <c r="I947" s="29"/>
      <c r="J947" s="29"/>
      <c r="K947" s="29"/>
      <c r="L947" s="29"/>
      <c r="M947" s="29"/>
      <c r="N947" s="29"/>
      <c r="O947" s="29"/>
      <c r="P947" s="29"/>
      <c r="Q947" s="29"/>
      <c r="S947" s="29"/>
      <c r="T947" s="29"/>
      <c r="U947" s="29"/>
      <c r="V947" s="29"/>
      <c r="W947" s="29"/>
      <c r="Z947" s="29"/>
      <c r="AA947" s="29"/>
      <c r="AB947" s="29"/>
      <c r="AC947" s="29"/>
      <c r="AD947" s="29"/>
      <c r="AE947" s="29"/>
      <c r="AF947" s="29"/>
      <c r="AG947" s="29"/>
      <c r="AH947" s="29"/>
      <c r="AI947" s="29"/>
      <c r="AJ947" s="29"/>
    </row>
    <row r="948" spans="1:36" ht="15.75" customHeight="1">
      <c r="A948" s="29"/>
      <c r="B948" s="29"/>
      <c r="C948" s="29"/>
      <c r="D948" s="29"/>
      <c r="E948" s="29"/>
      <c r="F948" s="29"/>
      <c r="G948" s="29"/>
      <c r="H948" s="29"/>
      <c r="I948" s="29"/>
      <c r="J948" s="29"/>
      <c r="K948" s="29"/>
      <c r="L948" s="29"/>
      <c r="M948" s="29"/>
      <c r="N948" s="29"/>
      <c r="O948" s="29"/>
      <c r="P948" s="29"/>
      <c r="Q948" s="29"/>
      <c r="S948" s="29"/>
      <c r="T948" s="29"/>
      <c r="U948" s="29"/>
      <c r="V948" s="29"/>
      <c r="W948" s="29"/>
      <c r="Z948" s="29"/>
      <c r="AA948" s="29"/>
      <c r="AB948" s="29"/>
      <c r="AC948" s="29"/>
      <c r="AD948" s="29"/>
      <c r="AE948" s="29"/>
      <c r="AF948" s="29"/>
      <c r="AG948" s="29"/>
      <c r="AH948" s="29"/>
      <c r="AI948" s="29"/>
      <c r="AJ948" s="29"/>
    </row>
    <row r="949" spans="1:36" ht="15.75" customHeight="1">
      <c r="A949" s="29"/>
      <c r="B949" s="29"/>
      <c r="C949" s="29"/>
      <c r="D949" s="29"/>
      <c r="E949" s="29"/>
      <c r="F949" s="29"/>
      <c r="G949" s="29"/>
      <c r="H949" s="29"/>
      <c r="I949" s="29"/>
      <c r="J949" s="29"/>
      <c r="K949" s="29"/>
      <c r="L949" s="29"/>
      <c r="M949" s="29"/>
      <c r="N949" s="29"/>
      <c r="O949" s="29"/>
      <c r="P949" s="29"/>
      <c r="Q949" s="29"/>
      <c r="S949" s="29"/>
      <c r="T949" s="29"/>
      <c r="U949" s="29"/>
      <c r="V949" s="29"/>
      <c r="W949" s="29"/>
      <c r="Z949" s="29"/>
      <c r="AA949" s="29"/>
      <c r="AB949" s="29"/>
      <c r="AC949" s="29"/>
      <c r="AD949" s="29"/>
      <c r="AE949" s="29"/>
      <c r="AF949" s="29"/>
      <c r="AG949" s="29"/>
      <c r="AH949" s="29"/>
      <c r="AI949" s="29"/>
      <c r="AJ949" s="29"/>
    </row>
    <row r="950" spans="1:36" ht="15.75" customHeight="1">
      <c r="A950" s="29"/>
      <c r="B950" s="29"/>
      <c r="C950" s="29"/>
      <c r="D950" s="29"/>
      <c r="E950" s="29"/>
      <c r="F950" s="29"/>
      <c r="G950" s="29"/>
      <c r="H950" s="29"/>
      <c r="I950" s="29"/>
      <c r="J950" s="29"/>
      <c r="K950" s="29"/>
      <c r="L950" s="29"/>
      <c r="M950" s="29"/>
      <c r="N950" s="29"/>
      <c r="O950" s="29"/>
      <c r="P950" s="29"/>
      <c r="Q950" s="29"/>
      <c r="S950" s="29"/>
      <c r="T950" s="29"/>
      <c r="U950" s="29"/>
      <c r="V950" s="29"/>
      <c r="W950" s="29"/>
      <c r="Z950" s="29"/>
      <c r="AA950" s="29"/>
      <c r="AB950" s="29"/>
      <c r="AC950" s="29"/>
      <c r="AD950" s="29"/>
      <c r="AE950" s="29"/>
      <c r="AF950" s="29"/>
      <c r="AG950" s="29"/>
      <c r="AH950" s="29"/>
      <c r="AI950" s="29"/>
      <c r="AJ950" s="29"/>
    </row>
    <row r="951" spans="1:36" ht="15.75" customHeight="1">
      <c r="A951" s="29"/>
      <c r="B951" s="29"/>
      <c r="C951" s="29"/>
      <c r="D951" s="29"/>
      <c r="E951" s="29"/>
      <c r="F951" s="29"/>
      <c r="G951" s="29"/>
      <c r="H951" s="29"/>
      <c r="I951" s="29"/>
      <c r="J951" s="29"/>
      <c r="K951" s="29"/>
      <c r="L951" s="29"/>
      <c r="M951" s="29"/>
      <c r="N951" s="29"/>
      <c r="O951" s="29"/>
      <c r="P951" s="29"/>
      <c r="Q951" s="29"/>
      <c r="S951" s="29"/>
      <c r="T951" s="29"/>
      <c r="U951" s="29"/>
      <c r="V951" s="29"/>
      <c r="W951" s="29"/>
      <c r="Z951" s="29"/>
      <c r="AA951" s="29"/>
      <c r="AB951" s="29"/>
      <c r="AC951" s="29"/>
      <c r="AD951" s="29"/>
      <c r="AE951" s="29"/>
      <c r="AF951" s="29"/>
      <c r="AG951" s="29"/>
      <c r="AH951" s="29"/>
      <c r="AI951" s="29"/>
      <c r="AJ951" s="29"/>
    </row>
    <row r="952" spans="1:36" ht="15.75" customHeight="1">
      <c r="A952" s="29"/>
      <c r="B952" s="29"/>
      <c r="C952" s="29"/>
      <c r="D952" s="29"/>
      <c r="E952" s="29"/>
      <c r="F952" s="29"/>
      <c r="G952" s="29"/>
      <c r="H952" s="29"/>
      <c r="I952" s="29"/>
      <c r="J952" s="29"/>
      <c r="K952" s="29"/>
      <c r="L952" s="29"/>
      <c r="M952" s="29"/>
      <c r="N952" s="29"/>
      <c r="O952" s="29"/>
      <c r="P952" s="29"/>
      <c r="Q952" s="29"/>
      <c r="S952" s="29"/>
      <c r="T952" s="29"/>
      <c r="U952" s="29"/>
      <c r="V952" s="29"/>
      <c r="W952" s="29"/>
      <c r="Z952" s="29"/>
      <c r="AA952" s="29"/>
      <c r="AB952" s="29"/>
      <c r="AC952" s="29"/>
      <c r="AD952" s="29"/>
      <c r="AE952" s="29"/>
      <c r="AF952" s="29"/>
      <c r="AG952" s="29"/>
      <c r="AH952" s="29"/>
      <c r="AI952" s="29"/>
      <c r="AJ952" s="29"/>
    </row>
    <row r="953" spans="1:36" ht="15.75" customHeight="1">
      <c r="A953" s="29"/>
      <c r="B953" s="29"/>
      <c r="C953" s="29"/>
      <c r="D953" s="29"/>
      <c r="E953" s="29"/>
      <c r="F953" s="29"/>
      <c r="G953" s="29"/>
      <c r="H953" s="29"/>
      <c r="I953" s="29"/>
      <c r="J953" s="29"/>
      <c r="K953" s="29"/>
      <c r="L953" s="29"/>
      <c r="M953" s="29"/>
      <c r="N953" s="29"/>
      <c r="O953" s="29"/>
      <c r="P953" s="29"/>
      <c r="Q953" s="29"/>
      <c r="S953" s="29"/>
      <c r="T953" s="29"/>
      <c r="U953" s="29"/>
      <c r="V953" s="29"/>
      <c r="W953" s="29"/>
      <c r="Z953" s="29"/>
      <c r="AA953" s="29"/>
      <c r="AB953" s="29"/>
      <c r="AC953" s="29"/>
      <c r="AD953" s="29"/>
      <c r="AE953" s="29"/>
      <c r="AF953" s="29"/>
      <c r="AG953" s="29"/>
      <c r="AH953" s="29"/>
      <c r="AI953" s="29"/>
      <c r="AJ953" s="29"/>
    </row>
    <row r="954" spans="1:36" ht="15.75" customHeight="1">
      <c r="A954" s="29"/>
      <c r="B954" s="29"/>
      <c r="C954" s="29"/>
      <c r="D954" s="29"/>
      <c r="E954" s="29"/>
      <c r="F954" s="29"/>
      <c r="G954" s="29"/>
      <c r="H954" s="29"/>
      <c r="I954" s="29"/>
      <c r="J954" s="29"/>
      <c r="K954" s="29"/>
      <c r="L954" s="29"/>
      <c r="M954" s="29"/>
      <c r="N954" s="29"/>
      <c r="O954" s="29"/>
      <c r="P954" s="29"/>
      <c r="Q954" s="29"/>
      <c r="S954" s="29"/>
      <c r="T954" s="29"/>
      <c r="U954" s="29"/>
      <c r="V954" s="29"/>
      <c r="W954" s="29"/>
      <c r="Z954" s="29"/>
      <c r="AA954" s="29"/>
      <c r="AB954" s="29"/>
      <c r="AC954" s="29"/>
      <c r="AD954" s="29"/>
      <c r="AE954" s="29"/>
      <c r="AF954" s="29"/>
      <c r="AG954" s="29"/>
      <c r="AH954" s="29"/>
      <c r="AI954" s="29"/>
      <c r="AJ954" s="29"/>
    </row>
    <row r="955" spans="1:36" ht="15.75" customHeight="1">
      <c r="A955" s="29"/>
      <c r="B955" s="29"/>
      <c r="C955" s="29"/>
      <c r="D955" s="29"/>
      <c r="E955" s="29"/>
      <c r="F955" s="29"/>
      <c r="G955" s="29"/>
      <c r="H955" s="29"/>
      <c r="I955" s="29"/>
      <c r="J955" s="29"/>
      <c r="K955" s="29"/>
      <c r="L955" s="29"/>
      <c r="M955" s="29"/>
      <c r="N955" s="29"/>
      <c r="O955" s="29"/>
      <c r="P955" s="29"/>
      <c r="Q955" s="29"/>
      <c r="S955" s="29"/>
      <c r="T955" s="29"/>
      <c r="U955" s="29"/>
      <c r="V955" s="29"/>
      <c r="W955" s="29"/>
      <c r="Z955" s="29"/>
      <c r="AA955" s="29"/>
      <c r="AB955" s="29"/>
      <c r="AC955" s="29"/>
      <c r="AD955" s="29"/>
      <c r="AE955" s="29"/>
      <c r="AF955" s="29"/>
      <c r="AG955" s="29"/>
      <c r="AH955" s="29"/>
      <c r="AI955" s="29"/>
      <c r="AJ955" s="29"/>
    </row>
    <row r="956" spans="1:36" ht="15.75" customHeight="1">
      <c r="A956" s="29"/>
      <c r="B956" s="29"/>
      <c r="C956" s="29"/>
      <c r="D956" s="29"/>
      <c r="E956" s="29"/>
      <c r="F956" s="29"/>
      <c r="G956" s="29"/>
      <c r="H956" s="29"/>
      <c r="I956" s="29"/>
      <c r="J956" s="29"/>
      <c r="K956" s="29"/>
      <c r="L956" s="29"/>
      <c r="M956" s="29"/>
      <c r="N956" s="29"/>
      <c r="O956" s="29"/>
      <c r="P956" s="29"/>
      <c r="Q956" s="29"/>
      <c r="S956" s="29"/>
      <c r="T956" s="29"/>
      <c r="U956" s="29"/>
      <c r="V956" s="29"/>
      <c r="W956" s="29"/>
      <c r="Z956" s="29"/>
      <c r="AA956" s="29"/>
      <c r="AB956" s="29"/>
      <c r="AC956" s="29"/>
      <c r="AD956" s="29"/>
      <c r="AE956" s="29"/>
      <c r="AF956" s="29"/>
      <c r="AG956" s="29"/>
      <c r="AH956" s="29"/>
      <c r="AI956" s="29"/>
      <c r="AJ956" s="29"/>
    </row>
    <row r="957" spans="1:36" ht="15.75" customHeight="1">
      <c r="A957" s="29"/>
      <c r="B957" s="29"/>
      <c r="C957" s="29"/>
      <c r="D957" s="29"/>
      <c r="E957" s="29"/>
      <c r="F957" s="29"/>
      <c r="G957" s="29"/>
      <c r="H957" s="29"/>
      <c r="I957" s="29"/>
      <c r="J957" s="29"/>
      <c r="K957" s="29"/>
      <c r="L957" s="29"/>
      <c r="M957" s="29"/>
      <c r="N957" s="29"/>
      <c r="O957" s="29"/>
      <c r="P957" s="29"/>
      <c r="Q957" s="29"/>
      <c r="S957" s="29"/>
      <c r="T957" s="29"/>
      <c r="U957" s="29"/>
      <c r="V957" s="29"/>
      <c r="W957" s="29"/>
      <c r="Z957" s="29"/>
      <c r="AA957" s="29"/>
      <c r="AB957" s="29"/>
      <c r="AC957" s="29"/>
      <c r="AD957" s="29"/>
      <c r="AE957" s="29"/>
      <c r="AF957" s="29"/>
      <c r="AG957" s="29"/>
      <c r="AH957" s="29"/>
      <c r="AI957" s="29"/>
      <c r="AJ957" s="29"/>
    </row>
    <row r="958" spans="1:36" ht="15.75" customHeight="1">
      <c r="A958" s="29"/>
      <c r="B958" s="29"/>
      <c r="C958" s="29"/>
      <c r="D958" s="29"/>
      <c r="E958" s="29"/>
      <c r="F958" s="29"/>
      <c r="G958" s="29"/>
      <c r="H958" s="29"/>
      <c r="I958" s="29"/>
      <c r="J958" s="29"/>
      <c r="K958" s="29"/>
      <c r="L958" s="29"/>
      <c r="M958" s="29"/>
      <c r="N958" s="29"/>
      <c r="O958" s="29"/>
      <c r="P958" s="29"/>
      <c r="Q958" s="29"/>
      <c r="S958" s="29"/>
      <c r="T958" s="29"/>
      <c r="U958" s="29"/>
      <c r="V958" s="29"/>
      <c r="W958" s="29"/>
      <c r="Z958" s="29"/>
      <c r="AA958" s="29"/>
      <c r="AB958" s="29"/>
      <c r="AC958" s="29"/>
      <c r="AD958" s="29"/>
      <c r="AE958" s="29"/>
      <c r="AF958" s="29"/>
      <c r="AG958" s="29"/>
      <c r="AH958" s="29"/>
      <c r="AI958" s="29"/>
      <c r="AJ958" s="29"/>
    </row>
    <row r="959" spans="1:36" ht="15.75" customHeight="1">
      <c r="A959" s="29"/>
      <c r="B959" s="29"/>
      <c r="C959" s="29"/>
      <c r="D959" s="29"/>
      <c r="E959" s="29"/>
      <c r="F959" s="29"/>
      <c r="G959" s="29"/>
      <c r="H959" s="29"/>
      <c r="I959" s="29"/>
      <c r="J959" s="29"/>
      <c r="K959" s="29"/>
      <c r="L959" s="29"/>
      <c r="M959" s="29"/>
      <c r="N959" s="29"/>
      <c r="O959" s="29"/>
      <c r="P959" s="29"/>
      <c r="Q959" s="29"/>
      <c r="S959" s="29"/>
      <c r="T959" s="29"/>
      <c r="U959" s="29"/>
      <c r="V959" s="29"/>
      <c r="W959" s="29"/>
      <c r="Z959" s="29"/>
      <c r="AA959" s="29"/>
      <c r="AB959" s="29"/>
      <c r="AC959" s="29"/>
      <c r="AD959" s="29"/>
      <c r="AE959" s="29"/>
      <c r="AF959" s="29"/>
      <c r="AG959" s="29"/>
      <c r="AH959" s="29"/>
      <c r="AI959" s="29"/>
      <c r="AJ959" s="29"/>
    </row>
    <row r="960" spans="1:36" ht="15.75" customHeight="1">
      <c r="A960" s="29"/>
      <c r="B960" s="29"/>
      <c r="C960" s="29"/>
      <c r="D960" s="29"/>
      <c r="E960" s="29"/>
      <c r="F960" s="29"/>
      <c r="G960" s="29"/>
      <c r="H960" s="29"/>
      <c r="I960" s="29"/>
      <c r="J960" s="29"/>
      <c r="K960" s="29"/>
      <c r="L960" s="29"/>
      <c r="M960" s="29"/>
      <c r="N960" s="29"/>
      <c r="O960" s="29"/>
      <c r="P960" s="29"/>
      <c r="Q960" s="29"/>
      <c r="S960" s="29"/>
      <c r="T960" s="29"/>
      <c r="U960" s="29"/>
      <c r="V960" s="29"/>
      <c r="W960" s="29"/>
      <c r="Z960" s="29"/>
      <c r="AA960" s="29"/>
      <c r="AB960" s="29"/>
      <c r="AC960" s="29"/>
      <c r="AD960" s="29"/>
      <c r="AE960" s="29"/>
      <c r="AF960" s="29"/>
      <c r="AG960" s="29"/>
      <c r="AH960" s="29"/>
      <c r="AI960" s="29"/>
      <c r="AJ960" s="29"/>
    </row>
    <row r="961" spans="1:36" ht="15.75" customHeight="1">
      <c r="A961" s="29"/>
      <c r="B961" s="29"/>
      <c r="C961" s="29"/>
      <c r="D961" s="29"/>
      <c r="E961" s="29"/>
      <c r="F961" s="29"/>
      <c r="G961" s="29"/>
      <c r="H961" s="29"/>
      <c r="I961" s="29"/>
      <c r="J961" s="29"/>
      <c r="K961" s="29"/>
      <c r="L961" s="29"/>
      <c r="M961" s="29"/>
      <c r="N961" s="29"/>
      <c r="O961" s="29"/>
      <c r="P961" s="29"/>
      <c r="Q961" s="29"/>
      <c r="S961" s="29"/>
      <c r="T961" s="29"/>
      <c r="U961" s="29"/>
      <c r="V961" s="29"/>
      <c r="W961" s="29"/>
      <c r="Z961" s="29"/>
      <c r="AA961" s="29"/>
      <c r="AB961" s="29"/>
      <c r="AC961" s="29"/>
      <c r="AD961" s="29"/>
      <c r="AE961" s="29"/>
      <c r="AF961" s="29"/>
      <c r="AG961" s="29"/>
      <c r="AH961" s="29"/>
      <c r="AI961" s="29"/>
      <c r="AJ961" s="29"/>
    </row>
    <row r="962" spans="1:36" ht="15.75" customHeight="1">
      <c r="A962" s="29"/>
      <c r="B962" s="29"/>
      <c r="C962" s="29"/>
      <c r="D962" s="29"/>
      <c r="E962" s="29"/>
      <c r="F962" s="29"/>
      <c r="G962" s="29"/>
      <c r="H962" s="29"/>
      <c r="I962" s="29"/>
      <c r="J962" s="29"/>
      <c r="K962" s="29"/>
      <c r="L962" s="29"/>
      <c r="M962" s="29"/>
      <c r="N962" s="29"/>
      <c r="O962" s="29"/>
      <c r="P962" s="29"/>
      <c r="Q962" s="29"/>
      <c r="S962" s="29"/>
      <c r="T962" s="29"/>
      <c r="U962" s="29"/>
      <c r="V962" s="29"/>
      <c r="W962" s="29"/>
      <c r="Z962" s="29"/>
      <c r="AA962" s="29"/>
      <c r="AB962" s="29"/>
      <c r="AC962" s="29"/>
      <c r="AD962" s="29"/>
      <c r="AE962" s="29"/>
      <c r="AF962" s="29"/>
      <c r="AG962" s="29"/>
      <c r="AH962" s="29"/>
      <c r="AI962" s="29"/>
      <c r="AJ962" s="29"/>
    </row>
    <row r="963" spans="1:36" ht="15.75" customHeight="1">
      <c r="A963" s="29"/>
      <c r="B963" s="29"/>
      <c r="C963" s="29"/>
      <c r="D963" s="29"/>
      <c r="E963" s="29"/>
      <c r="F963" s="29"/>
      <c r="G963" s="29"/>
      <c r="H963" s="29"/>
      <c r="I963" s="29"/>
      <c r="J963" s="29"/>
      <c r="K963" s="29"/>
      <c r="L963" s="29"/>
      <c r="M963" s="29"/>
      <c r="N963" s="29"/>
      <c r="O963" s="29"/>
      <c r="P963" s="29"/>
      <c r="Q963" s="29"/>
      <c r="S963" s="29"/>
      <c r="T963" s="29"/>
      <c r="U963" s="29"/>
      <c r="V963" s="29"/>
      <c r="W963" s="29"/>
      <c r="Z963" s="29"/>
      <c r="AA963" s="29"/>
      <c r="AB963" s="29"/>
      <c r="AC963" s="29"/>
      <c r="AD963" s="29"/>
      <c r="AE963" s="29"/>
      <c r="AF963" s="29"/>
      <c r="AG963" s="29"/>
      <c r="AH963" s="29"/>
      <c r="AI963" s="29"/>
      <c r="AJ963" s="29"/>
    </row>
    <row r="964" spans="1:36" ht="15.75" customHeight="1">
      <c r="A964" s="29"/>
      <c r="B964" s="29"/>
      <c r="C964" s="29"/>
      <c r="D964" s="29"/>
      <c r="E964" s="29"/>
      <c r="F964" s="29"/>
      <c r="G964" s="29"/>
      <c r="H964" s="29"/>
      <c r="I964" s="29"/>
      <c r="J964" s="29"/>
      <c r="K964" s="29"/>
      <c r="L964" s="29"/>
      <c r="M964" s="29"/>
      <c r="N964" s="29"/>
      <c r="O964" s="29"/>
      <c r="P964" s="29"/>
      <c r="Q964" s="29"/>
      <c r="S964" s="29"/>
      <c r="T964" s="29"/>
      <c r="U964" s="29"/>
      <c r="V964" s="29"/>
      <c r="W964" s="29"/>
      <c r="Z964" s="29"/>
      <c r="AA964" s="29"/>
      <c r="AB964" s="29"/>
      <c r="AC964" s="29"/>
      <c r="AD964" s="29"/>
      <c r="AE964" s="29"/>
      <c r="AF964" s="29"/>
      <c r="AG964" s="29"/>
      <c r="AH964" s="29"/>
      <c r="AI964" s="29"/>
      <c r="AJ964" s="29"/>
    </row>
    <row r="965" spans="1:36" ht="15.75" customHeight="1">
      <c r="A965" s="29"/>
      <c r="B965" s="29"/>
      <c r="C965" s="29"/>
      <c r="D965" s="29"/>
      <c r="E965" s="29"/>
      <c r="F965" s="29"/>
      <c r="G965" s="29"/>
      <c r="H965" s="29"/>
      <c r="I965" s="29"/>
      <c r="J965" s="29"/>
      <c r="K965" s="29"/>
      <c r="L965" s="29"/>
      <c r="M965" s="29"/>
      <c r="N965" s="29"/>
      <c r="O965" s="29"/>
      <c r="P965" s="29"/>
      <c r="Q965" s="29"/>
      <c r="S965" s="29"/>
      <c r="T965" s="29"/>
      <c r="U965" s="29"/>
      <c r="V965" s="29"/>
      <c r="W965" s="29"/>
      <c r="Z965" s="29"/>
      <c r="AA965" s="29"/>
      <c r="AB965" s="29"/>
      <c r="AC965" s="29"/>
      <c r="AD965" s="29"/>
      <c r="AE965" s="29"/>
      <c r="AF965" s="29"/>
      <c r="AG965" s="29"/>
      <c r="AH965" s="29"/>
      <c r="AI965" s="29"/>
      <c r="AJ965" s="29"/>
    </row>
    <row r="966" spans="1:36" ht="15.75" customHeight="1">
      <c r="A966" s="29"/>
      <c r="B966" s="29"/>
      <c r="C966" s="29"/>
      <c r="D966" s="29"/>
      <c r="E966" s="29"/>
      <c r="F966" s="29"/>
      <c r="G966" s="29"/>
      <c r="H966" s="29"/>
      <c r="I966" s="29"/>
      <c r="J966" s="29"/>
      <c r="K966" s="29"/>
      <c r="L966" s="29"/>
      <c r="M966" s="29"/>
      <c r="N966" s="29"/>
      <c r="O966" s="29"/>
      <c r="P966" s="29"/>
      <c r="Q966" s="29"/>
      <c r="S966" s="29"/>
      <c r="T966" s="29"/>
      <c r="U966" s="29"/>
      <c r="V966" s="29"/>
      <c r="W966" s="29"/>
      <c r="Z966" s="29"/>
      <c r="AA966" s="29"/>
      <c r="AB966" s="29"/>
      <c r="AC966" s="29"/>
      <c r="AD966" s="29"/>
      <c r="AE966" s="29"/>
      <c r="AF966" s="29"/>
      <c r="AG966" s="29"/>
      <c r="AH966" s="29"/>
      <c r="AI966" s="29"/>
      <c r="AJ966" s="29"/>
    </row>
    <row r="967" spans="1:36" ht="15.75" customHeight="1">
      <c r="A967" s="29"/>
      <c r="B967" s="29"/>
      <c r="C967" s="29"/>
      <c r="D967" s="29"/>
      <c r="E967" s="29"/>
      <c r="F967" s="29"/>
      <c r="G967" s="29"/>
      <c r="H967" s="29"/>
      <c r="I967" s="29"/>
      <c r="J967" s="29"/>
      <c r="K967" s="29"/>
      <c r="L967" s="29"/>
      <c r="M967" s="29"/>
      <c r="N967" s="29"/>
      <c r="O967" s="29"/>
      <c r="P967" s="29"/>
      <c r="Q967" s="29"/>
      <c r="S967" s="29"/>
      <c r="T967" s="29"/>
      <c r="U967" s="29"/>
      <c r="V967" s="29"/>
      <c r="W967" s="29"/>
      <c r="Z967" s="29"/>
      <c r="AA967" s="29"/>
      <c r="AB967" s="29"/>
      <c r="AC967" s="29"/>
      <c r="AD967" s="29"/>
      <c r="AE967" s="29"/>
      <c r="AF967" s="29"/>
      <c r="AG967" s="29"/>
      <c r="AH967" s="29"/>
      <c r="AI967" s="29"/>
      <c r="AJ967" s="29"/>
    </row>
    <row r="968" spans="1:36" ht="15.75" customHeight="1">
      <c r="A968" s="29"/>
      <c r="B968" s="29"/>
      <c r="C968" s="29"/>
      <c r="D968" s="29"/>
      <c r="E968" s="29"/>
      <c r="F968" s="29"/>
      <c r="G968" s="29"/>
      <c r="H968" s="29"/>
      <c r="I968" s="29"/>
      <c r="J968" s="29"/>
      <c r="K968" s="29"/>
      <c r="L968" s="29"/>
      <c r="M968" s="29"/>
      <c r="N968" s="29"/>
      <c r="O968" s="29"/>
      <c r="P968" s="29"/>
      <c r="Q968" s="29"/>
      <c r="S968" s="29"/>
      <c r="T968" s="29"/>
      <c r="U968" s="29"/>
      <c r="V968" s="29"/>
      <c r="W968" s="29"/>
      <c r="Z968" s="29"/>
      <c r="AA968" s="29"/>
      <c r="AB968" s="29"/>
      <c r="AC968" s="29"/>
      <c r="AD968" s="29"/>
      <c r="AE968" s="29"/>
      <c r="AF968" s="29"/>
      <c r="AG968" s="29"/>
      <c r="AH968" s="29"/>
      <c r="AI968" s="29"/>
      <c r="AJ968" s="29"/>
    </row>
    <row r="969" spans="1:36" ht="15.75" customHeight="1">
      <c r="A969" s="29"/>
      <c r="B969" s="29"/>
      <c r="C969" s="29"/>
      <c r="D969" s="29"/>
      <c r="E969" s="29"/>
      <c r="F969" s="29"/>
      <c r="G969" s="29"/>
      <c r="H969" s="29"/>
      <c r="I969" s="29"/>
      <c r="J969" s="29"/>
      <c r="K969" s="29"/>
      <c r="L969" s="29"/>
      <c r="M969" s="29"/>
      <c r="N969" s="29"/>
      <c r="O969" s="29"/>
      <c r="P969" s="29"/>
      <c r="Q969" s="29"/>
      <c r="S969" s="29"/>
      <c r="T969" s="29"/>
      <c r="U969" s="29"/>
      <c r="V969" s="29"/>
      <c r="W969" s="29"/>
      <c r="Z969" s="29"/>
      <c r="AA969" s="29"/>
      <c r="AB969" s="29"/>
      <c r="AC969" s="29"/>
      <c r="AD969" s="29"/>
      <c r="AE969" s="29"/>
      <c r="AF969" s="29"/>
      <c r="AG969" s="29"/>
      <c r="AH969" s="29"/>
      <c r="AI969" s="29"/>
      <c r="AJ969" s="29"/>
    </row>
    <row r="970" spans="1:36" ht="15.75" customHeight="1">
      <c r="A970" s="29"/>
      <c r="B970" s="29"/>
      <c r="C970" s="29"/>
      <c r="D970" s="29"/>
      <c r="E970" s="29"/>
      <c r="F970" s="29"/>
      <c r="G970" s="29"/>
      <c r="H970" s="29"/>
      <c r="I970" s="29"/>
      <c r="J970" s="29"/>
      <c r="K970" s="29"/>
      <c r="L970" s="29"/>
      <c r="M970" s="29"/>
      <c r="N970" s="29"/>
      <c r="O970" s="29"/>
      <c r="P970" s="29"/>
      <c r="Q970" s="29"/>
      <c r="S970" s="29"/>
      <c r="T970" s="29"/>
      <c r="U970" s="29"/>
      <c r="V970" s="29"/>
      <c r="W970" s="29"/>
      <c r="Z970" s="29"/>
      <c r="AA970" s="29"/>
      <c r="AB970" s="29"/>
      <c r="AC970" s="29"/>
      <c r="AD970" s="29"/>
      <c r="AE970" s="29"/>
      <c r="AF970" s="29"/>
      <c r="AG970" s="29"/>
      <c r="AH970" s="29"/>
      <c r="AI970" s="29"/>
      <c r="AJ970" s="29"/>
    </row>
    <row r="971" spans="1:36" ht="15.75" customHeight="1">
      <c r="A971" s="29"/>
      <c r="B971" s="29"/>
      <c r="C971" s="29"/>
      <c r="D971" s="29"/>
      <c r="E971" s="29"/>
      <c r="F971" s="29"/>
      <c r="G971" s="29"/>
      <c r="H971" s="29"/>
      <c r="I971" s="29"/>
      <c r="J971" s="29"/>
      <c r="K971" s="29"/>
      <c r="L971" s="29"/>
      <c r="M971" s="29"/>
      <c r="N971" s="29"/>
      <c r="O971" s="29"/>
      <c r="P971" s="29"/>
      <c r="Q971" s="29"/>
      <c r="S971" s="29"/>
      <c r="T971" s="29"/>
      <c r="U971" s="29"/>
      <c r="V971" s="29"/>
      <c r="W971" s="29"/>
      <c r="Z971" s="29"/>
      <c r="AA971" s="29"/>
      <c r="AB971" s="29"/>
      <c r="AC971" s="29"/>
      <c r="AD971" s="29"/>
      <c r="AE971" s="29"/>
      <c r="AF971" s="29"/>
      <c r="AG971" s="29"/>
      <c r="AH971" s="29"/>
      <c r="AI971" s="29"/>
      <c r="AJ971" s="29"/>
    </row>
    <row r="972" spans="1:36" ht="15.75" customHeight="1">
      <c r="A972" s="29"/>
      <c r="B972" s="29"/>
      <c r="C972" s="29"/>
      <c r="D972" s="29"/>
      <c r="E972" s="29"/>
      <c r="F972" s="29"/>
      <c r="G972" s="29"/>
      <c r="H972" s="29"/>
      <c r="I972" s="29"/>
      <c r="J972" s="29"/>
      <c r="K972" s="29"/>
      <c r="L972" s="29"/>
      <c r="M972" s="29"/>
      <c r="N972" s="29"/>
      <c r="O972" s="29"/>
      <c r="P972" s="29"/>
      <c r="Q972" s="29"/>
      <c r="S972" s="29"/>
      <c r="T972" s="29"/>
      <c r="U972" s="29"/>
      <c r="V972" s="29"/>
      <c r="W972" s="29"/>
      <c r="Z972" s="29"/>
      <c r="AA972" s="29"/>
      <c r="AB972" s="29"/>
      <c r="AC972" s="29"/>
      <c r="AD972" s="29"/>
      <c r="AE972" s="29"/>
      <c r="AF972" s="29"/>
      <c r="AG972" s="29"/>
      <c r="AH972" s="29"/>
      <c r="AI972" s="29"/>
      <c r="AJ972" s="29"/>
    </row>
    <row r="973" spans="1:36" ht="15.75" customHeight="1">
      <c r="A973" s="29"/>
      <c r="B973" s="29"/>
      <c r="C973" s="29"/>
      <c r="D973" s="29"/>
      <c r="E973" s="29"/>
      <c r="F973" s="29"/>
      <c r="G973" s="29"/>
      <c r="H973" s="29"/>
      <c r="I973" s="29"/>
      <c r="J973" s="29"/>
      <c r="K973" s="29"/>
      <c r="L973" s="29"/>
      <c r="M973" s="29"/>
      <c r="N973" s="29"/>
      <c r="O973" s="29"/>
      <c r="P973" s="29"/>
      <c r="Q973" s="29"/>
      <c r="S973" s="29"/>
      <c r="T973" s="29"/>
      <c r="U973" s="29"/>
      <c r="V973" s="29"/>
      <c r="W973" s="29"/>
      <c r="Z973" s="29"/>
      <c r="AA973" s="29"/>
      <c r="AB973" s="29"/>
      <c r="AC973" s="29"/>
      <c r="AD973" s="29"/>
      <c r="AE973" s="29"/>
      <c r="AF973" s="29"/>
      <c r="AG973" s="29"/>
      <c r="AH973" s="29"/>
      <c r="AI973" s="29"/>
      <c r="AJ973" s="29"/>
    </row>
    <row r="974" spans="1:36" ht="15.75" customHeight="1">
      <c r="A974" s="29"/>
      <c r="B974" s="29"/>
      <c r="C974" s="29"/>
      <c r="D974" s="29"/>
      <c r="E974" s="29"/>
      <c r="F974" s="29"/>
      <c r="G974" s="29"/>
      <c r="H974" s="29"/>
      <c r="I974" s="29"/>
      <c r="J974" s="29"/>
      <c r="K974" s="29"/>
      <c r="L974" s="29"/>
      <c r="M974" s="29"/>
      <c r="N974" s="29"/>
      <c r="O974" s="29"/>
      <c r="P974" s="29"/>
      <c r="Q974" s="29"/>
      <c r="S974" s="29"/>
      <c r="T974" s="29"/>
      <c r="U974" s="29"/>
      <c r="V974" s="29"/>
      <c r="W974" s="29"/>
      <c r="Z974" s="29"/>
      <c r="AA974" s="29"/>
      <c r="AB974" s="29"/>
      <c r="AC974" s="29"/>
      <c r="AD974" s="29"/>
      <c r="AE974" s="29"/>
      <c r="AF974" s="29"/>
      <c r="AG974" s="29"/>
      <c r="AH974" s="29"/>
      <c r="AI974" s="29"/>
      <c r="AJ974" s="29"/>
    </row>
    <row r="975" spans="1:36" ht="15.75" customHeight="1">
      <c r="A975" s="29"/>
      <c r="B975" s="29"/>
      <c r="C975" s="29"/>
      <c r="D975" s="29"/>
      <c r="E975" s="29"/>
      <c r="F975" s="29"/>
      <c r="G975" s="29"/>
      <c r="H975" s="29"/>
      <c r="I975" s="29"/>
      <c r="J975" s="29"/>
      <c r="K975" s="29"/>
      <c r="L975" s="29"/>
      <c r="M975" s="29"/>
      <c r="N975" s="29"/>
      <c r="O975" s="29"/>
      <c r="P975" s="29"/>
      <c r="Q975" s="29"/>
      <c r="S975" s="29"/>
      <c r="T975" s="29"/>
      <c r="U975" s="29"/>
      <c r="V975" s="29"/>
      <c r="W975" s="29"/>
      <c r="Z975" s="29"/>
      <c r="AA975" s="29"/>
      <c r="AB975" s="29"/>
      <c r="AC975" s="29"/>
      <c r="AD975" s="29"/>
      <c r="AE975" s="29"/>
      <c r="AF975" s="29"/>
      <c r="AG975" s="29"/>
      <c r="AH975" s="29"/>
      <c r="AI975" s="29"/>
      <c r="AJ975" s="29"/>
    </row>
    <row r="976" spans="1:36" ht="15.75" customHeight="1">
      <c r="A976" s="29"/>
      <c r="B976" s="29"/>
      <c r="C976" s="29"/>
      <c r="D976" s="29"/>
      <c r="E976" s="29"/>
      <c r="F976" s="29"/>
      <c r="G976" s="29"/>
      <c r="H976" s="29"/>
      <c r="I976" s="29"/>
      <c r="J976" s="29"/>
      <c r="K976" s="29"/>
      <c r="L976" s="29"/>
      <c r="M976" s="29"/>
      <c r="N976" s="29"/>
      <c r="O976" s="29"/>
      <c r="P976" s="29"/>
      <c r="Q976" s="29"/>
      <c r="S976" s="29"/>
      <c r="T976" s="29"/>
      <c r="U976" s="29"/>
      <c r="V976" s="29"/>
      <c r="W976" s="29"/>
      <c r="Z976" s="29"/>
      <c r="AA976" s="29"/>
      <c r="AB976" s="29"/>
      <c r="AC976" s="29"/>
      <c r="AD976" s="29"/>
      <c r="AE976" s="29"/>
      <c r="AF976" s="29"/>
      <c r="AG976" s="29"/>
      <c r="AH976" s="29"/>
      <c r="AI976" s="29"/>
      <c r="AJ976" s="29"/>
    </row>
    <row r="977" spans="1:36" ht="15.75" customHeight="1">
      <c r="A977" s="29"/>
      <c r="B977" s="29"/>
      <c r="C977" s="29"/>
      <c r="D977" s="29"/>
      <c r="E977" s="29"/>
      <c r="F977" s="29"/>
      <c r="G977" s="29"/>
      <c r="H977" s="29"/>
      <c r="I977" s="29"/>
      <c r="J977" s="29"/>
      <c r="K977" s="29"/>
      <c r="L977" s="29"/>
      <c r="M977" s="29"/>
      <c r="N977" s="29"/>
      <c r="O977" s="29"/>
      <c r="P977" s="29"/>
      <c r="Q977" s="29"/>
      <c r="S977" s="29"/>
      <c r="T977" s="29"/>
      <c r="U977" s="29"/>
      <c r="V977" s="29"/>
      <c r="W977" s="29"/>
      <c r="Z977" s="29"/>
      <c r="AA977" s="29"/>
      <c r="AB977" s="29"/>
      <c r="AC977" s="29"/>
      <c r="AD977" s="29"/>
      <c r="AE977" s="29"/>
      <c r="AF977" s="29"/>
      <c r="AG977" s="29"/>
      <c r="AH977" s="29"/>
      <c r="AI977" s="29"/>
      <c r="AJ977" s="29"/>
    </row>
    <row r="978" spans="1:36" ht="15.75" customHeight="1">
      <c r="A978" s="29"/>
      <c r="B978" s="29"/>
      <c r="C978" s="29"/>
      <c r="D978" s="29"/>
      <c r="E978" s="29"/>
      <c r="F978" s="29"/>
      <c r="G978" s="29"/>
      <c r="H978" s="29"/>
      <c r="I978" s="29"/>
      <c r="J978" s="29"/>
      <c r="K978" s="29"/>
      <c r="L978" s="29"/>
      <c r="M978" s="29"/>
      <c r="N978" s="29"/>
      <c r="O978" s="29"/>
      <c r="P978" s="29"/>
      <c r="Q978" s="29"/>
      <c r="S978" s="29"/>
      <c r="T978" s="29"/>
      <c r="U978" s="29"/>
      <c r="V978" s="29"/>
      <c r="W978" s="29"/>
      <c r="Z978" s="29"/>
      <c r="AA978" s="29"/>
      <c r="AB978" s="29"/>
      <c r="AC978" s="29"/>
      <c r="AD978" s="29"/>
      <c r="AE978" s="29"/>
      <c r="AF978" s="29"/>
      <c r="AG978" s="29"/>
      <c r="AH978" s="29"/>
      <c r="AI978" s="29"/>
      <c r="AJ978" s="29"/>
    </row>
    <row r="979" spans="1:36" ht="15.75" customHeight="1">
      <c r="A979" s="29"/>
      <c r="B979" s="29"/>
      <c r="C979" s="29"/>
      <c r="D979" s="29"/>
      <c r="E979" s="29"/>
      <c r="F979" s="29"/>
      <c r="G979" s="29"/>
      <c r="H979" s="29"/>
      <c r="I979" s="29"/>
      <c r="J979" s="29"/>
      <c r="K979" s="29"/>
      <c r="L979" s="29"/>
      <c r="M979" s="29"/>
      <c r="N979" s="29"/>
      <c r="O979" s="29"/>
      <c r="P979" s="29"/>
      <c r="Q979" s="29"/>
      <c r="S979" s="29"/>
      <c r="T979" s="29"/>
      <c r="U979" s="29"/>
      <c r="V979" s="29"/>
      <c r="W979" s="29"/>
      <c r="Z979" s="29"/>
      <c r="AA979" s="29"/>
      <c r="AB979" s="29"/>
      <c r="AC979" s="29"/>
      <c r="AD979" s="29"/>
      <c r="AE979" s="29"/>
      <c r="AF979" s="29"/>
      <c r="AG979" s="29"/>
      <c r="AH979" s="29"/>
      <c r="AI979" s="29"/>
      <c r="AJ979" s="29"/>
    </row>
    <row r="980" spans="1:36" ht="15.75" customHeight="1">
      <c r="A980" s="29"/>
      <c r="B980" s="29"/>
      <c r="C980" s="29"/>
      <c r="D980" s="29"/>
      <c r="E980" s="29"/>
      <c r="F980" s="29"/>
      <c r="G980" s="29"/>
      <c r="H980" s="29"/>
      <c r="I980" s="29"/>
      <c r="J980" s="29"/>
      <c r="K980" s="29"/>
      <c r="L980" s="29"/>
      <c r="M980" s="29"/>
      <c r="N980" s="29"/>
      <c r="O980" s="29"/>
      <c r="P980" s="29"/>
      <c r="Q980" s="29"/>
      <c r="S980" s="29"/>
      <c r="T980" s="29"/>
      <c r="U980" s="29"/>
      <c r="V980" s="29"/>
      <c r="W980" s="29"/>
      <c r="Z980" s="29"/>
      <c r="AA980" s="29"/>
      <c r="AB980" s="29"/>
      <c r="AC980" s="29"/>
      <c r="AD980" s="29"/>
      <c r="AE980" s="29"/>
      <c r="AF980" s="29"/>
      <c r="AG980" s="29"/>
      <c r="AH980" s="29"/>
      <c r="AI980" s="29"/>
      <c r="AJ980" s="29"/>
    </row>
    <row r="981" spans="1:36" ht="15.75" customHeight="1">
      <c r="A981" s="29"/>
      <c r="B981" s="29"/>
      <c r="C981" s="29"/>
      <c r="D981" s="29"/>
      <c r="E981" s="29"/>
      <c r="F981" s="29"/>
      <c r="G981" s="29"/>
      <c r="H981" s="29"/>
      <c r="I981" s="29"/>
      <c r="J981" s="29"/>
      <c r="K981" s="29"/>
      <c r="L981" s="29"/>
      <c r="M981" s="29"/>
      <c r="N981" s="29"/>
      <c r="O981" s="29"/>
      <c r="P981" s="29"/>
      <c r="Q981" s="29"/>
      <c r="S981" s="29"/>
      <c r="T981" s="29"/>
      <c r="U981" s="29"/>
      <c r="V981" s="29"/>
      <c r="W981" s="29"/>
      <c r="Z981" s="29"/>
      <c r="AA981" s="29"/>
      <c r="AB981" s="29"/>
      <c r="AC981" s="29"/>
      <c r="AD981" s="29"/>
      <c r="AE981" s="29"/>
      <c r="AF981" s="29"/>
      <c r="AG981" s="29"/>
      <c r="AH981" s="29"/>
      <c r="AI981" s="29"/>
      <c r="AJ981" s="29"/>
    </row>
    <row r="982" spans="1:36" ht="15.75" customHeight="1">
      <c r="A982" s="29"/>
      <c r="B982" s="29"/>
      <c r="C982" s="29"/>
      <c r="D982" s="29"/>
      <c r="E982" s="29"/>
      <c r="F982" s="29"/>
      <c r="G982" s="29"/>
      <c r="H982" s="29"/>
      <c r="I982" s="29"/>
      <c r="J982" s="29"/>
      <c r="K982" s="29"/>
      <c r="L982" s="29"/>
      <c r="M982" s="29"/>
      <c r="N982" s="29"/>
      <c r="O982" s="29"/>
      <c r="P982" s="29"/>
      <c r="Q982" s="29"/>
      <c r="S982" s="29"/>
      <c r="T982" s="29"/>
      <c r="U982" s="29"/>
      <c r="V982" s="29"/>
      <c r="W982" s="29"/>
      <c r="Z982" s="29"/>
      <c r="AA982" s="29"/>
      <c r="AB982" s="29"/>
      <c r="AC982" s="29"/>
      <c r="AD982" s="29"/>
      <c r="AE982" s="29"/>
      <c r="AF982" s="29"/>
      <c r="AG982" s="29"/>
      <c r="AH982" s="29"/>
      <c r="AI982" s="29"/>
      <c r="AJ982" s="29"/>
    </row>
    <row r="983" spans="1:36" ht="15.75" customHeight="1">
      <c r="A983" s="29"/>
      <c r="B983" s="29"/>
      <c r="C983" s="29"/>
      <c r="D983" s="29"/>
      <c r="E983" s="29"/>
      <c r="F983" s="29"/>
      <c r="G983" s="29"/>
      <c r="H983" s="29"/>
      <c r="I983" s="29"/>
      <c r="J983" s="29"/>
      <c r="K983" s="29"/>
      <c r="L983" s="29"/>
      <c r="M983" s="29"/>
      <c r="N983" s="29"/>
      <c r="O983" s="29"/>
      <c r="P983" s="29"/>
      <c r="Q983" s="29"/>
      <c r="S983" s="29"/>
      <c r="T983" s="29"/>
      <c r="U983" s="29"/>
      <c r="V983" s="29"/>
      <c r="W983" s="29"/>
      <c r="Z983" s="29"/>
      <c r="AA983" s="29"/>
      <c r="AB983" s="29"/>
      <c r="AC983" s="29"/>
      <c r="AD983" s="29"/>
      <c r="AE983" s="29"/>
      <c r="AF983" s="29"/>
      <c r="AG983" s="29"/>
      <c r="AH983" s="29"/>
      <c r="AI983" s="29"/>
      <c r="AJ983" s="29"/>
    </row>
    <row r="984" spans="1:36" ht="15.75" customHeight="1">
      <c r="A984" s="29"/>
      <c r="B984" s="29"/>
      <c r="C984" s="29"/>
      <c r="D984" s="29"/>
      <c r="E984" s="29"/>
      <c r="F984" s="29"/>
      <c r="G984" s="29"/>
      <c r="H984" s="29"/>
      <c r="I984" s="29"/>
      <c r="J984" s="29"/>
      <c r="K984" s="29"/>
      <c r="L984" s="29"/>
      <c r="M984" s="29"/>
      <c r="N984" s="29"/>
      <c r="O984" s="29"/>
      <c r="P984" s="29"/>
      <c r="Q984" s="29"/>
      <c r="S984" s="29"/>
      <c r="T984" s="29"/>
      <c r="U984" s="29"/>
      <c r="V984" s="29"/>
      <c r="W984" s="29"/>
      <c r="Z984" s="29"/>
      <c r="AA984" s="29"/>
      <c r="AB984" s="29"/>
      <c r="AC984" s="29"/>
      <c r="AD984" s="29"/>
      <c r="AE984" s="29"/>
      <c r="AF984" s="29"/>
      <c r="AG984" s="29"/>
      <c r="AH984" s="29"/>
      <c r="AI984" s="29"/>
      <c r="AJ984" s="29"/>
    </row>
    <row r="985" spans="1:36" ht="15.75" customHeight="1">
      <c r="A985" s="29"/>
      <c r="B985" s="29"/>
      <c r="C985" s="29"/>
      <c r="D985" s="29"/>
      <c r="E985" s="29"/>
      <c r="F985" s="29"/>
      <c r="G985" s="29"/>
      <c r="H985" s="29"/>
      <c r="I985" s="29"/>
      <c r="J985" s="29"/>
      <c r="K985" s="29"/>
      <c r="L985" s="29"/>
      <c r="M985" s="29"/>
      <c r="N985" s="29"/>
      <c r="O985" s="29"/>
      <c r="P985" s="29"/>
      <c r="Q985" s="29"/>
      <c r="S985" s="29"/>
      <c r="T985" s="29"/>
      <c r="U985" s="29"/>
      <c r="V985" s="29"/>
      <c r="W985" s="29"/>
      <c r="Z985" s="29"/>
      <c r="AA985" s="29"/>
      <c r="AB985" s="29"/>
      <c r="AC985" s="29"/>
      <c r="AD985" s="29"/>
      <c r="AE985" s="29"/>
      <c r="AF985" s="29"/>
      <c r="AG985" s="29"/>
      <c r="AH985" s="29"/>
      <c r="AI985" s="29"/>
      <c r="AJ985" s="29"/>
    </row>
    <row r="986" spans="1:36" ht="15.75" customHeight="1">
      <c r="A986" s="29"/>
      <c r="B986" s="29"/>
      <c r="C986" s="29"/>
      <c r="D986" s="29"/>
      <c r="E986" s="29"/>
      <c r="F986" s="29"/>
      <c r="G986" s="29"/>
      <c r="H986" s="29"/>
      <c r="I986" s="29"/>
      <c r="J986" s="29"/>
      <c r="K986" s="29"/>
      <c r="L986" s="29"/>
      <c r="M986" s="29"/>
      <c r="N986" s="29"/>
      <c r="O986" s="29"/>
      <c r="P986" s="29"/>
      <c r="Q986" s="29"/>
      <c r="S986" s="29"/>
      <c r="T986" s="29"/>
      <c r="U986" s="29"/>
      <c r="V986" s="29"/>
      <c r="W986" s="29"/>
      <c r="Z986" s="29"/>
      <c r="AA986" s="29"/>
      <c r="AB986" s="29"/>
      <c r="AC986" s="29"/>
      <c r="AD986" s="29"/>
      <c r="AE986" s="29"/>
      <c r="AF986" s="29"/>
      <c r="AG986" s="29"/>
      <c r="AH986" s="29"/>
      <c r="AI986" s="29"/>
      <c r="AJ986" s="29"/>
    </row>
    <row r="987" spans="1:36" ht="15.75" customHeight="1">
      <c r="A987" s="29"/>
      <c r="B987" s="29"/>
      <c r="C987" s="29"/>
      <c r="D987" s="29"/>
      <c r="E987" s="29"/>
      <c r="F987" s="29"/>
      <c r="G987" s="29"/>
      <c r="H987" s="29"/>
      <c r="I987" s="29"/>
      <c r="J987" s="29"/>
      <c r="K987" s="29"/>
      <c r="L987" s="29"/>
      <c r="M987" s="29"/>
      <c r="N987" s="29"/>
      <c r="O987" s="29"/>
      <c r="P987" s="29"/>
      <c r="Q987" s="29"/>
      <c r="S987" s="29"/>
      <c r="T987" s="29"/>
      <c r="U987" s="29"/>
      <c r="V987" s="29"/>
      <c r="W987" s="29"/>
      <c r="Z987" s="29"/>
      <c r="AA987" s="29"/>
      <c r="AB987" s="29"/>
      <c r="AC987" s="29"/>
      <c r="AD987" s="29"/>
      <c r="AE987" s="29"/>
      <c r="AF987" s="29"/>
      <c r="AG987" s="29"/>
      <c r="AH987" s="29"/>
      <c r="AI987" s="29"/>
      <c r="AJ987" s="29"/>
    </row>
    <row r="988" spans="1:36" ht="15.75" customHeight="1">
      <c r="A988" s="29"/>
      <c r="B988" s="29"/>
      <c r="C988" s="29"/>
      <c r="D988" s="29"/>
      <c r="E988" s="29"/>
      <c r="F988" s="29"/>
      <c r="G988" s="29"/>
      <c r="H988" s="29"/>
      <c r="I988" s="29"/>
      <c r="J988" s="29"/>
      <c r="K988" s="29"/>
      <c r="L988" s="29"/>
      <c r="M988" s="29"/>
      <c r="N988" s="29"/>
      <c r="O988" s="29"/>
      <c r="P988" s="29"/>
      <c r="Q988" s="29"/>
      <c r="S988" s="29"/>
      <c r="T988" s="29"/>
      <c r="U988" s="29"/>
      <c r="V988" s="29"/>
      <c r="W988" s="29"/>
      <c r="Z988" s="29"/>
      <c r="AA988" s="29"/>
      <c r="AB988" s="29"/>
      <c r="AC988" s="29"/>
      <c r="AD988" s="29"/>
      <c r="AE988" s="29"/>
      <c r="AF988" s="29"/>
      <c r="AG988" s="29"/>
      <c r="AH988" s="29"/>
      <c r="AI988" s="29"/>
      <c r="AJ988" s="29"/>
    </row>
    <row r="989" spans="1:36" ht="15.75" customHeight="1">
      <c r="A989" s="29"/>
      <c r="B989" s="29"/>
      <c r="C989" s="29"/>
      <c r="D989" s="29"/>
      <c r="E989" s="29"/>
      <c r="F989" s="29"/>
      <c r="G989" s="29"/>
      <c r="H989" s="29"/>
      <c r="I989" s="29"/>
      <c r="J989" s="29"/>
      <c r="K989" s="29"/>
      <c r="L989" s="29"/>
      <c r="M989" s="29"/>
      <c r="N989" s="29"/>
      <c r="O989" s="29"/>
      <c r="P989" s="29"/>
      <c r="Q989" s="29"/>
      <c r="S989" s="29"/>
      <c r="T989" s="29"/>
      <c r="U989" s="29"/>
      <c r="V989" s="29"/>
      <c r="W989" s="29"/>
      <c r="Z989" s="29"/>
      <c r="AA989" s="29"/>
      <c r="AB989" s="29"/>
      <c r="AC989" s="29"/>
      <c r="AD989" s="29"/>
      <c r="AE989" s="29"/>
      <c r="AF989" s="29"/>
      <c r="AG989" s="29"/>
      <c r="AH989" s="29"/>
      <c r="AI989" s="29"/>
      <c r="AJ989" s="29"/>
    </row>
    <row r="990" spans="1:36" ht="15.75" customHeight="1">
      <c r="A990" s="29"/>
      <c r="B990" s="29"/>
      <c r="C990" s="29"/>
      <c r="D990" s="29"/>
      <c r="E990" s="29"/>
      <c r="F990" s="29"/>
      <c r="G990" s="29"/>
      <c r="H990" s="29"/>
      <c r="I990" s="29"/>
      <c r="J990" s="29"/>
      <c r="K990" s="29"/>
      <c r="L990" s="29"/>
      <c r="M990" s="29"/>
      <c r="N990" s="29"/>
      <c r="O990" s="29"/>
      <c r="P990" s="29"/>
      <c r="Q990" s="29"/>
      <c r="S990" s="29"/>
      <c r="T990" s="29"/>
      <c r="U990" s="29"/>
      <c r="V990" s="29"/>
      <c r="W990" s="29"/>
      <c r="Z990" s="29"/>
      <c r="AA990" s="29"/>
      <c r="AB990" s="29"/>
      <c r="AC990" s="29"/>
      <c r="AD990" s="29"/>
      <c r="AE990" s="29"/>
      <c r="AF990" s="29"/>
      <c r="AG990" s="29"/>
      <c r="AH990" s="29"/>
      <c r="AI990" s="29"/>
      <c r="AJ990" s="29"/>
    </row>
    <row r="991" spans="1:36" ht="15.75" customHeight="1">
      <c r="A991" s="29"/>
      <c r="B991" s="29"/>
      <c r="C991" s="29"/>
      <c r="D991" s="29"/>
      <c r="E991" s="29"/>
      <c r="F991" s="29"/>
      <c r="G991" s="29"/>
      <c r="H991" s="29"/>
      <c r="I991" s="29"/>
      <c r="J991" s="29"/>
      <c r="K991" s="29"/>
      <c r="L991" s="29"/>
      <c r="M991" s="29"/>
      <c r="N991" s="29"/>
      <c r="O991" s="29"/>
      <c r="P991" s="29"/>
      <c r="Q991" s="29"/>
      <c r="S991" s="29"/>
      <c r="T991" s="29"/>
      <c r="U991" s="29"/>
      <c r="V991" s="29"/>
      <c r="W991" s="29"/>
      <c r="Z991" s="29"/>
      <c r="AA991" s="29"/>
      <c r="AB991" s="29"/>
      <c r="AC991" s="29"/>
      <c r="AD991" s="29"/>
      <c r="AE991" s="29"/>
      <c r="AF991" s="29"/>
      <c r="AG991" s="29"/>
      <c r="AH991" s="29"/>
      <c r="AI991" s="29"/>
      <c r="AJ991" s="29"/>
    </row>
    <row r="992" spans="1:36" ht="15.75" customHeight="1">
      <c r="A992" s="29"/>
      <c r="B992" s="29"/>
      <c r="C992" s="29"/>
      <c r="D992" s="29"/>
      <c r="E992" s="29"/>
      <c r="F992" s="29"/>
      <c r="G992" s="29"/>
      <c r="H992" s="29"/>
      <c r="I992" s="29"/>
      <c r="J992" s="29"/>
      <c r="K992" s="29"/>
      <c r="L992" s="29"/>
      <c r="M992" s="29"/>
      <c r="N992" s="29"/>
      <c r="O992" s="29"/>
      <c r="P992" s="29"/>
      <c r="Q992" s="29"/>
      <c r="S992" s="29"/>
      <c r="T992" s="29"/>
      <c r="U992" s="29"/>
      <c r="V992" s="29"/>
      <c r="W992" s="29"/>
      <c r="Z992" s="29"/>
      <c r="AA992" s="29"/>
      <c r="AB992" s="29"/>
      <c r="AC992" s="29"/>
      <c r="AD992" s="29"/>
      <c r="AE992" s="29"/>
      <c r="AF992" s="29"/>
      <c r="AG992" s="29"/>
      <c r="AH992" s="29"/>
      <c r="AI992" s="29"/>
      <c r="AJ992" s="29"/>
    </row>
    <row r="993" spans="1:36" ht="15.75" customHeight="1">
      <c r="A993" s="29"/>
      <c r="B993" s="29"/>
      <c r="C993" s="29"/>
      <c r="D993" s="29"/>
      <c r="E993" s="29"/>
      <c r="F993" s="29"/>
      <c r="G993" s="29"/>
      <c r="H993" s="29"/>
      <c r="I993" s="29"/>
      <c r="J993" s="29"/>
      <c r="K993" s="29"/>
      <c r="L993" s="29"/>
      <c r="M993" s="29"/>
      <c r="N993" s="29"/>
      <c r="O993" s="29"/>
      <c r="P993" s="29"/>
      <c r="Q993" s="29"/>
      <c r="S993" s="29"/>
      <c r="T993" s="29"/>
      <c r="U993" s="29"/>
      <c r="V993" s="29"/>
      <c r="W993" s="29"/>
      <c r="Z993" s="29"/>
      <c r="AA993" s="29"/>
      <c r="AB993" s="29"/>
      <c r="AC993" s="29"/>
      <c r="AD993" s="29"/>
      <c r="AE993" s="29"/>
      <c r="AF993" s="29"/>
      <c r="AG993" s="29"/>
      <c r="AH993" s="29"/>
      <c r="AI993" s="29"/>
      <c r="AJ993" s="29"/>
    </row>
    <row r="994" spans="1:36" ht="15.75" customHeight="1">
      <c r="A994" s="29"/>
      <c r="B994" s="29"/>
      <c r="C994" s="29"/>
      <c r="D994" s="29"/>
      <c r="E994" s="29"/>
      <c r="F994" s="29"/>
      <c r="G994" s="29"/>
      <c r="H994" s="29"/>
      <c r="I994" s="29"/>
      <c r="J994" s="29"/>
      <c r="K994" s="29"/>
      <c r="L994" s="29"/>
      <c r="M994" s="29"/>
      <c r="N994" s="29"/>
      <c r="O994" s="29"/>
      <c r="P994" s="29"/>
      <c r="Q994" s="29"/>
      <c r="S994" s="29"/>
      <c r="T994" s="29"/>
      <c r="U994" s="29"/>
      <c r="V994" s="29"/>
      <c r="W994" s="29"/>
      <c r="Z994" s="29"/>
      <c r="AA994" s="29"/>
      <c r="AB994" s="29"/>
      <c r="AC994" s="29"/>
      <c r="AD994" s="29"/>
      <c r="AE994" s="29"/>
      <c r="AF994" s="29"/>
      <c r="AG994" s="29"/>
      <c r="AH994" s="29"/>
      <c r="AI994" s="29"/>
      <c r="AJ994" s="29"/>
    </row>
    <row r="995" spans="1:36" ht="15.75" customHeight="1">
      <c r="A995" s="29"/>
      <c r="B995" s="29"/>
      <c r="C995" s="29"/>
      <c r="D995" s="29"/>
      <c r="E995" s="29"/>
      <c r="F995" s="29"/>
      <c r="G995" s="29"/>
      <c r="H995" s="29"/>
      <c r="I995" s="29"/>
      <c r="J995" s="29"/>
      <c r="K995" s="29"/>
      <c r="L995" s="29"/>
      <c r="M995" s="29"/>
      <c r="N995" s="29"/>
      <c r="O995" s="29"/>
      <c r="P995" s="29"/>
      <c r="Q995" s="29"/>
      <c r="S995" s="29"/>
      <c r="T995" s="29"/>
      <c r="U995" s="29"/>
      <c r="V995" s="29"/>
      <c r="W995" s="29"/>
      <c r="Z995" s="29"/>
      <c r="AA995" s="29"/>
      <c r="AB995" s="29"/>
      <c r="AC995" s="29"/>
      <c r="AD995" s="29"/>
      <c r="AE995" s="29"/>
      <c r="AF995" s="29"/>
      <c r="AG995" s="29"/>
      <c r="AH995" s="29"/>
      <c r="AI995" s="29"/>
      <c r="AJ995" s="29"/>
    </row>
    <row r="996" spans="1:36" ht="15.75" customHeight="1">
      <c r="A996" s="29"/>
      <c r="B996" s="29"/>
      <c r="C996" s="29"/>
      <c r="D996" s="29"/>
      <c r="E996" s="29"/>
      <c r="F996" s="29"/>
      <c r="G996" s="29"/>
      <c r="H996" s="29"/>
      <c r="I996" s="29"/>
      <c r="J996" s="29"/>
      <c r="K996" s="29"/>
      <c r="L996" s="29"/>
      <c r="M996" s="29"/>
      <c r="N996" s="29"/>
      <c r="O996" s="29"/>
      <c r="P996" s="29"/>
      <c r="Q996" s="29"/>
      <c r="S996" s="29"/>
      <c r="T996" s="29"/>
      <c r="U996" s="29"/>
      <c r="V996" s="29"/>
      <c r="W996" s="29"/>
      <c r="Z996" s="29"/>
      <c r="AA996" s="29"/>
      <c r="AB996" s="29"/>
      <c r="AC996" s="29"/>
      <c r="AD996" s="29"/>
      <c r="AE996" s="29"/>
      <c r="AF996" s="29"/>
      <c r="AG996" s="29"/>
      <c r="AH996" s="29"/>
      <c r="AI996" s="29"/>
      <c r="AJ996" s="29"/>
    </row>
    <row r="997" spans="1:36" ht="15.75" customHeight="1">
      <c r="A997" s="29"/>
      <c r="B997" s="29"/>
      <c r="C997" s="29"/>
      <c r="D997" s="29"/>
      <c r="E997" s="29"/>
      <c r="F997" s="29"/>
      <c r="G997" s="29"/>
      <c r="H997" s="29"/>
      <c r="I997" s="29"/>
      <c r="J997" s="29"/>
      <c r="K997" s="29"/>
      <c r="L997" s="29"/>
      <c r="M997" s="29"/>
      <c r="N997" s="29"/>
      <c r="O997" s="29"/>
      <c r="P997" s="29"/>
      <c r="Q997" s="29"/>
      <c r="S997" s="29"/>
      <c r="T997" s="29"/>
      <c r="U997" s="29"/>
      <c r="V997" s="29"/>
      <c r="W997" s="29"/>
      <c r="Z997" s="29"/>
      <c r="AA997" s="29"/>
      <c r="AB997" s="29"/>
      <c r="AC997" s="29"/>
      <c r="AD997" s="29"/>
      <c r="AE997" s="29"/>
      <c r="AF997" s="29"/>
      <c r="AG997" s="29"/>
      <c r="AH997" s="29"/>
      <c r="AI997" s="29"/>
      <c r="AJ997" s="29"/>
    </row>
    <row r="998" spans="1:36" ht="15.75" customHeight="1">
      <c r="A998" s="29"/>
      <c r="B998" s="29"/>
      <c r="C998" s="29"/>
      <c r="D998" s="29"/>
      <c r="E998" s="29"/>
      <c r="F998" s="29"/>
      <c r="G998" s="29"/>
      <c r="H998" s="29"/>
      <c r="I998" s="29"/>
      <c r="J998" s="29"/>
      <c r="K998" s="29"/>
      <c r="L998" s="29"/>
      <c r="M998" s="29"/>
      <c r="N998" s="29"/>
      <c r="O998" s="29"/>
      <c r="P998" s="29"/>
      <c r="Q998" s="29"/>
      <c r="S998" s="29"/>
      <c r="T998" s="29"/>
      <c r="U998" s="29"/>
      <c r="V998" s="29"/>
      <c r="W998" s="29"/>
      <c r="Z998" s="29"/>
      <c r="AA998" s="29"/>
      <c r="AB998" s="29"/>
      <c r="AC998" s="29"/>
      <c r="AD998" s="29"/>
      <c r="AE998" s="29"/>
      <c r="AF998" s="29"/>
      <c r="AG998" s="29"/>
      <c r="AH998" s="29"/>
      <c r="AI998" s="29"/>
      <c r="AJ998" s="29"/>
    </row>
    <row r="999" spans="1:36" ht="15.75" customHeight="1">
      <c r="A999" s="29"/>
      <c r="B999" s="29"/>
      <c r="C999" s="29"/>
      <c r="D999" s="29"/>
      <c r="E999" s="29"/>
      <c r="F999" s="29"/>
      <c r="G999" s="29"/>
      <c r="H999" s="29"/>
      <c r="I999" s="29"/>
      <c r="J999" s="29"/>
      <c r="K999" s="29"/>
      <c r="L999" s="29"/>
      <c r="M999" s="29"/>
      <c r="N999" s="29"/>
      <c r="O999" s="29"/>
      <c r="P999" s="29"/>
      <c r="Q999" s="29"/>
      <c r="S999" s="29"/>
      <c r="T999" s="29"/>
      <c r="U999" s="29"/>
      <c r="V999" s="29"/>
      <c r="W999" s="29"/>
      <c r="Z999" s="29"/>
      <c r="AA999" s="29"/>
      <c r="AB999" s="29"/>
      <c r="AC999" s="29"/>
      <c r="AD999" s="29"/>
      <c r="AE999" s="29"/>
      <c r="AF999" s="29"/>
      <c r="AG999" s="29"/>
      <c r="AH999" s="29"/>
      <c r="AI999" s="29"/>
      <c r="AJ999" s="29"/>
    </row>
    <row r="1000" spans="1:36" ht="15.75" customHeight="1">
      <c r="A1000" s="29"/>
      <c r="B1000" s="29"/>
      <c r="C1000" s="29"/>
      <c r="D1000" s="29"/>
      <c r="E1000" s="29"/>
      <c r="F1000" s="29"/>
      <c r="G1000" s="29"/>
      <c r="H1000" s="29"/>
      <c r="I1000" s="29"/>
      <c r="J1000" s="29"/>
      <c r="K1000" s="29"/>
      <c r="L1000" s="29"/>
      <c r="M1000" s="29"/>
      <c r="N1000" s="29"/>
      <c r="O1000" s="29"/>
      <c r="P1000" s="29"/>
      <c r="Q1000" s="29"/>
      <c r="S1000" s="29"/>
      <c r="T1000" s="29"/>
      <c r="U1000" s="29"/>
      <c r="V1000" s="29"/>
      <c r="W1000" s="29"/>
      <c r="Z1000" s="29"/>
      <c r="AA1000" s="29"/>
      <c r="AB1000" s="29"/>
      <c r="AC1000" s="29"/>
      <c r="AD1000" s="29"/>
      <c r="AE1000" s="29"/>
      <c r="AF1000" s="29"/>
      <c r="AG1000" s="29"/>
      <c r="AH1000" s="29"/>
      <c r="AI1000" s="29"/>
      <c r="AJ1000" s="29"/>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3000000}">
          <x14:formula1>
            <xm:f>dados!$I$2:$I$13</xm:f>
          </x14:formula1>
          <xm:sqref>X2:X569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1047352"/>
  <sheetViews>
    <sheetView tabSelected="1" zoomScale="80" zoomScaleNormal="80" workbookViewId="0">
      <pane ySplit="1" topLeftCell="C160" activePane="bottomLeft" state="frozen"/>
      <selection pane="bottomLeft" activeCell="C164" sqref="C164"/>
      <selection activeCell="T1" sqref="T1"/>
    </sheetView>
  </sheetViews>
  <sheetFormatPr defaultColWidth="9" defaultRowHeight="60" customHeight="1"/>
  <cols>
    <col min="1" max="1" width="7" style="17" bestFit="1" customWidth="1"/>
    <col min="2" max="2" width="35" customWidth="1"/>
    <col min="3" max="3" width="23.75" style="50" customWidth="1"/>
    <col min="4" max="4" width="16.375" style="17" customWidth="1"/>
    <col min="5" max="5" width="16" style="50" customWidth="1"/>
    <col min="6" max="6" width="27.125" customWidth="1"/>
    <col min="7" max="7" width="11" customWidth="1"/>
    <col min="8" max="8" width="22.375" style="16" customWidth="1"/>
    <col min="9" max="9" width="50.875" customWidth="1"/>
    <col min="10" max="10" width="31" customWidth="1"/>
    <col min="11" max="11" width="19" customWidth="1"/>
    <col min="12" max="12" width="15.625" style="329" customWidth="1"/>
    <col min="13" max="14" width="19.375" style="16" customWidth="1"/>
    <col min="15" max="15" width="19.5" style="16" customWidth="1"/>
    <col min="16" max="16" width="14.625" style="16" customWidth="1"/>
    <col min="17" max="17" width="11" style="16" bestFit="1" customWidth="1"/>
    <col min="18" max="18" width="11" bestFit="1" customWidth="1"/>
    <col min="19" max="22" width="11" style="16" bestFit="1" customWidth="1"/>
    <col min="23" max="23" width="14.625" bestFit="1" customWidth="1"/>
    <col min="24" max="24" width="12.375" bestFit="1" customWidth="1"/>
    <col min="25" max="25" width="24.25" bestFit="1" customWidth="1"/>
    <col min="26" max="26" width="18.875" style="16" customWidth="1"/>
    <col min="27" max="27" width="14.875" style="16" bestFit="1" customWidth="1"/>
    <col min="28" max="28" width="12.875" bestFit="1" customWidth="1"/>
    <col min="29" max="29" width="22" bestFit="1" customWidth="1"/>
    <col min="30" max="30" width="20.875" bestFit="1" customWidth="1"/>
    <col min="31" max="31" width="11.75" style="17" bestFit="1" customWidth="1"/>
    <col min="32" max="32" width="230.875" bestFit="1" customWidth="1"/>
    <col min="33" max="33" width="42.375" style="211" bestFit="1" customWidth="1"/>
    <col min="34" max="34" width="9" customWidth="1"/>
  </cols>
  <sheetData>
    <row r="1" spans="1:33" ht="59.25" customHeight="1">
      <c r="A1" s="13" t="s">
        <v>7</v>
      </c>
      <c r="B1" s="14" t="s">
        <v>8</v>
      </c>
      <c r="C1" s="13" t="s">
        <v>9</v>
      </c>
      <c r="D1" s="13" t="s">
        <v>39</v>
      </c>
      <c r="E1" s="13" t="s">
        <v>10</v>
      </c>
      <c r="F1" s="13" t="s">
        <v>11</v>
      </c>
      <c r="G1" s="13" t="s">
        <v>13</v>
      </c>
      <c r="H1" s="13" t="s">
        <v>40</v>
      </c>
      <c r="I1" s="13" t="s">
        <v>41</v>
      </c>
      <c r="J1" s="13" t="s">
        <v>16</v>
      </c>
      <c r="K1" s="13" t="s">
        <v>18</v>
      </c>
      <c r="L1" s="321" t="s">
        <v>42</v>
      </c>
      <c r="M1" s="13" t="s">
        <v>20</v>
      </c>
      <c r="N1" s="13" t="s">
        <v>26</v>
      </c>
      <c r="O1" s="13" t="s">
        <v>43</v>
      </c>
      <c r="P1" s="60" t="s">
        <v>44</v>
      </c>
      <c r="Q1" s="13" t="s">
        <v>45</v>
      </c>
      <c r="R1" s="13" t="s">
        <v>46</v>
      </c>
      <c r="S1" s="13" t="s">
        <v>23</v>
      </c>
      <c r="T1" s="13" t="s">
        <v>47</v>
      </c>
      <c r="U1" s="13" t="s">
        <v>25</v>
      </c>
      <c r="V1" s="13" t="s">
        <v>48</v>
      </c>
      <c r="W1" s="13" t="s">
        <v>28</v>
      </c>
      <c r="X1" s="199" t="s">
        <v>49</v>
      </c>
      <c r="Y1" s="13" t="s">
        <v>31</v>
      </c>
      <c r="Z1" s="13" t="s">
        <v>32</v>
      </c>
      <c r="AA1" s="13" t="s">
        <v>33</v>
      </c>
      <c r="AB1" s="15" t="s">
        <v>50</v>
      </c>
      <c r="AC1" s="15" t="s">
        <v>51</v>
      </c>
      <c r="AD1" s="13" t="s">
        <v>35</v>
      </c>
      <c r="AE1" s="14" t="s">
        <v>52</v>
      </c>
      <c r="AF1" s="13" t="s">
        <v>53</v>
      </c>
    </row>
    <row r="2" spans="1:33" s="17" customFormat="1" ht="345">
      <c r="A2" s="53" t="s">
        <v>54</v>
      </c>
      <c r="B2" s="31" t="str">
        <f>IF('PCA Licit, Dispensa, Inexi'!$A171="","",VLOOKUP(A2,dados!$A$1:$B$24,2,FALSE))</f>
        <v>Diretoria de Engenharia e Arquitetura</v>
      </c>
      <c r="C2" s="222" t="s">
        <v>55</v>
      </c>
      <c r="D2" s="58" t="s">
        <v>56</v>
      </c>
      <c r="E2" s="222">
        <v>2356</v>
      </c>
      <c r="F2" s="20" t="s">
        <v>57</v>
      </c>
      <c r="G2" s="100" t="s">
        <v>58</v>
      </c>
      <c r="H2" s="100" t="s">
        <v>59</v>
      </c>
      <c r="I2" s="100" t="s">
        <v>60</v>
      </c>
      <c r="J2" s="55" t="s">
        <v>61</v>
      </c>
      <c r="K2" s="100"/>
      <c r="L2" s="322">
        <v>75804.22</v>
      </c>
      <c r="M2" s="53" t="s">
        <v>62</v>
      </c>
      <c r="N2" s="53" t="s">
        <v>63</v>
      </c>
      <c r="O2" s="53" t="s">
        <v>57</v>
      </c>
      <c r="P2" s="53" t="s">
        <v>57</v>
      </c>
      <c r="Q2" s="201">
        <v>44972</v>
      </c>
      <c r="R2" s="201">
        <v>44988</v>
      </c>
      <c r="S2" s="201">
        <v>45009</v>
      </c>
      <c r="T2" s="201">
        <v>45016</v>
      </c>
      <c r="U2" s="201">
        <v>45044</v>
      </c>
      <c r="V2" s="21" t="s">
        <v>64</v>
      </c>
      <c r="W2" s="100" t="s">
        <v>65</v>
      </c>
      <c r="X2" s="201">
        <v>45013</v>
      </c>
      <c r="Y2" s="100" t="s">
        <v>66</v>
      </c>
      <c r="Z2" s="20" t="s">
        <v>67</v>
      </c>
      <c r="AA2" s="20" t="s">
        <v>68</v>
      </c>
      <c r="AB2" s="100" t="s">
        <v>69</v>
      </c>
      <c r="AC2" s="120" t="s">
        <v>70</v>
      </c>
      <c r="AD2" s="201">
        <v>45033</v>
      </c>
      <c r="AE2" s="25">
        <f t="shared" ref="AE2:AE33" si="0">IF(AD2="","",DATEDIF(X2,AD2,"d"))</f>
        <v>20</v>
      </c>
      <c r="AF2" s="100" t="s">
        <v>71</v>
      </c>
      <c r="AG2"/>
    </row>
    <row r="3" spans="1:33" s="17" customFormat="1" ht="390">
      <c r="A3" s="53" t="s">
        <v>72</v>
      </c>
      <c r="B3" s="31" t="str">
        <f>IF('PCA Licit, Dispensa, Inexi'!$A174="","",VLOOKUP(A3,dados!$A$1:$B$24,2,FALSE))</f>
        <v>Assessoria de Planejamento</v>
      </c>
      <c r="C3" s="222" t="s">
        <v>73</v>
      </c>
      <c r="D3" s="58" t="s">
        <v>74</v>
      </c>
      <c r="E3" s="222">
        <v>1731</v>
      </c>
      <c r="F3" s="20" t="s">
        <v>57</v>
      </c>
      <c r="G3" s="100" t="s">
        <v>75</v>
      </c>
      <c r="H3" s="100" t="s">
        <v>76</v>
      </c>
      <c r="I3" s="100" t="s">
        <v>77</v>
      </c>
      <c r="J3" s="55" t="s">
        <v>78</v>
      </c>
      <c r="K3" s="100">
        <v>1</v>
      </c>
      <c r="L3" s="322">
        <v>250418.65</v>
      </c>
      <c r="M3" s="53" t="s">
        <v>57</v>
      </c>
      <c r="N3" s="53" t="s">
        <v>79</v>
      </c>
      <c r="O3" s="53" t="s">
        <v>62</v>
      </c>
      <c r="P3" s="53" t="s">
        <v>57</v>
      </c>
      <c r="Q3" s="201">
        <v>44998</v>
      </c>
      <c r="R3" s="201">
        <v>45005</v>
      </c>
      <c r="S3" s="201">
        <v>45051</v>
      </c>
      <c r="T3" s="201">
        <v>45012</v>
      </c>
      <c r="U3" s="201">
        <v>45058</v>
      </c>
      <c r="V3" s="21" t="s">
        <v>64</v>
      </c>
      <c r="W3" s="100" t="s">
        <v>80</v>
      </c>
      <c r="X3" s="201">
        <v>45054</v>
      </c>
      <c r="Y3" s="100" t="s">
        <v>81</v>
      </c>
      <c r="Z3" s="20" t="s">
        <v>67</v>
      </c>
      <c r="AA3" s="20" t="s">
        <v>68</v>
      </c>
      <c r="AB3" s="100" t="s">
        <v>82</v>
      </c>
      <c r="AC3" s="120" t="s">
        <v>57</v>
      </c>
      <c r="AD3" s="201">
        <v>45065</v>
      </c>
      <c r="AE3" s="25">
        <f t="shared" si="0"/>
        <v>11</v>
      </c>
      <c r="AF3" s="100" t="s">
        <v>83</v>
      </c>
      <c r="AG3"/>
    </row>
    <row r="4" spans="1:33" s="17" customFormat="1" ht="409.6">
      <c r="A4" s="53" t="s">
        <v>84</v>
      </c>
      <c r="B4" s="31" t="s">
        <v>85</v>
      </c>
      <c r="C4" s="222" t="s">
        <v>86</v>
      </c>
      <c r="D4" s="58" t="s">
        <v>74</v>
      </c>
      <c r="E4" s="222"/>
      <c r="F4" s="20" t="s">
        <v>57</v>
      </c>
      <c r="G4" s="100" t="s">
        <v>87</v>
      </c>
      <c r="H4" s="100" t="s">
        <v>85</v>
      </c>
      <c r="I4" s="100" t="s">
        <v>88</v>
      </c>
      <c r="J4" s="55" t="s">
        <v>78</v>
      </c>
      <c r="K4" s="100">
        <v>5</v>
      </c>
      <c r="L4" s="322">
        <v>82225</v>
      </c>
      <c r="M4" s="53" t="s">
        <v>57</v>
      </c>
      <c r="N4" s="53" t="s">
        <v>63</v>
      </c>
      <c r="O4" s="53" t="s">
        <v>62</v>
      </c>
      <c r="P4" s="53" t="s">
        <v>57</v>
      </c>
      <c r="Q4" s="201">
        <v>45075</v>
      </c>
      <c r="R4" s="201">
        <v>45079</v>
      </c>
      <c r="S4" s="201">
        <v>45078</v>
      </c>
      <c r="T4" s="201">
        <v>45087</v>
      </c>
      <c r="U4" s="100"/>
      <c r="V4" s="21" t="s">
        <v>64</v>
      </c>
      <c r="W4" s="100" t="s">
        <v>65</v>
      </c>
      <c r="X4" s="201">
        <v>45078</v>
      </c>
      <c r="Y4" s="100" t="s">
        <v>89</v>
      </c>
      <c r="Z4" s="20" t="s">
        <v>67</v>
      </c>
      <c r="AA4" s="20" t="s">
        <v>90</v>
      </c>
      <c r="AB4" s="100" t="s">
        <v>91</v>
      </c>
      <c r="AC4" s="120" t="s">
        <v>70</v>
      </c>
      <c r="AD4" s="201">
        <v>45083</v>
      </c>
      <c r="AE4" s="25">
        <f t="shared" si="0"/>
        <v>5</v>
      </c>
      <c r="AF4" s="100"/>
      <c r="AG4"/>
    </row>
    <row r="5" spans="1:33" s="17" customFormat="1" ht="165">
      <c r="A5" s="51" t="s">
        <v>92</v>
      </c>
      <c r="B5" s="31" t="str">
        <f>IF('PCA Licit, Dispensa, Inexi'!$A85="","",VLOOKUP(A5,dados!$A$1:$B$24,2,FALSE))</f>
        <v>Diretoria de Tecnologia da Informação</v>
      </c>
      <c r="C5" s="96" t="s">
        <v>93</v>
      </c>
      <c r="D5" s="58" t="s">
        <v>94</v>
      </c>
      <c r="E5" s="190">
        <v>26484</v>
      </c>
      <c r="F5" s="20" t="s">
        <v>57</v>
      </c>
      <c r="G5" s="96" t="s">
        <v>95</v>
      </c>
      <c r="H5" s="21" t="s">
        <v>96</v>
      </c>
      <c r="I5" s="21" t="s">
        <v>97</v>
      </c>
      <c r="J5" s="21" t="s">
        <v>61</v>
      </c>
      <c r="K5" s="21">
        <v>6</v>
      </c>
      <c r="L5" s="323">
        <v>1354320</v>
      </c>
      <c r="M5" s="20" t="s">
        <v>57</v>
      </c>
      <c r="N5" s="20" t="s">
        <v>63</v>
      </c>
      <c r="O5" s="53" t="s">
        <v>57</v>
      </c>
      <c r="P5" s="20" t="s">
        <v>57</v>
      </c>
      <c r="Q5" s="56">
        <v>45140</v>
      </c>
      <c r="R5" s="56">
        <v>45200</v>
      </c>
      <c r="S5" s="24"/>
      <c r="T5" s="24">
        <v>45277</v>
      </c>
      <c r="U5" s="24"/>
      <c r="V5" s="21" t="s">
        <v>98</v>
      </c>
      <c r="W5" s="100" t="s">
        <v>65</v>
      </c>
      <c r="X5" s="24">
        <v>45163</v>
      </c>
      <c r="Y5" s="96" t="s">
        <v>99</v>
      </c>
      <c r="Z5" s="20" t="s">
        <v>67</v>
      </c>
      <c r="AA5" s="20" t="s">
        <v>100</v>
      </c>
      <c r="AB5" s="21" t="s">
        <v>101</v>
      </c>
      <c r="AC5" s="120" t="s">
        <v>70</v>
      </c>
      <c r="AD5" s="24"/>
      <c r="AE5" s="25" t="str">
        <f t="shared" si="0"/>
        <v/>
      </c>
      <c r="AF5" s="24"/>
    </row>
    <row r="6" spans="1:33" s="17" customFormat="1" ht="90">
      <c r="A6" s="53" t="s">
        <v>102</v>
      </c>
      <c r="B6" s="31" t="str">
        <f>IF('PCA Licit, Dispensa, Inexi'!$A155="","",VLOOKUP(A6,dados!$A$1:$B$24,2,FALSE))</f>
        <v>Presidência</v>
      </c>
      <c r="C6" s="222" t="s">
        <v>103</v>
      </c>
      <c r="D6" s="58" t="s">
        <v>74</v>
      </c>
      <c r="E6" s="222">
        <v>27928</v>
      </c>
      <c r="F6" s="20" t="s">
        <v>57</v>
      </c>
      <c r="G6" s="100" t="s">
        <v>104</v>
      </c>
      <c r="H6" s="100" t="s">
        <v>105</v>
      </c>
      <c r="I6" s="100" t="s">
        <v>106</v>
      </c>
      <c r="J6" s="55" t="s">
        <v>107</v>
      </c>
      <c r="K6" s="100" t="s">
        <v>108</v>
      </c>
      <c r="L6" s="322">
        <v>60000</v>
      </c>
      <c r="M6" s="53" t="s">
        <v>62</v>
      </c>
      <c r="N6" s="53" t="s">
        <v>63</v>
      </c>
      <c r="O6" s="53" t="s">
        <v>62</v>
      </c>
      <c r="P6" s="53" t="s">
        <v>57</v>
      </c>
      <c r="Q6" s="201">
        <v>44861</v>
      </c>
      <c r="R6" s="201">
        <v>44936</v>
      </c>
      <c r="S6" s="265">
        <v>45078</v>
      </c>
      <c r="T6" s="201">
        <v>44958</v>
      </c>
      <c r="U6" s="201">
        <v>45139</v>
      </c>
      <c r="V6" s="21" t="s">
        <v>98</v>
      </c>
      <c r="W6" s="100" t="s">
        <v>109</v>
      </c>
      <c r="X6" s="100"/>
      <c r="Y6" s="100" t="s">
        <v>110</v>
      </c>
      <c r="Z6" s="20" t="s">
        <v>67</v>
      </c>
      <c r="AA6" s="20" t="s">
        <v>100</v>
      </c>
      <c r="AB6" s="100"/>
      <c r="AC6" s="120" t="s">
        <v>70</v>
      </c>
      <c r="AD6" s="100"/>
      <c r="AE6" s="25" t="str">
        <f t="shared" si="0"/>
        <v/>
      </c>
      <c r="AF6" s="100"/>
      <c r="AG6"/>
    </row>
    <row r="7" spans="1:33" s="17" customFormat="1" ht="45">
      <c r="A7" s="51" t="s">
        <v>54</v>
      </c>
      <c r="B7" s="31" t="str">
        <f>IF(A7="","",VLOOKUP(A7,dados!$A$1:$B$24,2,FALSE))</f>
        <v>Diretoria de Engenharia e Arquitetura</v>
      </c>
      <c r="C7" s="196" t="s">
        <v>111</v>
      </c>
      <c r="D7" s="58" t="s">
        <v>112</v>
      </c>
      <c r="E7" s="57">
        <v>1627</v>
      </c>
      <c r="F7" s="20" t="s">
        <v>57</v>
      </c>
      <c r="G7" s="21" t="s">
        <v>113</v>
      </c>
      <c r="H7" s="21" t="s">
        <v>114</v>
      </c>
      <c r="I7" s="21" t="s">
        <v>115</v>
      </c>
      <c r="J7" s="55" t="s">
        <v>61</v>
      </c>
      <c r="K7" s="20">
        <v>1</v>
      </c>
      <c r="L7" s="323">
        <v>300000</v>
      </c>
      <c r="M7" s="20" t="s">
        <v>62</v>
      </c>
      <c r="N7" s="20" t="s">
        <v>63</v>
      </c>
      <c r="O7" s="53" t="s">
        <v>57</v>
      </c>
      <c r="P7" s="20" t="s">
        <v>57</v>
      </c>
      <c r="Q7" s="24">
        <v>44630</v>
      </c>
      <c r="R7" s="24">
        <v>44936</v>
      </c>
      <c r="S7" s="24"/>
      <c r="T7" s="24">
        <v>45150</v>
      </c>
      <c r="U7" s="24"/>
      <c r="V7" s="21" t="s">
        <v>116</v>
      </c>
      <c r="W7" s="100" t="s">
        <v>65</v>
      </c>
      <c r="X7" s="24">
        <v>44858</v>
      </c>
      <c r="Y7" s="21" t="s">
        <v>117</v>
      </c>
      <c r="Z7" s="20" t="s">
        <v>67</v>
      </c>
      <c r="AA7" s="20" t="s">
        <v>118</v>
      </c>
      <c r="AB7" s="21" t="s">
        <v>119</v>
      </c>
      <c r="AC7" s="120" t="s">
        <v>70</v>
      </c>
      <c r="AD7" s="24">
        <v>45062</v>
      </c>
      <c r="AE7" s="25">
        <f t="shared" si="0"/>
        <v>204</v>
      </c>
      <c r="AF7" s="24"/>
    </row>
    <row r="8" spans="1:33" s="17" customFormat="1" ht="60.75">
      <c r="A8" s="51" t="s">
        <v>54</v>
      </c>
      <c r="B8" s="31" t="str">
        <f>IF('PCA Licit, Dispensa, Inexi'!$A6="","",VLOOKUP(A8,dados!$A$1:$B$24,2,FALSE))</f>
        <v>Diretoria de Engenharia e Arquitetura</v>
      </c>
      <c r="C8" s="57" t="s">
        <v>120</v>
      </c>
      <c r="D8" s="58" t="s">
        <v>112</v>
      </c>
      <c r="E8" s="57">
        <v>1627</v>
      </c>
      <c r="F8" s="20" t="s">
        <v>57</v>
      </c>
      <c r="G8" s="21" t="s">
        <v>121</v>
      </c>
      <c r="H8" s="21" t="s">
        <v>114</v>
      </c>
      <c r="I8" s="21" t="s">
        <v>122</v>
      </c>
      <c r="J8" s="55" t="s">
        <v>61</v>
      </c>
      <c r="K8" s="20">
        <v>1</v>
      </c>
      <c r="L8" s="323">
        <v>300000</v>
      </c>
      <c r="M8" s="20" t="s">
        <v>62</v>
      </c>
      <c r="N8" s="20" t="s">
        <v>63</v>
      </c>
      <c r="O8" s="53" t="s">
        <v>57</v>
      </c>
      <c r="P8" s="20" t="s">
        <v>57</v>
      </c>
      <c r="Q8" s="24">
        <v>44574</v>
      </c>
      <c r="R8" s="24">
        <v>45015</v>
      </c>
      <c r="S8" s="24"/>
      <c r="T8" s="24">
        <v>45127</v>
      </c>
      <c r="U8" s="24"/>
      <c r="V8" s="21" t="s">
        <v>116</v>
      </c>
      <c r="W8" s="100" t="s">
        <v>65</v>
      </c>
      <c r="X8" s="24">
        <v>45223</v>
      </c>
      <c r="Y8" s="104" t="s">
        <v>123</v>
      </c>
      <c r="Z8" s="20" t="s">
        <v>124</v>
      </c>
      <c r="AA8" s="20" t="s">
        <v>118</v>
      </c>
      <c r="AB8" s="21" t="s">
        <v>125</v>
      </c>
      <c r="AC8" s="120" t="s">
        <v>70</v>
      </c>
      <c r="AD8" s="24"/>
      <c r="AE8" s="25" t="str">
        <f t="shared" si="0"/>
        <v/>
      </c>
      <c r="AF8" s="24" t="s">
        <v>126</v>
      </c>
    </row>
    <row r="9" spans="1:33" s="17" customFormat="1" ht="75">
      <c r="A9" s="51" t="s">
        <v>54</v>
      </c>
      <c r="B9" s="31" t="str">
        <f>IF('PCA Licit, Dispensa, Inexi'!$A8="","",VLOOKUP(A9,dados!$A$1:$B$24,2,FALSE))</f>
        <v>Diretoria de Engenharia e Arquitetura</v>
      </c>
      <c r="C9" s="57" t="s">
        <v>127</v>
      </c>
      <c r="D9" s="58" t="s">
        <v>112</v>
      </c>
      <c r="E9" s="57">
        <v>1627</v>
      </c>
      <c r="F9" s="20" t="s">
        <v>57</v>
      </c>
      <c r="G9" s="21" t="s">
        <v>128</v>
      </c>
      <c r="H9" s="21" t="s">
        <v>114</v>
      </c>
      <c r="I9" s="21" t="s">
        <v>129</v>
      </c>
      <c r="J9" s="55" t="s">
        <v>61</v>
      </c>
      <c r="K9" s="20">
        <v>1</v>
      </c>
      <c r="L9" s="323">
        <v>1200000</v>
      </c>
      <c r="M9" s="20" t="s">
        <v>62</v>
      </c>
      <c r="N9" s="20" t="s">
        <v>63</v>
      </c>
      <c r="O9" s="53" t="s">
        <v>57</v>
      </c>
      <c r="P9" s="20" t="s">
        <v>57</v>
      </c>
      <c r="Q9" s="24">
        <v>44706</v>
      </c>
      <c r="R9" s="24">
        <v>44976</v>
      </c>
      <c r="S9" s="24"/>
      <c r="T9" s="24">
        <v>45196</v>
      </c>
      <c r="U9" s="24"/>
      <c r="V9" s="21" t="s">
        <v>116</v>
      </c>
      <c r="W9" s="100" t="s">
        <v>65</v>
      </c>
      <c r="X9" s="24">
        <v>44882</v>
      </c>
      <c r="Y9" s="21" t="s">
        <v>130</v>
      </c>
      <c r="Z9" s="20" t="s">
        <v>67</v>
      </c>
      <c r="AA9" s="20" t="s">
        <v>131</v>
      </c>
      <c r="AB9" s="21" t="s">
        <v>132</v>
      </c>
      <c r="AC9" s="120" t="s">
        <v>70</v>
      </c>
      <c r="AD9" s="24">
        <v>45065</v>
      </c>
      <c r="AE9" s="25">
        <f t="shared" si="0"/>
        <v>183</v>
      </c>
      <c r="AF9" s="24"/>
    </row>
    <row r="10" spans="1:33" s="17" customFormat="1">
      <c r="A10" s="51" t="s">
        <v>54</v>
      </c>
      <c r="B10" s="31" t="str">
        <f>IF('PCA Licit, Dispensa, Inexi'!$A9="","",VLOOKUP(A10,dados!$A$1:$B$24,2,FALSE))</f>
        <v>Diretoria de Engenharia e Arquitetura</v>
      </c>
      <c r="C10" s="57" t="s">
        <v>133</v>
      </c>
      <c r="D10" s="58" t="s">
        <v>56</v>
      </c>
      <c r="E10" s="57">
        <v>20060</v>
      </c>
      <c r="F10" s="20" t="s">
        <v>57</v>
      </c>
      <c r="G10" s="21" t="s">
        <v>134</v>
      </c>
      <c r="H10" s="21" t="s">
        <v>135</v>
      </c>
      <c r="I10" s="21" t="s">
        <v>136</v>
      </c>
      <c r="J10" s="55" t="s">
        <v>61</v>
      </c>
      <c r="K10" s="20">
        <v>1</v>
      </c>
      <c r="L10" s="323">
        <v>130000</v>
      </c>
      <c r="M10" s="20" t="s">
        <v>62</v>
      </c>
      <c r="N10" s="20" t="s">
        <v>63</v>
      </c>
      <c r="O10" s="53" t="s">
        <v>57</v>
      </c>
      <c r="P10" s="20" t="s">
        <v>57</v>
      </c>
      <c r="Q10" s="24">
        <v>44717</v>
      </c>
      <c r="R10" s="24">
        <v>44987</v>
      </c>
      <c r="S10" s="24"/>
      <c r="T10" s="24">
        <v>45207</v>
      </c>
      <c r="U10" s="24"/>
      <c r="V10" s="21" t="s">
        <v>116</v>
      </c>
      <c r="W10" s="100" t="s">
        <v>65</v>
      </c>
      <c r="X10" s="24">
        <v>45008</v>
      </c>
      <c r="Y10" s="21" t="s">
        <v>137</v>
      </c>
      <c r="Z10" s="20" t="s">
        <v>67</v>
      </c>
      <c r="AA10" s="20" t="s">
        <v>118</v>
      </c>
      <c r="AB10" s="21" t="s">
        <v>138</v>
      </c>
      <c r="AC10" s="120" t="s">
        <v>70</v>
      </c>
      <c r="AD10" s="24">
        <v>45167</v>
      </c>
      <c r="AE10" s="25">
        <f t="shared" si="0"/>
        <v>159</v>
      </c>
      <c r="AF10" s="24"/>
      <c r="AG10" s="183"/>
    </row>
    <row r="11" spans="1:33" s="17" customFormat="1" ht="121.5">
      <c r="A11" s="51" t="s">
        <v>54</v>
      </c>
      <c r="B11" s="31" t="str">
        <f>IF('PCA Licit, Dispensa, Inexi'!$A10="","",VLOOKUP(A11,dados!$A$1:$B$24,2,FALSE))</f>
        <v>Diretoria de Engenharia e Arquitetura</v>
      </c>
      <c r="C11" s="57" t="s">
        <v>139</v>
      </c>
      <c r="D11" s="58" t="s">
        <v>112</v>
      </c>
      <c r="E11" s="57">
        <v>1627</v>
      </c>
      <c r="F11" s="20" t="s">
        <v>57</v>
      </c>
      <c r="G11" s="21" t="s">
        <v>140</v>
      </c>
      <c r="H11" s="21" t="s">
        <v>114</v>
      </c>
      <c r="I11" s="21" t="s">
        <v>141</v>
      </c>
      <c r="J11" s="55" t="s">
        <v>61</v>
      </c>
      <c r="K11" s="20"/>
      <c r="L11" s="323">
        <v>377154.57</v>
      </c>
      <c r="M11" s="20" t="s">
        <v>62</v>
      </c>
      <c r="N11" s="20" t="s">
        <v>63</v>
      </c>
      <c r="O11" s="53" t="s">
        <v>57</v>
      </c>
      <c r="P11" s="20" t="s">
        <v>57</v>
      </c>
      <c r="Q11" s="24">
        <v>44724</v>
      </c>
      <c r="R11" s="24">
        <v>44994</v>
      </c>
      <c r="S11" s="24"/>
      <c r="T11" s="24">
        <v>45159</v>
      </c>
      <c r="U11" s="24">
        <v>45332</v>
      </c>
      <c r="V11" s="21" t="s">
        <v>116</v>
      </c>
      <c r="W11" s="100" t="s">
        <v>65</v>
      </c>
      <c r="X11" s="24">
        <v>45272</v>
      </c>
      <c r="Y11" s="21" t="s">
        <v>142</v>
      </c>
      <c r="Z11" s="20" t="s">
        <v>67</v>
      </c>
      <c r="AA11" s="20" t="s">
        <v>118</v>
      </c>
      <c r="AB11" s="21" t="s">
        <v>143</v>
      </c>
      <c r="AC11" s="120" t="s">
        <v>70</v>
      </c>
      <c r="AD11" s="24">
        <v>45421</v>
      </c>
      <c r="AE11" s="25">
        <f t="shared" si="0"/>
        <v>149</v>
      </c>
      <c r="AF11" s="24" t="s">
        <v>144</v>
      </c>
      <c r="AG11" s="183"/>
    </row>
    <row r="12" spans="1:33" s="17" customFormat="1" ht="45.75">
      <c r="A12" s="51" t="s">
        <v>54</v>
      </c>
      <c r="B12" s="31" t="str">
        <f>IF('PCA Licit, Dispensa, Inexi'!$A11="","",VLOOKUP(A12,dados!$A$1:$B$24,2,FALSE))</f>
        <v>Diretoria de Engenharia e Arquitetura</v>
      </c>
      <c r="C12" s="57" t="s">
        <v>145</v>
      </c>
      <c r="D12" s="58" t="s">
        <v>112</v>
      </c>
      <c r="E12" s="57">
        <v>5622</v>
      </c>
      <c r="F12" s="20" t="s">
        <v>57</v>
      </c>
      <c r="G12" s="21" t="s">
        <v>146</v>
      </c>
      <c r="H12" s="21" t="s">
        <v>114</v>
      </c>
      <c r="I12" s="21" t="s">
        <v>147</v>
      </c>
      <c r="J12" s="55" t="s">
        <v>61</v>
      </c>
      <c r="K12" s="20">
        <v>1</v>
      </c>
      <c r="L12" s="323">
        <v>15000000</v>
      </c>
      <c r="M12" s="20" t="s">
        <v>62</v>
      </c>
      <c r="N12" s="20" t="s">
        <v>63</v>
      </c>
      <c r="O12" s="53" t="s">
        <v>57</v>
      </c>
      <c r="P12" s="20" t="s">
        <v>57</v>
      </c>
      <c r="Q12" s="24">
        <v>44733</v>
      </c>
      <c r="R12" s="24">
        <v>45003</v>
      </c>
      <c r="S12" s="24"/>
      <c r="T12" s="24">
        <v>45253</v>
      </c>
      <c r="U12" s="24"/>
      <c r="V12" s="21" t="s">
        <v>116</v>
      </c>
      <c r="W12" s="100" t="s">
        <v>65</v>
      </c>
      <c r="X12" s="24">
        <v>45173</v>
      </c>
      <c r="Y12" s="104" t="s">
        <v>148</v>
      </c>
      <c r="Z12" s="20" t="s">
        <v>67</v>
      </c>
      <c r="AA12" s="20" t="s">
        <v>131</v>
      </c>
      <c r="AB12" s="21" t="s">
        <v>149</v>
      </c>
      <c r="AC12" s="120" t="s">
        <v>70</v>
      </c>
      <c r="AD12" s="24">
        <v>45341</v>
      </c>
      <c r="AE12" s="25">
        <f t="shared" si="0"/>
        <v>168</v>
      </c>
      <c r="AF12" s="24"/>
      <c r="AG12" s="183"/>
    </row>
    <row r="13" spans="1:33" s="17" customFormat="1">
      <c r="A13" s="51" t="s">
        <v>54</v>
      </c>
      <c r="B13" s="31" t="str">
        <f>IF('PCA Licit, Dispensa, Inexi'!$A12="","",VLOOKUP(A13,dados!$A$1:$B$24,2,FALSE))</f>
        <v>Diretoria de Engenharia e Arquitetura</v>
      </c>
      <c r="C13" s="57" t="s">
        <v>150</v>
      </c>
      <c r="D13" s="58" t="s">
        <v>56</v>
      </c>
      <c r="E13" s="57">
        <v>20060</v>
      </c>
      <c r="F13" s="20" t="s">
        <v>57</v>
      </c>
      <c r="G13" s="21" t="s">
        <v>151</v>
      </c>
      <c r="H13" s="21" t="s">
        <v>135</v>
      </c>
      <c r="I13" s="21" t="s">
        <v>136</v>
      </c>
      <c r="J13" s="55" t="s">
        <v>61</v>
      </c>
      <c r="K13" s="20">
        <v>1</v>
      </c>
      <c r="L13" s="323">
        <v>150000</v>
      </c>
      <c r="M13" s="20" t="s">
        <v>62</v>
      </c>
      <c r="N13" s="20" t="s">
        <v>63</v>
      </c>
      <c r="O13" s="53" t="s">
        <v>57</v>
      </c>
      <c r="P13" s="20" t="s">
        <v>57</v>
      </c>
      <c r="Q13" s="24">
        <v>44734</v>
      </c>
      <c r="R13" s="24">
        <v>45004</v>
      </c>
      <c r="S13" s="24"/>
      <c r="T13" s="24">
        <v>45229</v>
      </c>
      <c r="U13" s="24"/>
      <c r="V13" s="21" t="s">
        <v>116</v>
      </c>
      <c r="W13" s="100" t="s">
        <v>65</v>
      </c>
      <c r="X13" s="24"/>
      <c r="Y13" s="104" t="s">
        <v>152</v>
      </c>
      <c r="Z13" s="20" t="s">
        <v>153</v>
      </c>
      <c r="AA13" s="20" t="s">
        <v>131</v>
      </c>
      <c r="AB13" s="21"/>
      <c r="AC13" s="120" t="s">
        <v>70</v>
      </c>
      <c r="AD13" s="24"/>
      <c r="AE13" s="25" t="str">
        <f t="shared" si="0"/>
        <v/>
      </c>
      <c r="AF13" s="24" t="s">
        <v>154</v>
      </c>
      <c r="AG13" s="183"/>
    </row>
    <row r="14" spans="1:33" s="183" customFormat="1" ht="45">
      <c r="A14" s="51" t="s">
        <v>54</v>
      </c>
      <c r="B14" s="31" t="str">
        <f>IF('PCA Licit, Dispensa, Inexi'!$A13="","",VLOOKUP(A14,dados!$A$1:$B$24,2,FALSE))</f>
        <v>Diretoria de Engenharia e Arquitetura</v>
      </c>
      <c r="C14" s="57" t="s">
        <v>155</v>
      </c>
      <c r="D14" s="58" t="s">
        <v>56</v>
      </c>
      <c r="E14" s="57">
        <v>20060</v>
      </c>
      <c r="F14" s="20" t="s">
        <v>57</v>
      </c>
      <c r="G14" s="21" t="s">
        <v>156</v>
      </c>
      <c r="H14" s="21" t="s">
        <v>135</v>
      </c>
      <c r="I14" s="21" t="s">
        <v>136</v>
      </c>
      <c r="J14" s="55" t="s">
        <v>61</v>
      </c>
      <c r="K14" s="20">
        <v>1</v>
      </c>
      <c r="L14" s="323">
        <f>60*1000</f>
        <v>60000</v>
      </c>
      <c r="M14" s="20" t="s">
        <v>62</v>
      </c>
      <c r="N14" s="20" t="s">
        <v>63</v>
      </c>
      <c r="O14" s="53" t="s">
        <v>57</v>
      </c>
      <c r="P14" s="20" t="s">
        <v>57</v>
      </c>
      <c r="Q14" s="24">
        <v>44744</v>
      </c>
      <c r="R14" s="24">
        <v>45014</v>
      </c>
      <c r="S14" s="24"/>
      <c r="T14" s="24">
        <v>45264</v>
      </c>
      <c r="U14" s="24"/>
      <c r="V14" s="21" t="s">
        <v>116</v>
      </c>
      <c r="W14" s="100" t="s">
        <v>65</v>
      </c>
      <c r="X14" s="24"/>
      <c r="Y14" s="104" t="s">
        <v>152</v>
      </c>
      <c r="Z14" s="20" t="s">
        <v>153</v>
      </c>
      <c r="AA14" s="20" t="s">
        <v>131</v>
      </c>
      <c r="AB14" s="21"/>
      <c r="AC14" s="120" t="s">
        <v>70</v>
      </c>
      <c r="AD14" s="24"/>
      <c r="AE14" s="25" t="str">
        <f t="shared" si="0"/>
        <v/>
      </c>
      <c r="AF14" s="24" t="s">
        <v>154</v>
      </c>
    </row>
    <row r="15" spans="1:33" s="183" customFormat="1">
      <c r="A15" s="51" t="s">
        <v>54</v>
      </c>
      <c r="B15" s="31" t="str">
        <f>IF('PCA Licit, Dispensa, Inexi'!$A14="","",VLOOKUP(A15,dados!$A$1:$B$24,2,FALSE))</f>
        <v>Diretoria de Engenharia e Arquitetura</v>
      </c>
      <c r="C15" s="57" t="s">
        <v>157</v>
      </c>
      <c r="D15" s="58" t="s">
        <v>112</v>
      </c>
      <c r="E15" s="57">
        <v>1627</v>
      </c>
      <c r="F15" s="20" t="s">
        <v>57</v>
      </c>
      <c r="G15" s="21" t="s">
        <v>158</v>
      </c>
      <c r="H15" s="21" t="s">
        <v>114</v>
      </c>
      <c r="I15" s="21" t="s">
        <v>115</v>
      </c>
      <c r="J15" s="55" t="s">
        <v>61</v>
      </c>
      <c r="K15" s="20">
        <v>1</v>
      </c>
      <c r="L15" s="323">
        <v>200000</v>
      </c>
      <c r="M15" s="20" t="s">
        <v>62</v>
      </c>
      <c r="N15" s="20" t="s">
        <v>63</v>
      </c>
      <c r="O15" s="53" t="s">
        <v>57</v>
      </c>
      <c r="P15" s="20" t="s">
        <v>57</v>
      </c>
      <c r="Q15" s="24">
        <v>44745</v>
      </c>
      <c r="R15" s="24">
        <v>45015</v>
      </c>
      <c r="S15" s="24"/>
      <c r="T15" s="24">
        <v>45235</v>
      </c>
      <c r="U15" s="24"/>
      <c r="V15" s="21" t="s">
        <v>116</v>
      </c>
      <c r="W15" s="100" t="s">
        <v>65</v>
      </c>
      <c r="X15" s="24"/>
      <c r="Y15" s="104" t="s">
        <v>152</v>
      </c>
      <c r="Z15" s="20" t="s">
        <v>153</v>
      </c>
      <c r="AA15" s="20" t="s">
        <v>131</v>
      </c>
      <c r="AB15" s="21"/>
      <c r="AC15" s="120" t="s">
        <v>70</v>
      </c>
      <c r="AD15" s="24"/>
      <c r="AE15" s="25" t="str">
        <f t="shared" si="0"/>
        <v/>
      </c>
      <c r="AF15" s="24" t="s">
        <v>154</v>
      </c>
    </row>
    <row r="16" spans="1:33" s="183" customFormat="1" ht="45">
      <c r="A16" s="51" t="s">
        <v>54</v>
      </c>
      <c r="B16" s="31" t="str">
        <f>IF('PCA Licit, Dispensa, Inexi'!$A13="","",VLOOKUP(A16,dados!$A$1:$B$24,2,FALSE))</f>
        <v>Diretoria de Engenharia e Arquitetura</v>
      </c>
      <c r="C16" s="57" t="s">
        <v>159</v>
      </c>
      <c r="D16" s="58" t="s">
        <v>56</v>
      </c>
      <c r="E16" s="57">
        <v>20060</v>
      </c>
      <c r="F16" s="20" t="s">
        <v>57</v>
      </c>
      <c r="G16" s="21" t="s">
        <v>160</v>
      </c>
      <c r="H16" s="21" t="s">
        <v>135</v>
      </c>
      <c r="I16" s="21" t="s">
        <v>136</v>
      </c>
      <c r="J16" s="55" t="s">
        <v>61</v>
      </c>
      <c r="K16" s="20">
        <v>1</v>
      </c>
      <c r="L16" s="323">
        <f>3477*60</f>
        <v>208620</v>
      </c>
      <c r="M16" s="20" t="s">
        <v>62</v>
      </c>
      <c r="N16" s="20" t="s">
        <v>63</v>
      </c>
      <c r="O16" s="53" t="s">
        <v>57</v>
      </c>
      <c r="P16" s="20" t="s">
        <v>57</v>
      </c>
      <c r="Q16" s="24">
        <v>44748</v>
      </c>
      <c r="R16" s="24">
        <v>45018</v>
      </c>
      <c r="S16" s="24"/>
      <c r="T16" s="24">
        <v>45228</v>
      </c>
      <c r="U16" s="24"/>
      <c r="V16" s="21" t="s">
        <v>116</v>
      </c>
      <c r="W16" s="100" t="s">
        <v>65</v>
      </c>
      <c r="X16" s="24"/>
      <c r="Y16" s="104" t="s">
        <v>152</v>
      </c>
      <c r="Z16" s="20" t="s">
        <v>153</v>
      </c>
      <c r="AA16" s="20" t="s">
        <v>131</v>
      </c>
      <c r="AB16" s="21"/>
      <c r="AC16" s="120" t="s">
        <v>70</v>
      </c>
      <c r="AD16" s="24"/>
      <c r="AE16" s="25" t="str">
        <f t="shared" si="0"/>
        <v/>
      </c>
      <c r="AF16" s="24" t="s">
        <v>154</v>
      </c>
    </row>
    <row r="17" spans="1:33" s="183" customFormat="1" ht="45">
      <c r="A17" s="53" t="s">
        <v>54</v>
      </c>
      <c r="B17" s="31" t="str">
        <f>IF('PCA Licit, Dispensa, Inexi'!$A14="","",VLOOKUP(A17,dados!$A$1:$B$24,2,FALSE))</f>
        <v>Diretoria de Engenharia e Arquitetura</v>
      </c>
      <c r="C17" s="55" t="s">
        <v>161</v>
      </c>
      <c r="D17" s="55" t="s">
        <v>112</v>
      </c>
      <c r="E17" s="57">
        <v>1627</v>
      </c>
      <c r="F17" s="53" t="s">
        <v>57</v>
      </c>
      <c r="G17" s="55" t="s">
        <v>162</v>
      </c>
      <c r="H17" s="55" t="s">
        <v>114</v>
      </c>
      <c r="I17" s="55" t="s">
        <v>115</v>
      </c>
      <c r="J17" s="55" t="s">
        <v>61</v>
      </c>
      <c r="K17" s="20">
        <v>1</v>
      </c>
      <c r="L17" s="323">
        <v>1200000</v>
      </c>
      <c r="M17" s="53" t="s">
        <v>62</v>
      </c>
      <c r="N17" s="53" t="s">
        <v>63</v>
      </c>
      <c r="O17" s="53" t="s">
        <v>57</v>
      </c>
      <c r="P17" s="53" t="s">
        <v>57</v>
      </c>
      <c r="Q17" s="56">
        <v>44753</v>
      </c>
      <c r="R17" s="56">
        <v>45023</v>
      </c>
      <c r="S17" s="56"/>
      <c r="T17" s="56">
        <v>45243</v>
      </c>
      <c r="U17" s="56"/>
      <c r="V17" s="21" t="s">
        <v>116</v>
      </c>
      <c r="W17" s="100" t="s">
        <v>65</v>
      </c>
      <c r="X17" s="56"/>
      <c r="Y17" s="104" t="s">
        <v>152</v>
      </c>
      <c r="Z17" s="20" t="s">
        <v>153</v>
      </c>
      <c r="AA17" s="20" t="s">
        <v>131</v>
      </c>
      <c r="AB17" s="55"/>
      <c r="AC17" s="120" t="s">
        <v>70</v>
      </c>
      <c r="AD17" s="24"/>
      <c r="AE17" s="25" t="str">
        <f t="shared" si="0"/>
        <v/>
      </c>
      <c r="AF17" s="24" t="s">
        <v>154</v>
      </c>
    </row>
    <row r="18" spans="1:33" s="183" customFormat="1" ht="45">
      <c r="A18" s="53" t="s">
        <v>54</v>
      </c>
      <c r="B18" s="31" t="str">
        <f>IF('PCA Licit, Dispensa, Inexi'!$A15="","",VLOOKUP(A18,dados!$A$1:$B$24,2,FALSE))</f>
        <v>Diretoria de Engenharia e Arquitetura</v>
      </c>
      <c r="C18" s="55" t="s">
        <v>163</v>
      </c>
      <c r="D18" s="55" t="s">
        <v>56</v>
      </c>
      <c r="E18" s="57">
        <v>20060</v>
      </c>
      <c r="F18" s="53" t="s">
        <v>57</v>
      </c>
      <c r="G18" s="55" t="s">
        <v>164</v>
      </c>
      <c r="H18" s="55" t="s">
        <v>135</v>
      </c>
      <c r="I18" s="55" t="s">
        <v>136</v>
      </c>
      <c r="J18" s="55" t="s">
        <v>61</v>
      </c>
      <c r="K18" s="20">
        <v>1</v>
      </c>
      <c r="L18" s="323">
        <v>120000</v>
      </c>
      <c r="M18" s="53" t="s">
        <v>62</v>
      </c>
      <c r="N18" s="53" t="s">
        <v>63</v>
      </c>
      <c r="O18" s="53" t="s">
        <v>57</v>
      </c>
      <c r="P18" s="53" t="s">
        <v>57</v>
      </c>
      <c r="Q18" s="56">
        <v>44755</v>
      </c>
      <c r="R18" s="56">
        <v>45025</v>
      </c>
      <c r="S18" s="56"/>
      <c r="T18" s="56">
        <v>45235</v>
      </c>
      <c r="U18" s="56"/>
      <c r="V18" s="21" t="s">
        <v>116</v>
      </c>
      <c r="W18" s="100" t="s">
        <v>65</v>
      </c>
      <c r="X18" s="56"/>
      <c r="Y18" s="104" t="s">
        <v>152</v>
      </c>
      <c r="Z18" s="20" t="s">
        <v>153</v>
      </c>
      <c r="AA18" s="20" t="s">
        <v>131</v>
      </c>
      <c r="AB18" s="55"/>
      <c r="AC18" s="120" t="s">
        <v>70</v>
      </c>
      <c r="AD18" s="24"/>
      <c r="AE18" s="25" t="str">
        <f t="shared" si="0"/>
        <v/>
      </c>
      <c r="AF18" s="24" t="s">
        <v>154</v>
      </c>
    </row>
    <row r="19" spans="1:33" s="183" customFormat="1" ht="45">
      <c r="A19" s="53" t="s">
        <v>54</v>
      </c>
      <c r="B19" s="31" t="str">
        <f>IF('PCA Licit, Dispensa, Inexi'!$A16="","",VLOOKUP(A19,dados!$A$1:$B$24,2,FALSE))</f>
        <v>Diretoria de Engenharia e Arquitetura</v>
      </c>
      <c r="C19" s="55" t="s">
        <v>165</v>
      </c>
      <c r="D19" s="55" t="s">
        <v>112</v>
      </c>
      <c r="E19" s="57">
        <v>1627</v>
      </c>
      <c r="F19" s="53" t="s">
        <v>57</v>
      </c>
      <c r="G19" s="55" t="s">
        <v>166</v>
      </c>
      <c r="H19" s="55" t="s">
        <v>114</v>
      </c>
      <c r="I19" s="55" t="s">
        <v>115</v>
      </c>
      <c r="J19" s="55" t="s">
        <v>61</v>
      </c>
      <c r="K19" s="20">
        <v>1</v>
      </c>
      <c r="L19" s="323">
        <v>1200000</v>
      </c>
      <c r="M19" s="53" t="s">
        <v>62</v>
      </c>
      <c r="N19" s="53" t="s">
        <v>63</v>
      </c>
      <c r="O19" s="53" t="s">
        <v>57</v>
      </c>
      <c r="P19" s="53" t="s">
        <v>57</v>
      </c>
      <c r="Q19" s="56">
        <v>44764</v>
      </c>
      <c r="R19" s="56">
        <v>45034</v>
      </c>
      <c r="S19" s="56"/>
      <c r="T19" s="56">
        <v>45254</v>
      </c>
      <c r="U19" s="56"/>
      <c r="V19" s="21" t="s">
        <v>116</v>
      </c>
      <c r="W19" s="100" t="s">
        <v>65</v>
      </c>
      <c r="X19" s="56"/>
      <c r="Y19" s="104" t="s">
        <v>152</v>
      </c>
      <c r="Z19" s="20" t="s">
        <v>153</v>
      </c>
      <c r="AA19" s="20" t="s">
        <v>131</v>
      </c>
      <c r="AB19" s="55"/>
      <c r="AC19" s="120" t="s">
        <v>70</v>
      </c>
      <c r="AD19" s="24"/>
      <c r="AE19" s="25" t="str">
        <f t="shared" si="0"/>
        <v/>
      </c>
      <c r="AF19" s="24" t="s">
        <v>154</v>
      </c>
    </row>
    <row r="20" spans="1:33" s="183" customFormat="1" ht="45">
      <c r="A20" s="53" t="s">
        <v>54</v>
      </c>
      <c r="B20" s="31" t="str">
        <f>IF('PCA Licit, Dispensa, Inexi'!$A17="","",VLOOKUP(A20,dados!$A$1:$B$24,2,FALSE))</f>
        <v>Diretoria de Engenharia e Arquitetura</v>
      </c>
      <c r="C20" s="55" t="s">
        <v>167</v>
      </c>
      <c r="D20" s="55" t="s">
        <v>56</v>
      </c>
      <c r="E20" s="57">
        <v>20060</v>
      </c>
      <c r="F20" s="53" t="s">
        <v>57</v>
      </c>
      <c r="G20" s="55" t="s">
        <v>168</v>
      </c>
      <c r="H20" s="55" t="s">
        <v>135</v>
      </c>
      <c r="I20" s="55" t="s">
        <v>136</v>
      </c>
      <c r="J20" s="55" t="s">
        <v>61</v>
      </c>
      <c r="K20" s="20">
        <v>1</v>
      </c>
      <c r="L20" s="323">
        <f>5951*60</f>
        <v>357060</v>
      </c>
      <c r="M20" s="53" t="s">
        <v>62</v>
      </c>
      <c r="N20" s="53" t="s">
        <v>63</v>
      </c>
      <c r="O20" s="53" t="s">
        <v>57</v>
      </c>
      <c r="P20" s="53" t="s">
        <v>57</v>
      </c>
      <c r="Q20" s="56">
        <v>44871</v>
      </c>
      <c r="R20" s="56">
        <v>45051</v>
      </c>
      <c r="S20" s="56"/>
      <c r="T20" s="56">
        <v>45261</v>
      </c>
      <c r="U20" s="56"/>
      <c r="V20" s="21" t="s">
        <v>116</v>
      </c>
      <c r="W20" s="100" t="s">
        <v>65</v>
      </c>
      <c r="X20" s="56"/>
      <c r="Y20" s="104" t="s">
        <v>152</v>
      </c>
      <c r="Z20" s="20" t="s">
        <v>153</v>
      </c>
      <c r="AA20" s="20" t="s">
        <v>131</v>
      </c>
      <c r="AB20" s="55"/>
      <c r="AC20" s="120" t="s">
        <v>70</v>
      </c>
      <c r="AD20" s="24"/>
      <c r="AE20" s="25" t="str">
        <f t="shared" si="0"/>
        <v/>
      </c>
      <c r="AF20" s="24" t="s">
        <v>154</v>
      </c>
    </row>
    <row r="21" spans="1:33" s="183" customFormat="1">
      <c r="A21" s="53" t="s">
        <v>54</v>
      </c>
      <c r="B21" s="31" t="str">
        <f>IF('PCA Licit, Dispensa, Inexi'!$A18="","",VLOOKUP(A21,dados!$A$1:$B$24,2,FALSE))</f>
        <v>Diretoria de Engenharia e Arquitetura</v>
      </c>
      <c r="C21" s="55" t="s">
        <v>169</v>
      </c>
      <c r="D21" s="55" t="s">
        <v>112</v>
      </c>
      <c r="E21" s="57">
        <v>1627</v>
      </c>
      <c r="F21" s="53" t="s">
        <v>57</v>
      </c>
      <c r="G21" s="55" t="s">
        <v>170</v>
      </c>
      <c r="H21" s="55" t="s">
        <v>171</v>
      </c>
      <c r="I21" s="55" t="s">
        <v>172</v>
      </c>
      <c r="J21" s="55" t="s">
        <v>61</v>
      </c>
      <c r="K21" s="20">
        <v>1</v>
      </c>
      <c r="L21" s="323">
        <v>300000</v>
      </c>
      <c r="M21" s="53" t="s">
        <v>62</v>
      </c>
      <c r="N21" s="53" t="s">
        <v>63</v>
      </c>
      <c r="O21" s="53" t="s">
        <v>57</v>
      </c>
      <c r="P21" s="53" t="s">
        <v>57</v>
      </c>
      <c r="Q21" s="56">
        <v>44876</v>
      </c>
      <c r="R21" s="56">
        <v>45056</v>
      </c>
      <c r="S21" s="56"/>
      <c r="T21" s="56">
        <v>45356</v>
      </c>
      <c r="U21" s="56"/>
      <c r="V21" s="21" t="s">
        <v>116</v>
      </c>
      <c r="W21" s="100" t="s">
        <v>65</v>
      </c>
      <c r="X21" s="56"/>
      <c r="Y21" s="104" t="s">
        <v>152</v>
      </c>
      <c r="Z21" s="20" t="s">
        <v>153</v>
      </c>
      <c r="AA21" s="20" t="s">
        <v>131</v>
      </c>
      <c r="AB21" s="55"/>
      <c r="AC21" s="120" t="s">
        <v>70</v>
      </c>
      <c r="AD21" s="24"/>
      <c r="AE21" s="25" t="str">
        <f t="shared" si="0"/>
        <v/>
      </c>
      <c r="AF21" s="24" t="s">
        <v>154</v>
      </c>
    </row>
    <row r="22" spans="1:33" s="183" customFormat="1">
      <c r="A22" s="53" t="s">
        <v>54</v>
      </c>
      <c r="B22" s="31" t="str">
        <f>IF('PCA Licit, Dispensa, Inexi'!$A19="","",VLOOKUP(A22,dados!$A$1:$B$24,2,FALSE))</f>
        <v>Diretoria de Engenharia e Arquitetura</v>
      </c>
      <c r="C22" s="55" t="s">
        <v>173</v>
      </c>
      <c r="D22" s="55" t="s">
        <v>56</v>
      </c>
      <c r="E22" s="57">
        <v>20060</v>
      </c>
      <c r="F22" s="53" t="s">
        <v>57</v>
      </c>
      <c r="G22" s="55" t="s">
        <v>174</v>
      </c>
      <c r="H22" s="55" t="s">
        <v>135</v>
      </c>
      <c r="I22" s="55" t="s">
        <v>136</v>
      </c>
      <c r="J22" s="55" t="s">
        <v>61</v>
      </c>
      <c r="K22" s="20">
        <v>1</v>
      </c>
      <c r="L22" s="323">
        <f>1450*60</f>
        <v>87000</v>
      </c>
      <c r="M22" s="53" t="s">
        <v>62</v>
      </c>
      <c r="N22" s="53" t="s">
        <v>63</v>
      </c>
      <c r="O22" s="53" t="s">
        <v>57</v>
      </c>
      <c r="P22" s="53" t="s">
        <v>57</v>
      </c>
      <c r="Q22" s="56">
        <v>44878</v>
      </c>
      <c r="R22" s="56">
        <v>45058</v>
      </c>
      <c r="S22" s="56"/>
      <c r="T22" s="56">
        <v>45278</v>
      </c>
      <c r="U22" s="56"/>
      <c r="V22" s="21" t="s">
        <v>116</v>
      </c>
      <c r="W22" s="100" t="s">
        <v>65</v>
      </c>
      <c r="X22" s="56"/>
      <c r="Y22" s="104" t="s">
        <v>152</v>
      </c>
      <c r="Z22" s="20" t="s">
        <v>153</v>
      </c>
      <c r="AA22" s="20" t="s">
        <v>131</v>
      </c>
      <c r="AB22" s="55"/>
      <c r="AC22" s="120" t="s">
        <v>70</v>
      </c>
      <c r="AD22" s="24"/>
      <c r="AE22" s="25" t="str">
        <f t="shared" si="0"/>
        <v/>
      </c>
      <c r="AF22" s="24" t="s">
        <v>154</v>
      </c>
    </row>
    <row r="23" spans="1:33" s="183" customFormat="1" ht="90">
      <c r="A23" s="53" t="s">
        <v>54</v>
      </c>
      <c r="B23" s="31" t="str">
        <f>IF('PCA Licit, Dispensa, Inexi'!$A20="","",VLOOKUP(A23,dados!$A$1:$B$24,2,FALSE))</f>
        <v>Diretoria de Engenharia e Arquitetura</v>
      </c>
      <c r="C23" s="203" t="s">
        <v>175</v>
      </c>
      <c r="D23" s="55" t="s">
        <v>112</v>
      </c>
      <c r="E23" s="57">
        <v>1627</v>
      </c>
      <c r="F23" s="53" t="s">
        <v>57</v>
      </c>
      <c r="G23" s="55" t="s">
        <v>176</v>
      </c>
      <c r="H23" s="55" t="s">
        <v>114</v>
      </c>
      <c r="I23" s="55" t="s">
        <v>177</v>
      </c>
      <c r="J23" s="55" t="s">
        <v>61</v>
      </c>
      <c r="K23" s="20">
        <v>1</v>
      </c>
      <c r="L23" s="323">
        <v>650000</v>
      </c>
      <c r="M23" s="53" t="s">
        <v>62</v>
      </c>
      <c r="N23" s="53" t="s">
        <v>63</v>
      </c>
      <c r="O23" s="53" t="s">
        <v>57</v>
      </c>
      <c r="P23" s="53" t="s">
        <v>57</v>
      </c>
      <c r="Q23" s="56">
        <v>44714</v>
      </c>
      <c r="R23" s="56">
        <v>45018</v>
      </c>
      <c r="S23" s="56"/>
      <c r="T23" s="56">
        <v>45194</v>
      </c>
      <c r="U23" s="56"/>
      <c r="V23" s="21" t="s">
        <v>116</v>
      </c>
      <c r="W23" s="100" t="s">
        <v>65</v>
      </c>
      <c r="X23" s="56">
        <v>45062</v>
      </c>
      <c r="Y23" s="55" t="s">
        <v>178</v>
      </c>
      <c r="Z23" s="20" t="s">
        <v>67</v>
      </c>
      <c r="AA23" s="20" t="s">
        <v>118</v>
      </c>
      <c r="AB23" s="55" t="s">
        <v>179</v>
      </c>
      <c r="AC23" s="120" t="s">
        <v>70</v>
      </c>
      <c r="AD23" s="24">
        <v>45196</v>
      </c>
      <c r="AE23" s="25">
        <f t="shared" si="0"/>
        <v>134</v>
      </c>
      <c r="AF23" s="56"/>
    </row>
    <row r="24" spans="1:33" s="183" customFormat="1" ht="45.75">
      <c r="A24" s="20" t="s">
        <v>54</v>
      </c>
      <c r="B24" s="31" t="str">
        <f>IF('PCA Licit, Dispensa, Inexi'!$A21="","",VLOOKUP(A24,dados!$A$1:$B$24,2,FALSE))</f>
        <v>Diretoria de Engenharia e Arquitetura</v>
      </c>
      <c r="C24" s="21" t="s">
        <v>180</v>
      </c>
      <c r="D24" s="21" t="s">
        <v>112</v>
      </c>
      <c r="E24" s="21">
        <v>1627</v>
      </c>
      <c r="F24" s="20" t="s">
        <v>57</v>
      </c>
      <c r="G24" s="21" t="s">
        <v>181</v>
      </c>
      <c r="H24" s="21" t="s">
        <v>114</v>
      </c>
      <c r="I24" s="21" t="s">
        <v>115</v>
      </c>
      <c r="J24" s="21" t="s">
        <v>61</v>
      </c>
      <c r="K24" s="20">
        <v>1</v>
      </c>
      <c r="L24" s="323">
        <v>950000</v>
      </c>
      <c r="M24" s="20" t="s">
        <v>62</v>
      </c>
      <c r="N24" s="20" t="s">
        <v>63</v>
      </c>
      <c r="O24" s="20" t="s">
        <v>57</v>
      </c>
      <c r="P24" s="20" t="s">
        <v>57</v>
      </c>
      <c r="Q24" s="24">
        <v>44716</v>
      </c>
      <c r="R24" s="24">
        <v>45061</v>
      </c>
      <c r="S24" s="24"/>
      <c r="T24" s="24">
        <v>45271</v>
      </c>
      <c r="U24" s="24"/>
      <c r="V24" s="21" t="s">
        <v>116</v>
      </c>
      <c r="W24" s="100" t="s">
        <v>65</v>
      </c>
      <c r="X24" s="24">
        <v>45203</v>
      </c>
      <c r="Y24" s="21" t="s">
        <v>182</v>
      </c>
      <c r="Z24" s="20" t="s">
        <v>67</v>
      </c>
      <c r="AA24" s="20" t="s">
        <v>131</v>
      </c>
      <c r="AB24" s="21" t="s">
        <v>183</v>
      </c>
      <c r="AC24" s="120" t="s">
        <v>70</v>
      </c>
      <c r="AD24" s="24">
        <v>45356</v>
      </c>
      <c r="AE24" s="25">
        <f t="shared" si="0"/>
        <v>153</v>
      </c>
      <c r="AF24" s="24"/>
      <c r="AG24" s="17"/>
    </row>
    <row r="25" spans="1:33" s="183" customFormat="1" ht="75">
      <c r="A25" s="53" t="s">
        <v>54</v>
      </c>
      <c r="B25" s="31" t="str">
        <f>IF('PCA Licit, Dispensa, Inexi'!$A23="","",VLOOKUP(A25,dados!$A$1:$B$24,2,FALSE))</f>
        <v>Diretoria de Engenharia e Arquitetura</v>
      </c>
      <c r="C25" s="203" t="s">
        <v>184</v>
      </c>
      <c r="D25" s="55" t="s">
        <v>112</v>
      </c>
      <c r="E25" s="57">
        <v>1627</v>
      </c>
      <c r="F25" s="53" t="s">
        <v>57</v>
      </c>
      <c r="G25" s="55" t="s">
        <v>185</v>
      </c>
      <c r="H25" s="55" t="s">
        <v>171</v>
      </c>
      <c r="I25" s="55" t="s">
        <v>186</v>
      </c>
      <c r="J25" s="55" t="s">
        <v>61</v>
      </c>
      <c r="K25" s="20">
        <v>1</v>
      </c>
      <c r="L25" s="323">
        <v>1700000</v>
      </c>
      <c r="M25" s="53" t="s">
        <v>62</v>
      </c>
      <c r="N25" s="53" t="s">
        <v>63</v>
      </c>
      <c r="O25" s="53" t="s">
        <v>57</v>
      </c>
      <c r="P25" s="53" t="s">
        <v>57</v>
      </c>
      <c r="Q25" s="56">
        <v>44890</v>
      </c>
      <c r="R25" s="56">
        <v>45070</v>
      </c>
      <c r="S25" s="56"/>
      <c r="T25" s="56">
        <v>45275</v>
      </c>
      <c r="U25" s="56"/>
      <c r="V25" s="21" t="s">
        <v>116</v>
      </c>
      <c r="W25" s="100" t="s">
        <v>65</v>
      </c>
      <c r="X25" s="56"/>
      <c r="Y25" s="104" t="s">
        <v>152</v>
      </c>
      <c r="Z25" s="20" t="s">
        <v>153</v>
      </c>
      <c r="AA25" s="20" t="s">
        <v>131</v>
      </c>
      <c r="AB25" s="55"/>
      <c r="AC25" s="120" t="s">
        <v>70</v>
      </c>
      <c r="AD25" s="24"/>
      <c r="AE25" s="25" t="str">
        <f t="shared" si="0"/>
        <v/>
      </c>
      <c r="AF25" s="24" t="s">
        <v>154</v>
      </c>
    </row>
    <row r="26" spans="1:33" s="183" customFormat="1" ht="45">
      <c r="A26" s="53" t="s">
        <v>54</v>
      </c>
      <c r="B26" s="31" t="str">
        <f>IF('PCA Licit, Dispensa, Inexi'!$A24="","",VLOOKUP(A26,dados!$A$1:$B$24,2,FALSE))</f>
        <v>Diretoria de Engenharia e Arquitetura</v>
      </c>
      <c r="C26" s="55" t="s">
        <v>187</v>
      </c>
      <c r="D26" s="55" t="s">
        <v>112</v>
      </c>
      <c r="E26" s="57">
        <v>1627</v>
      </c>
      <c r="F26" s="53" t="s">
        <v>57</v>
      </c>
      <c r="G26" s="55" t="s">
        <v>188</v>
      </c>
      <c r="H26" s="55" t="s">
        <v>114</v>
      </c>
      <c r="I26" s="55" t="s">
        <v>147</v>
      </c>
      <c r="J26" s="55" t="s">
        <v>61</v>
      </c>
      <c r="K26" s="20">
        <v>1</v>
      </c>
      <c r="L26" s="323">
        <v>3500000</v>
      </c>
      <c r="M26" s="53" t="s">
        <v>62</v>
      </c>
      <c r="N26" s="53" t="s">
        <v>63</v>
      </c>
      <c r="O26" s="53" t="s">
        <v>57</v>
      </c>
      <c r="P26" s="53" t="s">
        <v>57</v>
      </c>
      <c r="Q26" s="56">
        <v>44728</v>
      </c>
      <c r="R26" s="56">
        <v>45073</v>
      </c>
      <c r="S26" s="56"/>
      <c r="T26" s="56">
        <v>45383</v>
      </c>
      <c r="U26" s="56"/>
      <c r="V26" s="21" t="s">
        <v>116</v>
      </c>
      <c r="W26" s="100" t="s">
        <v>65</v>
      </c>
      <c r="X26" s="56"/>
      <c r="Y26" s="104" t="s">
        <v>152</v>
      </c>
      <c r="Z26" s="20" t="s">
        <v>153</v>
      </c>
      <c r="AA26" s="20" t="s">
        <v>131</v>
      </c>
      <c r="AB26" s="55"/>
      <c r="AC26" s="120" t="s">
        <v>70</v>
      </c>
      <c r="AD26" s="24"/>
      <c r="AE26" s="25" t="str">
        <f t="shared" si="0"/>
        <v/>
      </c>
      <c r="AF26" s="24" t="s">
        <v>154</v>
      </c>
    </row>
    <row r="27" spans="1:33" s="183" customFormat="1" ht="45">
      <c r="A27" s="53" t="s">
        <v>54</v>
      </c>
      <c r="B27" s="31" t="str">
        <f>IF('PCA Licit, Dispensa, Inexi'!$A25="","",VLOOKUP(A27,dados!$A$1:$B$24,2,FALSE))</f>
        <v>Diretoria de Engenharia e Arquitetura</v>
      </c>
      <c r="C27" s="55" t="s">
        <v>189</v>
      </c>
      <c r="D27" s="55" t="s">
        <v>112</v>
      </c>
      <c r="E27" s="57">
        <v>1627</v>
      </c>
      <c r="F27" s="53" t="s">
        <v>57</v>
      </c>
      <c r="G27" s="55" t="s">
        <v>190</v>
      </c>
      <c r="H27" s="55" t="s">
        <v>171</v>
      </c>
      <c r="I27" s="55" t="s">
        <v>191</v>
      </c>
      <c r="J27" s="55" t="s">
        <v>61</v>
      </c>
      <c r="K27" s="20">
        <v>1</v>
      </c>
      <c r="L27" s="323">
        <v>550000</v>
      </c>
      <c r="M27" s="53" t="s">
        <v>62</v>
      </c>
      <c r="N27" s="53" t="s">
        <v>63</v>
      </c>
      <c r="O27" s="53" t="s">
        <v>57</v>
      </c>
      <c r="P27" s="53" t="s">
        <v>57</v>
      </c>
      <c r="Q27" s="56">
        <v>44636</v>
      </c>
      <c r="R27" s="56">
        <v>44956</v>
      </c>
      <c r="S27" s="56"/>
      <c r="T27" s="56">
        <v>45076</v>
      </c>
      <c r="U27" s="56"/>
      <c r="V27" s="21" t="s">
        <v>116</v>
      </c>
      <c r="W27" s="100" t="s">
        <v>65</v>
      </c>
      <c r="X27" s="56">
        <v>45039</v>
      </c>
      <c r="Y27" s="55" t="s">
        <v>192</v>
      </c>
      <c r="Z27" s="20" t="s">
        <v>67</v>
      </c>
      <c r="AA27" s="20" t="s">
        <v>131</v>
      </c>
      <c r="AB27" s="55" t="s">
        <v>193</v>
      </c>
      <c r="AC27" s="120" t="s">
        <v>70</v>
      </c>
      <c r="AD27" s="24">
        <v>45196</v>
      </c>
      <c r="AE27" s="25">
        <f t="shared" si="0"/>
        <v>157</v>
      </c>
      <c r="AF27" s="56"/>
    </row>
    <row r="28" spans="1:33" s="17" customFormat="1">
      <c r="A28" s="53" t="s">
        <v>54</v>
      </c>
      <c r="B28" s="31" t="str">
        <f>IF('PCA Licit, Dispensa, Inexi'!$A26="","",VLOOKUP(A28,dados!$A$1:$B$24,2,FALSE))</f>
        <v>Diretoria de Engenharia e Arquitetura</v>
      </c>
      <c r="C28" s="55" t="s">
        <v>194</v>
      </c>
      <c r="D28" s="55" t="s">
        <v>56</v>
      </c>
      <c r="E28" s="57">
        <v>20060</v>
      </c>
      <c r="F28" s="53" t="s">
        <v>57</v>
      </c>
      <c r="G28" s="55" t="s">
        <v>195</v>
      </c>
      <c r="H28" s="55" t="s">
        <v>135</v>
      </c>
      <c r="I28" s="55" t="s">
        <v>136</v>
      </c>
      <c r="J28" s="55" t="s">
        <v>61</v>
      </c>
      <c r="K28" s="20">
        <v>1</v>
      </c>
      <c r="L28" s="323">
        <v>130000</v>
      </c>
      <c r="M28" s="53" t="s">
        <v>62</v>
      </c>
      <c r="N28" s="53" t="s">
        <v>63</v>
      </c>
      <c r="O28" s="53" t="s">
        <v>57</v>
      </c>
      <c r="P28" s="53" t="s">
        <v>57</v>
      </c>
      <c r="Q28" s="56">
        <v>44910</v>
      </c>
      <c r="R28" s="56">
        <v>45090</v>
      </c>
      <c r="S28" s="56"/>
      <c r="T28" s="56">
        <v>45300</v>
      </c>
      <c r="U28" s="56"/>
      <c r="V28" s="21" t="s">
        <v>116</v>
      </c>
      <c r="W28" s="100" t="s">
        <v>65</v>
      </c>
      <c r="X28" s="56"/>
      <c r="Y28" s="104" t="s">
        <v>152</v>
      </c>
      <c r="Z28" s="20" t="s">
        <v>153</v>
      </c>
      <c r="AA28" s="20" t="s">
        <v>131</v>
      </c>
      <c r="AB28" s="55"/>
      <c r="AC28" s="120" t="s">
        <v>70</v>
      </c>
      <c r="AD28" s="24"/>
      <c r="AE28" s="25" t="str">
        <f t="shared" si="0"/>
        <v/>
      </c>
      <c r="AF28" s="24" t="s">
        <v>154</v>
      </c>
      <c r="AG28" s="183"/>
    </row>
    <row r="29" spans="1:33" s="183" customFormat="1" ht="45">
      <c r="A29" s="53" t="s">
        <v>54</v>
      </c>
      <c r="B29" s="31" t="str">
        <f>IF('PCA Licit, Dispensa, Inexi'!$A27="","",VLOOKUP(A29,dados!$A$1:$B$24,2,FALSE))</f>
        <v>Diretoria de Engenharia e Arquitetura</v>
      </c>
      <c r="C29" s="55" t="s">
        <v>196</v>
      </c>
      <c r="D29" s="55" t="s">
        <v>112</v>
      </c>
      <c r="E29" s="57">
        <v>1627</v>
      </c>
      <c r="F29" s="53" t="s">
        <v>57</v>
      </c>
      <c r="G29" s="55" t="s">
        <v>197</v>
      </c>
      <c r="H29" s="55" t="s">
        <v>114</v>
      </c>
      <c r="I29" s="55" t="s">
        <v>147</v>
      </c>
      <c r="J29" s="55" t="s">
        <v>61</v>
      </c>
      <c r="K29" s="20">
        <v>1</v>
      </c>
      <c r="L29" s="323">
        <v>1000000</v>
      </c>
      <c r="M29" s="53" t="s">
        <v>62</v>
      </c>
      <c r="N29" s="53" t="s">
        <v>63</v>
      </c>
      <c r="O29" s="53" t="s">
        <v>57</v>
      </c>
      <c r="P29" s="53" t="s">
        <v>57</v>
      </c>
      <c r="Q29" s="56">
        <v>44911</v>
      </c>
      <c r="R29" s="56">
        <v>45091</v>
      </c>
      <c r="S29" s="56"/>
      <c r="T29" s="56">
        <v>45381</v>
      </c>
      <c r="U29" s="56"/>
      <c r="V29" s="21" t="s">
        <v>116</v>
      </c>
      <c r="W29" s="100" t="s">
        <v>65</v>
      </c>
      <c r="X29" s="56"/>
      <c r="Y29" s="104" t="s">
        <v>152</v>
      </c>
      <c r="Z29" s="20" t="s">
        <v>153</v>
      </c>
      <c r="AA29" s="20" t="s">
        <v>131</v>
      </c>
      <c r="AB29" s="55"/>
      <c r="AC29" s="120" t="s">
        <v>70</v>
      </c>
      <c r="AD29" s="24"/>
      <c r="AE29" s="25" t="str">
        <f t="shared" si="0"/>
        <v/>
      </c>
      <c r="AF29" s="24" t="s">
        <v>154</v>
      </c>
    </row>
    <row r="30" spans="1:33" s="183" customFormat="1" ht="45.75">
      <c r="A30" s="20" t="s">
        <v>54</v>
      </c>
      <c r="B30" s="31" t="str">
        <f>IF('PCA Licit, Dispensa, Inexi'!$A28="","",VLOOKUP(A30,dados!$A$1:$B$24,2,FALSE))</f>
        <v>Diretoria de Engenharia e Arquitetura</v>
      </c>
      <c r="C30" s="21" t="s">
        <v>198</v>
      </c>
      <c r="D30" s="21" t="s">
        <v>56</v>
      </c>
      <c r="E30" s="57">
        <v>1627</v>
      </c>
      <c r="F30" s="20" t="s">
        <v>57</v>
      </c>
      <c r="G30" s="21" t="s">
        <v>199</v>
      </c>
      <c r="H30" s="21" t="s">
        <v>135</v>
      </c>
      <c r="I30" s="21" t="s">
        <v>136</v>
      </c>
      <c r="J30" s="21" t="s">
        <v>61</v>
      </c>
      <c r="K30" s="20">
        <v>1</v>
      </c>
      <c r="L30" s="323">
        <f>5574.27*60</f>
        <v>334456.2</v>
      </c>
      <c r="M30" s="20" t="s">
        <v>62</v>
      </c>
      <c r="N30" s="20" t="s">
        <v>63</v>
      </c>
      <c r="O30" s="20" t="s">
        <v>57</v>
      </c>
      <c r="P30" s="20" t="s">
        <v>57</v>
      </c>
      <c r="Q30" s="24">
        <v>44988</v>
      </c>
      <c r="R30" s="24">
        <v>45065</v>
      </c>
      <c r="S30" s="24"/>
      <c r="T30" s="24">
        <v>45245</v>
      </c>
      <c r="U30" s="24"/>
      <c r="V30" s="21" t="s">
        <v>116</v>
      </c>
      <c r="W30" s="100" t="s">
        <v>65</v>
      </c>
      <c r="X30" s="24">
        <v>45225</v>
      </c>
      <c r="Y30" s="104" t="s">
        <v>200</v>
      </c>
      <c r="Z30" s="20" t="s">
        <v>67</v>
      </c>
      <c r="AA30" s="20" t="s">
        <v>131</v>
      </c>
      <c r="AB30" s="21" t="s">
        <v>201</v>
      </c>
      <c r="AC30" s="120" t="s">
        <v>70</v>
      </c>
      <c r="AD30" s="24">
        <v>45397</v>
      </c>
      <c r="AE30" s="25">
        <f t="shared" si="0"/>
        <v>172</v>
      </c>
      <c r="AF30" s="24"/>
      <c r="AG30" s="17"/>
    </row>
    <row r="31" spans="1:33" s="183" customFormat="1" ht="60.75">
      <c r="A31" s="20" t="s">
        <v>54</v>
      </c>
      <c r="B31" s="31" t="str">
        <f>IF('PCA Licit, Dispensa, Inexi'!$A29="","",VLOOKUP(A31,dados!$A$1:$B$24,2,FALSE))</f>
        <v>Diretoria de Engenharia e Arquitetura</v>
      </c>
      <c r="C31" s="21" t="s">
        <v>202</v>
      </c>
      <c r="D31" s="21" t="s">
        <v>112</v>
      </c>
      <c r="E31" s="57">
        <v>1627</v>
      </c>
      <c r="F31" s="20" t="s">
        <v>57</v>
      </c>
      <c r="G31" s="21" t="s">
        <v>203</v>
      </c>
      <c r="H31" s="21" t="s">
        <v>114</v>
      </c>
      <c r="I31" s="21" t="s">
        <v>204</v>
      </c>
      <c r="J31" s="21" t="s">
        <v>61</v>
      </c>
      <c r="K31" s="20">
        <v>1</v>
      </c>
      <c r="L31" s="323">
        <v>2000000</v>
      </c>
      <c r="M31" s="20" t="s">
        <v>62</v>
      </c>
      <c r="N31" s="20" t="s">
        <v>63</v>
      </c>
      <c r="O31" s="20" t="s">
        <v>57</v>
      </c>
      <c r="P31" s="20" t="s">
        <v>57</v>
      </c>
      <c r="Q31" s="24">
        <v>44982</v>
      </c>
      <c r="R31" s="24">
        <v>45089</v>
      </c>
      <c r="S31" s="24"/>
      <c r="T31" s="24">
        <v>45279</v>
      </c>
      <c r="U31" s="24"/>
      <c r="V31" s="21" t="s">
        <v>116</v>
      </c>
      <c r="W31" s="100" t="s">
        <v>65</v>
      </c>
      <c r="X31" s="24">
        <v>45173</v>
      </c>
      <c r="Y31" s="21" t="s">
        <v>205</v>
      </c>
      <c r="Z31" s="20" t="s">
        <v>67</v>
      </c>
      <c r="AA31" s="20" t="s">
        <v>131</v>
      </c>
      <c r="AB31" s="21" t="s">
        <v>206</v>
      </c>
      <c r="AC31" s="120" t="s">
        <v>70</v>
      </c>
      <c r="AD31" s="24">
        <v>45369</v>
      </c>
      <c r="AE31" s="25">
        <f t="shared" si="0"/>
        <v>196</v>
      </c>
      <c r="AF31" s="24"/>
      <c r="AG31" s="17"/>
    </row>
    <row r="32" spans="1:33" s="183" customFormat="1">
      <c r="A32" s="53" t="s">
        <v>54</v>
      </c>
      <c r="B32" s="31" t="str">
        <f>IF('PCA Licit, Dispensa, Inexi'!$A29="","",VLOOKUP(A32,dados!$A$1:$B$24,2,FALSE))</f>
        <v>Diretoria de Engenharia e Arquitetura</v>
      </c>
      <c r="C32" s="55" t="s">
        <v>207</v>
      </c>
      <c r="D32" s="55" t="s">
        <v>112</v>
      </c>
      <c r="E32" s="57">
        <v>1627</v>
      </c>
      <c r="F32" s="53" t="s">
        <v>57</v>
      </c>
      <c r="G32" s="55" t="s">
        <v>208</v>
      </c>
      <c r="H32" s="55" t="s">
        <v>114</v>
      </c>
      <c r="I32" s="55" t="s">
        <v>209</v>
      </c>
      <c r="J32" s="55" t="s">
        <v>61</v>
      </c>
      <c r="K32" s="20">
        <v>1</v>
      </c>
      <c r="L32" s="323">
        <v>450000</v>
      </c>
      <c r="M32" s="53" t="s">
        <v>62</v>
      </c>
      <c r="N32" s="53" t="s">
        <v>63</v>
      </c>
      <c r="O32" s="53" t="s">
        <v>57</v>
      </c>
      <c r="P32" s="53" t="s">
        <v>57</v>
      </c>
      <c r="Q32" s="56">
        <v>44751</v>
      </c>
      <c r="R32" s="56">
        <v>45099</v>
      </c>
      <c r="S32" s="56"/>
      <c r="T32" s="56">
        <v>45306</v>
      </c>
      <c r="U32" s="56"/>
      <c r="V32" s="21" t="s">
        <v>116</v>
      </c>
      <c r="W32" s="100" t="s">
        <v>65</v>
      </c>
      <c r="X32" s="56">
        <v>45071</v>
      </c>
      <c r="Y32" s="55" t="s">
        <v>210</v>
      </c>
      <c r="Z32" s="20" t="s">
        <v>67</v>
      </c>
      <c r="AA32" s="20" t="s">
        <v>131</v>
      </c>
      <c r="AB32" s="55" t="s">
        <v>211</v>
      </c>
      <c r="AC32" s="120" t="s">
        <v>70</v>
      </c>
      <c r="AD32" s="24"/>
      <c r="AE32" s="25" t="str">
        <f t="shared" si="0"/>
        <v/>
      </c>
      <c r="AF32" s="56"/>
    </row>
    <row r="33" spans="1:33" s="183" customFormat="1" ht="45.75">
      <c r="A33" s="53" t="s">
        <v>54</v>
      </c>
      <c r="B33" s="31" t="str">
        <f>IF('PCA Licit, Dispensa, Inexi'!$A30="","",VLOOKUP(A33,dados!$A$1:$B$24,2,FALSE))</f>
        <v>Diretoria de Engenharia e Arquitetura</v>
      </c>
      <c r="C33" s="55" t="s">
        <v>212</v>
      </c>
      <c r="D33" s="55" t="s">
        <v>112</v>
      </c>
      <c r="E33" s="57">
        <v>1627</v>
      </c>
      <c r="F33" s="53" t="s">
        <v>57</v>
      </c>
      <c r="G33" s="55" t="s">
        <v>213</v>
      </c>
      <c r="H33" s="55" t="s">
        <v>114</v>
      </c>
      <c r="I33" s="55" t="s">
        <v>115</v>
      </c>
      <c r="J33" s="55" t="s">
        <v>61</v>
      </c>
      <c r="K33" s="20">
        <v>1</v>
      </c>
      <c r="L33" s="323">
        <v>50000</v>
      </c>
      <c r="M33" s="53" t="s">
        <v>62</v>
      </c>
      <c r="N33" s="53" t="s">
        <v>63</v>
      </c>
      <c r="O33" s="53" t="s">
        <v>57</v>
      </c>
      <c r="P33" s="53" t="s">
        <v>57</v>
      </c>
      <c r="Q33" s="56">
        <v>44753</v>
      </c>
      <c r="R33" s="56">
        <v>45098</v>
      </c>
      <c r="S33" s="56"/>
      <c r="T33" s="56">
        <v>45318</v>
      </c>
      <c r="U33" s="56"/>
      <c r="V33" s="21" t="s">
        <v>116</v>
      </c>
      <c r="W33" s="100" t="s">
        <v>65</v>
      </c>
      <c r="X33" s="56">
        <v>45194</v>
      </c>
      <c r="Y33" s="104" t="s">
        <v>214</v>
      </c>
      <c r="Z33" s="20" t="s">
        <v>67</v>
      </c>
      <c r="AA33" s="20" t="s">
        <v>131</v>
      </c>
      <c r="AB33" s="55" t="s">
        <v>215</v>
      </c>
      <c r="AC33" s="120" t="s">
        <v>70</v>
      </c>
      <c r="AD33" s="24">
        <v>45344</v>
      </c>
      <c r="AE33" s="25">
        <f t="shared" si="0"/>
        <v>150</v>
      </c>
      <c r="AF33" s="56"/>
    </row>
    <row r="34" spans="1:33" s="17" customFormat="1" ht="45">
      <c r="A34" s="53" t="s">
        <v>54</v>
      </c>
      <c r="B34" s="31" t="str">
        <f>IF('PCA Licit, Dispensa, Inexi'!$A31="","",VLOOKUP(A34,dados!$A$1:$B$24,2,FALSE))</f>
        <v>Diretoria de Engenharia e Arquitetura</v>
      </c>
      <c r="C34" s="55" t="s">
        <v>216</v>
      </c>
      <c r="D34" s="55" t="s">
        <v>112</v>
      </c>
      <c r="E34" s="57">
        <v>5622</v>
      </c>
      <c r="F34" s="53" t="s">
        <v>57</v>
      </c>
      <c r="G34" s="55" t="s">
        <v>217</v>
      </c>
      <c r="H34" s="55" t="s">
        <v>114</v>
      </c>
      <c r="I34" s="55" t="s">
        <v>147</v>
      </c>
      <c r="J34" s="55" t="s">
        <v>61</v>
      </c>
      <c r="K34" s="20">
        <v>1</v>
      </c>
      <c r="L34" s="323">
        <v>19000000</v>
      </c>
      <c r="M34" s="53" t="s">
        <v>62</v>
      </c>
      <c r="N34" s="53" t="s">
        <v>63</v>
      </c>
      <c r="O34" s="53" t="s">
        <v>57</v>
      </c>
      <c r="P34" s="53" t="s">
        <v>57</v>
      </c>
      <c r="Q34" s="56">
        <v>44757</v>
      </c>
      <c r="R34" s="56">
        <v>45102</v>
      </c>
      <c r="S34" s="56"/>
      <c r="T34" s="56">
        <v>45412</v>
      </c>
      <c r="U34" s="56"/>
      <c r="V34" s="21" t="s">
        <v>116</v>
      </c>
      <c r="W34" s="100" t="s">
        <v>65</v>
      </c>
      <c r="X34" s="56"/>
      <c r="Y34" s="104" t="s">
        <v>152</v>
      </c>
      <c r="Z34" s="20" t="s">
        <v>153</v>
      </c>
      <c r="AA34" s="20" t="s">
        <v>131</v>
      </c>
      <c r="AB34" s="55"/>
      <c r="AC34" s="120" t="s">
        <v>70</v>
      </c>
      <c r="AD34" s="24"/>
      <c r="AE34" s="25" t="str">
        <f t="shared" ref="AE34:AE65" si="1">IF(AD34="","",DATEDIF(X34,AD34,"d"))</f>
        <v/>
      </c>
      <c r="AF34" s="56" t="s">
        <v>218</v>
      </c>
      <c r="AG34" s="183"/>
    </row>
    <row r="35" spans="1:33" s="17" customFormat="1" ht="45">
      <c r="A35" s="53" t="s">
        <v>54</v>
      </c>
      <c r="B35" s="31" t="str">
        <f>IF('PCA Licit, Dispensa, Inexi'!$A32="","",VLOOKUP(A35,dados!$A$1:$B$24,2,FALSE))</f>
        <v>Diretoria de Engenharia e Arquitetura</v>
      </c>
      <c r="C35" s="55" t="s">
        <v>219</v>
      </c>
      <c r="D35" s="55" t="s">
        <v>112</v>
      </c>
      <c r="E35" s="57">
        <v>20060</v>
      </c>
      <c r="F35" s="53" t="s">
        <v>57</v>
      </c>
      <c r="G35" s="55" t="s">
        <v>220</v>
      </c>
      <c r="H35" s="55" t="s">
        <v>135</v>
      </c>
      <c r="I35" s="55" t="s">
        <v>136</v>
      </c>
      <c r="J35" s="55" t="s">
        <v>61</v>
      </c>
      <c r="K35" s="20">
        <v>1</v>
      </c>
      <c r="L35" s="323">
        <v>90000</v>
      </c>
      <c r="M35" s="53" t="s">
        <v>62</v>
      </c>
      <c r="N35" s="53" t="s">
        <v>63</v>
      </c>
      <c r="O35" s="53" t="s">
        <v>57</v>
      </c>
      <c r="P35" s="53" t="s">
        <v>57</v>
      </c>
      <c r="Q35" s="56">
        <v>44929</v>
      </c>
      <c r="R35" s="56">
        <v>45109</v>
      </c>
      <c r="S35" s="56"/>
      <c r="T35" s="56">
        <v>45449</v>
      </c>
      <c r="U35" s="56"/>
      <c r="V35" s="21" t="s">
        <v>116</v>
      </c>
      <c r="W35" s="100" t="s">
        <v>65</v>
      </c>
      <c r="X35" s="56"/>
      <c r="Y35" s="104" t="s">
        <v>152</v>
      </c>
      <c r="Z35" s="20" t="s">
        <v>153</v>
      </c>
      <c r="AA35" s="20" t="s">
        <v>131</v>
      </c>
      <c r="AB35" s="55"/>
      <c r="AC35" s="120" t="s">
        <v>70</v>
      </c>
      <c r="AD35" s="24"/>
      <c r="AE35" s="25" t="str">
        <f t="shared" si="1"/>
        <v/>
      </c>
      <c r="AF35" s="56" t="s">
        <v>218</v>
      </c>
      <c r="AG35" s="183"/>
    </row>
    <row r="36" spans="1:33" s="183" customFormat="1">
      <c r="A36" s="53" t="s">
        <v>54</v>
      </c>
      <c r="B36" s="31" t="str">
        <f>IF('PCA Licit, Dispensa, Inexi'!$A33="","",VLOOKUP(A36,dados!$A$1:$B$24,2,FALSE))</f>
        <v>Diretoria de Engenharia e Arquitetura</v>
      </c>
      <c r="C36" s="55" t="s">
        <v>221</v>
      </c>
      <c r="D36" s="55" t="s">
        <v>56</v>
      </c>
      <c r="E36" s="57">
        <v>20060</v>
      </c>
      <c r="F36" s="53" t="s">
        <v>57</v>
      </c>
      <c r="G36" s="55" t="s">
        <v>222</v>
      </c>
      <c r="H36" s="55" t="s">
        <v>135</v>
      </c>
      <c r="I36" s="55" t="s">
        <v>136</v>
      </c>
      <c r="J36" s="55" t="s">
        <v>61</v>
      </c>
      <c r="K36" s="20">
        <v>1</v>
      </c>
      <c r="L36" s="323">
        <v>65000</v>
      </c>
      <c r="M36" s="53" t="s">
        <v>62</v>
      </c>
      <c r="N36" s="53" t="s">
        <v>63</v>
      </c>
      <c r="O36" s="53" t="s">
        <v>57</v>
      </c>
      <c r="P36" s="53" t="s">
        <v>57</v>
      </c>
      <c r="Q36" s="56">
        <v>44929</v>
      </c>
      <c r="R36" s="56">
        <v>45109</v>
      </c>
      <c r="S36" s="56"/>
      <c r="T36" s="56">
        <v>45319</v>
      </c>
      <c r="U36" s="56"/>
      <c r="V36" s="21" t="s">
        <v>116</v>
      </c>
      <c r="W36" s="100" t="s">
        <v>65</v>
      </c>
      <c r="X36" s="56"/>
      <c r="Y36" s="104" t="s">
        <v>152</v>
      </c>
      <c r="Z36" s="20" t="s">
        <v>153</v>
      </c>
      <c r="AA36" s="20" t="s">
        <v>131</v>
      </c>
      <c r="AB36" s="55"/>
      <c r="AC36" s="120" t="s">
        <v>70</v>
      </c>
      <c r="AD36" s="24"/>
      <c r="AE36" s="25" t="str">
        <f t="shared" si="1"/>
        <v/>
      </c>
      <c r="AF36" s="56" t="s">
        <v>218</v>
      </c>
    </row>
    <row r="37" spans="1:33" s="183" customFormat="1" ht="45">
      <c r="A37" s="53" t="s">
        <v>54</v>
      </c>
      <c r="B37" s="31" t="str">
        <f>IF('PCA Licit, Dispensa, Inexi'!$A34="","",VLOOKUP(A37,dados!$A$1:$B$24,2,FALSE))</f>
        <v>Diretoria de Engenharia e Arquitetura</v>
      </c>
      <c r="C37" s="55" t="s">
        <v>223</v>
      </c>
      <c r="D37" s="55" t="s">
        <v>112</v>
      </c>
      <c r="E37" s="57">
        <v>5622</v>
      </c>
      <c r="F37" s="53" t="s">
        <v>57</v>
      </c>
      <c r="G37" s="55" t="s">
        <v>224</v>
      </c>
      <c r="H37" s="55" t="s">
        <v>114</v>
      </c>
      <c r="I37" s="55" t="s">
        <v>147</v>
      </c>
      <c r="J37" s="55" t="s">
        <v>61</v>
      </c>
      <c r="K37" s="20">
        <v>1</v>
      </c>
      <c r="L37" s="323">
        <v>7000000</v>
      </c>
      <c r="M37" s="53" t="s">
        <v>62</v>
      </c>
      <c r="N37" s="53" t="s">
        <v>63</v>
      </c>
      <c r="O37" s="53" t="s">
        <v>57</v>
      </c>
      <c r="P37" s="53" t="s">
        <v>57</v>
      </c>
      <c r="Q37" s="56">
        <v>44769</v>
      </c>
      <c r="R37" s="56">
        <v>45114</v>
      </c>
      <c r="S37" s="56"/>
      <c r="T37" s="56">
        <v>45344</v>
      </c>
      <c r="U37" s="56"/>
      <c r="V37" s="21" t="s">
        <v>116</v>
      </c>
      <c r="W37" s="100" t="s">
        <v>65</v>
      </c>
      <c r="X37" s="56"/>
      <c r="Y37" s="104" t="s">
        <v>152</v>
      </c>
      <c r="Z37" s="20" t="s">
        <v>153</v>
      </c>
      <c r="AA37" s="20" t="s">
        <v>131</v>
      </c>
      <c r="AB37" s="55"/>
      <c r="AC37" s="120" t="s">
        <v>70</v>
      </c>
      <c r="AD37" s="24"/>
      <c r="AE37" s="25" t="str">
        <f t="shared" si="1"/>
        <v/>
      </c>
      <c r="AF37" s="56" t="s">
        <v>218</v>
      </c>
    </row>
    <row r="38" spans="1:33" s="183" customFormat="1" ht="45">
      <c r="A38" s="53" t="s">
        <v>54</v>
      </c>
      <c r="B38" s="31" t="str">
        <f>IF('PCA Licit, Dispensa, Inexi'!$A35="","",VLOOKUP(A38,dados!$A$1:$B$24,2,FALSE))</f>
        <v>Diretoria de Engenharia e Arquitetura</v>
      </c>
      <c r="C38" s="55" t="s">
        <v>225</v>
      </c>
      <c r="D38" s="55" t="s">
        <v>112</v>
      </c>
      <c r="E38" s="57">
        <v>1627</v>
      </c>
      <c r="F38" s="53" t="s">
        <v>57</v>
      </c>
      <c r="G38" s="55" t="s">
        <v>226</v>
      </c>
      <c r="H38" s="55" t="s">
        <v>114</v>
      </c>
      <c r="I38" s="55" t="s">
        <v>147</v>
      </c>
      <c r="J38" s="55" t="s">
        <v>61</v>
      </c>
      <c r="K38" s="20">
        <v>1</v>
      </c>
      <c r="L38" s="323">
        <v>3500000</v>
      </c>
      <c r="M38" s="53" t="s">
        <v>62</v>
      </c>
      <c r="N38" s="53" t="s">
        <v>63</v>
      </c>
      <c r="O38" s="53" t="s">
        <v>57</v>
      </c>
      <c r="P38" s="53" t="s">
        <v>57</v>
      </c>
      <c r="Q38" s="56">
        <v>44777</v>
      </c>
      <c r="R38" s="56">
        <v>45122</v>
      </c>
      <c r="S38" s="56"/>
      <c r="T38" s="56">
        <v>45382</v>
      </c>
      <c r="U38" s="56"/>
      <c r="V38" s="21" t="s">
        <v>116</v>
      </c>
      <c r="W38" s="100" t="s">
        <v>65</v>
      </c>
      <c r="X38" s="56"/>
      <c r="Y38" s="104" t="s">
        <v>152</v>
      </c>
      <c r="Z38" s="20" t="s">
        <v>153</v>
      </c>
      <c r="AA38" s="20" t="s">
        <v>131</v>
      </c>
      <c r="AB38" s="55"/>
      <c r="AC38" s="120" t="s">
        <v>70</v>
      </c>
      <c r="AD38" s="24"/>
      <c r="AE38" s="25" t="str">
        <f t="shared" si="1"/>
        <v/>
      </c>
      <c r="AF38" s="56" t="s">
        <v>218</v>
      </c>
    </row>
    <row r="39" spans="1:33" s="183" customFormat="1" ht="45">
      <c r="A39" s="53" t="s">
        <v>54</v>
      </c>
      <c r="B39" s="31" t="str">
        <f>IF('PCA Licit, Dispensa, Inexi'!$A36="","",VLOOKUP(A39,dados!$A$1:$B$24,2,FALSE))</f>
        <v>Diretoria de Engenharia e Arquitetura</v>
      </c>
      <c r="C39" s="55" t="s">
        <v>227</v>
      </c>
      <c r="D39" s="55" t="s">
        <v>112</v>
      </c>
      <c r="E39" s="57">
        <v>1627</v>
      </c>
      <c r="F39" s="53" t="s">
        <v>57</v>
      </c>
      <c r="G39" s="55" t="s">
        <v>228</v>
      </c>
      <c r="H39" s="55" t="s">
        <v>114</v>
      </c>
      <c r="I39" s="55" t="s">
        <v>147</v>
      </c>
      <c r="J39" s="55" t="s">
        <v>61</v>
      </c>
      <c r="K39" s="20">
        <v>1</v>
      </c>
      <c r="L39" s="323">
        <v>8500000</v>
      </c>
      <c r="M39" s="53" t="s">
        <v>62</v>
      </c>
      <c r="N39" s="53" t="s">
        <v>63</v>
      </c>
      <c r="O39" s="53" t="s">
        <v>57</v>
      </c>
      <c r="P39" s="53" t="s">
        <v>57</v>
      </c>
      <c r="Q39" s="56">
        <v>44786</v>
      </c>
      <c r="R39" s="56">
        <v>45131</v>
      </c>
      <c r="S39" s="56"/>
      <c r="T39" s="56">
        <v>45381</v>
      </c>
      <c r="U39" s="56"/>
      <c r="V39" s="21" t="s">
        <v>116</v>
      </c>
      <c r="W39" s="100" t="s">
        <v>65</v>
      </c>
      <c r="X39" s="56"/>
      <c r="Y39" s="104" t="s">
        <v>152</v>
      </c>
      <c r="Z39" s="20" t="s">
        <v>153</v>
      </c>
      <c r="AA39" s="20" t="s">
        <v>131</v>
      </c>
      <c r="AB39" s="55"/>
      <c r="AC39" s="120" t="s">
        <v>70</v>
      </c>
      <c r="AD39" s="24"/>
      <c r="AE39" s="25" t="str">
        <f t="shared" si="1"/>
        <v/>
      </c>
      <c r="AF39" s="56" t="s">
        <v>218</v>
      </c>
    </row>
    <row r="40" spans="1:33" s="183" customFormat="1" ht="45">
      <c r="A40" s="53" t="s">
        <v>54</v>
      </c>
      <c r="B40" s="31" t="str">
        <f>IF('PCA Licit, Dispensa, Inexi'!$A37="","",VLOOKUP(A40,dados!$A$1:$B$24,2,FALSE))</f>
        <v>Diretoria de Engenharia e Arquitetura</v>
      </c>
      <c r="C40" s="55" t="s">
        <v>229</v>
      </c>
      <c r="D40" s="55" t="s">
        <v>112</v>
      </c>
      <c r="E40" s="57">
        <v>1627</v>
      </c>
      <c r="F40" s="53" t="s">
        <v>57</v>
      </c>
      <c r="G40" s="55" t="s">
        <v>230</v>
      </c>
      <c r="H40" s="55" t="s">
        <v>114</v>
      </c>
      <c r="I40" s="55" t="s">
        <v>115</v>
      </c>
      <c r="J40" s="55" t="s">
        <v>61</v>
      </c>
      <c r="K40" s="20">
        <v>1</v>
      </c>
      <c r="L40" s="323">
        <v>850000</v>
      </c>
      <c r="M40" s="53" t="s">
        <v>62</v>
      </c>
      <c r="N40" s="53" t="s">
        <v>63</v>
      </c>
      <c r="O40" s="53" t="s">
        <v>57</v>
      </c>
      <c r="P40" s="53" t="s">
        <v>57</v>
      </c>
      <c r="Q40" s="56">
        <v>44786</v>
      </c>
      <c r="R40" s="56">
        <v>45131</v>
      </c>
      <c r="S40" s="56"/>
      <c r="T40" s="56">
        <v>45361</v>
      </c>
      <c r="U40" s="56"/>
      <c r="V40" s="21" t="s">
        <v>116</v>
      </c>
      <c r="W40" s="100" t="s">
        <v>65</v>
      </c>
      <c r="X40" s="56"/>
      <c r="Y40" s="104" t="s">
        <v>152</v>
      </c>
      <c r="Z40" s="20" t="s">
        <v>153</v>
      </c>
      <c r="AA40" s="20" t="s">
        <v>131</v>
      </c>
      <c r="AB40" s="55"/>
      <c r="AC40" s="120" t="s">
        <v>70</v>
      </c>
      <c r="AD40" s="24"/>
      <c r="AE40" s="25" t="str">
        <f t="shared" si="1"/>
        <v/>
      </c>
      <c r="AF40" s="56" t="s">
        <v>218</v>
      </c>
    </row>
    <row r="41" spans="1:33" s="183" customFormat="1" ht="45">
      <c r="A41" s="53" t="s">
        <v>54</v>
      </c>
      <c r="B41" s="31" t="str">
        <f>IF('PCA Licit, Dispensa, Inexi'!$A38="","",VLOOKUP(A41,dados!$A$1:$B$24,2,FALSE))</f>
        <v>Diretoria de Engenharia e Arquitetura</v>
      </c>
      <c r="C41" s="55" t="s">
        <v>231</v>
      </c>
      <c r="D41" s="55" t="s">
        <v>112</v>
      </c>
      <c r="E41" s="57">
        <v>1627</v>
      </c>
      <c r="F41" s="53" t="s">
        <v>57</v>
      </c>
      <c r="G41" s="55" t="s">
        <v>232</v>
      </c>
      <c r="H41" s="55" t="s">
        <v>114</v>
      </c>
      <c r="I41" s="55" t="s">
        <v>115</v>
      </c>
      <c r="J41" s="55" t="s">
        <v>61</v>
      </c>
      <c r="K41" s="20">
        <v>1</v>
      </c>
      <c r="L41" s="323">
        <v>1250000</v>
      </c>
      <c r="M41" s="53" t="s">
        <v>62</v>
      </c>
      <c r="N41" s="53" t="s">
        <v>63</v>
      </c>
      <c r="O41" s="53" t="s">
        <v>57</v>
      </c>
      <c r="P41" s="53" t="s">
        <v>57</v>
      </c>
      <c r="Q41" s="56">
        <v>44804</v>
      </c>
      <c r="R41" s="56">
        <v>45149</v>
      </c>
      <c r="S41" s="56"/>
      <c r="T41" s="56">
        <v>45369</v>
      </c>
      <c r="U41" s="56"/>
      <c r="V41" s="21" t="s">
        <v>116</v>
      </c>
      <c r="W41" s="100" t="s">
        <v>65</v>
      </c>
      <c r="X41" s="56"/>
      <c r="Y41" s="104" t="s">
        <v>152</v>
      </c>
      <c r="Z41" s="20" t="s">
        <v>153</v>
      </c>
      <c r="AA41" s="20" t="s">
        <v>131</v>
      </c>
      <c r="AB41" s="55"/>
      <c r="AC41" s="120" t="s">
        <v>70</v>
      </c>
      <c r="AD41" s="24"/>
      <c r="AE41" s="25" t="str">
        <f t="shared" si="1"/>
        <v/>
      </c>
      <c r="AF41" s="56" t="s">
        <v>218</v>
      </c>
    </row>
    <row r="42" spans="1:33" s="183" customFormat="1" ht="45">
      <c r="A42" s="53" t="s">
        <v>54</v>
      </c>
      <c r="B42" s="31" t="str">
        <f>IF('PCA Licit, Dispensa, Inexi'!$A39="","",VLOOKUP(A42,dados!$A$1:$B$24,2,FALSE))</f>
        <v>Diretoria de Engenharia e Arquitetura</v>
      </c>
      <c r="C42" s="55" t="s">
        <v>233</v>
      </c>
      <c r="D42" s="55" t="s">
        <v>112</v>
      </c>
      <c r="E42" s="57">
        <v>5622</v>
      </c>
      <c r="F42" s="53" t="s">
        <v>57</v>
      </c>
      <c r="G42" s="55" t="s">
        <v>234</v>
      </c>
      <c r="H42" s="55" t="s">
        <v>114</v>
      </c>
      <c r="I42" s="55" t="s">
        <v>147</v>
      </c>
      <c r="J42" s="55" t="s">
        <v>61</v>
      </c>
      <c r="K42" s="20">
        <v>1</v>
      </c>
      <c r="L42" s="323">
        <v>11900000</v>
      </c>
      <c r="M42" s="53" t="s">
        <v>62</v>
      </c>
      <c r="N42" s="53" t="s">
        <v>63</v>
      </c>
      <c r="O42" s="53" t="s">
        <v>57</v>
      </c>
      <c r="P42" s="53" t="s">
        <v>57</v>
      </c>
      <c r="Q42" s="56">
        <v>44813</v>
      </c>
      <c r="R42" s="56">
        <v>45158</v>
      </c>
      <c r="S42" s="56"/>
      <c r="T42" s="56">
        <v>45398</v>
      </c>
      <c r="U42" s="56"/>
      <c r="V42" s="21" t="s">
        <v>116</v>
      </c>
      <c r="W42" s="100" t="s">
        <v>65</v>
      </c>
      <c r="X42" s="56"/>
      <c r="Y42" s="104" t="s">
        <v>152</v>
      </c>
      <c r="Z42" s="20" t="s">
        <v>153</v>
      </c>
      <c r="AA42" s="20" t="s">
        <v>131</v>
      </c>
      <c r="AB42" s="55"/>
      <c r="AC42" s="120" t="s">
        <v>70</v>
      </c>
      <c r="AD42" s="24"/>
      <c r="AE42" s="25" t="str">
        <f t="shared" si="1"/>
        <v/>
      </c>
      <c r="AF42" s="56" t="s">
        <v>218</v>
      </c>
    </row>
    <row r="43" spans="1:33" s="183" customFormat="1" ht="45">
      <c r="A43" s="53" t="s">
        <v>54</v>
      </c>
      <c r="B43" s="31" t="str">
        <f>IF('PCA Licit, Dispensa, Inexi'!$A40="","",VLOOKUP(A43,dados!$A$1:$B$24,2,FALSE))</f>
        <v>Diretoria de Engenharia e Arquitetura</v>
      </c>
      <c r="C43" s="55" t="s">
        <v>235</v>
      </c>
      <c r="D43" s="55" t="s">
        <v>112</v>
      </c>
      <c r="E43" s="57">
        <v>5622</v>
      </c>
      <c r="F43" s="53" t="s">
        <v>57</v>
      </c>
      <c r="G43" s="55" t="s">
        <v>236</v>
      </c>
      <c r="H43" s="55" t="s">
        <v>114</v>
      </c>
      <c r="I43" s="55" t="s">
        <v>147</v>
      </c>
      <c r="J43" s="55" t="s">
        <v>61</v>
      </c>
      <c r="K43" s="20">
        <v>1</v>
      </c>
      <c r="L43" s="323">
        <v>9000000</v>
      </c>
      <c r="M43" s="53" t="s">
        <v>62</v>
      </c>
      <c r="N43" s="53" t="s">
        <v>63</v>
      </c>
      <c r="O43" s="53" t="s">
        <v>57</v>
      </c>
      <c r="P43" s="53" t="s">
        <v>57</v>
      </c>
      <c r="Q43" s="56">
        <v>44814</v>
      </c>
      <c r="R43" s="56">
        <v>45159</v>
      </c>
      <c r="S43" s="56"/>
      <c r="T43" s="56">
        <v>45499</v>
      </c>
      <c r="U43" s="56"/>
      <c r="V43" s="21" t="s">
        <v>116</v>
      </c>
      <c r="W43" s="100" t="s">
        <v>65</v>
      </c>
      <c r="X43" s="56"/>
      <c r="Y43" s="104" t="s">
        <v>152</v>
      </c>
      <c r="Z43" s="20" t="s">
        <v>153</v>
      </c>
      <c r="AA43" s="20" t="s">
        <v>131</v>
      </c>
      <c r="AB43" s="55"/>
      <c r="AC43" s="120" t="s">
        <v>70</v>
      </c>
      <c r="AD43" s="24"/>
      <c r="AE43" s="25" t="str">
        <f t="shared" si="1"/>
        <v/>
      </c>
      <c r="AF43" s="56" t="s">
        <v>218</v>
      </c>
    </row>
    <row r="44" spans="1:33" s="183" customFormat="1" ht="45">
      <c r="A44" s="53" t="s">
        <v>54</v>
      </c>
      <c r="B44" s="31" t="str">
        <f>IF('PCA Licit, Dispensa, Inexi'!$A41="","",VLOOKUP(A44,dados!$A$1:$B$24,2,FALSE))</f>
        <v>Diretoria de Engenharia e Arquitetura</v>
      </c>
      <c r="C44" s="55" t="s">
        <v>237</v>
      </c>
      <c r="D44" s="55" t="s">
        <v>56</v>
      </c>
      <c r="E44" s="52">
        <v>20060</v>
      </c>
      <c r="F44" s="53" t="s">
        <v>57</v>
      </c>
      <c r="G44" s="55" t="s">
        <v>238</v>
      </c>
      <c r="H44" s="55" t="s">
        <v>135</v>
      </c>
      <c r="I44" s="55" t="s">
        <v>147</v>
      </c>
      <c r="J44" s="55" t="s">
        <v>61</v>
      </c>
      <c r="K44" s="20">
        <v>1</v>
      </c>
      <c r="L44" s="323">
        <v>160000</v>
      </c>
      <c r="M44" s="53" t="s">
        <v>62</v>
      </c>
      <c r="N44" s="53" t="s">
        <v>63</v>
      </c>
      <c r="O44" s="53" t="s">
        <v>57</v>
      </c>
      <c r="P44" s="53" t="s">
        <v>57</v>
      </c>
      <c r="Q44" s="56">
        <v>44987</v>
      </c>
      <c r="R44" s="56">
        <v>45167</v>
      </c>
      <c r="S44" s="56"/>
      <c r="T44" s="56">
        <v>45377</v>
      </c>
      <c r="U44" s="56"/>
      <c r="V44" s="21" t="s">
        <v>116</v>
      </c>
      <c r="W44" s="100" t="s">
        <v>65</v>
      </c>
      <c r="X44" s="56"/>
      <c r="Y44" s="104" t="s">
        <v>152</v>
      </c>
      <c r="Z44" s="20" t="s">
        <v>153</v>
      </c>
      <c r="AA44" s="20" t="s">
        <v>131</v>
      </c>
      <c r="AB44" s="55"/>
      <c r="AC44" s="120" t="s">
        <v>70</v>
      </c>
      <c r="AD44" s="24"/>
      <c r="AE44" s="25" t="str">
        <f t="shared" si="1"/>
        <v/>
      </c>
      <c r="AF44" s="56" t="s">
        <v>218</v>
      </c>
    </row>
    <row r="45" spans="1:33" s="183" customFormat="1" ht="45">
      <c r="A45" s="53" t="s">
        <v>54</v>
      </c>
      <c r="B45" s="31" t="str">
        <f>IF('PCA Licit, Dispensa, Inexi'!$A42="","",VLOOKUP(A45,dados!$A$1:$B$24,2,FALSE))</f>
        <v>Diretoria de Engenharia e Arquitetura</v>
      </c>
      <c r="C45" s="55" t="s">
        <v>239</v>
      </c>
      <c r="D45" s="55" t="s">
        <v>112</v>
      </c>
      <c r="E45" s="52">
        <v>5622</v>
      </c>
      <c r="F45" s="53" t="s">
        <v>57</v>
      </c>
      <c r="G45" s="55" t="s">
        <v>240</v>
      </c>
      <c r="H45" s="55" t="s">
        <v>114</v>
      </c>
      <c r="I45" s="55" t="s">
        <v>147</v>
      </c>
      <c r="J45" s="55" t="s">
        <v>61</v>
      </c>
      <c r="K45" s="20">
        <v>1</v>
      </c>
      <c r="L45" s="323">
        <v>33000000</v>
      </c>
      <c r="M45" s="53" t="s">
        <v>62</v>
      </c>
      <c r="N45" s="53" t="s">
        <v>63</v>
      </c>
      <c r="O45" s="53" t="s">
        <v>57</v>
      </c>
      <c r="P45" s="53" t="s">
        <v>57</v>
      </c>
      <c r="Q45" s="56">
        <v>44830</v>
      </c>
      <c r="R45" s="56">
        <v>45175</v>
      </c>
      <c r="S45" s="56"/>
      <c r="T45" s="56">
        <v>45430</v>
      </c>
      <c r="U45" s="56"/>
      <c r="V45" s="21" t="s">
        <v>116</v>
      </c>
      <c r="W45" s="100" t="s">
        <v>65</v>
      </c>
      <c r="X45" s="56"/>
      <c r="Y45" s="104" t="s">
        <v>152</v>
      </c>
      <c r="Z45" s="20" t="s">
        <v>153</v>
      </c>
      <c r="AA45" s="20" t="s">
        <v>131</v>
      </c>
      <c r="AB45" s="55"/>
      <c r="AC45" s="120" t="s">
        <v>70</v>
      </c>
      <c r="AD45" s="24"/>
      <c r="AE45" s="25" t="str">
        <f t="shared" si="1"/>
        <v/>
      </c>
      <c r="AF45" s="56" t="s">
        <v>218</v>
      </c>
      <c r="AG45" s="17"/>
    </row>
    <row r="46" spans="1:33" s="183" customFormat="1" ht="45">
      <c r="A46" s="53" t="s">
        <v>54</v>
      </c>
      <c r="B46" s="31" t="str">
        <f>IF('PCA Licit, Dispensa, Inexi'!$A43="","",VLOOKUP(A46,dados!$A$1:$B$24,2,FALSE))</f>
        <v>Diretoria de Engenharia e Arquitetura</v>
      </c>
      <c r="C46" s="55" t="s">
        <v>241</v>
      </c>
      <c r="D46" s="55" t="s">
        <v>56</v>
      </c>
      <c r="E46" s="52">
        <v>20060</v>
      </c>
      <c r="F46" s="53" t="s">
        <v>57</v>
      </c>
      <c r="G46" s="55" t="s">
        <v>242</v>
      </c>
      <c r="H46" s="55" t="s">
        <v>135</v>
      </c>
      <c r="I46" s="55" t="s">
        <v>147</v>
      </c>
      <c r="J46" s="55" t="s">
        <v>61</v>
      </c>
      <c r="K46" s="20">
        <v>1</v>
      </c>
      <c r="L46" s="323">
        <v>260000</v>
      </c>
      <c r="M46" s="53" t="s">
        <v>62</v>
      </c>
      <c r="N46" s="53" t="s">
        <v>63</v>
      </c>
      <c r="O46" s="53" t="s">
        <v>57</v>
      </c>
      <c r="P46" s="53" t="s">
        <v>57</v>
      </c>
      <c r="Q46" s="56">
        <v>45001</v>
      </c>
      <c r="R46" s="56">
        <v>45181</v>
      </c>
      <c r="S46" s="56"/>
      <c r="T46" s="56">
        <v>45401</v>
      </c>
      <c r="U46" s="56"/>
      <c r="V46" s="21" t="s">
        <v>116</v>
      </c>
      <c r="W46" s="100" t="s">
        <v>65</v>
      </c>
      <c r="X46" s="56"/>
      <c r="Y46" s="104" t="s">
        <v>152</v>
      </c>
      <c r="Z46" s="20" t="s">
        <v>153</v>
      </c>
      <c r="AA46" s="20" t="s">
        <v>131</v>
      </c>
      <c r="AB46" s="55"/>
      <c r="AC46" s="120" t="s">
        <v>70</v>
      </c>
      <c r="AD46" s="24"/>
      <c r="AE46" s="25" t="str">
        <f t="shared" si="1"/>
        <v/>
      </c>
      <c r="AF46" s="56" t="s">
        <v>218</v>
      </c>
      <c r="AG46" s="17"/>
    </row>
    <row r="47" spans="1:33" s="183" customFormat="1" ht="45">
      <c r="A47" s="53" t="s">
        <v>54</v>
      </c>
      <c r="B47" s="31" t="str">
        <f>IF('PCA Licit, Dispensa, Inexi'!$A44="","",VLOOKUP(A47,dados!$A$1:$B$24,2,FALSE))</f>
        <v>Diretoria de Engenharia e Arquitetura</v>
      </c>
      <c r="C47" s="55" t="s">
        <v>243</v>
      </c>
      <c r="D47" s="55" t="s">
        <v>112</v>
      </c>
      <c r="E47" s="52">
        <v>5622</v>
      </c>
      <c r="F47" s="53" t="s">
        <v>57</v>
      </c>
      <c r="G47" s="55" t="s">
        <v>244</v>
      </c>
      <c r="H47" s="55" t="s">
        <v>114</v>
      </c>
      <c r="I47" s="55" t="s">
        <v>147</v>
      </c>
      <c r="J47" s="55" t="s">
        <v>61</v>
      </c>
      <c r="K47" s="20">
        <v>1</v>
      </c>
      <c r="L47" s="323">
        <v>18000000</v>
      </c>
      <c r="M47" s="53" t="s">
        <v>62</v>
      </c>
      <c r="N47" s="53" t="s">
        <v>63</v>
      </c>
      <c r="O47" s="53" t="s">
        <v>57</v>
      </c>
      <c r="P47" s="53" t="s">
        <v>57</v>
      </c>
      <c r="Q47" s="56">
        <v>44842</v>
      </c>
      <c r="R47" s="56">
        <v>45187</v>
      </c>
      <c r="S47" s="56"/>
      <c r="T47" s="56">
        <v>45447</v>
      </c>
      <c r="U47" s="56"/>
      <c r="V47" s="21" t="s">
        <v>116</v>
      </c>
      <c r="W47" s="100" t="s">
        <v>65</v>
      </c>
      <c r="X47" s="56"/>
      <c r="Y47" s="104" t="s">
        <v>152</v>
      </c>
      <c r="Z47" s="20" t="s">
        <v>153</v>
      </c>
      <c r="AA47" s="20" t="s">
        <v>131</v>
      </c>
      <c r="AB47" s="55"/>
      <c r="AC47" s="120" t="s">
        <v>70</v>
      </c>
      <c r="AD47" s="24"/>
      <c r="AE47" s="25" t="str">
        <f t="shared" si="1"/>
        <v/>
      </c>
      <c r="AF47" s="56" t="s">
        <v>218</v>
      </c>
      <c r="AG47" s="17"/>
    </row>
    <row r="48" spans="1:33" s="183" customFormat="1" ht="45">
      <c r="A48" s="53" t="s">
        <v>54</v>
      </c>
      <c r="B48" s="31" t="str">
        <f>IF('PCA Licit, Dispensa, Inexi'!$A45="","",VLOOKUP(A48,dados!$A$1:$B$24,2,FALSE))</f>
        <v>Diretoria de Engenharia e Arquitetura</v>
      </c>
      <c r="C48" s="55" t="s">
        <v>245</v>
      </c>
      <c r="D48" s="55" t="s">
        <v>112</v>
      </c>
      <c r="E48" s="52">
        <v>5622</v>
      </c>
      <c r="F48" s="53" t="s">
        <v>57</v>
      </c>
      <c r="G48" s="55" t="s">
        <v>246</v>
      </c>
      <c r="H48" s="55" t="s">
        <v>114</v>
      </c>
      <c r="I48" s="55" t="s">
        <v>147</v>
      </c>
      <c r="J48" s="55" t="s">
        <v>61</v>
      </c>
      <c r="K48" s="20">
        <v>1</v>
      </c>
      <c r="L48" s="323">
        <v>16500000</v>
      </c>
      <c r="M48" s="53" t="s">
        <v>62</v>
      </c>
      <c r="N48" s="53" t="s">
        <v>63</v>
      </c>
      <c r="O48" s="53" t="s">
        <v>57</v>
      </c>
      <c r="P48" s="53" t="s">
        <v>57</v>
      </c>
      <c r="Q48" s="56">
        <v>44842</v>
      </c>
      <c r="R48" s="56">
        <v>45187</v>
      </c>
      <c r="S48" s="56"/>
      <c r="T48" s="56">
        <v>45517</v>
      </c>
      <c r="U48" s="56"/>
      <c r="V48" s="21" t="s">
        <v>116</v>
      </c>
      <c r="W48" s="100" t="s">
        <v>65</v>
      </c>
      <c r="X48" s="56"/>
      <c r="Y48" s="104" t="s">
        <v>152</v>
      </c>
      <c r="Z48" s="20" t="s">
        <v>153</v>
      </c>
      <c r="AA48" s="20" t="s">
        <v>131</v>
      </c>
      <c r="AB48" s="55"/>
      <c r="AC48" s="120" t="s">
        <v>70</v>
      </c>
      <c r="AD48" s="24"/>
      <c r="AE48" s="25" t="str">
        <f t="shared" si="1"/>
        <v/>
      </c>
      <c r="AF48" s="56" t="s">
        <v>218</v>
      </c>
      <c r="AG48" s="17"/>
    </row>
    <row r="49" spans="1:33" s="17" customFormat="1">
      <c r="A49" s="53" t="s">
        <v>54</v>
      </c>
      <c r="B49" s="31" t="str">
        <f>IF('PCA Licit, Dispensa, Inexi'!$A46="","",VLOOKUP(A49,dados!$A$1:$B$24,2,FALSE))</f>
        <v>Diretoria de Engenharia e Arquitetura</v>
      </c>
      <c r="C49" s="55" t="s">
        <v>247</v>
      </c>
      <c r="D49" s="55" t="s">
        <v>56</v>
      </c>
      <c r="E49" s="52">
        <v>20060</v>
      </c>
      <c r="F49" s="53" t="s">
        <v>57</v>
      </c>
      <c r="G49" s="55" t="s">
        <v>248</v>
      </c>
      <c r="H49" s="55" t="s">
        <v>135</v>
      </c>
      <c r="I49" s="55" t="s">
        <v>136</v>
      </c>
      <c r="J49" s="55" t="s">
        <v>61</v>
      </c>
      <c r="K49" s="20">
        <v>1</v>
      </c>
      <c r="L49" s="323">
        <v>140000</v>
      </c>
      <c r="M49" s="53" t="s">
        <v>62</v>
      </c>
      <c r="N49" s="53" t="s">
        <v>63</v>
      </c>
      <c r="O49" s="53" t="s">
        <v>57</v>
      </c>
      <c r="P49" s="53" t="s">
        <v>57</v>
      </c>
      <c r="Q49" s="56">
        <v>45007</v>
      </c>
      <c r="R49" s="56">
        <v>45187</v>
      </c>
      <c r="S49" s="56"/>
      <c r="T49" s="56">
        <v>45407</v>
      </c>
      <c r="U49" s="56"/>
      <c r="V49" s="21" t="s">
        <v>116</v>
      </c>
      <c r="W49" s="100" t="s">
        <v>65</v>
      </c>
      <c r="X49" s="56"/>
      <c r="Y49" s="104" t="s">
        <v>152</v>
      </c>
      <c r="Z49" s="20" t="s">
        <v>153</v>
      </c>
      <c r="AA49" s="20" t="s">
        <v>131</v>
      </c>
      <c r="AB49" s="55"/>
      <c r="AC49" s="120" t="s">
        <v>70</v>
      </c>
      <c r="AD49" s="24"/>
      <c r="AE49" s="25" t="str">
        <f t="shared" si="1"/>
        <v/>
      </c>
      <c r="AF49" s="56" t="s">
        <v>218</v>
      </c>
    </row>
    <row r="50" spans="1:33" s="17" customFormat="1">
      <c r="A50" s="53" t="s">
        <v>54</v>
      </c>
      <c r="B50" s="31" t="str">
        <f>IF('PCA Licit, Dispensa, Inexi'!$A47="","",VLOOKUP(A50,dados!$A$1:$B$24,2,FALSE))</f>
        <v>Diretoria de Engenharia e Arquitetura</v>
      </c>
      <c r="C50" s="55" t="s">
        <v>249</v>
      </c>
      <c r="D50" s="55" t="s">
        <v>56</v>
      </c>
      <c r="E50" s="52">
        <v>20060</v>
      </c>
      <c r="F50" s="53" t="s">
        <v>57</v>
      </c>
      <c r="G50" s="55" t="s">
        <v>250</v>
      </c>
      <c r="H50" s="55" t="s">
        <v>135</v>
      </c>
      <c r="I50" s="55" t="s">
        <v>136</v>
      </c>
      <c r="J50" s="55" t="s">
        <v>61</v>
      </c>
      <c r="K50" s="20">
        <v>1</v>
      </c>
      <c r="L50" s="323">
        <f>5776*60</f>
        <v>346560</v>
      </c>
      <c r="M50" s="53" t="s">
        <v>62</v>
      </c>
      <c r="N50" s="53" t="s">
        <v>63</v>
      </c>
      <c r="O50" s="53" t="s">
        <v>57</v>
      </c>
      <c r="P50" s="53" t="s">
        <v>57</v>
      </c>
      <c r="Q50" s="56">
        <v>45010</v>
      </c>
      <c r="R50" s="56">
        <v>45190</v>
      </c>
      <c r="S50" s="56"/>
      <c r="T50" s="56">
        <v>45410</v>
      </c>
      <c r="U50" s="56"/>
      <c r="V50" s="21" t="s">
        <v>116</v>
      </c>
      <c r="W50" s="100" t="s">
        <v>65</v>
      </c>
      <c r="X50" s="56"/>
      <c r="Y50" s="104" t="s">
        <v>152</v>
      </c>
      <c r="Z50" s="20" t="s">
        <v>153</v>
      </c>
      <c r="AA50" s="20" t="s">
        <v>131</v>
      </c>
      <c r="AB50" s="55"/>
      <c r="AC50" s="120" t="s">
        <v>70</v>
      </c>
      <c r="AD50" s="24"/>
      <c r="AE50" s="25" t="str">
        <f t="shared" si="1"/>
        <v/>
      </c>
      <c r="AF50" s="56" t="s">
        <v>218</v>
      </c>
    </row>
    <row r="51" spans="1:33" s="17" customFormat="1" ht="45">
      <c r="A51" s="53" t="s">
        <v>54</v>
      </c>
      <c r="B51" s="31" t="str">
        <f>IF('PCA Licit, Dispensa, Inexi'!$A48="","",VLOOKUP(A51,dados!$A$1:$B$24,2,FALSE))</f>
        <v>Diretoria de Engenharia e Arquitetura</v>
      </c>
      <c r="C51" s="55" t="s">
        <v>251</v>
      </c>
      <c r="D51" s="55" t="s">
        <v>112</v>
      </c>
      <c r="E51" s="52">
        <v>1627</v>
      </c>
      <c r="F51" s="53" t="s">
        <v>57</v>
      </c>
      <c r="G51" s="55" t="s">
        <v>252</v>
      </c>
      <c r="H51" s="55" t="s">
        <v>114</v>
      </c>
      <c r="I51" s="55" t="s">
        <v>147</v>
      </c>
      <c r="J51" s="55" t="s">
        <v>61</v>
      </c>
      <c r="K51" s="20">
        <v>1</v>
      </c>
      <c r="L51" s="323">
        <v>11500000</v>
      </c>
      <c r="M51" s="53" t="s">
        <v>62</v>
      </c>
      <c r="N51" s="53" t="s">
        <v>63</v>
      </c>
      <c r="O51" s="53" t="s">
        <v>57</v>
      </c>
      <c r="P51" s="53" t="s">
        <v>57</v>
      </c>
      <c r="Q51" s="56">
        <v>44850</v>
      </c>
      <c r="R51" s="56">
        <v>45195</v>
      </c>
      <c r="S51" s="56"/>
      <c r="T51" s="56">
        <v>45427</v>
      </c>
      <c r="U51" s="56"/>
      <c r="V51" s="21" t="s">
        <v>116</v>
      </c>
      <c r="W51" s="100" t="s">
        <v>65</v>
      </c>
      <c r="X51" s="56"/>
      <c r="Y51" s="104" t="s">
        <v>152</v>
      </c>
      <c r="Z51" s="20" t="s">
        <v>153</v>
      </c>
      <c r="AA51" s="20" t="s">
        <v>131</v>
      </c>
      <c r="AB51" s="55"/>
      <c r="AC51" s="120" t="s">
        <v>70</v>
      </c>
      <c r="AD51" s="24"/>
      <c r="AE51" s="25" t="str">
        <f t="shared" si="1"/>
        <v/>
      </c>
      <c r="AF51" s="56" t="s">
        <v>218</v>
      </c>
    </row>
    <row r="52" spans="1:33" s="17" customFormat="1" ht="45">
      <c r="A52" s="20" t="s">
        <v>54</v>
      </c>
      <c r="B52" s="31" t="str">
        <f>IF('PCA Licit, Dispensa, Inexi'!$A49="","",VLOOKUP(A52,dados!$A$1:$B$24,2,FALSE))</f>
        <v>Diretoria de Engenharia e Arquitetura</v>
      </c>
      <c r="C52" s="21" t="s">
        <v>253</v>
      </c>
      <c r="D52" s="21" t="s">
        <v>56</v>
      </c>
      <c r="E52" s="52">
        <v>20060</v>
      </c>
      <c r="F52" s="20" t="s">
        <v>57</v>
      </c>
      <c r="G52" s="21" t="s">
        <v>254</v>
      </c>
      <c r="H52" s="21" t="s">
        <v>135</v>
      </c>
      <c r="I52" s="21" t="s">
        <v>136</v>
      </c>
      <c r="J52" s="21" t="s">
        <v>61</v>
      </c>
      <c r="K52" s="20">
        <v>1</v>
      </c>
      <c r="L52" s="323">
        <v>100000</v>
      </c>
      <c r="M52" s="20" t="s">
        <v>62</v>
      </c>
      <c r="N52" s="20" t="s">
        <v>63</v>
      </c>
      <c r="O52" s="20" t="s">
        <v>57</v>
      </c>
      <c r="P52" s="20" t="s">
        <v>57</v>
      </c>
      <c r="Q52" s="24">
        <v>45020</v>
      </c>
      <c r="R52" s="24">
        <v>45200</v>
      </c>
      <c r="S52" s="24"/>
      <c r="T52" s="24">
        <v>45410</v>
      </c>
      <c r="U52" s="24"/>
      <c r="V52" s="21" t="s">
        <v>116</v>
      </c>
      <c r="W52" s="100" t="s">
        <v>65</v>
      </c>
      <c r="X52" s="24"/>
      <c r="Y52" s="104" t="s">
        <v>152</v>
      </c>
      <c r="Z52" s="20" t="s">
        <v>153</v>
      </c>
      <c r="AA52" s="20" t="s">
        <v>131</v>
      </c>
      <c r="AB52" s="21"/>
      <c r="AC52" s="120" t="s">
        <v>70</v>
      </c>
      <c r="AD52" s="24"/>
      <c r="AE52" s="25" t="str">
        <f t="shared" si="1"/>
        <v/>
      </c>
      <c r="AF52" s="56" t="s">
        <v>218</v>
      </c>
    </row>
    <row r="53" spans="1:33" s="17" customFormat="1" ht="45">
      <c r="A53" s="20" t="s">
        <v>54</v>
      </c>
      <c r="B53" s="31" t="str">
        <f>IF('PCA Licit, Dispensa, Inexi'!$A50="","",VLOOKUP(A53,dados!$A$1:$B$24,2,FALSE))</f>
        <v>Diretoria de Engenharia e Arquitetura</v>
      </c>
      <c r="C53" s="21" t="s">
        <v>255</v>
      </c>
      <c r="D53" s="21" t="s">
        <v>112</v>
      </c>
      <c r="E53" s="52">
        <v>1627</v>
      </c>
      <c r="F53" s="20" t="s">
        <v>57</v>
      </c>
      <c r="G53" s="21" t="s">
        <v>256</v>
      </c>
      <c r="H53" s="21" t="s">
        <v>114</v>
      </c>
      <c r="I53" s="21" t="s">
        <v>147</v>
      </c>
      <c r="J53" s="21" t="s">
        <v>61</v>
      </c>
      <c r="K53" s="20">
        <v>1</v>
      </c>
      <c r="L53" s="323">
        <v>14000000</v>
      </c>
      <c r="M53" s="20" t="s">
        <v>62</v>
      </c>
      <c r="N53" s="20" t="s">
        <v>63</v>
      </c>
      <c r="O53" s="20" t="s">
        <v>57</v>
      </c>
      <c r="P53" s="20" t="s">
        <v>57</v>
      </c>
      <c r="Q53" s="24">
        <v>44858</v>
      </c>
      <c r="R53" s="24">
        <v>45203</v>
      </c>
      <c r="S53" s="24"/>
      <c r="T53" s="24">
        <v>45388</v>
      </c>
      <c r="U53" s="24"/>
      <c r="V53" s="21" t="s">
        <v>116</v>
      </c>
      <c r="W53" s="100" t="s">
        <v>65</v>
      </c>
      <c r="X53" s="24"/>
      <c r="Y53" s="104" t="s">
        <v>152</v>
      </c>
      <c r="Z53" s="20" t="s">
        <v>153</v>
      </c>
      <c r="AA53" s="20" t="s">
        <v>131</v>
      </c>
      <c r="AB53" s="21"/>
      <c r="AC53" s="120" t="s">
        <v>70</v>
      </c>
      <c r="AD53" s="24"/>
      <c r="AE53" s="25" t="str">
        <f t="shared" si="1"/>
        <v/>
      </c>
      <c r="AF53" s="56" t="s">
        <v>218</v>
      </c>
    </row>
    <row r="54" spans="1:33" s="17" customFormat="1" ht="45">
      <c r="A54" s="20" t="s">
        <v>54</v>
      </c>
      <c r="B54" s="31" t="str">
        <f>IF('PCA Licit, Dispensa, Inexi'!$A51="","",VLOOKUP(A54,dados!$A$1:$B$24,2,FALSE))</f>
        <v>Diretoria de Engenharia e Arquitetura</v>
      </c>
      <c r="C54" s="21" t="s">
        <v>257</v>
      </c>
      <c r="D54" s="21" t="s">
        <v>112</v>
      </c>
      <c r="E54" s="52">
        <v>1627</v>
      </c>
      <c r="F54" s="20" t="s">
        <v>57</v>
      </c>
      <c r="G54" s="21" t="s">
        <v>258</v>
      </c>
      <c r="H54" s="21" t="s">
        <v>114</v>
      </c>
      <c r="I54" s="21" t="s">
        <v>115</v>
      </c>
      <c r="J54" s="21" t="s">
        <v>61</v>
      </c>
      <c r="K54" s="20">
        <v>1</v>
      </c>
      <c r="L54" s="323">
        <v>700000</v>
      </c>
      <c r="M54" s="20" t="s">
        <v>62</v>
      </c>
      <c r="N54" s="20" t="s">
        <v>63</v>
      </c>
      <c r="O54" s="20" t="s">
        <v>57</v>
      </c>
      <c r="P54" s="20" t="s">
        <v>57</v>
      </c>
      <c r="Q54" s="24">
        <v>44878</v>
      </c>
      <c r="R54" s="24">
        <v>45223</v>
      </c>
      <c r="S54" s="24"/>
      <c r="T54" s="24">
        <v>45443</v>
      </c>
      <c r="U54" s="24"/>
      <c r="V54" s="21" t="s">
        <v>116</v>
      </c>
      <c r="W54" s="100" t="s">
        <v>65</v>
      </c>
      <c r="X54" s="24"/>
      <c r="Y54" s="104" t="s">
        <v>152</v>
      </c>
      <c r="Z54" s="20" t="s">
        <v>153</v>
      </c>
      <c r="AA54" s="20" t="s">
        <v>131</v>
      </c>
      <c r="AB54" s="21"/>
      <c r="AC54" s="120" t="s">
        <v>70</v>
      </c>
      <c r="AD54" s="24"/>
      <c r="AE54" s="25" t="str">
        <f t="shared" si="1"/>
        <v/>
      </c>
      <c r="AF54" s="56" t="s">
        <v>218</v>
      </c>
    </row>
    <row r="55" spans="1:33" s="17" customFormat="1">
      <c r="A55" s="20" t="s">
        <v>54</v>
      </c>
      <c r="B55" s="31" t="str">
        <f>IF('PCA Licit, Dispensa, Inexi'!$A52="","",VLOOKUP(A55,dados!$A$1:$B$24,2,FALSE))</f>
        <v>Diretoria de Engenharia e Arquitetura</v>
      </c>
      <c r="C55" s="21" t="s">
        <v>259</v>
      </c>
      <c r="D55" s="21" t="s">
        <v>112</v>
      </c>
      <c r="E55" s="52">
        <v>1627</v>
      </c>
      <c r="F55" s="20" t="s">
        <v>57</v>
      </c>
      <c r="G55" s="21" t="s">
        <v>260</v>
      </c>
      <c r="H55" s="21" t="s">
        <v>114</v>
      </c>
      <c r="I55" s="21" t="s">
        <v>115</v>
      </c>
      <c r="J55" s="21" t="s">
        <v>61</v>
      </c>
      <c r="K55" s="20">
        <v>1</v>
      </c>
      <c r="L55" s="323">
        <v>50000</v>
      </c>
      <c r="M55" s="20" t="s">
        <v>62</v>
      </c>
      <c r="N55" s="20" t="s">
        <v>63</v>
      </c>
      <c r="O55" s="20" t="s">
        <v>57</v>
      </c>
      <c r="P55" s="20" t="s">
        <v>57</v>
      </c>
      <c r="Q55" s="24">
        <v>44909</v>
      </c>
      <c r="R55" s="24">
        <v>45254</v>
      </c>
      <c r="S55" s="24"/>
      <c r="T55" s="24">
        <v>45469</v>
      </c>
      <c r="U55" s="24"/>
      <c r="V55" s="21" t="s">
        <v>116</v>
      </c>
      <c r="W55" s="100" t="s">
        <v>65</v>
      </c>
      <c r="X55" s="24"/>
      <c r="Y55" s="104" t="s">
        <v>152</v>
      </c>
      <c r="Z55" s="20" t="s">
        <v>153</v>
      </c>
      <c r="AA55" s="20" t="s">
        <v>131</v>
      </c>
      <c r="AB55" s="21"/>
      <c r="AC55" s="120" t="s">
        <v>70</v>
      </c>
      <c r="AD55" s="24"/>
      <c r="AE55" s="25" t="str">
        <f t="shared" si="1"/>
        <v/>
      </c>
      <c r="AF55" s="56" t="s">
        <v>218</v>
      </c>
    </row>
    <row r="56" spans="1:33" s="17" customFormat="1" ht="45">
      <c r="A56" s="52" t="s">
        <v>54</v>
      </c>
      <c r="B56" s="31" t="str">
        <f>IF('PCA Licit, Dispensa, Inexi'!$A113="","",VLOOKUP(A56,dados!$A$1:$B$24,2,FALSE))</f>
        <v>Diretoria de Engenharia e Arquitetura</v>
      </c>
      <c r="C56" s="57" t="s">
        <v>261</v>
      </c>
      <c r="D56" s="57" t="s">
        <v>112</v>
      </c>
      <c r="E56" s="52">
        <v>1627</v>
      </c>
      <c r="F56" s="20" t="s">
        <v>57</v>
      </c>
      <c r="G56" s="21" t="s">
        <v>262</v>
      </c>
      <c r="H56" s="21" t="s">
        <v>171</v>
      </c>
      <c r="I56" s="21" t="s">
        <v>263</v>
      </c>
      <c r="J56" s="21" t="s">
        <v>61</v>
      </c>
      <c r="K56" s="20">
        <v>1</v>
      </c>
      <c r="L56" s="323">
        <v>250000</v>
      </c>
      <c r="M56" s="20" t="s">
        <v>62</v>
      </c>
      <c r="N56" s="20" t="s">
        <v>63</v>
      </c>
      <c r="O56" s="53" t="s">
        <v>57</v>
      </c>
      <c r="P56" s="20" t="s">
        <v>57</v>
      </c>
      <c r="Q56" s="24">
        <v>44623</v>
      </c>
      <c r="R56" s="24">
        <v>45092</v>
      </c>
      <c r="S56" s="24"/>
      <c r="T56" s="24">
        <v>45279</v>
      </c>
      <c r="U56" s="24"/>
      <c r="V56" s="21" t="s">
        <v>116</v>
      </c>
      <c r="W56" s="100" t="s">
        <v>65</v>
      </c>
      <c r="X56" s="24">
        <v>45100</v>
      </c>
      <c r="Y56" s="21" t="s">
        <v>264</v>
      </c>
      <c r="Z56" s="20" t="s">
        <v>265</v>
      </c>
      <c r="AA56" s="20" t="s">
        <v>118</v>
      </c>
      <c r="AB56" s="21" t="s">
        <v>266</v>
      </c>
      <c r="AC56" s="120" t="s">
        <v>70</v>
      </c>
      <c r="AD56" s="24">
        <v>45210</v>
      </c>
      <c r="AE56" s="25">
        <f t="shared" si="1"/>
        <v>110</v>
      </c>
      <c r="AF56" s="24"/>
    </row>
    <row r="57" spans="1:33" s="17" customFormat="1" ht="75">
      <c r="A57" s="53" t="s">
        <v>54</v>
      </c>
      <c r="B57" s="31" t="str">
        <f>IF('PCA Licit, Dispensa, Inexi'!$A142="","",VLOOKUP(A57,dados!$A$1:$B$24,2,FALSE))</f>
        <v>Diretoria de Engenharia e Arquitetura</v>
      </c>
      <c r="C57" s="58" t="s">
        <v>267</v>
      </c>
      <c r="D57" s="58" t="s">
        <v>56</v>
      </c>
      <c r="E57" s="57" t="s">
        <v>268</v>
      </c>
      <c r="F57" s="20" t="s">
        <v>57</v>
      </c>
      <c r="G57" s="21" t="s">
        <v>269</v>
      </c>
      <c r="H57" s="21" t="s">
        <v>171</v>
      </c>
      <c r="I57" s="21" t="s">
        <v>270</v>
      </c>
      <c r="J57" s="55" t="s">
        <v>61</v>
      </c>
      <c r="K57" s="53">
        <v>1</v>
      </c>
      <c r="L57" s="323">
        <v>100000</v>
      </c>
      <c r="M57" s="53" t="s">
        <v>62</v>
      </c>
      <c r="N57" s="53" t="s">
        <v>63</v>
      </c>
      <c r="O57" s="53" t="s">
        <v>57</v>
      </c>
      <c r="P57" s="53" t="s">
        <v>57</v>
      </c>
      <c r="Q57" s="24">
        <v>45168</v>
      </c>
      <c r="R57" s="24">
        <v>45199</v>
      </c>
      <c r="S57" s="182"/>
      <c r="T57" s="24">
        <v>45229</v>
      </c>
      <c r="U57" s="182"/>
      <c r="V57" s="21" t="s">
        <v>116</v>
      </c>
      <c r="W57" s="100" t="s">
        <v>65</v>
      </c>
      <c r="X57" s="182"/>
      <c r="Y57" s="104" t="s">
        <v>152</v>
      </c>
      <c r="Z57" s="20" t="s">
        <v>153</v>
      </c>
      <c r="AA57" s="20" t="s">
        <v>131</v>
      </c>
      <c r="AB57" s="182"/>
      <c r="AC57" s="120" t="s">
        <v>70</v>
      </c>
      <c r="AD57" s="24"/>
      <c r="AE57" s="25" t="str">
        <f t="shared" si="1"/>
        <v/>
      </c>
      <c r="AF57" s="56" t="s">
        <v>218</v>
      </c>
    </row>
    <row r="58" spans="1:33" s="17" customFormat="1" ht="45">
      <c r="A58" s="53" t="s">
        <v>54</v>
      </c>
      <c r="B58" s="31" t="str">
        <f>IF('PCA Licit, Dispensa, Inexi'!$A143="","",VLOOKUP(A58,dados!$A$1:$B$24,2,FALSE))</f>
        <v>Diretoria de Engenharia e Arquitetura</v>
      </c>
      <c r="C58" s="58" t="s">
        <v>271</v>
      </c>
      <c r="D58" s="58" t="s">
        <v>56</v>
      </c>
      <c r="E58" s="52">
        <v>5606</v>
      </c>
      <c r="F58" s="20" t="s">
        <v>57</v>
      </c>
      <c r="G58" s="21" t="s">
        <v>272</v>
      </c>
      <c r="H58" s="21" t="s">
        <v>171</v>
      </c>
      <c r="I58" s="21" t="s">
        <v>273</v>
      </c>
      <c r="J58" s="55" t="s">
        <v>61</v>
      </c>
      <c r="K58" s="53">
        <v>1</v>
      </c>
      <c r="L58" s="323">
        <v>100000</v>
      </c>
      <c r="M58" s="53" t="s">
        <v>62</v>
      </c>
      <c r="N58" s="53" t="s">
        <v>63</v>
      </c>
      <c r="O58" s="53" t="s">
        <v>57</v>
      </c>
      <c r="P58" s="53" t="s">
        <v>57</v>
      </c>
      <c r="Q58" s="24">
        <v>44956</v>
      </c>
      <c r="R58" s="24">
        <v>45000</v>
      </c>
      <c r="S58" s="182"/>
      <c r="T58" s="24">
        <v>45076</v>
      </c>
      <c r="U58" s="182"/>
      <c r="V58" s="21" t="s">
        <v>116</v>
      </c>
      <c r="W58" s="100" t="s">
        <v>65</v>
      </c>
      <c r="X58" s="182"/>
      <c r="Y58" s="104" t="s">
        <v>152</v>
      </c>
      <c r="Z58" s="20" t="s">
        <v>153</v>
      </c>
      <c r="AA58" s="20" t="s">
        <v>131</v>
      </c>
      <c r="AB58" s="182"/>
      <c r="AC58" s="120" t="s">
        <v>70</v>
      </c>
      <c r="AD58" s="24"/>
      <c r="AE58" s="25" t="str">
        <f t="shared" si="1"/>
        <v/>
      </c>
      <c r="AF58" s="56" t="s">
        <v>218</v>
      </c>
    </row>
    <row r="59" spans="1:33" s="17" customFormat="1" ht="45">
      <c r="A59" s="53" t="s">
        <v>54</v>
      </c>
      <c r="B59" s="31" t="str">
        <f>IF('PCA Licit, Dispensa, Inexi'!$A147="","",VLOOKUP(A59,dados!$A$1:$B$24,2,FALSE))</f>
        <v>Diretoria de Engenharia e Arquitetura</v>
      </c>
      <c r="C59" s="58" t="s">
        <v>274</v>
      </c>
      <c r="D59" s="58" t="s">
        <v>112</v>
      </c>
      <c r="E59" s="52">
        <v>5622</v>
      </c>
      <c r="F59" s="20" t="s">
        <v>57</v>
      </c>
      <c r="G59" s="21" t="s">
        <v>275</v>
      </c>
      <c r="H59" s="21" t="s">
        <v>171</v>
      </c>
      <c r="I59" s="21" t="s">
        <v>276</v>
      </c>
      <c r="J59" s="55" t="s">
        <v>61</v>
      </c>
      <c r="K59" s="55">
        <v>1</v>
      </c>
      <c r="L59" s="323">
        <v>108000</v>
      </c>
      <c r="M59" s="53" t="s">
        <v>62</v>
      </c>
      <c r="N59" s="53" t="s">
        <v>79</v>
      </c>
      <c r="O59" s="53" t="s">
        <v>62</v>
      </c>
      <c r="P59" s="53" t="s">
        <v>57</v>
      </c>
      <c r="Q59" s="24">
        <v>44956</v>
      </c>
      <c r="R59" s="24">
        <v>45000</v>
      </c>
      <c r="S59" s="182"/>
      <c r="T59" s="24">
        <v>45076</v>
      </c>
      <c r="U59" s="182"/>
      <c r="V59" s="21" t="s">
        <v>116</v>
      </c>
      <c r="W59" s="100" t="s">
        <v>65</v>
      </c>
      <c r="X59" s="182"/>
      <c r="Y59" s="104" t="s">
        <v>152</v>
      </c>
      <c r="Z59" s="20" t="s">
        <v>153</v>
      </c>
      <c r="AA59" s="20" t="s">
        <v>131</v>
      </c>
      <c r="AB59" s="182"/>
      <c r="AC59" s="120" t="s">
        <v>70</v>
      </c>
      <c r="AD59" s="24"/>
      <c r="AE59" s="25" t="str">
        <f t="shared" si="1"/>
        <v/>
      </c>
      <c r="AF59" s="56" t="s">
        <v>218</v>
      </c>
    </row>
    <row r="60" spans="1:33" s="17" customFormat="1" ht="75">
      <c r="A60" s="53" t="s">
        <v>54</v>
      </c>
      <c r="B60" s="31" t="str">
        <f>IF('PCA Licit, Dispensa, Inexi'!$A149="","",VLOOKUP(A60,dados!$A$1:$B$24,2,FALSE))</f>
        <v>Diretoria de Engenharia e Arquitetura</v>
      </c>
      <c r="C60" s="58" t="s">
        <v>277</v>
      </c>
      <c r="D60" s="58" t="s">
        <v>56</v>
      </c>
      <c r="E60" s="52">
        <v>5592</v>
      </c>
      <c r="F60" s="20" t="s">
        <v>57</v>
      </c>
      <c r="G60" s="21" t="s">
        <v>278</v>
      </c>
      <c r="H60" s="21" t="s">
        <v>171</v>
      </c>
      <c r="I60" s="21" t="s">
        <v>279</v>
      </c>
      <c r="J60" s="55" t="s">
        <v>61</v>
      </c>
      <c r="K60" s="55">
        <v>1</v>
      </c>
      <c r="L60" s="323">
        <v>60000</v>
      </c>
      <c r="M60" s="53" t="s">
        <v>62</v>
      </c>
      <c r="N60" s="53" t="s">
        <v>63</v>
      </c>
      <c r="O60" s="53" t="s">
        <v>57</v>
      </c>
      <c r="P60" s="53" t="s">
        <v>57</v>
      </c>
      <c r="Q60" s="24">
        <v>44956</v>
      </c>
      <c r="R60" s="24">
        <v>45000</v>
      </c>
      <c r="S60" s="182"/>
      <c r="T60" s="24">
        <v>45076</v>
      </c>
      <c r="U60" s="182"/>
      <c r="V60" s="21" t="s">
        <v>116</v>
      </c>
      <c r="W60" s="100" t="s">
        <v>65</v>
      </c>
      <c r="X60" s="182"/>
      <c r="Y60" s="104" t="s">
        <v>152</v>
      </c>
      <c r="Z60" s="20" t="s">
        <v>153</v>
      </c>
      <c r="AA60" s="20" t="s">
        <v>131</v>
      </c>
      <c r="AB60" s="182"/>
      <c r="AC60" s="120" t="s">
        <v>70</v>
      </c>
      <c r="AD60" s="24"/>
      <c r="AE60" s="25" t="str">
        <f t="shared" si="1"/>
        <v/>
      </c>
      <c r="AF60" s="56" t="s">
        <v>218</v>
      </c>
    </row>
    <row r="61" spans="1:33" s="17" customFormat="1">
      <c r="A61" s="53" t="s">
        <v>54</v>
      </c>
      <c r="B61" s="31" t="str">
        <f>IF('PCA Licit, Dispensa, Inexi'!$A150="","",VLOOKUP(A61,dados!$A$1:$B$24,2,FALSE))</f>
        <v>Diretoria de Engenharia e Arquitetura</v>
      </c>
      <c r="C61" s="58" t="s">
        <v>280</v>
      </c>
      <c r="D61" s="58" t="s">
        <v>56</v>
      </c>
      <c r="E61" s="52">
        <v>5592</v>
      </c>
      <c r="F61" s="20" t="s">
        <v>57</v>
      </c>
      <c r="G61" s="21" t="s">
        <v>281</v>
      </c>
      <c r="H61" s="21" t="s">
        <v>171</v>
      </c>
      <c r="I61" s="21" t="s">
        <v>279</v>
      </c>
      <c r="J61" s="55" t="s">
        <v>61</v>
      </c>
      <c r="K61" s="55">
        <v>1</v>
      </c>
      <c r="L61" s="323">
        <v>50000</v>
      </c>
      <c r="M61" s="53" t="s">
        <v>62</v>
      </c>
      <c r="N61" s="53" t="s">
        <v>63</v>
      </c>
      <c r="O61" s="53" t="s">
        <v>57</v>
      </c>
      <c r="P61" s="53" t="s">
        <v>57</v>
      </c>
      <c r="Q61" s="24">
        <v>44956</v>
      </c>
      <c r="R61" s="24">
        <v>45000</v>
      </c>
      <c r="S61" s="182"/>
      <c r="T61" s="24">
        <v>45076</v>
      </c>
      <c r="U61" s="182"/>
      <c r="V61" s="21" t="s">
        <v>116</v>
      </c>
      <c r="W61" s="100" t="s">
        <v>65</v>
      </c>
      <c r="X61" s="182"/>
      <c r="Y61" s="104" t="s">
        <v>152</v>
      </c>
      <c r="Z61" s="20" t="s">
        <v>153</v>
      </c>
      <c r="AA61" s="20" t="s">
        <v>131</v>
      </c>
      <c r="AB61" s="182"/>
      <c r="AC61" s="120" t="s">
        <v>70</v>
      </c>
      <c r="AD61" s="24"/>
      <c r="AE61" s="25" t="str">
        <f t="shared" si="1"/>
        <v/>
      </c>
      <c r="AF61" s="56" t="s">
        <v>218</v>
      </c>
    </row>
    <row r="62" spans="1:33" s="17" customFormat="1" ht="45.75">
      <c r="A62" s="53" t="s">
        <v>54</v>
      </c>
      <c r="B62" s="31" t="str">
        <f>IF('PCA Licit, Dispensa, Inexi'!$A154="","",VLOOKUP(A62,dados!$A$1:$B$24,2,FALSE))</f>
        <v>Diretoria de Engenharia e Arquitetura</v>
      </c>
      <c r="C62" s="222" t="s">
        <v>282</v>
      </c>
      <c r="D62" s="58" t="s">
        <v>112</v>
      </c>
      <c r="E62" s="222">
        <v>20060</v>
      </c>
      <c r="F62" s="20" t="s">
        <v>57</v>
      </c>
      <c r="G62" s="100" t="s">
        <v>283</v>
      </c>
      <c r="H62" s="100" t="s">
        <v>114</v>
      </c>
      <c r="I62" s="100" t="s">
        <v>284</v>
      </c>
      <c r="J62" s="55" t="s">
        <v>61</v>
      </c>
      <c r="K62" s="100">
        <v>1</v>
      </c>
      <c r="L62" s="322">
        <v>20000000</v>
      </c>
      <c r="M62" s="53" t="s">
        <v>62</v>
      </c>
      <c r="N62" s="53" t="s">
        <v>63</v>
      </c>
      <c r="O62" s="53" t="s">
        <v>57</v>
      </c>
      <c r="P62" s="53" t="s">
        <v>57</v>
      </c>
      <c r="Q62" s="201">
        <v>44752</v>
      </c>
      <c r="R62" s="201">
        <v>45199</v>
      </c>
      <c r="S62" s="182"/>
      <c r="T62" s="201">
        <v>45444</v>
      </c>
      <c r="U62" s="100"/>
      <c r="V62" s="21" t="s">
        <v>116</v>
      </c>
      <c r="W62" s="100" t="s">
        <v>65</v>
      </c>
      <c r="X62" s="201">
        <v>45175</v>
      </c>
      <c r="Y62" s="104" t="s">
        <v>285</v>
      </c>
      <c r="Z62" s="20" t="s">
        <v>67</v>
      </c>
      <c r="AA62" s="20" t="s">
        <v>131</v>
      </c>
      <c r="AB62" s="100" t="s">
        <v>286</v>
      </c>
      <c r="AC62" s="120" t="s">
        <v>70</v>
      </c>
      <c r="AD62" s="24">
        <v>45331</v>
      </c>
      <c r="AE62" s="25">
        <f t="shared" si="1"/>
        <v>156</v>
      </c>
      <c r="AF62" s="270"/>
      <c r="AG62"/>
    </row>
    <row r="63" spans="1:33" s="17" customFormat="1" ht="45">
      <c r="A63" s="53" t="s">
        <v>54</v>
      </c>
      <c r="B63" s="31" t="str">
        <f>IF('PCA Licit, Dispensa, Inexi'!$A164="","",VLOOKUP(A63,dados!$A$1:$B$24,2,FALSE))</f>
        <v>Diretoria de Engenharia e Arquitetura</v>
      </c>
      <c r="C63" s="222" t="s">
        <v>287</v>
      </c>
      <c r="D63" s="58" t="s">
        <v>112</v>
      </c>
      <c r="E63" s="222">
        <v>1627</v>
      </c>
      <c r="F63" s="20" t="s">
        <v>57</v>
      </c>
      <c r="G63" s="100" t="s">
        <v>128</v>
      </c>
      <c r="H63" s="100" t="s">
        <v>114</v>
      </c>
      <c r="I63" s="100" t="s">
        <v>288</v>
      </c>
      <c r="J63" s="55" t="s">
        <v>61</v>
      </c>
      <c r="K63" s="100">
        <v>1</v>
      </c>
      <c r="L63" s="322">
        <v>1841790.87</v>
      </c>
      <c r="M63" s="53" t="s">
        <v>62</v>
      </c>
      <c r="N63" s="53" t="s">
        <v>63</v>
      </c>
      <c r="O63" s="53" t="s">
        <v>57</v>
      </c>
      <c r="P63" s="53" t="s">
        <v>57</v>
      </c>
      <c r="Q63" s="201">
        <v>44497</v>
      </c>
      <c r="R63" s="201">
        <v>44688</v>
      </c>
      <c r="S63" s="100"/>
      <c r="T63" s="201">
        <v>45200</v>
      </c>
      <c r="U63" s="100"/>
      <c r="V63" s="21" t="s">
        <v>116</v>
      </c>
      <c r="W63" s="100" t="s">
        <v>65</v>
      </c>
      <c r="X63" s="201">
        <v>44882</v>
      </c>
      <c r="Y63" s="100" t="s">
        <v>130</v>
      </c>
      <c r="Z63" s="20" t="s">
        <v>67</v>
      </c>
      <c r="AA63" s="20" t="s">
        <v>131</v>
      </c>
      <c r="AB63" s="136" t="s">
        <v>289</v>
      </c>
      <c r="AC63" s="120" t="s">
        <v>70</v>
      </c>
      <c r="AD63" s="24">
        <v>45065</v>
      </c>
      <c r="AE63" s="25">
        <f t="shared" si="1"/>
        <v>183</v>
      </c>
      <c r="AF63" s="100"/>
      <c r="AG63"/>
    </row>
    <row r="64" spans="1:33" s="17" customFormat="1" ht="45">
      <c r="A64" s="53" t="s">
        <v>54</v>
      </c>
      <c r="B64" s="31" t="str">
        <f>IF('PCA Licit, Dispensa, Inexi'!$A165="","",VLOOKUP(A64,dados!$A$1:$B$24,2,FALSE))</f>
        <v>Diretoria de Engenharia e Arquitetura</v>
      </c>
      <c r="C64" s="222" t="s">
        <v>290</v>
      </c>
      <c r="D64" s="58" t="s">
        <v>112</v>
      </c>
      <c r="E64" s="222">
        <v>1627</v>
      </c>
      <c r="F64" s="20" t="s">
        <v>57</v>
      </c>
      <c r="G64" s="100" t="s">
        <v>291</v>
      </c>
      <c r="H64" s="100" t="s">
        <v>114</v>
      </c>
      <c r="I64" s="100" t="s">
        <v>292</v>
      </c>
      <c r="J64" s="55" t="s">
        <v>61</v>
      </c>
      <c r="K64" s="100">
        <v>1</v>
      </c>
      <c r="L64" s="322">
        <v>648426.93000000005</v>
      </c>
      <c r="M64" s="53" t="s">
        <v>62</v>
      </c>
      <c r="N64" s="53" t="s">
        <v>63</v>
      </c>
      <c r="O64" s="53" t="s">
        <v>57</v>
      </c>
      <c r="P64" s="53" t="s">
        <v>57</v>
      </c>
      <c r="Q64" s="201">
        <v>44479</v>
      </c>
      <c r="R64" s="201">
        <v>44657</v>
      </c>
      <c r="S64" s="201">
        <v>44752</v>
      </c>
      <c r="T64" s="201">
        <v>45200</v>
      </c>
      <c r="U64" s="201"/>
      <c r="V64" s="21" t="s">
        <v>116</v>
      </c>
      <c r="W64" s="100" t="s">
        <v>65</v>
      </c>
      <c r="X64" s="201">
        <v>44946</v>
      </c>
      <c r="Y64" s="100" t="s">
        <v>293</v>
      </c>
      <c r="Z64" s="20" t="s">
        <v>67</v>
      </c>
      <c r="AA64" s="20" t="s">
        <v>118</v>
      </c>
      <c r="AB64" s="136" t="s">
        <v>294</v>
      </c>
      <c r="AC64" s="120" t="s">
        <v>70</v>
      </c>
      <c r="AD64" s="24">
        <v>45145</v>
      </c>
      <c r="AE64" s="25">
        <f t="shared" si="1"/>
        <v>199</v>
      </c>
      <c r="AF64" s="100"/>
      <c r="AG64"/>
    </row>
    <row r="65" spans="1:33" s="17" customFormat="1">
      <c r="A65" s="53" t="s">
        <v>54</v>
      </c>
      <c r="B65" s="31" t="str">
        <f>IF('PCA Licit, Dispensa, Inexi'!$A172="","",VLOOKUP(A65,dados!$A$1:$B$24,2,FALSE))</f>
        <v>Diretoria de Engenharia e Arquitetura</v>
      </c>
      <c r="C65" s="222" t="s">
        <v>295</v>
      </c>
      <c r="D65" s="58" t="s">
        <v>56</v>
      </c>
      <c r="E65" s="222">
        <v>20060</v>
      </c>
      <c r="F65" s="20" t="s">
        <v>57</v>
      </c>
      <c r="G65" s="100" t="s">
        <v>296</v>
      </c>
      <c r="H65" s="100" t="s">
        <v>135</v>
      </c>
      <c r="I65" s="100" t="s">
        <v>297</v>
      </c>
      <c r="J65" s="55" t="s">
        <v>61</v>
      </c>
      <c r="K65" s="100"/>
      <c r="L65" s="322">
        <v>630000</v>
      </c>
      <c r="M65" s="53" t="s">
        <v>62</v>
      </c>
      <c r="N65" s="53" t="s">
        <v>63</v>
      </c>
      <c r="O65" s="53" t="s">
        <v>57</v>
      </c>
      <c r="P65" s="53" t="s">
        <v>57</v>
      </c>
      <c r="Q65" s="201">
        <v>45255</v>
      </c>
      <c r="R65" s="201">
        <v>45000</v>
      </c>
      <c r="S65" s="100"/>
      <c r="T65" s="201">
        <v>45061</v>
      </c>
      <c r="U65" s="100"/>
      <c r="V65" s="21" t="s">
        <v>116</v>
      </c>
      <c r="W65" s="100" t="s">
        <v>65</v>
      </c>
      <c r="X65" s="201">
        <v>44995</v>
      </c>
      <c r="Y65" s="100" t="s">
        <v>298</v>
      </c>
      <c r="Z65" s="20" t="s">
        <v>67</v>
      </c>
      <c r="AA65" s="20" t="s">
        <v>118</v>
      </c>
      <c r="AB65" s="100" t="s">
        <v>299</v>
      </c>
      <c r="AC65" s="120" t="s">
        <v>70</v>
      </c>
      <c r="AD65" s="24">
        <v>45163</v>
      </c>
      <c r="AE65" s="25">
        <f t="shared" si="1"/>
        <v>168</v>
      </c>
      <c r="AF65" s="100"/>
      <c r="AG65"/>
    </row>
    <row r="66" spans="1:33" s="17" customFormat="1" ht="75">
      <c r="A66" s="53" t="s">
        <v>54</v>
      </c>
      <c r="B66" s="31" t="str">
        <f>IF('PCA Licit, Dispensa, Inexi'!$A173="","",VLOOKUP(A66,dados!$A$1:$B$24,2,FALSE))</f>
        <v>Diretoria de Engenharia e Arquitetura</v>
      </c>
      <c r="C66" s="222" t="s">
        <v>300</v>
      </c>
      <c r="D66" s="58" t="s">
        <v>112</v>
      </c>
      <c r="E66" s="222">
        <v>15814</v>
      </c>
      <c r="F66" s="20" t="s">
        <v>57</v>
      </c>
      <c r="G66" s="100" t="s">
        <v>301</v>
      </c>
      <c r="H66" s="100" t="s">
        <v>114</v>
      </c>
      <c r="I66" s="100" t="s">
        <v>302</v>
      </c>
      <c r="J66" s="55" t="s">
        <v>61</v>
      </c>
      <c r="K66" s="100"/>
      <c r="L66" s="322">
        <v>250000</v>
      </c>
      <c r="M66" s="53" t="s">
        <v>62</v>
      </c>
      <c r="N66" s="53" t="s">
        <v>63</v>
      </c>
      <c r="O66" s="53" t="s">
        <v>57</v>
      </c>
      <c r="P66" s="53" t="s">
        <v>57</v>
      </c>
      <c r="Q66" s="201">
        <v>44859</v>
      </c>
      <c r="R66" s="201">
        <v>45000</v>
      </c>
      <c r="S66" s="100"/>
      <c r="T66" s="201">
        <v>45260</v>
      </c>
      <c r="U66" s="100"/>
      <c r="V66" s="21" t="s">
        <v>116</v>
      </c>
      <c r="W66" s="100" t="s">
        <v>65</v>
      </c>
      <c r="X66" s="201">
        <v>45002</v>
      </c>
      <c r="Y66" s="270" t="s">
        <v>303</v>
      </c>
      <c r="Z66" s="20" t="s">
        <v>67</v>
      </c>
      <c r="AA66" s="20" t="s">
        <v>118</v>
      </c>
      <c r="AB66" s="100" t="s">
        <v>304</v>
      </c>
      <c r="AC66" s="120" t="s">
        <v>70</v>
      </c>
      <c r="AD66" s="24">
        <v>45137</v>
      </c>
      <c r="AE66" s="25">
        <f t="shared" ref="AE66:AE97" si="2">IF(AD66="","",DATEDIF(X66,AD66,"d"))</f>
        <v>135</v>
      </c>
      <c r="AF66" s="100"/>
      <c r="AG66"/>
    </row>
    <row r="67" spans="1:33" s="17" customFormat="1" ht="409.5">
      <c r="A67" s="53" t="s">
        <v>305</v>
      </c>
      <c r="B67" s="31" t="str">
        <f>IF('PCA Licit, Dispensa, Inexi'!$A185="","",VLOOKUP(A67,dados!$A$1:$B$24,2,FALSE))</f>
        <v>Academia Judicial</v>
      </c>
      <c r="C67" s="222" t="s">
        <v>306</v>
      </c>
      <c r="D67" s="58" t="s">
        <v>74</v>
      </c>
      <c r="E67" s="222"/>
      <c r="F67" s="20" t="s">
        <v>57</v>
      </c>
      <c r="G67" s="100" t="s">
        <v>307</v>
      </c>
      <c r="H67" s="100" t="s">
        <v>308</v>
      </c>
      <c r="I67" s="100" t="s">
        <v>309</v>
      </c>
      <c r="J67" s="55" t="s">
        <v>310</v>
      </c>
      <c r="K67" s="100" t="s">
        <v>311</v>
      </c>
      <c r="L67" s="322">
        <v>67960</v>
      </c>
      <c r="M67" s="53" t="s">
        <v>57</v>
      </c>
      <c r="N67" s="53" t="s">
        <v>79</v>
      </c>
      <c r="O67" s="53" t="s">
        <v>57</v>
      </c>
      <c r="P67" s="53" t="s">
        <v>57</v>
      </c>
      <c r="Q67" s="201">
        <v>45064</v>
      </c>
      <c r="R67" s="201">
        <v>45089</v>
      </c>
      <c r="S67" s="100"/>
      <c r="T67" s="201">
        <v>45093</v>
      </c>
      <c r="U67" s="100"/>
      <c r="V67" s="21" t="s">
        <v>312</v>
      </c>
      <c r="W67" s="100" t="s">
        <v>65</v>
      </c>
      <c r="X67" s="201">
        <v>45089</v>
      </c>
      <c r="Y67" s="100" t="s">
        <v>313</v>
      </c>
      <c r="Z67" s="20" t="s">
        <v>67</v>
      </c>
      <c r="AA67" s="20" t="s">
        <v>90</v>
      </c>
      <c r="AB67" s="100" t="s">
        <v>314</v>
      </c>
      <c r="AC67" s="120" t="s">
        <v>70</v>
      </c>
      <c r="AD67" s="201">
        <v>45093</v>
      </c>
      <c r="AE67" s="25">
        <f t="shared" si="2"/>
        <v>4</v>
      </c>
      <c r="AF67" s="100"/>
      <c r="AG67"/>
    </row>
    <row r="68" spans="1:33" s="17" customFormat="1" ht="75">
      <c r="A68" s="99" t="s">
        <v>315</v>
      </c>
      <c r="B68" s="179" t="s">
        <v>316</v>
      </c>
      <c r="C68" s="99" t="s">
        <v>317</v>
      </c>
      <c r="D68" s="99" t="s">
        <v>318</v>
      </c>
      <c r="E68" s="189" t="s">
        <v>319</v>
      </c>
      <c r="F68" s="120" t="s">
        <v>62</v>
      </c>
      <c r="G68" s="120" t="s">
        <v>320</v>
      </c>
      <c r="H68" s="120" t="s">
        <v>321</v>
      </c>
      <c r="I68" s="120" t="s">
        <v>322</v>
      </c>
      <c r="J68" s="120" t="s">
        <v>323</v>
      </c>
      <c r="K68" s="120" t="s">
        <v>324</v>
      </c>
      <c r="L68" s="330">
        <v>15000</v>
      </c>
      <c r="M68" s="120" t="s">
        <v>62</v>
      </c>
      <c r="N68" s="120" t="s">
        <v>79</v>
      </c>
      <c r="O68" s="120" t="s">
        <v>57</v>
      </c>
      <c r="P68" s="120" t="s">
        <v>57</v>
      </c>
      <c r="Q68" s="131">
        <v>45110</v>
      </c>
      <c r="R68" s="131">
        <v>45170</v>
      </c>
      <c r="S68" s="120" t="s">
        <v>325</v>
      </c>
      <c r="T68" s="131">
        <v>45231</v>
      </c>
      <c r="U68" s="120" t="s">
        <v>325</v>
      </c>
      <c r="V68" s="120" t="s">
        <v>326</v>
      </c>
      <c r="W68" s="100" t="s">
        <v>65</v>
      </c>
      <c r="X68" s="201"/>
      <c r="Y68" s="104" t="s">
        <v>152</v>
      </c>
      <c r="Z68" s="120" t="s">
        <v>153</v>
      </c>
      <c r="AA68" s="120" t="s">
        <v>327</v>
      </c>
      <c r="AB68" s="97"/>
      <c r="AC68" s="120"/>
      <c r="AD68" s="200"/>
      <c r="AE68" s="25" t="str">
        <f t="shared" si="2"/>
        <v/>
      </c>
      <c r="AF68" s="100" t="s">
        <v>328</v>
      </c>
    </row>
    <row r="69" spans="1:33" s="17" customFormat="1">
      <c r="A69" s="51" t="s">
        <v>92</v>
      </c>
      <c r="B69" s="31" t="str">
        <f>IF('PCA Licit, Dispensa, Inexi'!$A66="","",VLOOKUP(A69,dados!$A$1:$B$24,2,FALSE))</f>
        <v>Diretoria de Tecnologia da Informação</v>
      </c>
      <c r="C69" s="96" t="s">
        <v>329</v>
      </c>
      <c r="D69" s="58" t="s">
        <v>94</v>
      </c>
      <c r="E69" s="190">
        <v>27758</v>
      </c>
      <c r="F69" s="20" t="s">
        <v>57</v>
      </c>
      <c r="G69" s="96" t="s">
        <v>330</v>
      </c>
      <c r="H69" s="21" t="s">
        <v>331</v>
      </c>
      <c r="I69" s="21" t="s">
        <v>332</v>
      </c>
      <c r="J69" s="21" t="s">
        <v>333</v>
      </c>
      <c r="K69" s="21">
        <v>1000</v>
      </c>
      <c r="L69" s="323">
        <v>1500000</v>
      </c>
      <c r="M69" s="20" t="s">
        <v>62</v>
      </c>
      <c r="N69" s="20" t="s">
        <v>63</v>
      </c>
      <c r="O69" s="53" t="s">
        <v>57</v>
      </c>
      <c r="P69" s="20" t="s">
        <v>62</v>
      </c>
      <c r="Q69" s="56">
        <v>44933</v>
      </c>
      <c r="R69" s="56">
        <v>45016</v>
      </c>
      <c r="S69" s="24">
        <v>45412</v>
      </c>
      <c r="T69" s="24">
        <v>45107</v>
      </c>
      <c r="U69" s="24">
        <v>45473</v>
      </c>
      <c r="V69" s="21" t="s">
        <v>326</v>
      </c>
      <c r="W69" s="100" t="s">
        <v>109</v>
      </c>
      <c r="X69" s="24"/>
      <c r="Y69" s="96" t="s">
        <v>334</v>
      </c>
      <c r="Z69" s="20" t="s">
        <v>153</v>
      </c>
      <c r="AA69" s="20" t="s">
        <v>327</v>
      </c>
      <c r="AB69" s="21"/>
      <c r="AC69" s="120" t="s">
        <v>70</v>
      </c>
      <c r="AD69" s="24"/>
      <c r="AE69" s="25" t="str">
        <f t="shared" si="2"/>
        <v/>
      </c>
      <c r="AF69" s="24" t="s">
        <v>335</v>
      </c>
    </row>
    <row r="70" spans="1:33" s="17" customFormat="1">
      <c r="A70" s="52" t="s">
        <v>54</v>
      </c>
      <c r="B70" s="31" t="str">
        <f>IF(A70="","",VLOOKUP(A70,dados!$A$1:$B$24,2,FALSE))</f>
        <v>Diretoria de Engenharia e Arquitetura</v>
      </c>
      <c r="C70" s="57" t="s">
        <v>336</v>
      </c>
      <c r="D70" s="55" t="s">
        <v>74</v>
      </c>
      <c r="E70" s="57">
        <v>2771</v>
      </c>
      <c r="F70" s="20" t="s">
        <v>57</v>
      </c>
      <c r="G70" s="21" t="s">
        <v>337</v>
      </c>
      <c r="H70" s="21" t="s">
        <v>59</v>
      </c>
      <c r="I70" s="21" t="s">
        <v>338</v>
      </c>
      <c r="J70" s="21" t="s">
        <v>61</v>
      </c>
      <c r="K70" s="21" t="s">
        <v>70</v>
      </c>
      <c r="L70" s="323">
        <v>25000</v>
      </c>
      <c r="M70" s="20" t="s">
        <v>62</v>
      </c>
      <c r="N70" s="20" t="s">
        <v>63</v>
      </c>
      <c r="O70" s="53" t="s">
        <v>57</v>
      </c>
      <c r="P70" s="20" t="s">
        <v>57</v>
      </c>
      <c r="Q70" s="56">
        <v>44908</v>
      </c>
      <c r="R70" s="56">
        <v>44968</v>
      </c>
      <c r="S70" s="24">
        <v>45122</v>
      </c>
      <c r="T70" s="24">
        <v>45028</v>
      </c>
      <c r="U70" s="24">
        <v>45184</v>
      </c>
      <c r="V70" s="21" t="s">
        <v>326</v>
      </c>
      <c r="W70" s="100" t="s">
        <v>65</v>
      </c>
      <c r="X70" s="24"/>
      <c r="Y70" s="104" t="s">
        <v>152</v>
      </c>
      <c r="Z70" s="20" t="s">
        <v>153</v>
      </c>
      <c r="AA70" s="20" t="s">
        <v>327</v>
      </c>
      <c r="AB70" s="21"/>
      <c r="AC70" s="120"/>
      <c r="AD70" s="24"/>
      <c r="AE70" s="25" t="str">
        <f t="shared" si="2"/>
        <v/>
      </c>
      <c r="AF70" s="24" t="s">
        <v>339</v>
      </c>
    </row>
    <row r="71" spans="1:33" s="17" customFormat="1" ht="75">
      <c r="A71" s="51" t="s">
        <v>92</v>
      </c>
      <c r="B71" s="31" t="str">
        <f>IF('PCA Licit, Dispensa, Inexi'!$A65="","",VLOOKUP(A71,dados!$A$1:$B$24,2,FALSE))</f>
        <v>Diretoria de Tecnologia da Informação</v>
      </c>
      <c r="C71" s="96" t="s">
        <v>340</v>
      </c>
      <c r="D71" s="58" t="s">
        <v>94</v>
      </c>
      <c r="E71" s="190">
        <v>26999</v>
      </c>
      <c r="F71" s="20" t="s">
        <v>57</v>
      </c>
      <c r="G71" s="96" t="s">
        <v>341</v>
      </c>
      <c r="H71" s="21" t="s">
        <v>96</v>
      </c>
      <c r="I71" s="21" t="s">
        <v>342</v>
      </c>
      <c r="J71" s="21" t="s">
        <v>333</v>
      </c>
      <c r="K71" s="21">
        <v>1</v>
      </c>
      <c r="L71" s="323">
        <v>8500000</v>
      </c>
      <c r="M71" s="20" t="s">
        <v>57</v>
      </c>
      <c r="N71" s="20" t="s">
        <v>63</v>
      </c>
      <c r="O71" s="53" t="s">
        <v>62</v>
      </c>
      <c r="P71" s="20" t="s">
        <v>62</v>
      </c>
      <c r="Q71" s="56">
        <v>45078</v>
      </c>
      <c r="R71" s="56">
        <v>45199</v>
      </c>
      <c r="S71" s="24">
        <v>45260</v>
      </c>
      <c r="T71" s="24">
        <v>45275</v>
      </c>
      <c r="U71" s="24">
        <v>45376</v>
      </c>
      <c r="V71" s="21" t="s">
        <v>326</v>
      </c>
      <c r="W71" s="21" t="s">
        <v>343</v>
      </c>
      <c r="X71" s="24"/>
      <c r="Y71" s="96" t="s">
        <v>344</v>
      </c>
      <c r="Z71" s="20" t="s">
        <v>345</v>
      </c>
      <c r="AA71" s="20" t="s">
        <v>327</v>
      </c>
      <c r="AB71" s="21"/>
      <c r="AC71" s="120" t="s">
        <v>70</v>
      </c>
      <c r="AD71" s="24"/>
      <c r="AE71" s="25" t="str">
        <f t="shared" si="2"/>
        <v/>
      </c>
      <c r="AF71" s="24" t="s">
        <v>346</v>
      </c>
    </row>
    <row r="72" spans="1:33" s="17" customFormat="1" ht="45">
      <c r="A72" s="51" t="s">
        <v>92</v>
      </c>
      <c r="B72" s="31" t="str">
        <f>IF('PCA Licit, Dispensa, Inexi'!$A73="","",VLOOKUP(A72,dados!$A$1:$B$24,2,FALSE))</f>
        <v>Diretoria de Tecnologia da Informação</v>
      </c>
      <c r="C72" s="96" t="s">
        <v>347</v>
      </c>
      <c r="D72" s="58" t="s">
        <v>318</v>
      </c>
      <c r="E72" s="190" t="s">
        <v>348</v>
      </c>
      <c r="F72" s="20" t="s">
        <v>62</v>
      </c>
      <c r="G72" s="96" t="s">
        <v>349</v>
      </c>
      <c r="H72" s="21" t="s">
        <v>96</v>
      </c>
      <c r="I72" s="21" t="s">
        <v>350</v>
      </c>
      <c r="J72" s="21" t="s">
        <v>61</v>
      </c>
      <c r="K72" s="21">
        <v>10</v>
      </c>
      <c r="L72" s="323">
        <v>500000</v>
      </c>
      <c r="M72" s="20" t="s">
        <v>62</v>
      </c>
      <c r="N72" s="20" t="s">
        <v>79</v>
      </c>
      <c r="O72" s="53" t="s">
        <v>57</v>
      </c>
      <c r="P72" s="20" t="s">
        <v>57</v>
      </c>
      <c r="Q72" s="56">
        <v>44824</v>
      </c>
      <c r="R72" s="56">
        <v>44895</v>
      </c>
      <c r="S72" s="24">
        <v>44911</v>
      </c>
      <c r="T72" s="24">
        <v>44991</v>
      </c>
      <c r="U72" s="24">
        <v>45016</v>
      </c>
      <c r="V72" s="21" t="s">
        <v>326</v>
      </c>
      <c r="W72" s="100" t="s">
        <v>65</v>
      </c>
      <c r="X72" s="24">
        <v>44911</v>
      </c>
      <c r="Y72" s="96" t="s">
        <v>351</v>
      </c>
      <c r="Z72" s="20" t="s">
        <v>352</v>
      </c>
      <c r="AA72" s="20" t="s">
        <v>327</v>
      </c>
      <c r="AB72" s="21" t="s">
        <v>353</v>
      </c>
      <c r="AC72" s="120" t="s">
        <v>62</v>
      </c>
      <c r="AD72" s="24">
        <v>45089</v>
      </c>
      <c r="AE72" s="25">
        <f t="shared" si="2"/>
        <v>178</v>
      </c>
      <c r="AF72" s="24"/>
    </row>
    <row r="73" spans="1:33" s="17" customFormat="1" ht="225">
      <c r="A73" s="51" t="s">
        <v>92</v>
      </c>
      <c r="B73" s="31" t="str">
        <f>IF('PCA Licit, Dispensa, Inexi'!$A87="","",VLOOKUP(A73,dados!$A$1:$B$24,2,FALSE))</f>
        <v>Diretoria de Tecnologia da Informação</v>
      </c>
      <c r="C73" s="96" t="s">
        <v>354</v>
      </c>
      <c r="D73" s="58" t="s">
        <v>94</v>
      </c>
      <c r="E73" s="190">
        <v>26077</v>
      </c>
      <c r="F73" s="20" t="s">
        <v>62</v>
      </c>
      <c r="G73" s="96" t="s">
        <v>355</v>
      </c>
      <c r="H73" s="21" t="s">
        <v>96</v>
      </c>
      <c r="I73" s="21" t="s">
        <v>356</v>
      </c>
      <c r="J73" s="21" t="s">
        <v>333</v>
      </c>
      <c r="K73" s="21" t="s">
        <v>357</v>
      </c>
      <c r="L73" s="323">
        <v>2445148.5099999998</v>
      </c>
      <c r="M73" s="20" t="s">
        <v>62</v>
      </c>
      <c r="N73" s="20" t="s">
        <v>63</v>
      </c>
      <c r="O73" s="53" t="s">
        <v>57</v>
      </c>
      <c r="P73" s="20" t="s">
        <v>57</v>
      </c>
      <c r="Q73" s="56">
        <v>45140</v>
      </c>
      <c r="R73" s="56">
        <v>45200</v>
      </c>
      <c r="S73" s="24"/>
      <c r="T73" s="24">
        <v>45275</v>
      </c>
      <c r="U73" s="24"/>
      <c r="V73" s="21" t="s">
        <v>326</v>
      </c>
      <c r="W73" s="100" t="s">
        <v>65</v>
      </c>
      <c r="X73" s="24">
        <v>45201</v>
      </c>
      <c r="Y73" s="100" t="s">
        <v>358</v>
      </c>
      <c r="Z73" s="20" t="s">
        <v>67</v>
      </c>
      <c r="AA73" s="20" t="s">
        <v>327</v>
      </c>
      <c r="AB73" s="21" t="s">
        <v>359</v>
      </c>
      <c r="AC73" s="120" t="s">
        <v>70</v>
      </c>
      <c r="AD73" s="24">
        <v>45303</v>
      </c>
      <c r="AE73" s="25">
        <f t="shared" si="2"/>
        <v>102</v>
      </c>
      <c r="AF73" s="24" t="s">
        <v>360</v>
      </c>
    </row>
    <row r="74" spans="1:33" s="17" customFormat="1" ht="105">
      <c r="A74" s="51" t="s">
        <v>92</v>
      </c>
      <c r="B74" s="31" t="str">
        <f>IF('PCA Licit, Dispensa, Inexi'!$A91="","",VLOOKUP(A74,dados!$A$1:$B$24,2,FALSE))</f>
        <v>Diretoria de Tecnologia da Informação</v>
      </c>
      <c r="C74" s="96" t="s">
        <v>361</v>
      </c>
      <c r="D74" s="58" t="s">
        <v>94</v>
      </c>
      <c r="E74" s="190" t="s">
        <v>362</v>
      </c>
      <c r="F74" s="20" t="s">
        <v>57</v>
      </c>
      <c r="G74" s="96" t="s">
        <v>363</v>
      </c>
      <c r="H74" s="21" t="s">
        <v>364</v>
      </c>
      <c r="I74" s="21" t="s">
        <v>365</v>
      </c>
      <c r="J74" s="21" t="s">
        <v>333</v>
      </c>
      <c r="K74" s="21" t="s">
        <v>366</v>
      </c>
      <c r="L74" s="323">
        <v>10719091.07</v>
      </c>
      <c r="M74" s="20" t="s">
        <v>62</v>
      </c>
      <c r="N74" s="20" t="s">
        <v>79</v>
      </c>
      <c r="O74" s="53" t="s">
        <v>57</v>
      </c>
      <c r="P74" s="20" t="s">
        <v>62</v>
      </c>
      <c r="Q74" s="56">
        <v>45108</v>
      </c>
      <c r="R74" s="56">
        <v>45218</v>
      </c>
      <c r="S74" s="24"/>
      <c r="T74" s="24">
        <v>45311</v>
      </c>
      <c r="U74" s="24"/>
      <c r="V74" s="21" t="s">
        <v>326</v>
      </c>
      <c r="W74" s="21" t="s">
        <v>367</v>
      </c>
      <c r="X74" s="24"/>
      <c r="Y74" s="100" t="s">
        <v>152</v>
      </c>
      <c r="Z74" s="20" t="s">
        <v>153</v>
      </c>
      <c r="AA74" s="20" t="s">
        <v>327</v>
      </c>
      <c r="AB74" s="21"/>
      <c r="AC74" s="120"/>
      <c r="AD74" s="24"/>
      <c r="AE74" s="25" t="str">
        <f t="shared" si="2"/>
        <v/>
      </c>
      <c r="AF74" s="24" t="s">
        <v>368</v>
      </c>
    </row>
    <row r="75" spans="1:33" s="17" customFormat="1">
      <c r="A75" s="51" t="s">
        <v>369</v>
      </c>
      <c r="B75" s="31" t="str">
        <f>IF('PCA Licit, Dispensa, Inexi'!$A111="","",VLOOKUP(A75,dados!$A$1:$B$24,2,FALSE))</f>
        <v>Diretoria de Saúde</v>
      </c>
      <c r="C75" s="58" t="s">
        <v>370</v>
      </c>
      <c r="D75" s="58" t="s">
        <v>74</v>
      </c>
      <c r="E75" s="52">
        <v>14311</v>
      </c>
      <c r="F75" s="100" t="s">
        <v>57</v>
      </c>
      <c r="G75" s="21" t="s">
        <v>371</v>
      </c>
      <c r="H75" s="21" t="s">
        <v>372</v>
      </c>
      <c r="I75" s="120" t="s">
        <v>373</v>
      </c>
      <c r="J75" s="100" t="s">
        <v>107</v>
      </c>
      <c r="K75" s="21" t="s">
        <v>374</v>
      </c>
      <c r="L75" s="323">
        <v>469569</v>
      </c>
      <c r="M75" s="20" t="s">
        <v>62</v>
      </c>
      <c r="N75" s="20" t="s">
        <v>79</v>
      </c>
      <c r="O75" s="53" t="s">
        <v>62</v>
      </c>
      <c r="P75" s="20" t="s">
        <v>57</v>
      </c>
      <c r="Q75" s="24">
        <v>45130</v>
      </c>
      <c r="R75" s="24">
        <v>45161</v>
      </c>
      <c r="S75" s="24"/>
      <c r="T75" s="24">
        <v>45201</v>
      </c>
      <c r="U75" s="24"/>
      <c r="V75" s="21" t="s">
        <v>326</v>
      </c>
      <c r="W75" s="21" t="s">
        <v>367</v>
      </c>
      <c r="X75" s="24"/>
      <c r="Y75" s="21" t="s">
        <v>375</v>
      </c>
      <c r="Z75" s="20" t="s">
        <v>153</v>
      </c>
      <c r="AA75" s="20" t="s">
        <v>327</v>
      </c>
      <c r="AB75" s="21"/>
      <c r="AC75" s="120"/>
      <c r="AD75" s="24"/>
      <c r="AE75" s="25" t="str">
        <f t="shared" si="2"/>
        <v/>
      </c>
      <c r="AF75" s="24" t="s">
        <v>376</v>
      </c>
    </row>
    <row r="76" spans="1:33" s="17" customFormat="1" ht="105">
      <c r="A76" s="51" t="s">
        <v>369</v>
      </c>
      <c r="B76" s="31" t="str">
        <f>IF('PCA Licit, Dispensa, Inexi'!$A112="","",VLOOKUP(A76,dados!$A$1:$B$24,2,FALSE))</f>
        <v>Diretoria de Saúde</v>
      </c>
      <c r="C76" s="187" t="s">
        <v>377</v>
      </c>
      <c r="D76" s="58" t="s">
        <v>318</v>
      </c>
      <c r="E76" s="57" t="s">
        <v>378</v>
      </c>
      <c r="F76" s="100" t="s">
        <v>57</v>
      </c>
      <c r="G76" s="21" t="s">
        <v>379</v>
      </c>
      <c r="H76" s="21" t="s">
        <v>372</v>
      </c>
      <c r="I76" s="120" t="s">
        <v>380</v>
      </c>
      <c r="J76" s="100" t="s">
        <v>107</v>
      </c>
      <c r="K76" s="21" t="s">
        <v>381</v>
      </c>
      <c r="L76" s="323">
        <v>316133</v>
      </c>
      <c r="M76" s="20" t="s">
        <v>62</v>
      </c>
      <c r="N76" s="20" t="s">
        <v>79</v>
      </c>
      <c r="O76" s="53" t="s">
        <v>57</v>
      </c>
      <c r="P76" s="20" t="s">
        <v>57</v>
      </c>
      <c r="Q76" s="24">
        <v>44990</v>
      </c>
      <c r="R76" s="24">
        <v>45021</v>
      </c>
      <c r="S76" s="24"/>
      <c r="T76" s="24">
        <v>45082</v>
      </c>
      <c r="U76" s="24"/>
      <c r="V76" s="21" t="s">
        <v>326</v>
      </c>
      <c r="W76" s="100" t="s">
        <v>65</v>
      </c>
      <c r="X76" s="24"/>
      <c r="Y76" s="104" t="s">
        <v>382</v>
      </c>
      <c r="Z76" s="20" t="s">
        <v>153</v>
      </c>
      <c r="AA76" s="20" t="s">
        <v>327</v>
      </c>
      <c r="AB76" s="21"/>
      <c r="AC76" s="120"/>
      <c r="AD76" s="24"/>
      <c r="AE76" s="25" t="str">
        <f t="shared" si="2"/>
        <v/>
      </c>
      <c r="AF76" s="24" t="s">
        <v>383</v>
      </c>
    </row>
    <row r="77" spans="1:33" s="17" customFormat="1" ht="45">
      <c r="A77" s="52" t="s">
        <v>54</v>
      </c>
      <c r="B77" s="31" t="str">
        <f>IF('PCA Licit, Dispensa, Inexi'!$A114="","",VLOOKUP(A77,dados!$A$1:$B$24,2,FALSE))</f>
        <v>Diretoria de Engenharia e Arquitetura</v>
      </c>
      <c r="C77" s="58" t="s">
        <v>384</v>
      </c>
      <c r="D77" s="58" t="s">
        <v>56</v>
      </c>
      <c r="E77" s="52">
        <v>21369</v>
      </c>
      <c r="F77" s="20" t="s">
        <v>57</v>
      </c>
      <c r="G77" s="21" t="s">
        <v>385</v>
      </c>
      <c r="H77" s="21" t="s">
        <v>135</v>
      </c>
      <c r="I77" s="21" t="s">
        <v>386</v>
      </c>
      <c r="J77" s="21" t="s">
        <v>61</v>
      </c>
      <c r="K77" s="20">
        <v>1</v>
      </c>
      <c r="L77" s="323">
        <v>450000</v>
      </c>
      <c r="M77" s="20" t="s">
        <v>62</v>
      </c>
      <c r="N77" s="20" t="s">
        <v>63</v>
      </c>
      <c r="O77" s="20" t="s">
        <v>57</v>
      </c>
      <c r="P77" s="20" t="s">
        <v>57</v>
      </c>
      <c r="Q77" s="24">
        <v>44880</v>
      </c>
      <c r="R77" s="24">
        <v>45026</v>
      </c>
      <c r="S77" s="24">
        <v>45254</v>
      </c>
      <c r="T77" s="24">
        <v>45087</v>
      </c>
      <c r="U77" s="24">
        <v>45345</v>
      </c>
      <c r="V77" s="21" t="s">
        <v>326</v>
      </c>
      <c r="W77" s="100" t="s">
        <v>65</v>
      </c>
      <c r="X77" s="24"/>
      <c r="Y77" s="104" t="s">
        <v>152</v>
      </c>
      <c r="Z77" s="20" t="s">
        <v>153</v>
      </c>
      <c r="AA77" s="20" t="s">
        <v>327</v>
      </c>
      <c r="AB77" s="21"/>
      <c r="AC77" s="120"/>
      <c r="AD77" s="24"/>
      <c r="AE77" s="25" t="str">
        <f t="shared" si="2"/>
        <v/>
      </c>
      <c r="AF77" s="24" t="s">
        <v>387</v>
      </c>
    </row>
    <row r="78" spans="1:33" s="17" customFormat="1" ht="60.75">
      <c r="A78" s="52" t="s">
        <v>54</v>
      </c>
      <c r="B78" s="31" t="str">
        <f>IF('PCA Licit, Dispensa, Inexi'!$A117="","",VLOOKUP(A78,dados!$A$1:$B$24,2,FALSE))</f>
        <v>Diretoria de Engenharia e Arquitetura</v>
      </c>
      <c r="C78" s="58" t="s">
        <v>388</v>
      </c>
      <c r="D78" s="58" t="s">
        <v>74</v>
      </c>
      <c r="E78" s="52">
        <v>16385</v>
      </c>
      <c r="F78" s="20" t="s">
        <v>57</v>
      </c>
      <c r="G78" s="21" t="s">
        <v>389</v>
      </c>
      <c r="H78" s="21" t="s">
        <v>59</v>
      </c>
      <c r="I78" s="21" t="s">
        <v>390</v>
      </c>
      <c r="J78" s="21" t="s">
        <v>61</v>
      </c>
      <c r="K78" s="20">
        <v>1</v>
      </c>
      <c r="L78" s="323">
        <v>120000</v>
      </c>
      <c r="M78" s="20" t="s">
        <v>62</v>
      </c>
      <c r="N78" s="20" t="s">
        <v>63</v>
      </c>
      <c r="O78" s="20" t="s">
        <v>57</v>
      </c>
      <c r="P78" s="20" t="s">
        <v>57</v>
      </c>
      <c r="Q78" s="24">
        <v>44849</v>
      </c>
      <c r="R78" s="24">
        <v>44939</v>
      </c>
      <c r="S78" s="24">
        <v>45117</v>
      </c>
      <c r="T78" s="24">
        <v>44999</v>
      </c>
      <c r="U78" s="24">
        <v>45179</v>
      </c>
      <c r="V78" s="21" t="s">
        <v>109</v>
      </c>
      <c r="W78" s="100" t="s">
        <v>65</v>
      </c>
      <c r="X78" s="24">
        <v>45062</v>
      </c>
      <c r="Y78" s="20" t="s">
        <v>391</v>
      </c>
      <c r="Z78" s="20" t="s">
        <v>67</v>
      </c>
      <c r="AA78" s="20" t="s">
        <v>327</v>
      </c>
      <c r="AB78" s="21" t="s">
        <v>392</v>
      </c>
      <c r="AC78" s="120" t="s">
        <v>70</v>
      </c>
      <c r="AD78" s="24">
        <v>45138</v>
      </c>
      <c r="AE78" s="25">
        <f t="shared" si="2"/>
        <v>76</v>
      </c>
      <c r="AF78" s="24" t="s">
        <v>393</v>
      </c>
    </row>
    <row r="79" spans="1:33" s="17" customFormat="1" ht="165">
      <c r="A79" s="51" t="s">
        <v>394</v>
      </c>
      <c r="B79" s="31" t="str">
        <f>IF('PCA Licit, Dispensa, Inexi'!$A125="","",VLOOKUP(A79,dados!$A$1:$B$24,2,FALSE))</f>
        <v>Direção-Geral Administrativa</v>
      </c>
      <c r="C79" s="58" t="s">
        <v>395</v>
      </c>
      <c r="D79" s="58" t="s">
        <v>74</v>
      </c>
      <c r="E79" s="52">
        <v>24708</v>
      </c>
      <c r="F79" s="20" t="s">
        <v>57</v>
      </c>
      <c r="G79" s="21" t="s">
        <v>396</v>
      </c>
      <c r="H79" s="21" t="s">
        <v>397</v>
      </c>
      <c r="I79" s="21" t="s">
        <v>398</v>
      </c>
      <c r="J79" s="21" t="s">
        <v>399</v>
      </c>
      <c r="K79" s="21" t="s">
        <v>400</v>
      </c>
      <c r="L79" s="323">
        <v>91605</v>
      </c>
      <c r="M79" s="20" t="s">
        <v>62</v>
      </c>
      <c r="N79" s="20" t="s">
        <v>63</v>
      </c>
      <c r="O79" s="53" t="s">
        <v>57</v>
      </c>
      <c r="P79" s="20" t="s">
        <v>57</v>
      </c>
      <c r="Q79" s="24">
        <v>44958</v>
      </c>
      <c r="R79" s="24">
        <v>45108</v>
      </c>
      <c r="S79" s="24"/>
      <c r="T79" s="24">
        <v>45200</v>
      </c>
      <c r="U79" s="24">
        <v>45174</v>
      </c>
      <c r="V79" s="21" t="s">
        <v>326</v>
      </c>
      <c r="W79" s="21" t="s">
        <v>80</v>
      </c>
      <c r="X79" s="24"/>
      <c r="Y79" s="21" t="s">
        <v>401</v>
      </c>
      <c r="Z79" s="20" t="s">
        <v>153</v>
      </c>
      <c r="AA79" s="20" t="s">
        <v>327</v>
      </c>
      <c r="AB79" s="21"/>
      <c r="AC79" s="120"/>
      <c r="AD79" s="24"/>
      <c r="AE79" s="25" t="str">
        <f t="shared" si="2"/>
        <v/>
      </c>
      <c r="AF79" s="24" t="s">
        <v>402</v>
      </c>
    </row>
    <row r="80" spans="1:33" s="17" customFormat="1" ht="165">
      <c r="A80" s="52" t="s">
        <v>394</v>
      </c>
      <c r="B80" s="31" t="str">
        <f>IF('PCA Licit, Dispensa, Inexi'!$A126="","",VLOOKUP(A80,dados!$A$1:$B$24,2,FALSE))</f>
        <v>Direção-Geral Administrativa</v>
      </c>
      <c r="C80" s="57" t="s">
        <v>403</v>
      </c>
      <c r="D80" s="57" t="s">
        <v>74</v>
      </c>
      <c r="E80" s="52">
        <v>24708</v>
      </c>
      <c r="F80" s="20" t="s">
        <v>57</v>
      </c>
      <c r="G80" s="21" t="s">
        <v>404</v>
      </c>
      <c r="H80" s="21" t="s">
        <v>397</v>
      </c>
      <c r="I80" s="21" t="s">
        <v>398</v>
      </c>
      <c r="J80" s="21" t="s">
        <v>399</v>
      </c>
      <c r="K80" s="21" t="s">
        <v>405</v>
      </c>
      <c r="L80" s="323">
        <v>241500</v>
      </c>
      <c r="M80" s="20" t="s">
        <v>62</v>
      </c>
      <c r="N80" s="20" t="s">
        <v>63</v>
      </c>
      <c r="O80" s="53" t="s">
        <v>57</v>
      </c>
      <c r="P80" s="20" t="s">
        <v>57</v>
      </c>
      <c r="Q80" s="24">
        <v>44930</v>
      </c>
      <c r="R80" s="24">
        <v>45081</v>
      </c>
      <c r="S80" s="24">
        <v>45108</v>
      </c>
      <c r="T80" s="24">
        <v>45173</v>
      </c>
      <c r="U80" s="24">
        <v>45174</v>
      </c>
      <c r="V80" s="21" t="s">
        <v>326</v>
      </c>
      <c r="W80" s="100" t="s">
        <v>65</v>
      </c>
      <c r="X80" s="24"/>
      <c r="Y80" s="104" t="s">
        <v>152</v>
      </c>
      <c r="Z80" s="20" t="s">
        <v>153</v>
      </c>
      <c r="AA80" s="20" t="s">
        <v>327</v>
      </c>
      <c r="AB80" s="21"/>
      <c r="AC80" s="120"/>
      <c r="AD80" s="24"/>
      <c r="AE80" s="25" t="str">
        <f t="shared" si="2"/>
        <v/>
      </c>
      <c r="AF80" s="24" t="s">
        <v>406</v>
      </c>
    </row>
    <row r="81" spans="1:33" s="17" customFormat="1" ht="165">
      <c r="A81" s="51" t="s">
        <v>394</v>
      </c>
      <c r="B81" s="31" t="str">
        <f>IF('PCA Licit, Dispensa, Inexi'!$A127="","",VLOOKUP(A81,dados!$A$1:$B$24,2,FALSE))</f>
        <v>Direção-Geral Administrativa</v>
      </c>
      <c r="C81" s="58" t="s">
        <v>395</v>
      </c>
      <c r="D81" s="58" t="s">
        <v>74</v>
      </c>
      <c r="E81" s="52">
        <v>24708</v>
      </c>
      <c r="F81" s="20" t="s">
        <v>57</v>
      </c>
      <c r="G81" s="21" t="s">
        <v>396</v>
      </c>
      <c r="H81" s="21" t="s">
        <v>397</v>
      </c>
      <c r="I81" s="21" t="s">
        <v>398</v>
      </c>
      <c r="J81" s="21" t="s">
        <v>399</v>
      </c>
      <c r="K81" s="21" t="s">
        <v>407</v>
      </c>
      <c r="L81" s="331">
        <v>161199</v>
      </c>
      <c r="M81" s="20" t="s">
        <v>62</v>
      </c>
      <c r="N81" s="20" t="s">
        <v>63</v>
      </c>
      <c r="O81" s="53" t="s">
        <v>57</v>
      </c>
      <c r="P81" s="20" t="s">
        <v>57</v>
      </c>
      <c r="Q81" s="24">
        <v>44918</v>
      </c>
      <c r="R81" s="24">
        <v>45069</v>
      </c>
      <c r="S81" s="24">
        <v>45108</v>
      </c>
      <c r="T81" s="24">
        <v>45161</v>
      </c>
      <c r="U81" s="24">
        <v>45174</v>
      </c>
      <c r="V81" s="21" t="s">
        <v>326</v>
      </c>
      <c r="W81" s="21" t="s">
        <v>80</v>
      </c>
      <c r="X81" s="24"/>
      <c r="Y81" s="21" t="s">
        <v>401</v>
      </c>
      <c r="Z81" s="20" t="s">
        <v>153</v>
      </c>
      <c r="AA81" s="20" t="s">
        <v>327</v>
      </c>
      <c r="AB81" s="21"/>
      <c r="AC81" s="120"/>
      <c r="AD81" s="24"/>
      <c r="AE81" s="25" t="str">
        <f t="shared" si="2"/>
        <v/>
      </c>
      <c r="AF81" s="24" t="s">
        <v>408</v>
      </c>
    </row>
    <row r="82" spans="1:33" s="17" customFormat="1" ht="165">
      <c r="A82" s="51" t="s">
        <v>394</v>
      </c>
      <c r="B82" s="31" t="str">
        <f>IF('PCA Licit, Dispensa, Inexi'!$A129="","",VLOOKUP(A82,dados!$A$1:$B$24,2,FALSE))</f>
        <v>Direção-Geral Administrativa</v>
      </c>
      <c r="C82" s="58" t="s">
        <v>409</v>
      </c>
      <c r="D82" s="58" t="s">
        <v>74</v>
      </c>
      <c r="E82" s="52">
        <v>24708</v>
      </c>
      <c r="F82" s="20" t="s">
        <v>57</v>
      </c>
      <c r="G82" s="21" t="s">
        <v>410</v>
      </c>
      <c r="H82" s="21" t="s">
        <v>397</v>
      </c>
      <c r="I82" s="21" t="s">
        <v>411</v>
      </c>
      <c r="J82" s="21" t="s">
        <v>399</v>
      </c>
      <c r="K82" s="21" t="s">
        <v>412</v>
      </c>
      <c r="L82" s="323">
        <v>211481</v>
      </c>
      <c r="M82" s="20" t="s">
        <v>62</v>
      </c>
      <c r="N82" s="20" t="s">
        <v>63</v>
      </c>
      <c r="O82" s="53" t="s">
        <v>57</v>
      </c>
      <c r="P82" s="20" t="s">
        <v>57</v>
      </c>
      <c r="Q82" s="24">
        <v>44969</v>
      </c>
      <c r="R82" s="24">
        <v>45058</v>
      </c>
      <c r="S82" s="24">
        <v>45108</v>
      </c>
      <c r="T82" s="24">
        <v>45150</v>
      </c>
      <c r="U82" s="24">
        <v>45174</v>
      </c>
      <c r="V82" s="21" t="s">
        <v>326</v>
      </c>
      <c r="W82" s="100" t="s">
        <v>65</v>
      </c>
      <c r="X82" s="24"/>
      <c r="Y82" s="104" t="s">
        <v>152</v>
      </c>
      <c r="Z82" s="20" t="s">
        <v>153</v>
      </c>
      <c r="AA82" s="20" t="s">
        <v>327</v>
      </c>
      <c r="AB82" s="21"/>
      <c r="AC82" s="120"/>
      <c r="AD82" s="24"/>
      <c r="AE82" s="25" t="str">
        <f t="shared" si="2"/>
        <v/>
      </c>
      <c r="AF82" s="24" t="s">
        <v>406</v>
      </c>
    </row>
    <row r="83" spans="1:33" s="17" customFormat="1" ht="165">
      <c r="A83" s="52" t="s">
        <v>394</v>
      </c>
      <c r="B83" s="31" t="str">
        <f>IF('PCA Licit, Dispensa, Inexi'!$A130="","",VLOOKUP(A83,dados!$A$1:$B$24,2,FALSE))</f>
        <v>Direção-Geral Administrativa</v>
      </c>
      <c r="C83" s="57" t="s">
        <v>395</v>
      </c>
      <c r="D83" s="57" t="s">
        <v>74</v>
      </c>
      <c r="E83" s="52">
        <v>24708</v>
      </c>
      <c r="F83" s="20" t="s">
        <v>57</v>
      </c>
      <c r="G83" s="21" t="s">
        <v>413</v>
      </c>
      <c r="H83" s="21" t="s">
        <v>397</v>
      </c>
      <c r="I83" s="21" t="s">
        <v>398</v>
      </c>
      <c r="J83" s="21" t="s">
        <v>399</v>
      </c>
      <c r="K83" s="21" t="s">
        <v>414</v>
      </c>
      <c r="L83" s="323">
        <v>145768</v>
      </c>
      <c r="M83" s="20" t="s">
        <v>62</v>
      </c>
      <c r="N83" s="20" t="s">
        <v>63</v>
      </c>
      <c r="O83" s="53" t="s">
        <v>57</v>
      </c>
      <c r="P83" s="20" t="s">
        <v>57</v>
      </c>
      <c r="Q83" s="24">
        <v>44958</v>
      </c>
      <c r="R83" s="24">
        <v>45108</v>
      </c>
      <c r="S83" s="24">
        <v>45108</v>
      </c>
      <c r="T83" s="24">
        <v>45200</v>
      </c>
      <c r="U83" s="24">
        <v>45174</v>
      </c>
      <c r="V83" s="21" t="s">
        <v>326</v>
      </c>
      <c r="W83" s="21" t="s">
        <v>80</v>
      </c>
      <c r="X83" s="24"/>
      <c r="Y83" s="21" t="s">
        <v>401</v>
      </c>
      <c r="Z83" s="20" t="s">
        <v>153</v>
      </c>
      <c r="AA83" s="20" t="s">
        <v>327</v>
      </c>
      <c r="AB83" s="21"/>
      <c r="AC83" s="120"/>
      <c r="AD83" s="24"/>
      <c r="AE83" s="25" t="str">
        <f t="shared" si="2"/>
        <v/>
      </c>
      <c r="AF83" s="24" t="s">
        <v>415</v>
      </c>
    </row>
    <row r="84" spans="1:33" s="17" customFormat="1">
      <c r="A84" s="51" t="s">
        <v>416</v>
      </c>
      <c r="B84" s="31" t="str">
        <f>IF('PCA Licit, Dispensa, Inexi'!$A136="","",VLOOKUP(A84,dados!$A$1:$B$24,2,FALSE))</f>
        <v>Conselho de Segurança Institucional</v>
      </c>
      <c r="C84" s="58" t="s">
        <v>417</v>
      </c>
      <c r="D84" s="58" t="s">
        <v>318</v>
      </c>
      <c r="E84" s="52">
        <v>449570</v>
      </c>
      <c r="F84" s="20" t="s">
        <v>57</v>
      </c>
      <c r="G84" s="21" t="s">
        <v>418</v>
      </c>
      <c r="H84" s="21" t="s">
        <v>419</v>
      </c>
      <c r="I84" s="21" t="s">
        <v>420</v>
      </c>
      <c r="J84" s="21" t="s">
        <v>61</v>
      </c>
      <c r="K84" s="20">
        <v>100</v>
      </c>
      <c r="L84" s="323">
        <v>190000</v>
      </c>
      <c r="M84" s="20" t="s">
        <v>57</v>
      </c>
      <c r="N84" s="20" t="s">
        <v>63</v>
      </c>
      <c r="O84" s="53" t="s">
        <v>57</v>
      </c>
      <c r="P84" s="20" t="s">
        <v>57</v>
      </c>
      <c r="Q84" s="24">
        <v>44995</v>
      </c>
      <c r="R84" s="24">
        <v>45026</v>
      </c>
      <c r="S84" s="24"/>
      <c r="T84" s="24">
        <v>45102</v>
      </c>
      <c r="U84" s="24"/>
      <c r="V84" s="21" t="s">
        <v>326</v>
      </c>
      <c r="W84" s="100" t="s">
        <v>65</v>
      </c>
      <c r="X84" s="24"/>
      <c r="Y84" s="104" t="s">
        <v>152</v>
      </c>
      <c r="Z84" s="20" t="s">
        <v>153</v>
      </c>
      <c r="AA84" s="20" t="s">
        <v>327</v>
      </c>
      <c r="AB84" s="21"/>
      <c r="AC84" s="120"/>
      <c r="AD84" s="24"/>
      <c r="AE84" s="25" t="str">
        <f t="shared" si="2"/>
        <v/>
      </c>
      <c r="AF84" s="303" t="s">
        <v>421</v>
      </c>
    </row>
    <row r="85" spans="1:33" s="17" customFormat="1">
      <c r="A85" s="53" t="s">
        <v>54</v>
      </c>
      <c r="B85" s="31" t="str">
        <f>IF('PCA Licit, Dispensa, Inexi'!$A144="","",VLOOKUP(A85,dados!$A$1:$B$24,2,FALSE))</f>
        <v>Diretoria de Engenharia e Arquitetura</v>
      </c>
      <c r="C85" s="58" t="s">
        <v>422</v>
      </c>
      <c r="D85" s="58" t="s">
        <v>56</v>
      </c>
      <c r="E85" s="52">
        <v>2771</v>
      </c>
      <c r="F85" s="20" t="s">
        <v>57</v>
      </c>
      <c r="G85" s="21" t="s">
        <v>423</v>
      </c>
      <c r="H85" s="21" t="s">
        <v>171</v>
      </c>
      <c r="I85" s="21" t="s">
        <v>338</v>
      </c>
      <c r="J85" s="55" t="s">
        <v>61</v>
      </c>
      <c r="K85" s="53">
        <v>1</v>
      </c>
      <c r="L85" s="323">
        <v>20000</v>
      </c>
      <c r="M85" s="53" t="s">
        <v>62</v>
      </c>
      <c r="N85" s="53" t="s">
        <v>63</v>
      </c>
      <c r="O85" s="53" t="s">
        <v>57</v>
      </c>
      <c r="P85" s="53" t="s">
        <v>57</v>
      </c>
      <c r="Q85" s="24">
        <v>44956</v>
      </c>
      <c r="R85" s="24">
        <v>44972</v>
      </c>
      <c r="S85" s="20"/>
      <c r="T85" s="24">
        <v>45015</v>
      </c>
      <c r="U85" s="20"/>
      <c r="V85" s="21" t="s">
        <v>326</v>
      </c>
      <c r="W85" s="100" t="s">
        <v>65</v>
      </c>
      <c r="X85" s="24"/>
      <c r="Y85" s="104" t="s">
        <v>152</v>
      </c>
      <c r="Z85" s="20" t="s">
        <v>153</v>
      </c>
      <c r="AA85" s="20" t="s">
        <v>327</v>
      </c>
      <c r="AB85" s="182"/>
      <c r="AC85" s="120"/>
      <c r="AD85" s="24"/>
      <c r="AE85" s="299" t="str">
        <f t="shared" si="2"/>
        <v/>
      </c>
      <c r="AF85" s="262" t="s">
        <v>424</v>
      </c>
    </row>
    <row r="86" spans="1:33" s="17" customFormat="1" ht="183">
      <c r="A86" s="53" t="s">
        <v>425</v>
      </c>
      <c r="B86" s="31" t="str">
        <f>IF('PCA Licit, Dispensa, Inexi'!$A151="","",VLOOKUP(A86,dados!$A$1:$B$24,2,FALSE))</f>
        <v>Diretoria de Infraestrutura</v>
      </c>
      <c r="C86" s="222" t="s">
        <v>426</v>
      </c>
      <c r="D86" s="58" t="s">
        <v>74</v>
      </c>
      <c r="E86" s="241">
        <v>22772</v>
      </c>
      <c r="F86" s="20" t="s">
        <v>57</v>
      </c>
      <c r="G86" s="100" t="s">
        <v>427</v>
      </c>
      <c r="H86" s="100" t="s">
        <v>428</v>
      </c>
      <c r="I86" s="100" t="s">
        <v>429</v>
      </c>
      <c r="J86" s="55" t="s">
        <v>61</v>
      </c>
      <c r="K86" s="100">
        <v>3000</v>
      </c>
      <c r="L86" s="322">
        <v>200000</v>
      </c>
      <c r="M86" s="53" t="s">
        <v>57</v>
      </c>
      <c r="N86" s="53" t="s">
        <v>79</v>
      </c>
      <c r="O86" s="53" t="s">
        <v>57</v>
      </c>
      <c r="P86" s="53" t="s">
        <v>57</v>
      </c>
      <c r="Q86" s="201">
        <v>45036</v>
      </c>
      <c r="R86" s="201">
        <v>45097</v>
      </c>
      <c r="S86" s="182"/>
      <c r="T86" s="201">
        <v>45158</v>
      </c>
      <c r="U86" s="24"/>
      <c r="V86" s="21" t="s">
        <v>326</v>
      </c>
      <c r="W86" s="100" t="s">
        <v>65</v>
      </c>
      <c r="X86" s="24">
        <v>44938</v>
      </c>
      <c r="Y86" s="21" t="s">
        <v>430</v>
      </c>
      <c r="Z86" s="20" t="s">
        <v>67</v>
      </c>
      <c r="AA86" s="20" t="s">
        <v>327</v>
      </c>
      <c r="AB86" s="21" t="s">
        <v>431</v>
      </c>
      <c r="AC86" s="120" t="s">
        <v>70</v>
      </c>
      <c r="AD86" s="24">
        <v>44993</v>
      </c>
      <c r="AE86" s="25">
        <f t="shared" si="2"/>
        <v>55</v>
      </c>
      <c r="AF86" s="304"/>
    </row>
    <row r="87" spans="1:33" s="17" customFormat="1" ht="90">
      <c r="A87" s="53" t="s">
        <v>92</v>
      </c>
      <c r="B87" s="31" t="str">
        <f>IF('PCA Licit, Dispensa, Inexi'!$A157="","",VLOOKUP(A87,dados!$A$1:$B$24,2,FALSE))</f>
        <v>Diretoria de Tecnologia da Informação</v>
      </c>
      <c r="C87" s="222" t="s">
        <v>432</v>
      </c>
      <c r="D87" s="58" t="s">
        <v>94</v>
      </c>
      <c r="E87" s="222">
        <v>26000</v>
      </c>
      <c r="F87" s="20" t="s">
        <v>57</v>
      </c>
      <c r="G87" s="100" t="s">
        <v>433</v>
      </c>
      <c r="H87" s="100" t="s">
        <v>434</v>
      </c>
      <c r="I87" s="100" t="s">
        <v>435</v>
      </c>
      <c r="J87" s="55" t="s">
        <v>333</v>
      </c>
      <c r="K87" s="100">
        <v>1</v>
      </c>
      <c r="L87" s="322">
        <v>18026.400000000001</v>
      </c>
      <c r="M87" s="53" t="s">
        <v>57</v>
      </c>
      <c r="N87" s="53" t="s">
        <v>79</v>
      </c>
      <c r="O87" s="53" t="s">
        <v>57</v>
      </c>
      <c r="P87" s="53" t="s">
        <v>57</v>
      </c>
      <c r="Q87" s="201">
        <v>44984</v>
      </c>
      <c r="R87" s="201">
        <v>45048</v>
      </c>
      <c r="S87" s="182"/>
      <c r="T87" s="201">
        <v>45110</v>
      </c>
      <c r="U87" s="100"/>
      <c r="V87" s="21" t="s">
        <v>326</v>
      </c>
      <c r="W87" s="100" t="s">
        <v>65</v>
      </c>
      <c r="X87" s="100"/>
      <c r="Y87" s="104" t="s">
        <v>152</v>
      </c>
      <c r="Z87" s="20" t="s">
        <v>153</v>
      </c>
      <c r="AA87" s="20" t="s">
        <v>90</v>
      </c>
      <c r="AB87" s="100"/>
      <c r="AC87" s="120"/>
      <c r="AD87" s="100"/>
      <c r="AE87" s="25" t="str">
        <f t="shared" si="2"/>
        <v/>
      </c>
      <c r="AF87" s="300" t="s">
        <v>436</v>
      </c>
      <c r="AG87"/>
    </row>
    <row r="88" spans="1:33" s="17" customFormat="1" ht="409.5">
      <c r="A88" s="53" t="s">
        <v>425</v>
      </c>
      <c r="B88" s="31" t="str">
        <f>IF('PCA Licit, Dispensa, Inexi'!$A163="","",VLOOKUP(A88,dados!$A$1:$B$24,2,FALSE))</f>
        <v>Diretoria de Infraestrutura</v>
      </c>
      <c r="C88" s="222" t="s">
        <v>437</v>
      </c>
      <c r="D88" s="58" t="s">
        <v>318</v>
      </c>
      <c r="E88" s="222">
        <v>456327</v>
      </c>
      <c r="F88" s="20" t="s">
        <v>57</v>
      </c>
      <c r="G88" s="100" t="s">
        <v>438</v>
      </c>
      <c r="H88" s="100" t="s">
        <v>439</v>
      </c>
      <c r="I88" s="252" t="s">
        <v>440</v>
      </c>
      <c r="J88" s="55" t="s">
        <v>61</v>
      </c>
      <c r="K88" s="100">
        <v>3</v>
      </c>
      <c r="L88" s="322">
        <v>1749000</v>
      </c>
      <c r="M88" s="53" t="s">
        <v>57</v>
      </c>
      <c r="N88" s="53" t="s">
        <v>79</v>
      </c>
      <c r="O88" s="53" t="s">
        <v>57</v>
      </c>
      <c r="P88" s="53" t="s">
        <v>57</v>
      </c>
      <c r="Q88" s="201">
        <v>44889</v>
      </c>
      <c r="R88" s="201">
        <v>44957</v>
      </c>
      <c r="S88" s="100"/>
      <c r="T88" s="201">
        <v>45016</v>
      </c>
      <c r="U88" s="100"/>
      <c r="V88" s="21" t="s">
        <v>326</v>
      </c>
      <c r="W88" s="100" t="s">
        <v>65</v>
      </c>
      <c r="X88" s="201">
        <v>44965</v>
      </c>
      <c r="Y88" s="100" t="s">
        <v>441</v>
      </c>
      <c r="Z88" s="20" t="s">
        <v>352</v>
      </c>
      <c r="AA88" s="20" t="s">
        <v>327</v>
      </c>
      <c r="AB88" s="100" t="s">
        <v>442</v>
      </c>
      <c r="AC88" s="120" t="s">
        <v>70</v>
      </c>
      <c r="AD88" s="201">
        <v>45036</v>
      </c>
      <c r="AE88" s="299">
        <f t="shared" si="2"/>
        <v>71</v>
      </c>
      <c r="AF88" s="28" t="s">
        <v>443</v>
      </c>
      <c r="AG88"/>
    </row>
    <row r="89" spans="1:33" s="17" customFormat="1" ht="75">
      <c r="A89" s="99" t="s">
        <v>315</v>
      </c>
      <c r="B89" s="181" t="s">
        <v>316</v>
      </c>
      <c r="C89" s="117" t="s">
        <v>444</v>
      </c>
      <c r="D89" s="117" t="s">
        <v>318</v>
      </c>
      <c r="E89" s="189">
        <v>369678</v>
      </c>
      <c r="F89" s="120" t="s">
        <v>62</v>
      </c>
      <c r="G89" s="120" t="s">
        <v>445</v>
      </c>
      <c r="H89" s="120" t="s">
        <v>321</v>
      </c>
      <c r="I89" s="120" t="s">
        <v>446</v>
      </c>
      <c r="J89" s="120" t="s">
        <v>323</v>
      </c>
      <c r="K89" s="120" t="s">
        <v>447</v>
      </c>
      <c r="L89" s="330">
        <v>24600</v>
      </c>
      <c r="M89" s="120" t="s">
        <v>62</v>
      </c>
      <c r="N89" s="120" t="s">
        <v>63</v>
      </c>
      <c r="O89" s="120" t="s">
        <v>57</v>
      </c>
      <c r="P89" s="120" t="s">
        <v>57</v>
      </c>
      <c r="Q89" s="131">
        <v>44963</v>
      </c>
      <c r="R89" s="131">
        <v>45016</v>
      </c>
      <c r="S89" s="120" t="s">
        <v>325</v>
      </c>
      <c r="T89" s="131">
        <v>45077</v>
      </c>
      <c r="U89" s="120" t="s">
        <v>325</v>
      </c>
      <c r="V89" s="120" t="s">
        <v>367</v>
      </c>
      <c r="W89" s="100" t="s">
        <v>65</v>
      </c>
      <c r="X89" s="201">
        <v>45021</v>
      </c>
      <c r="Y89" s="120" t="s">
        <v>448</v>
      </c>
      <c r="Z89" s="120" t="s">
        <v>67</v>
      </c>
      <c r="AA89" s="120" t="s">
        <v>327</v>
      </c>
      <c r="AB89" s="120" t="s">
        <v>449</v>
      </c>
      <c r="AC89" s="120" t="s">
        <v>57</v>
      </c>
      <c r="AD89" s="202">
        <v>45065</v>
      </c>
      <c r="AE89" s="25">
        <f t="shared" si="2"/>
        <v>44</v>
      </c>
      <c r="AF89" s="302"/>
      <c r="AG89" s="206">
        <v>44995</v>
      </c>
    </row>
    <row r="90" spans="1:33" s="17" customFormat="1">
      <c r="A90" s="52" t="s">
        <v>54</v>
      </c>
      <c r="B90" s="31" t="str">
        <f>IF(A90="","",VLOOKUP(A90,dados!$A$1:$B$24,2,FALSE))</f>
        <v>Diretoria de Engenharia e Arquitetura</v>
      </c>
      <c r="C90" s="57" t="s">
        <v>450</v>
      </c>
      <c r="D90" s="55" t="s">
        <v>74</v>
      </c>
      <c r="E90" s="57">
        <v>2771</v>
      </c>
      <c r="F90" s="20" t="s">
        <v>57</v>
      </c>
      <c r="G90" s="21" t="s">
        <v>451</v>
      </c>
      <c r="H90" s="21" t="s">
        <v>59</v>
      </c>
      <c r="I90" s="21" t="s">
        <v>338</v>
      </c>
      <c r="J90" s="21" t="s">
        <v>61</v>
      </c>
      <c r="K90" s="21" t="s">
        <v>70</v>
      </c>
      <c r="L90" s="323">
        <v>50000</v>
      </c>
      <c r="M90" s="20" t="s">
        <v>62</v>
      </c>
      <c r="N90" s="20" t="s">
        <v>63</v>
      </c>
      <c r="O90" s="53" t="s">
        <v>57</v>
      </c>
      <c r="P90" s="20" t="s">
        <v>57</v>
      </c>
      <c r="Q90" s="20"/>
      <c r="R90" s="56"/>
      <c r="S90" s="20"/>
      <c r="T90" s="24"/>
      <c r="U90" s="20"/>
      <c r="V90" s="21" t="s">
        <v>367</v>
      </c>
      <c r="W90" s="100" t="s">
        <v>65</v>
      </c>
      <c r="X90" s="24"/>
      <c r="Y90" s="104" t="s">
        <v>152</v>
      </c>
      <c r="Z90" s="20" t="s">
        <v>153</v>
      </c>
      <c r="AA90" s="20" t="s">
        <v>327</v>
      </c>
      <c r="AB90" s="21"/>
      <c r="AC90" s="120" t="s">
        <v>70</v>
      </c>
      <c r="AD90" s="24"/>
      <c r="AE90" s="25" t="str">
        <f t="shared" si="2"/>
        <v/>
      </c>
      <c r="AF90" s="277" t="s">
        <v>452</v>
      </c>
      <c r="AG90" s="206">
        <v>44995</v>
      </c>
    </row>
    <row r="91" spans="1:33" s="17" customFormat="1" ht="90">
      <c r="A91" s="51" t="s">
        <v>92</v>
      </c>
      <c r="B91" s="31" t="str">
        <f>IF('PCA Licit, Dispensa, Inexi'!$A67="","",VLOOKUP(A91,dados!$A$1:$B$24,2,FALSE))</f>
        <v>Diretoria de Tecnologia da Informação</v>
      </c>
      <c r="C91" s="96" t="s">
        <v>453</v>
      </c>
      <c r="D91" s="58" t="s">
        <v>94</v>
      </c>
      <c r="E91" s="190">
        <v>27022</v>
      </c>
      <c r="F91" s="20" t="s">
        <v>57</v>
      </c>
      <c r="G91" s="96" t="s">
        <v>454</v>
      </c>
      <c r="H91" s="21" t="s">
        <v>331</v>
      </c>
      <c r="I91" s="21" t="s">
        <v>455</v>
      </c>
      <c r="J91" s="21" t="s">
        <v>333</v>
      </c>
      <c r="K91" s="21" t="s">
        <v>456</v>
      </c>
      <c r="L91" s="323">
        <v>10500000</v>
      </c>
      <c r="M91" s="20" t="s">
        <v>62</v>
      </c>
      <c r="N91" s="20" t="s">
        <v>63</v>
      </c>
      <c r="O91" s="53" t="s">
        <v>57</v>
      </c>
      <c r="P91" s="20" t="s">
        <v>62</v>
      </c>
      <c r="Q91" s="56">
        <v>43871</v>
      </c>
      <c r="R91" s="56">
        <v>44911</v>
      </c>
      <c r="S91" s="24">
        <v>45382</v>
      </c>
      <c r="T91" s="24">
        <v>45030</v>
      </c>
      <c r="U91" s="24">
        <v>45443</v>
      </c>
      <c r="V91" s="21" t="s">
        <v>367</v>
      </c>
      <c r="W91" s="21" t="s">
        <v>343</v>
      </c>
      <c r="X91" s="24"/>
      <c r="Y91" s="96" t="s">
        <v>457</v>
      </c>
      <c r="Z91" s="20" t="s">
        <v>345</v>
      </c>
      <c r="AA91" s="20" t="s">
        <v>327</v>
      </c>
      <c r="AB91" s="21"/>
      <c r="AC91" s="120"/>
      <c r="AD91" s="24"/>
      <c r="AE91" s="25" t="str">
        <f t="shared" si="2"/>
        <v/>
      </c>
      <c r="AF91" s="24" t="s">
        <v>458</v>
      </c>
      <c r="AG91" s="206" t="s">
        <v>459</v>
      </c>
    </row>
    <row r="92" spans="1:33" s="17" customFormat="1" ht="318">
      <c r="A92" s="51" t="s">
        <v>92</v>
      </c>
      <c r="B92" s="31" t="str">
        <f>IF('PCA Licit, Dispensa, Inexi'!$A68="","",VLOOKUP(A92,dados!$A$1:$B$24,2,FALSE))</f>
        <v>Diretoria de Tecnologia da Informação</v>
      </c>
      <c r="C92" s="96" t="s">
        <v>460</v>
      </c>
      <c r="D92" s="58" t="s">
        <v>94</v>
      </c>
      <c r="E92" s="190" t="s">
        <v>461</v>
      </c>
      <c r="F92" s="20" t="s">
        <v>57</v>
      </c>
      <c r="G92" s="96" t="s">
        <v>462</v>
      </c>
      <c r="H92" s="21" t="s">
        <v>463</v>
      </c>
      <c r="I92" s="21" t="s">
        <v>464</v>
      </c>
      <c r="J92" s="21" t="s">
        <v>333</v>
      </c>
      <c r="K92" s="21">
        <v>1750</v>
      </c>
      <c r="L92" s="323">
        <v>7185902.5</v>
      </c>
      <c r="M92" s="20" t="s">
        <v>62</v>
      </c>
      <c r="N92" s="20" t="s">
        <v>63</v>
      </c>
      <c r="O92" s="53" t="s">
        <v>62</v>
      </c>
      <c r="P92" s="20" t="s">
        <v>62</v>
      </c>
      <c r="Q92" s="56">
        <v>45170</v>
      </c>
      <c r="R92" s="56">
        <v>45222</v>
      </c>
      <c r="S92" s="24"/>
      <c r="T92" s="24">
        <v>45270</v>
      </c>
      <c r="U92" s="24"/>
      <c r="V92" s="21" t="s">
        <v>367</v>
      </c>
      <c r="W92" s="21" t="s">
        <v>343</v>
      </c>
      <c r="X92" s="24">
        <v>45240</v>
      </c>
      <c r="Y92" s="96" t="s">
        <v>465</v>
      </c>
      <c r="Z92" s="20" t="s">
        <v>67</v>
      </c>
      <c r="AA92" s="20" t="s">
        <v>327</v>
      </c>
      <c r="AB92" s="21" t="s">
        <v>466</v>
      </c>
      <c r="AC92" s="120" t="s">
        <v>70</v>
      </c>
      <c r="AD92" s="24">
        <v>45365</v>
      </c>
      <c r="AE92" s="25">
        <f t="shared" si="2"/>
        <v>125</v>
      </c>
      <c r="AF92" s="305" t="s">
        <v>467</v>
      </c>
      <c r="AG92" s="208" t="s">
        <v>468</v>
      </c>
    </row>
    <row r="93" spans="1:33" s="17" customFormat="1" ht="225">
      <c r="A93" s="51" t="s">
        <v>92</v>
      </c>
      <c r="B93" s="31" t="str">
        <f>IF('PCA Licit, Dispensa, Inexi'!$A76="","",VLOOKUP(A93,dados!$A$1:$B$24,2,FALSE))</f>
        <v>Diretoria de Tecnologia da Informação</v>
      </c>
      <c r="C93" s="96" t="s">
        <v>469</v>
      </c>
      <c r="D93" s="58" t="s">
        <v>94</v>
      </c>
      <c r="E93" s="190">
        <v>26034</v>
      </c>
      <c r="F93" s="20" t="s">
        <v>57</v>
      </c>
      <c r="G93" s="96" t="s">
        <v>470</v>
      </c>
      <c r="H93" s="21" t="s">
        <v>471</v>
      </c>
      <c r="I93" s="21" t="s">
        <v>472</v>
      </c>
      <c r="J93" s="21" t="s">
        <v>333</v>
      </c>
      <c r="K93" s="21" t="s">
        <v>473</v>
      </c>
      <c r="L93" s="323">
        <v>27000</v>
      </c>
      <c r="M93" s="20" t="s">
        <v>57</v>
      </c>
      <c r="N93" s="20" t="s">
        <v>474</v>
      </c>
      <c r="O93" s="53" t="s">
        <v>57</v>
      </c>
      <c r="P93" s="20" t="s">
        <v>57</v>
      </c>
      <c r="Q93" s="56">
        <v>44837</v>
      </c>
      <c r="R93" s="56">
        <v>44897</v>
      </c>
      <c r="S93" s="24"/>
      <c r="T93" s="24">
        <v>44997</v>
      </c>
      <c r="U93" s="24"/>
      <c r="V93" s="21" t="s">
        <v>367</v>
      </c>
      <c r="W93" s="100" t="s">
        <v>65</v>
      </c>
      <c r="X93" s="24">
        <v>44897</v>
      </c>
      <c r="Y93" s="96" t="s">
        <v>475</v>
      </c>
      <c r="Z93" s="20" t="s">
        <v>67</v>
      </c>
      <c r="AA93" s="20" t="s">
        <v>327</v>
      </c>
      <c r="AB93" s="21" t="s">
        <v>476</v>
      </c>
      <c r="AC93" s="120" t="s">
        <v>70</v>
      </c>
      <c r="AD93" s="24">
        <v>44981</v>
      </c>
      <c r="AE93" s="25">
        <f t="shared" si="2"/>
        <v>84</v>
      </c>
      <c r="AF93" s="305"/>
    </row>
    <row r="94" spans="1:33" s="17" customFormat="1" ht="90">
      <c r="A94" s="51" t="s">
        <v>92</v>
      </c>
      <c r="B94" s="31" t="str">
        <f>IF('PCA Licit, Dispensa, Inexi'!$A79="","",VLOOKUP(A94,dados!$A$1:$B$24,2,FALSE))</f>
        <v>Diretoria de Tecnologia da Informação</v>
      </c>
      <c r="C94" s="96" t="s">
        <v>477</v>
      </c>
      <c r="D94" s="58" t="s">
        <v>94</v>
      </c>
      <c r="E94" s="190" t="s">
        <v>478</v>
      </c>
      <c r="F94" s="20" t="s">
        <v>57</v>
      </c>
      <c r="G94" s="96" t="s">
        <v>479</v>
      </c>
      <c r="H94" s="21" t="s">
        <v>364</v>
      </c>
      <c r="I94" s="21" t="s">
        <v>480</v>
      </c>
      <c r="J94" s="21" t="s">
        <v>333</v>
      </c>
      <c r="K94" s="21" t="s">
        <v>481</v>
      </c>
      <c r="L94" s="323">
        <v>3500000</v>
      </c>
      <c r="M94" s="20" t="s">
        <v>62</v>
      </c>
      <c r="N94" s="20" t="s">
        <v>79</v>
      </c>
      <c r="O94" s="53" t="s">
        <v>57</v>
      </c>
      <c r="P94" s="20" t="s">
        <v>57</v>
      </c>
      <c r="Q94" s="56">
        <v>44940</v>
      </c>
      <c r="R94" s="56">
        <v>45030</v>
      </c>
      <c r="S94" s="24">
        <v>45103</v>
      </c>
      <c r="T94" s="24">
        <v>45156</v>
      </c>
      <c r="U94" s="24">
        <v>45217</v>
      </c>
      <c r="V94" s="21" t="s">
        <v>367</v>
      </c>
      <c r="W94" s="100" t="s">
        <v>65</v>
      </c>
      <c r="X94" s="24">
        <v>45110</v>
      </c>
      <c r="Y94" s="96" t="s">
        <v>482</v>
      </c>
      <c r="Z94" s="20" t="s">
        <v>67</v>
      </c>
      <c r="AA94" s="20" t="s">
        <v>327</v>
      </c>
      <c r="AB94" s="21" t="s">
        <v>483</v>
      </c>
      <c r="AC94" s="120" t="s">
        <v>70</v>
      </c>
      <c r="AD94" s="24">
        <v>45224</v>
      </c>
      <c r="AE94" s="25">
        <f t="shared" si="2"/>
        <v>114</v>
      </c>
      <c r="AF94" s="24" t="s">
        <v>484</v>
      </c>
      <c r="AG94" s="206" t="s">
        <v>485</v>
      </c>
    </row>
    <row r="95" spans="1:33" s="17" customFormat="1" ht="225">
      <c r="A95" s="51" t="s">
        <v>92</v>
      </c>
      <c r="B95" s="31" t="str">
        <f>IF('PCA Licit, Dispensa, Inexi'!$A79="","",VLOOKUP(A95,dados!$A$1:$B$24,2,FALSE))</f>
        <v>Diretoria de Tecnologia da Informação</v>
      </c>
      <c r="C95" s="96" t="s">
        <v>486</v>
      </c>
      <c r="D95" s="58" t="s">
        <v>94</v>
      </c>
      <c r="E95" s="190">
        <v>25917</v>
      </c>
      <c r="F95" s="20" t="s">
        <v>57</v>
      </c>
      <c r="G95" s="96" t="s">
        <v>487</v>
      </c>
      <c r="H95" s="21" t="s">
        <v>471</v>
      </c>
      <c r="I95" s="21" t="s">
        <v>488</v>
      </c>
      <c r="J95" s="21" t="s">
        <v>333</v>
      </c>
      <c r="K95" s="21">
        <v>1</v>
      </c>
      <c r="L95" s="323">
        <v>768000</v>
      </c>
      <c r="M95" s="20" t="s">
        <v>62</v>
      </c>
      <c r="N95" s="20" t="s">
        <v>63</v>
      </c>
      <c r="O95" s="53" t="s">
        <v>62</v>
      </c>
      <c r="P95" s="20" t="s">
        <v>57</v>
      </c>
      <c r="Q95" s="56"/>
      <c r="R95" s="56"/>
      <c r="S95" s="24"/>
      <c r="T95" s="24"/>
      <c r="U95" s="24"/>
      <c r="V95" s="21" t="s">
        <v>367</v>
      </c>
      <c r="W95" s="21" t="s">
        <v>489</v>
      </c>
      <c r="X95" s="24"/>
      <c r="Y95" s="96" t="s">
        <v>490</v>
      </c>
      <c r="Z95" s="20" t="s">
        <v>491</v>
      </c>
      <c r="AA95" s="20" t="s">
        <v>327</v>
      </c>
      <c r="AB95" s="21"/>
      <c r="AC95" s="120" t="s">
        <v>70</v>
      </c>
      <c r="AD95" s="24"/>
      <c r="AE95" s="25" t="str">
        <f t="shared" si="2"/>
        <v/>
      </c>
      <c r="AF95" s="24" t="s">
        <v>492</v>
      </c>
    </row>
    <row r="96" spans="1:33" s="17" customFormat="1">
      <c r="A96" s="51" t="s">
        <v>92</v>
      </c>
      <c r="B96" s="31" t="str">
        <f>IF('PCA Licit, Dispensa, Inexi'!$A90="","",VLOOKUP(A96,dados!$A$1:$B$24,2,FALSE))</f>
        <v>Diretoria de Tecnologia da Informação</v>
      </c>
      <c r="C96" s="96" t="s">
        <v>493</v>
      </c>
      <c r="D96" s="58" t="s">
        <v>94</v>
      </c>
      <c r="E96" s="190">
        <v>26077</v>
      </c>
      <c r="F96" s="20" t="s">
        <v>57</v>
      </c>
      <c r="G96" s="96" t="s">
        <v>494</v>
      </c>
      <c r="H96" s="21" t="s">
        <v>96</v>
      </c>
      <c r="I96" s="21" t="s">
        <v>495</v>
      </c>
      <c r="J96" s="21" t="s">
        <v>333</v>
      </c>
      <c r="K96" s="21" t="s">
        <v>496</v>
      </c>
      <c r="L96" s="323">
        <v>800000</v>
      </c>
      <c r="M96" s="20" t="s">
        <v>57</v>
      </c>
      <c r="N96" s="20" t="s">
        <v>79</v>
      </c>
      <c r="O96" s="53" t="s">
        <v>62</v>
      </c>
      <c r="P96" s="20" t="s">
        <v>62</v>
      </c>
      <c r="Q96" s="56">
        <v>45140</v>
      </c>
      <c r="R96" s="56">
        <v>45200</v>
      </c>
      <c r="S96" s="24">
        <v>45566</v>
      </c>
      <c r="T96" s="24">
        <v>45275</v>
      </c>
      <c r="U96" s="24">
        <v>45639</v>
      </c>
      <c r="V96" s="21" t="s">
        <v>367</v>
      </c>
      <c r="W96" s="21" t="s">
        <v>343</v>
      </c>
      <c r="X96" s="24"/>
      <c r="Y96" s="100" t="s">
        <v>152</v>
      </c>
      <c r="Z96" s="20" t="s">
        <v>491</v>
      </c>
      <c r="AA96" s="20" t="s">
        <v>327</v>
      </c>
      <c r="AB96" s="21"/>
      <c r="AC96" s="120"/>
      <c r="AD96" s="24"/>
      <c r="AE96" s="25" t="str">
        <f t="shared" si="2"/>
        <v/>
      </c>
      <c r="AF96" s="314" t="s">
        <v>497</v>
      </c>
    </row>
    <row r="97" spans="1:33" s="17" customFormat="1" ht="90">
      <c r="A97" s="51" t="s">
        <v>92</v>
      </c>
      <c r="B97" s="31" t="str">
        <f>IF('PCA Licit, Dispensa, Inexi'!$A92="","",VLOOKUP(A97,dados!$A$1:$B$24,2,FALSE))</f>
        <v>Diretoria de Tecnologia da Informação</v>
      </c>
      <c r="C97" s="96" t="s">
        <v>498</v>
      </c>
      <c r="D97" s="58" t="s">
        <v>94</v>
      </c>
      <c r="E97" s="190" t="s">
        <v>362</v>
      </c>
      <c r="F97" s="20" t="s">
        <v>57</v>
      </c>
      <c r="G97" s="96" t="s">
        <v>499</v>
      </c>
      <c r="H97" s="21" t="s">
        <v>364</v>
      </c>
      <c r="I97" s="21" t="s">
        <v>500</v>
      </c>
      <c r="J97" s="21" t="s">
        <v>333</v>
      </c>
      <c r="K97" s="21" t="s">
        <v>501</v>
      </c>
      <c r="L97" s="323">
        <v>4609011.1500000004</v>
      </c>
      <c r="M97" s="20" t="s">
        <v>62</v>
      </c>
      <c r="N97" s="20" t="s">
        <v>63</v>
      </c>
      <c r="O97" s="53" t="s">
        <v>57</v>
      </c>
      <c r="P97" s="20"/>
      <c r="Q97" s="56"/>
      <c r="R97" s="56"/>
      <c r="S97" s="24"/>
      <c r="T97" s="24"/>
      <c r="U97" s="24"/>
      <c r="V97" s="21" t="s">
        <v>367</v>
      </c>
      <c r="W97" s="100" t="s">
        <v>65</v>
      </c>
      <c r="X97" s="24"/>
      <c r="Y97" s="104" t="s">
        <v>152</v>
      </c>
      <c r="Z97" s="20" t="s">
        <v>153</v>
      </c>
      <c r="AA97" s="20" t="s">
        <v>327</v>
      </c>
      <c r="AB97" s="21"/>
      <c r="AC97" s="120" t="s">
        <v>70</v>
      </c>
      <c r="AD97" s="24"/>
      <c r="AE97" s="25" t="str">
        <f t="shared" si="2"/>
        <v/>
      </c>
      <c r="AF97" s="24" t="s">
        <v>502</v>
      </c>
    </row>
    <row r="98" spans="1:33" s="17" customFormat="1" ht="90">
      <c r="A98" s="114" t="s">
        <v>369</v>
      </c>
      <c r="B98" s="184" t="str">
        <f>IF('PCA Licit, Dispensa, Inexi'!$A110="","",VLOOKUP(A98,dados!$A$1:$B$24,2,FALSE))</f>
        <v>Diretoria de Saúde</v>
      </c>
      <c r="C98" s="116" t="s">
        <v>503</v>
      </c>
      <c r="D98" s="116" t="s">
        <v>74</v>
      </c>
      <c r="E98" s="240">
        <v>25364</v>
      </c>
      <c r="F98" s="247" t="s">
        <v>57</v>
      </c>
      <c r="G98" s="126" t="s">
        <v>504</v>
      </c>
      <c r="H98" s="126" t="s">
        <v>505</v>
      </c>
      <c r="I98" s="126" t="s">
        <v>506</v>
      </c>
      <c r="J98" s="247" t="s">
        <v>107</v>
      </c>
      <c r="K98" s="258">
        <v>12400</v>
      </c>
      <c r="L98" s="324">
        <v>1612000</v>
      </c>
      <c r="M98" s="123" t="s">
        <v>62</v>
      </c>
      <c r="N98" s="123" t="s">
        <v>63</v>
      </c>
      <c r="O98" s="128" t="s">
        <v>57</v>
      </c>
      <c r="P98" s="123" t="s">
        <v>57</v>
      </c>
      <c r="Q98" s="133">
        <v>44935</v>
      </c>
      <c r="R98" s="133">
        <v>44974</v>
      </c>
      <c r="S98" s="133"/>
      <c r="T98" s="133">
        <v>45019</v>
      </c>
      <c r="U98" s="133"/>
      <c r="V98" s="126" t="s">
        <v>367</v>
      </c>
      <c r="W98" s="100" t="s">
        <v>65</v>
      </c>
      <c r="X98" s="133">
        <v>44967</v>
      </c>
      <c r="Y98" s="126" t="s">
        <v>507</v>
      </c>
      <c r="Z98" s="20" t="s">
        <v>67</v>
      </c>
      <c r="AA98" s="123" t="s">
        <v>327</v>
      </c>
      <c r="AB98" s="126" t="s">
        <v>508</v>
      </c>
      <c r="AC98" s="120" t="s">
        <v>70</v>
      </c>
      <c r="AD98" s="133">
        <v>45013</v>
      </c>
      <c r="AE98" s="25">
        <f t="shared" ref="AE98:AE108" si="3">IF(AD98="","",DATEDIF(X98,AD98,"d"))</f>
        <v>46</v>
      </c>
      <c r="AF98" s="24"/>
    </row>
    <row r="99" spans="1:33" s="17" customFormat="1" ht="45">
      <c r="A99" s="221" t="s">
        <v>54</v>
      </c>
      <c r="B99" s="184" t="str">
        <f>IF('PCA Licit, Dispensa, Inexi'!$A116="","",VLOOKUP(A99,dados!$A$1:$B$24,2,FALSE))</f>
        <v>Diretoria de Engenharia e Arquitetura</v>
      </c>
      <c r="C99" s="116" t="s">
        <v>509</v>
      </c>
      <c r="D99" s="116" t="s">
        <v>74</v>
      </c>
      <c r="E99" s="240">
        <v>21687</v>
      </c>
      <c r="F99" s="123" t="s">
        <v>57</v>
      </c>
      <c r="G99" s="126" t="s">
        <v>510</v>
      </c>
      <c r="H99" s="126" t="s">
        <v>59</v>
      </c>
      <c r="I99" s="126" t="s">
        <v>511</v>
      </c>
      <c r="J99" s="126" t="s">
        <v>61</v>
      </c>
      <c r="K99" s="123">
        <v>1</v>
      </c>
      <c r="L99" s="324">
        <v>700000</v>
      </c>
      <c r="M99" s="123" t="s">
        <v>62</v>
      </c>
      <c r="N99" s="123" t="s">
        <v>63</v>
      </c>
      <c r="O99" s="123" t="s">
        <v>57</v>
      </c>
      <c r="P99" s="123" t="s">
        <v>57</v>
      </c>
      <c r="Q99" s="133">
        <v>44895</v>
      </c>
      <c r="R99" s="133">
        <v>44985</v>
      </c>
      <c r="S99" s="133">
        <v>45279</v>
      </c>
      <c r="T99" s="133">
        <v>45411</v>
      </c>
      <c r="U99" s="133">
        <v>45360</v>
      </c>
      <c r="V99" s="126" t="s">
        <v>367</v>
      </c>
      <c r="W99" s="100" t="s">
        <v>65</v>
      </c>
      <c r="X99" s="133"/>
      <c r="Y99" s="104" t="s">
        <v>152</v>
      </c>
      <c r="Z99" s="20" t="s">
        <v>345</v>
      </c>
      <c r="AA99" s="123" t="s">
        <v>327</v>
      </c>
      <c r="AB99" s="126"/>
      <c r="AC99" s="120"/>
      <c r="AD99" s="24"/>
      <c r="AE99" s="25" t="str">
        <f t="shared" si="3"/>
        <v/>
      </c>
      <c r="AF99" s="274" t="s">
        <v>512</v>
      </c>
      <c r="AG99" s="206" t="s">
        <v>513</v>
      </c>
    </row>
    <row r="100" spans="1:33" s="17" customFormat="1" ht="135">
      <c r="A100" s="52" t="s">
        <v>514</v>
      </c>
      <c r="B100" s="185" t="str">
        <f>IF('PCA Licit, Dispensa, Inexi'!$A123="","",VLOOKUP(A100,dados!$A$1:$B$24,2,FALSE))</f>
        <v>Diretoria de Gestão de Pessoas</v>
      </c>
      <c r="C100" s="118" t="s">
        <v>515</v>
      </c>
      <c r="D100" s="234" t="s">
        <v>74</v>
      </c>
      <c r="E100" s="246">
        <v>24163</v>
      </c>
      <c r="F100" s="124" t="s">
        <v>57</v>
      </c>
      <c r="G100" s="59" t="s">
        <v>516</v>
      </c>
      <c r="H100" s="59" t="s">
        <v>517</v>
      </c>
      <c r="I100" s="59" t="s">
        <v>518</v>
      </c>
      <c r="J100" s="59" t="s">
        <v>61</v>
      </c>
      <c r="K100" s="124">
        <v>1</v>
      </c>
      <c r="L100" s="332">
        <v>167172038.13</v>
      </c>
      <c r="M100" s="124" t="s">
        <v>62</v>
      </c>
      <c r="N100" s="124" t="s">
        <v>63</v>
      </c>
      <c r="O100" s="129" t="s">
        <v>57</v>
      </c>
      <c r="P100" s="124" t="s">
        <v>62</v>
      </c>
      <c r="Q100" s="134">
        <v>44935</v>
      </c>
      <c r="R100" s="134">
        <v>44994</v>
      </c>
      <c r="S100" s="134">
        <v>45260</v>
      </c>
      <c r="T100" s="268">
        <v>45065</v>
      </c>
      <c r="U100" s="134">
        <v>45382</v>
      </c>
      <c r="V100" s="59" t="s">
        <v>367</v>
      </c>
      <c r="W100" s="59" t="s">
        <v>80</v>
      </c>
      <c r="X100" s="134"/>
      <c r="Y100" s="59" t="s">
        <v>519</v>
      </c>
      <c r="Z100" s="20" t="s">
        <v>345</v>
      </c>
      <c r="AA100" s="124" t="s">
        <v>327</v>
      </c>
      <c r="AB100" s="59"/>
      <c r="AC100" s="120"/>
      <c r="AD100" s="134"/>
      <c r="AE100" s="25" t="str">
        <f t="shared" si="3"/>
        <v/>
      </c>
      <c r="AF100" s="24"/>
      <c r="AG100" s="212" t="s">
        <v>520</v>
      </c>
    </row>
    <row r="101" spans="1:33" s="17" customFormat="1" ht="150">
      <c r="A101" s="223" t="s">
        <v>394</v>
      </c>
      <c r="B101" s="186" t="str">
        <f>IF('PCA Licit, Dispensa, Inexi'!$A128="","",VLOOKUP(A101,dados!$A$1:$B$24,2,FALSE))</f>
        <v>Direção-Geral Administrativa</v>
      </c>
      <c r="C101" s="229" t="s">
        <v>521</v>
      </c>
      <c r="D101" s="229" t="s">
        <v>74</v>
      </c>
      <c r="E101" s="239">
        <v>24708</v>
      </c>
      <c r="F101" s="125" t="s">
        <v>57</v>
      </c>
      <c r="G101" s="127" t="s">
        <v>522</v>
      </c>
      <c r="H101" s="127" t="s">
        <v>397</v>
      </c>
      <c r="I101" s="127" t="s">
        <v>398</v>
      </c>
      <c r="J101" s="127" t="s">
        <v>399</v>
      </c>
      <c r="K101" s="127" t="s">
        <v>523</v>
      </c>
      <c r="L101" s="325">
        <v>167648</v>
      </c>
      <c r="M101" s="125" t="s">
        <v>62</v>
      </c>
      <c r="N101" s="125" t="s">
        <v>63</v>
      </c>
      <c r="O101" s="130" t="s">
        <v>57</v>
      </c>
      <c r="P101" s="125" t="s">
        <v>57</v>
      </c>
      <c r="Q101" s="135">
        <v>44961</v>
      </c>
      <c r="R101" s="135">
        <v>45081</v>
      </c>
      <c r="S101" s="135"/>
      <c r="T101" s="135">
        <v>45173</v>
      </c>
      <c r="U101" s="135"/>
      <c r="V101" s="127" t="s">
        <v>367</v>
      </c>
      <c r="W101" s="100" t="s">
        <v>65</v>
      </c>
      <c r="X101" s="135"/>
      <c r="Y101" s="104" t="s">
        <v>152</v>
      </c>
      <c r="Z101" s="20" t="s">
        <v>153</v>
      </c>
      <c r="AA101" s="125" t="s">
        <v>327</v>
      </c>
      <c r="AB101" s="127"/>
      <c r="AC101" s="120"/>
      <c r="AD101" s="135"/>
      <c r="AE101" s="25" t="str">
        <f t="shared" si="3"/>
        <v/>
      </c>
      <c r="AF101" s="24" t="s">
        <v>524</v>
      </c>
      <c r="AG101" s="212">
        <v>45086</v>
      </c>
    </row>
    <row r="102" spans="1:33" s="17" customFormat="1" ht="45">
      <c r="A102" s="51" t="s">
        <v>525</v>
      </c>
      <c r="B102" s="185" t="str">
        <f>IF(A102="","",VLOOKUP(A102,dados!$A$1:$B$24,2,FALSE))</f>
        <v>Diretoria de Material e Patrimônio</v>
      </c>
      <c r="C102" s="234" t="s">
        <v>526</v>
      </c>
      <c r="D102" s="234" t="s">
        <v>74</v>
      </c>
      <c r="E102" s="234" t="s">
        <v>527</v>
      </c>
      <c r="F102" s="124" t="s">
        <v>57</v>
      </c>
      <c r="G102" s="59" t="s">
        <v>528</v>
      </c>
      <c r="H102" s="59" t="s">
        <v>529</v>
      </c>
      <c r="I102" s="59" t="s">
        <v>530</v>
      </c>
      <c r="J102" s="59" t="s">
        <v>399</v>
      </c>
      <c r="K102" s="259" t="s">
        <v>531</v>
      </c>
      <c r="L102" s="332">
        <v>4979000</v>
      </c>
      <c r="M102" s="124" t="s">
        <v>62</v>
      </c>
      <c r="N102" s="124" t="s">
        <v>79</v>
      </c>
      <c r="O102" s="129" t="s">
        <v>62</v>
      </c>
      <c r="P102" s="124" t="s">
        <v>62</v>
      </c>
      <c r="Q102" s="134">
        <v>44866</v>
      </c>
      <c r="R102" s="134">
        <v>45139</v>
      </c>
      <c r="S102" s="267"/>
      <c r="T102" s="134">
        <v>45200</v>
      </c>
      <c r="U102" s="182"/>
      <c r="V102" s="21" t="s">
        <v>367</v>
      </c>
      <c r="W102" s="127" t="s">
        <v>489</v>
      </c>
      <c r="X102" s="133">
        <v>45104</v>
      </c>
      <c r="Y102" s="126" t="s">
        <v>532</v>
      </c>
      <c r="Z102" s="20" t="s">
        <v>67</v>
      </c>
      <c r="AA102" s="20" t="s">
        <v>327</v>
      </c>
      <c r="AB102" s="126" t="s">
        <v>533</v>
      </c>
      <c r="AC102" s="120" t="s">
        <v>62</v>
      </c>
      <c r="AD102" s="133">
        <v>45180</v>
      </c>
      <c r="AE102" s="25">
        <f t="shared" si="3"/>
        <v>76</v>
      </c>
    </row>
    <row r="103" spans="1:33" s="17" customFormat="1" ht="255">
      <c r="A103" s="115" t="s">
        <v>525</v>
      </c>
      <c r="B103" s="186" t="str">
        <f>IF(A103="","",VLOOKUP(A103,dados!$A$1:$B$24,2,FALSE))</f>
        <v>Diretoria de Material e Patrimônio</v>
      </c>
      <c r="C103" s="230" t="s">
        <v>534</v>
      </c>
      <c r="D103" s="229" t="s">
        <v>318</v>
      </c>
      <c r="E103" s="193" t="s">
        <v>535</v>
      </c>
      <c r="F103" s="98" t="s">
        <v>62</v>
      </c>
      <c r="G103" s="98" t="s">
        <v>536</v>
      </c>
      <c r="H103" s="98" t="s">
        <v>537</v>
      </c>
      <c r="I103" s="98" t="s">
        <v>538</v>
      </c>
      <c r="J103" s="98" t="s">
        <v>399</v>
      </c>
      <c r="K103" s="104" t="s">
        <v>539</v>
      </c>
      <c r="L103" s="333">
        <v>2000000</v>
      </c>
      <c r="M103" s="98" t="s">
        <v>62</v>
      </c>
      <c r="N103" s="98" t="s">
        <v>63</v>
      </c>
      <c r="O103" s="130" t="s">
        <v>57</v>
      </c>
      <c r="P103" s="125" t="s">
        <v>57</v>
      </c>
      <c r="Q103" s="135">
        <v>45184</v>
      </c>
      <c r="R103" s="135">
        <v>45231</v>
      </c>
      <c r="S103" s="263"/>
      <c r="T103" s="135">
        <v>45306</v>
      </c>
      <c r="U103" s="182"/>
      <c r="V103" s="21"/>
      <c r="W103" s="100" t="s">
        <v>65</v>
      </c>
      <c r="X103" s="24">
        <v>45267</v>
      </c>
      <c r="Y103" s="104" t="s">
        <v>540</v>
      </c>
      <c r="Z103" s="20" t="s">
        <v>67</v>
      </c>
      <c r="AA103" s="20" t="s">
        <v>68</v>
      </c>
      <c r="AB103" s="21" t="s">
        <v>541</v>
      </c>
      <c r="AC103" s="120"/>
      <c r="AD103" s="24">
        <v>45275</v>
      </c>
      <c r="AE103" s="25">
        <f t="shared" si="3"/>
        <v>8</v>
      </c>
      <c r="AF103" s="373" t="s">
        <v>542</v>
      </c>
    </row>
    <row r="104" spans="1:33" s="17" customFormat="1" ht="106.5">
      <c r="A104" s="225" t="s">
        <v>92</v>
      </c>
      <c r="B104" s="186" t="str">
        <f>IF('PCA Licit, Dispensa, Inexi'!$A156="","",VLOOKUP(A104,dados!$A$1:$B$24,2,FALSE))</f>
        <v>Diretoria de Tecnologia da Informação</v>
      </c>
      <c r="C104" s="109" t="s">
        <v>543</v>
      </c>
      <c r="D104" s="119" t="s">
        <v>318</v>
      </c>
      <c r="E104" s="194" t="s">
        <v>544</v>
      </c>
      <c r="F104" s="125" t="s">
        <v>62</v>
      </c>
      <c r="G104" s="104" t="s">
        <v>545</v>
      </c>
      <c r="H104" s="104" t="s">
        <v>546</v>
      </c>
      <c r="I104" s="204" t="s">
        <v>547</v>
      </c>
      <c r="J104" s="237" t="s">
        <v>61</v>
      </c>
      <c r="K104" s="104">
        <v>3000</v>
      </c>
      <c r="L104" s="328">
        <v>1000000</v>
      </c>
      <c r="M104" s="130" t="s">
        <v>62</v>
      </c>
      <c r="N104" s="130" t="s">
        <v>63</v>
      </c>
      <c r="O104" s="130" t="s">
        <v>57</v>
      </c>
      <c r="P104" s="130" t="s">
        <v>57</v>
      </c>
      <c r="Q104" s="111">
        <v>45028</v>
      </c>
      <c r="R104" s="111">
        <v>45053</v>
      </c>
      <c r="S104" s="266">
        <v>45136</v>
      </c>
      <c r="T104" s="111">
        <v>45122</v>
      </c>
      <c r="U104" s="201">
        <v>45248</v>
      </c>
      <c r="V104" s="21" t="s">
        <v>367</v>
      </c>
      <c r="W104" s="100" t="s">
        <v>65</v>
      </c>
      <c r="X104" s="201">
        <v>45132</v>
      </c>
      <c r="Y104" s="104" t="s">
        <v>548</v>
      </c>
      <c r="Z104" s="20" t="s">
        <v>67</v>
      </c>
      <c r="AA104" s="20" t="s">
        <v>327</v>
      </c>
      <c r="AB104" s="100" t="s">
        <v>549</v>
      </c>
      <c r="AC104" s="120" t="s">
        <v>62</v>
      </c>
      <c r="AD104" s="201">
        <v>45301</v>
      </c>
      <c r="AE104" s="25">
        <f t="shared" si="3"/>
        <v>169</v>
      </c>
      <c r="AF104" s="100"/>
      <c r="AG104" s="209">
        <v>45050</v>
      </c>
    </row>
    <row r="105" spans="1:33" s="17" customFormat="1" ht="105">
      <c r="A105" s="226" t="s">
        <v>315</v>
      </c>
      <c r="B105" s="228" t="s">
        <v>316</v>
      </c>
      <c r="C105" s="232" t="s">
        <v>550</v>
      </c>
      <c r="D105" s="232" t="s">
        <v>318</v>
      </c>
      <c r="E105" s="243" t="s">
        <v>551</v>
      </c>
      <c r="F105" s="98" t="s">
        <v>57</v>
      </c>
      <c r="G105" s="98" t="s">
        <v>552</v>
      </c>
      <c r="H105" s="98" t="s">
        <v>321</v>
      </c>
      <c r="I105" s="98" t="s">
        <v>553</v>
      </c>
      <c r="J105" s="98" t="s">
        <v>323</v>
      </c>
      <c r="K105" s="98" t="s">
        <v>554</v>
      </c>
      <c r="L105" s="333">
        <v>416000</v>
      </c>
      <c r="M105" s="98" t="s">
        <v>62</v>
      </c>
      <c r="N105" s="98" t="s">
        <v>474</v>
      </c>
      <c r="O105" s="98" t="s">
        <v>57</v>
      </c>
      <c r="P105" s="98" t="s">
        <v>57</v>
      </c>
      <c r="Q105" s="261">
        <v>45040</v>
      </c>
      <c r="R105" s="261">
        <v>45107</v>
      </c>
      <c r="S105" s="98" t="s">
        <v>325</v>
      </c>
      <c r="T105" s="261">
        <v>45169</v>
      </c>
      <c r="U105" s="120" t="s">
        <v>325</v>
      </c>
      <c r="V105" s="120" t="s">
        <v>555</v>
      </c>
      <c r="W105" s="100" t="s">
        <v>65</v>
      </c>
      <c r="X105" s="201"/>
      <c r="Y105" s="104" t="s">
        <v>152</v>
      </c>
      <c r="Z105" s="120" t="s">
        <v>491</v>
      </c>
      <c r="AA105" s="120" t="s">
        <v>90</v>
      </c>
      <c r="AB105" s="120" t="s">
        <v>325</v>
      </c>
      <c r="AC105" s="120" t="s">
        <v>70</v>
      </c>
      <c r="AD105" s="202"/>
      <c r="AE105" s="25" t="str">
        <f t="shared" si="3"/>
        <v/>
      </c>
      <c r="AF105" s="180" t="s">
        <v>556</v>
      </c>
    </row>
    <row r="106" spans="1:33" s="17" customFormat="1" ht="120">
      <c r="A106" s="115" t="s">
        <v>92</v>
      </c>
      <c r="B106" s="186" t="str">
        <f>IF('PCA Licit, Dispensa, Inexi'!$A72="","",VLOOKUP(A106,dados!$A$1:$B$24,2,FALSE))</f>
        <v>Diretoria de Tecnologia da Informação</v>
      </c>
      <c r="C106" s="122" t="s">
        <v>557</v>
      </c>
      <c r="D106" s="119" t="s">
        <v>94</v>
      </c>
      <c r="E106" s="191">
        <v>27740</v>
      </c>
      <c r="F106" s="125" t="s">
        <v>57</v>
      </c>
      <c r="G106" s="122" t="s">
        <v>558</v>
      </c>
      <c r="H106" s="127" t="s">
        <v>96</v>
      </c>
      <c r="I106" s="127" t="s">
        <v>559</v>
      </c>
      <c r="J106" s="127" t="s">
        <v>333</v>
      </c>
      <c r="K106" s="127">
        <v>1</v>
      </c>
      <c r="L106" s="325">
        <v>2021147.4</v>
      </c>
      <c r="M106" s="125" t="s">
        <v>62</v>
      </c>
      <c r="N106" s="125" t="s">
        <v>63</v>
      </c>
      <c r="O106" s="130" t="s">
        <v>57</v>
      </c>
      <c r="P106" s="125" t="s">
        <v>57</v>
      </c>
      <c r="Q106" s="132">
        <v>45432</v>
      </c>
      <c r="R106" s="132">
        <v>45523</v>
      </c>
      <c r="S106" s="135"/>
      <c r="T106" s="135">
        <v>45596</v>
      </c>
      <c r="U106" s="24"/>
      <c r="V106" s="21" t="s">
        <v>555</v>
      </c>
      <c r="W106" s="100" t="s">
        <v>65</v>
      </c>
      <c r="X106" s="24"/>
      <c r="Y106" s="104" t="s">
        <v>560</v>
      </c>
      <c r="Z106" s="20" t="s">
        <v>491</v>
      </c>
      <c r="AA106" s="20" t="s">
        <v>90</v>
      </c>
      <c r="AB106" s="21"/>
      <c r="AC106" s="120" t="s">
        <v>70</v>
      </c>
      <c r="AD106" s="24"/>
      <c r="AE106" s="25" t="str">
        <f t="shared" si="3"/>
        <v/>
      </c>
      <c r="AF106" s="24" t="s">
        <v>561</v>
      </c>
    </row>
    <row r="107" spans="1:33" s="17" customFormat="1" ht="167.25">
      <c r="A107" s="223" t="s">
        <v>562</v>
      </c>
      <c r="B107" s="186" t="s">
        <v>563</v>
      </c>
      <c r="C107" s="229" t="s">
        <v>564</v>
      </c>
      <c r="D107" s="229" t="s">
        <v>74</v>
      </c>
      <c r="E107" s="229" t="s">
        <v>565</v>
      </c>
      <c r="F107" s="125" t="s">
        <v>57</v>
      </c>
      <c r="G107" s="127" t="s">
        <v>566</v>
      </c>
      <c r="H107" s="127" t="s">
        <v>567</v>
      </c>
      <c r="I107" s="127" t="s">
        <v>568</v>
      </c>
      <c r="J107" s="237" t="s">
        <v>61</v>
      </c>
      <c r="K107" s="127" t="s">
        <v>569</v>
      </c>
      <c r="L107" s="325">
        <v>820000</v>
      </c>
      <c r="M107" s="125" t="s">
        <v>57</v>
      </c>
      <c r="N107" s="125" t="s">
        <v>63</v>
      </c>
      <c r="O107" s="130" t="s">
        <v>57</v>
      </c>
      <c r="P107" s="125" t="s">
        <v>57</v>
      </c>
      <c r="Q107" s="135">
        <v>44986</v>
      </c>
      <c r="R107" s="135">
        <v>45047</v>
      </c>
      <c r="S107" s="135">
        <v>45119</v>
      </c>
      <c r="T107" s="135">
        <v>45092</v>
      </c>
      <c r="U107" s="24">
        <v>45180</v>
      </c>
      <c r="V107" s="21" t="s">
        <v>109</v>
      </c>
      <c r="W107" s="100" t="s">
        <v>65</v>
      </c>
      <c r="X107" s="24">
        <v>45146</v>
      </c>
      <c r="Y107" s="21" t="s">
        <v>570</v>
      </c>
      <c r="Z107" s="20" t="s">
        <v>67</v>
      </c>
      <c r="AA107" s="20" t="s">
        <v>68</v>
      </c>
      <c r="AB107" s="21" t="s">
        <v>571</v>
      </c>
      <c r="AC107" s="120" t="s">
        <v>70</v>
      </c>
      <c r="AD107" s="24">
        <v>45163</v>
      </c>
      <c r="AE107" s="25">
        <f t="shared" si="3"/>
        <v>17</v>
      </c>
      <c r="AF107" s="310" t="s">
        <v>572</v>
      </c>
      <c r="AG107" s="208" t="s">
        <v>573</v>
      </c>
    </row>
    <row r="108" spans="1:33" s="17" customFormat="1" ht="76.5">
      <c r="A108" s="223" t="s">
        <v>54</v>
      </c>
      <c r="B108" s="186" t="str">
        <f>IF(A108="","",VLOOKUP(A108,dados!$A$1:$B$24,2,FALSE))</f>
        <v>Diretoria de Engenharia e Arquitetura</v>
      </c>
      <c r="C108" s="229" t="s">
        <v>574</v>
      </c>
      <c r="D108" s="237" t="s">
        <v>74</v>
      </c>
      <c r="E108" s="229">
        <v>2771</v>
      </c>
      <c r="F108" s="125" t="s">
        <v>57</v>
      </c>
      <c r="G108" s="127" t="s">
        <v>575</v>
      </c>
      <c r="H108" s="127" t="s">
        <v>59</v>
      </c>
      <c r="I108" s="248" t="s">
        <v>338</v>
      </c>
      <c r="J108" s="62" t="s">
        <v>61</v>
      </c>
      <c r="K108" s="127" t="s">
        <v>70</v>
      </c>
      <c r="L108" s="325">
        <v>100000</v>
      </c>
      <c r="M108" s="125" t="s">
        <v>62</v>
      </c>
      <c r="N108" s="125" t="s">
        <v>63</v>
      </c>
      <c r="O108" s="130" t="s">
        <v>57</v>
      </c>
      <c r="P108" s="125" t="s">
        <v>57</v>
      </c>
      <c r="Q108" s="135">
        <v>45084</v>
      </c>
      <c r="R108" s="132">
        <v>45201</v>
      </c>
      <c r="S108" s="135">
        <v>45240</v>
      </c>
      <c r="T108" s="135">
        <v>45264</v>
      </c>
      <c r="U108" s="24">
        <v>45301</v>
      </c>
      <c r="V108" s="21" t="s">
        <v>109</v>
      </c>
      <c r="W108" s="100" t="s">
        <v>65</v>
      </c>
      <c r="X108" s="24">
        <v>45222</v>
      </c>
      <c r="Y108" s="104" t="s">
        <v>576</v>
      </c>
      <c r="Z108" s="20" t="s">
        <v>67</v>
      </c>
      <c r="AA108" s="20" t="s">
        <v>327</v>
      </c>
      <c r="AB108" s="21" t="s">
        <v>577</v>
      </c>
      <c r="AC108" s="120" t="s">
        <v>70</v>
      </c>
      <c r="AD108" s="24">
        <v>45275</v>
      </c>
      <c r="AE108" s="25">
        <f t="shared" si="3"/>
        <v>53</v>
      </c>
      <c r="AF108" s="310" t="s">
        <v>578</v>
      </c>
      <c r="AG108" s="206" t="s">
        <v>579</v>
      </c>
    </row>
    <row r="109" spans="1:33" s="17" customFormat="1" ht="45">
      <c r="A109" s="223" t="s">
        <v>54</v>
      </c>
      <c r="B109" s="186" t="str">
        <f>IF(A109="","",VLOOKUP(A109,dados!$A$1:$B$24,2,FALSE))</f>
        <v>Diretoria de Engenharia e Arquitetura</v>
      </c>
      <c r="C109" s="229" t="s">
        <v>580</v>
      </c>
      <c r="D109" s="237" t="s">
        <v>74</v>
      </c>
      <c r="E109" s="239">
        <v>3557</v>
      </c>
      <c r="F109" s="125" t="s">
        <v>57</v>
      </c>
      <c r="G109" s="127" t="s">
        <v>58</v>
      </c>
      <c r="H109" s="127" t="s">
        <v>59</v>
      </c>
      <c r="I109" s="248" t="s">
        <v>581</v>
      </c>
      <c r="J109" s="62" t="s">
        <v>61</v>
      </c>
      <c r="K109" s="127" t="s">
        <v>70</v>
      </c>
      <c r="L109" s="325">
        <v>15000</v>
      </c>
      <c r="M109" s="125" t="s">
        <v>62</v>
      </c>
      <c r="N109" s="125" t="s">
        <v>63</v>
      </c>
      <c r="O109" s="130" t="s">
        <v>57</v>
      </c>
      <c r="P109" s="125" t="s">
        <v>57</v>
      </c>
      <c r="Q109" s="132">
        <v>44939</v>
      </c>
      <c r="R109" s="132">
        <v>44998</v>
      </c>
      <c r="S109" s="135">
        <v>45036</v>
      </c>
      <c r="T109" s="135">
        <v>45058</v>
      </c>
      <c r="U109" s="24">
        <v>45097</v>
      </c>
      <c r="V109" s="21" t="s">
        <v>109</v>
      </c>
      <c r="W109" s="100" t="s">
        <v>65</v>
      </c>
      <c r="X109" s="24"/>
      <c r="Y109" s="104" t="s">
        <v>582</v>
      </c>
      <c r="Z109" s="20" t="s">
        <v>491</v>
      </c>
      <c r="AA109" s="20" t="s">
        <v>327</v>
      </c>
      <c r="AB109" s="21"/>
      <c r="AC109" s="120"/>
      <c r="AD109" s="24"/>
      <c r="AE109" s="25" t="str">
        <f t="shared" ref="AE109:AE140" si="4">IF(AD109="","",DATEDIF(X109,AD109,"d"))</f>
        <v/>
      </c>
      <c r="AF109" s="24" t="s">
        <v>583</v>
      </c>
      <c r="AG109" s="208" t="s">
        <v>584</v>
      </c>
    </row>
    <row r="110" spans="1:33" s="17" customFormat="1" ht="60.75">
      <c r="A110" s="51" t="s">
        <v>92</v>
      </c>
      <c r="B110" s="31" t="str">
        <f>IF('PCA Licit, Dispensa, Inexi'!$A71="","",VLOOKUP(A110,dados!$A$1:$B$24,2,FALSE))</f>
        <v>Diretoria de Tecnologia da Informação</v>
      </c>
      <c r="C110" s="96" t="s">
        <v>585</v>
      </c>
      <c r="D110" s="58" t="s">
        <v>94</v>
      </c>
      <c r="E110" s="190">
        <v>27022</v>
      </c>
      <c r="F110" s="125" t="s">
        <v>57</v>
      </c>
      <c r="G110" s="96" t="s">
        <v>586</v>
      </c>
      <c r="H110" s="21" t="s">
        <v>331</v>
      </c>
      <c r="I110" s="21" t="s">
        <v>587</v>
      </c>
      <c r="J110" s="127" t="s">
        <v>333</v>
      </c>
      <c r="K110" s="21" t="s">
        <v>588</v>
      </c>
      <c r="L110" s="323">
        <v>2200000</v>
      </c>
      <c r="M110" s="20" t="s">
        <v>62</v>
      </c>
      <c r="N110" s="20" t="s">
        <v>63</v>
      </c>
      <c r="O110" s="53" t="s">
        <v>57</v>
      </c>
      <c r="P110" s="20" t="s">
        <v>57</v>
      </c>
      <c r="Q110" s="56">
        <v>44562</v>
      </c>
      <c r="R110" s="56">
        <v>44957</v>
      </c>
      <c r="S110" s="24">
        <v>45383</v>
      </c>
      <c r="T110" s="24">
        <v>45036</v>
      </c>
      <c r="U110" s="24">
        <v>45445</v>
      </c>
      <c r="V110" s="21" t="s">
        <v>326</v>
      </c>
      <c r="W110" s="100" t="s">
        <v>65</v>
      </c>
      <c r="X110" s="24"/>
      <c r="Y110" s="96" t="s">
        <v>589</v>
      </c>
      <c r="Z110" s="20" t="s">
        <v>153</v>
      </c>
      <c r="AA110" s="20" t="s">
        <v>327</v>
      </c>
      <c r="AB110" s="21"/>
      <c r="AC110" s="120"/>
      <c r="AD110" s="24"/>
      <c r="AE110" s="25" t="str">
        <f t="shared" si="4"/>
        <v/>
      </c>
      <c r="AF110" s="24" t="s">
        <v>590</v>
      </c>
      <c r="AG110" s="206" t="s">
        <v>591</v>
      </c>
    </row>
    <row r="111" spans="1:33" s="17" customFormat="1">
      <c r="A111" s="51" t="s">
        <v>92</v>
      </c>
      <c r="B111" s="31" t="str">
        <f>IF('PCA Licit, Dispensa, Inexi'!$A84="","",VLOOKUP(A111,dados!$A$1:$B$24,2,FALSE))</f>
        <v>Diretoria de Tecnologia da Informação</v>
      </c>
      <c r="C111" s="96" t="s">
        <v>592</v>
      </c>
      <c r="D111" s="58" t="s">
        <v>94</v>
      </c>
      <c r="E111" s="190">
        <v>27472</v>
      </c>
      <c r="F111" s="125" t="s">
        <v>62</v>
      </c>
      <c r="G111" s="96" t="s">
        <v>593</v>
      </c>
      <c r="H111" s="21" t="s">
        <v>96</v>
      </c>
      <c r="I111" s="21" t="s">
        <v>594</v>
      </c>
      <c r="J111" s="127" t="s">
        <v>333</v>
      </c>
      <c r="K111" s="21">
        <v>10300</v>
      </c>
      <c r="L111" s="323">
        <v>4000000</v>
      </c>
      <c r="M111" s="20" t="s">
        <v>57</v>
      </c>
      <c r="N111" s="20" t="s">
        <v>63</v>
      </c>
      <c r="O111" s="53" t="s">
        <v>62</v>
      </c>
      <c r="P111" s="20" t="s">
        <v>57</v>
      </c>
      <c r="Q111" s="56">
        <v>45140</v>
      </c>
      <c r="R111" s="56">
        <v>45200</v>
      </c>
      <c r="S111" s="24">
        <v>45447</v>
      </c>
      <c r="T111" s="24">
        <v>45200</v>
      </c>
      <c r="U111" s="24">
        <v>45586</v>
      </c>
      <c r="V111" s="21" t="s">
        <v>109</v>
      </c>
      <c r="W111" s="21" t="s">
        <v>343</v>
      </c>
      <c r="X111" s="24"/>
      <c r="Y111" s="100" t="s">
        <v>152</v>
      </c>
      <c r="Z111" s="20" t="s">
        <v>153</v>
      </c>
      <c r="AA111" s="20" t="s">
        <v>327</v>
      </c>
      <c r="AB111" s="21"/>
      <c r="AC111" s="120"/>
      <c r="AD111" s="24"/>
      <c r="AE111" s="25" t="str">
        <f t="shared" si="4"/>
        <v/>
      </c>
      <c r="AF111" s="276" t="s">
        <v>595</v>
      </c>
      <c r="AG111" s="206">
        <v>45145</v>
      </c>
    </row>
    <row r="112" spans="1:33" s="17" customFormat="1" ht="76.5">
      <c r="A112" s="51" t="s">
        <v>92</v>
      </c>
      <c r="B112" s="31" t="str">
        <f>IF('PCA Licit, Dispensa, Inexi'!$A86="","",VLOOKUP(A112,dados!$A$1:$B$24,2,FALSE))</f>
        <v>Diretoria de Tecnologia da Informação</v>
      </c>
      <c r="C112" s="96" t="s">
        <v>596</v>
      </c>
      <c r="D112" s="58" t="s">
        <v>318</v>
      </c>
      <c r="E112" s="190">
        <v>13757</v>
      </c>
      <c r="F112" s="125" t="s">
        <v>62</v>
      </c>
      <c r="G112" s="96" t="s">
        <v>597</v>
      </c>
      <c r="H112" s="21" t="s">
        <v>96</v>
      </c>
      <c r="I112" s="21" t="s">
        <v>598</v>
      </c>
      <c r="J112" s="127" t="s">
        <v>61</v>
      </c>
      <c r="K112" s="21" t="s">
        <v>599</v>
      </c>
      <c r="L112" s="323">
        <v>4000000</v>
      </c>
      <c r="M112" s="20" t="s">
        <v>62</v>
      </c>
      <c r="N112" s="20" t="s">
        <v>63</v>
      </c>
      <c r="O112" s="53" t="s">
        <v>57</v>
      </c>
      <c r="P112" s="20" t="s">
        <v>62</v>
      </c>
      <c r="Q112" s="56">
        <v>45089</v>
      </c>
      <c r="R112" s="56">
        <v>45156</v>
      </c>
      <c r="S112" s="24"/>
      <c r="T112" s="24">
        <v>45236</v>
      </c>
      <c r="U112" s="24"/>
      <c r="V112" s="21" t="s">
        <v>109</v>
      </c>
      <c r="W112" s="21" t="s">
        <v>343</v>
      </c>
      <c r="X112" s="24">
        <v>45184</v>
      </c>
      <c r="Y112" s="96" t="s">
        <v>600</v>
      </c>
      <c r="Z112" s="20" t="s">
        <v>67</v>
      </c>
      <c r="AA112" s="20" t="s">
        <v>327</v>
      </c>
      <c r="AB112" s="21" t="s">
        <v>601</v>
      </c>
      <c r="AC112" s="120" t="s">
        <v>57</v>
      </c>
      <c r="AD112" s="24">
        <v>45237</v>
      </c>
      <c r="AE112" s="25">
        <f t="shared" si="4"/>
        <v>53</v>
      </c>
      <c r="AF112" s="24"/>
      <c r="AG112" s="208" t="s">
        <v>602</v>
      </c>
    </row>
    <row r="113" spans="1:33" s="17" customFormat="1" ht="150">
      <c r="A113" s="51" t="s">
        <v>92</v>
      </c>
      <c r="B113" s="31" t="str">
        <f>IF('PCA Licit, Dispensa, Inexi'!$A89="","",VLOOKUP(A113,dados!$A$1:$B$24,2,FALSE))</f>
        <v>Diretoria de Tecnologia da Informação</v>
      </c>
      <c r="C113" s="96" t="s">
        <v>603</v>
      </c>
      <c r="D113" s="58" t="s">
        <v>94</v>
      </c>
      <c r="E113" s="190">
        <v>26077</v>
      </c>
      <c r="F113" s="20" t="s">
        <v>57</v>
      </c>
      <c r="G113" s="96" t="s">
        <v>604</v>
      </c>
      <c r="H113" s="21" t="s">
        <v>96</v>
      </c>
      <c r="I113" s="21" t="s">
        <v>605</v>
      </c>
      <c r="J113" s="21" t="s">
        <v>333</v>
      </c>
      <c r="K113" s="21" t="s">
        <v>606</v>
      </c>
      <c r="L113" s="323">
        <v>600000</v>
      </c>
      <c r="M113" s="20" t="s">
        <v>57</v>
      </c>
      <c r="N113" s="20" t="s">
        <v>79</v>
      </c>
      <c r="O113" s="53" t="s">
        <v>57</v>
      </c>
      <c r="P113" s="20" t="s">
        <v>57</v>
      </c>
      <c r="Q113" s="56">
        <v>45095</v>
      </c>
      <c r="R113" s="56">
        <v>45187</v>
      </c>
      <c r="S113" s="24"/>
      <c r="T113" s="24">
        <v>45278</v>
      </c>
      <c r="U113" s="24"/>
      <c r="V113" s="21" t="s">
        <v>109</v>
      </c>
      <c r="W113" s="100" t="s">
        <v>65</v>
      </c>
      <c r="X113" s="24"/>
      <c r="Y113" s="104" t="s">
        <v>152</v>
      </c>
      <c r="Z113" s="20" t="s">
        <v>607</v>
      </c>
      <c r="AA113" s="20" t="s">
        <v>327</v>
      </c>
      <c r="AB113" s="21"/>
      <c r="AC113" s="120"/>
      <c r="AD113" s="24"/>
      <c r="AE113" s="25" t="str">
        <f t="shared" si="4"/>
        <v/>
      </c>
      <c r="AF113" s="311" t="s">
        <v>608</v>
      </c>
      <c r="AG113" s="213">
        <v>45145</v>
      </c>
    </row>
    <row r="114" spans="1:33" s="17" customFormat="1" ht="60.75">
      <c r="A114" s="222" t="s">
        <v>425</v>
      </c>
      <c r="B114" s="227" t="s">
        <v>609</v>
      </c>
      <c r="C114" s="222" t="s">
        <v>610</v>
      </c>
      <c r="D114" s="222" t="s">
        <v>74</v>
      </c>
      <c r="E114" s="241">
        <v>3417</v>
      </c>
      <c r="F114" s="100" t="s">
        <v>57</v>
      </c>
      <c r="G114" s="100" t="s">
        <v>611</v>
      </c>
      <c r="H114" s="100" t="s">
        <v>612</v>
      </c>
      <c r="I114" s="100" t="s">
        <v>613</v>
      </c>
      <c r="J114" s="100" t="s">
        <v>107</v>
      </c>
      <c r="K114" s="100" t="s">
        <v>614</v>
      </c>
      <c r="L114" s="322">
        <v>48775.8</v>
      </c>
      <c r="M114" s="100" t="s">
        <v>62</v>
      </c>
      <c r="N114" s="100" t="s">
        <v>79</v>
      </c>
      <c r="O114" s="260" t="s">
        <v>57</v>
      </c>
      <c r="P114" s="100" t="s">
        <v>57</v>
      </c>
      <c r="Q114" s="201">
        <v>45140</v>
      </c>
      <c r="R114" s="201">
        <v>45201</v>
      </c>
      <c r="S114" s="100" t="s">
        <v>325</v>
      </c>
      <c r="T114" s="201">
        <v>45279</v>
      </c>
      <c r="U114" s="24"/>
      <c r="V114" s="21" t="s">
        <v>489</v>
      </c>
      <c r="W114" s="100" t="s">
        <v>65</v>
      </c>
      <c r="X114" s="24">
        <v>45146</v>
      </c>
      <c r="Y114" s="21" t="s">
        <v>615</v>
      </c>
      <c r="Z114" s="20" t="s">
        <v>67</v>
      </c>
      <c r="AA114" s="20" t="s">
        <v>327</v>
      </c>
      <c r="AB114" s="21" t="s">
        <v>616</v>
      </c>
      <c r="AC114" s="120" t="s">
        <v>70</v>
      </c>
      <c r="AD114" s="24">
        <v>45231</v>
      </c>
      <c r="AE114" s="25">
        <f t="shared" si="4"/>
        <v>85</v>
      </c>
      <c r="AF114" s="24"/>
      <c r="AG114" s="206">
        <v>45145</v>
      </c>
    </row>
    <row r="115" spans="1:33" s="17" customFormat="1" ht="121.5">
      <c r="A115" s="108" t="s">
        <v>425</v>
      </c>
      <c r="B115" s="227" t="s">
        <v>609</v>
      </c>
      <c r="C115" s="108" t="s">
        <v>617</v>
      </c>
      <c r="D115" s="108" t="s">
        <v>74</v>
      </c>
      <c r="E115" s="241">
        <v>24112</v>
      </c>
      <c r="F115" s="100" t="s">
        <v>57</v>
      </c>
      <c r="G115" s="100" t="s">
        <v>618</v>
      </c>
      <c r="H115" s="100" t="s">
        <v>612</v>
      </c>
      <c r="I115" s="100" t="s">
        <v>619</v>
      </c>
      <c r="J115" s="100" t="s">
        <v>399</v>
      </c>
      <c r="K115" s="100" t="s">
        <v>620</v>
      </c>
      <c r="L115" s="322">
        <v>51000</v>
      </c>
      <c r="M115" s="100" t="s">
        <v>62</v>
      </c>
      <c r="N115" s="100" t="s">
        <v>474</v>
      </c>
      <c r="O115" s="260" t="s">
        <v>57</v>
      </c>
      <c r="P115" s="100" t="s">
        <v>57</v>
      </c>
      <c r="Q115" s="201">
        <v>45140</v>
      </c>
      <c r="R115" s="201">
        <v>45201</v>
      </c>
      <c r="S115" s="100" t="s">
        <v>325</v>
      </c>
      <c r="T115" s="201">
        <v>45279</v>
      </c>
      <c r="U115" s="24"/>
      <c r="V115" s="21" t="s">
        <v>109</v>
      </c>
      <c r="W115" s="100" t="s">
        <v>65</v>
      </c>
      <c r="X115" s="24">
        <v>45089</v>
      </c>
      <c r="Y115" s="21" t="s">
        <v>621</v>
      </c>
      <c r="Z115" s="20" t="s">
        <v>67</v>
      </c>
      <c r="AA115" s="20" t="s">
        <v>327</v>
      </c>
      <c r="AB115" s="21" t="s">
        <v>622</v>
      </c>
      <c r="AC115" s="120" t="s">
        <v>70</v>
      </c>
      <c r="AD115" s="24">
        <v>45163</v>
      </c>
      <c r="AE115" s="25">
        <f t="shared" si="4"/>
        <v>74</v>
      </c>
      <c r="AF115" s="24"/>
    </row>
    <row r="116" spans="1:33" s="17" customFormat="1" ht="91.5">
      <c r="A116" s="222" t="s">
        <v>425</v>
      </c>
      <c r="B116" s="227" t="s">
        <v>609</v>
      </c>
      <c r="C116" s="222" t="s">
        <v>623</v>
      </c>
      <c r="D116" s="108" t="s">
        <v>74</v>
      </c>
      <c r="E116" s="241">
        <v>3697</v>
      </c>
      <c r="F116" s="100" t="s">
        <v>57</v>
      </c>
      <c r="G116" s="100" t="s">
        <v>624</v>
      </c>
      <c r="H116" s="100" t="s">
        <v>625</v>
      </c>
      <c r="I116" s="100" t="s">
        <v>626</v>
      </c>
      <c r="J116" s="100" t="s">
        <v>61</v>
      </c>
      <c r="K116" s="100" t="s">
        <v>627</v>
      </c>
      <c r="L116" s="322">
        <v>177025</v>
      </c>
      <c r="M116" s="100" t="s">
        <v>62</v>
      </c>
      <c r="N116" s="100" t="s">
        <v>63</v>
      </c>
      <c r="O116" s="260" t="s">
        <v>57</v>
      </c>
      <c r="P116" s="100" t="s">
        <v>57</v>
      </c>
      <c r="Q116" s="201">
        <v>45066</v>
      </c>
      <c r="R116" s="201">
        <v>45116</v>
      </c>
      <c r="S116" s="100" t="s">
        <v>325</v>
      </c>
      <c r="T116" s="201">
        <v>45178</v>
      </c>
      <c r="U116" s="24"/>
      <c r="V116" s="21" t="s">
        <v>109</v>
      </c>
      <c r="W116" s="100" t="s">
        <v>65</v>
      </c>
      <c r="X116" s="24">
        <v>45089</v>
      </c>
      <c r="Y116" s="21" t="s">
        <v>628</v>
      </c>
      <c r="Z116" s="20" t="s">
        <v>67</v>
      </c>
      <c r="AA116" s="20" t="s">
        <v>327</v>
      </c>
      <c r="AB116" s="21" t="s">
        <v>629</v>
      </c>
      <c r="AC116" s="120" t="s">
        <v>70</v>
      </c>
      <c r="AD116" s="24">
        <v>45138</v>
      </c>
      <c r="AE116" s="25">
        <f t="shared" si="4"/>
        <v>49</v>
      </c>
      <c r="AF116" s="305"/>
      <c r="AG116" s="208" t="s">
        <v>630</v>
      </c>
    </row>
    <row r="117" spans="1:33" s="17" customFormat="1" ht="106.5">
      <c r="A117" s="52" t="s">
        <v>54</v>
      </c>
      <c r="B117" s="31" t="str">
        <f>IF('PCA Licit, Dispensa, Inexi'!$A115="","",VLOOKUP(A117,dados!$A$1:$B$24,2,FALSE))</f>
        <v>Diretoria de Engenharia e Arquitetura</v>
      </c>
      <c r="C117" s="57" t="s">
        <v>631</v>
      </c>
      <c r="D117" s="58" t="s">
        <v>56</v>
      </c>
      <c r="E117" s="52">
        <v>1627</v>
      </c>
      <c r="F117" s="20" t="s">
        <v>57</v>
      </c>
      <c r="G117" s="21" t="s">
        <v>632</v>
      </c>
      <c r="H117" s="21" t="s">
        <v>59</v>
      </c>
      <c r="I117" s="21" t="s">
        <v>633</v>
      </c>
      <c r="J117" s="21" t="s">
        <v>61</v>
      </c>
      <c r="K117" s="20">
        <v>1</v>
      </c>
      <c r="L117" s="323">
        <v>20000000</v>
      </c>
      <c r="M117" s="20" t="s">
        <v>62</v>
      </c>
      <c r="N117" s="20" t="s">
        <v>63</v>
      </c>
      <c r="O117" s="20" t="s">
        <v>57</v>
      </c>
      <c r="P117" s="20" t="s">
        <v>57</v>
      </c>
      <c r="Q117" s="24">
        <v>44602</v>
      </c>
      <c r="R117" s="24">
        <v>44956</v>
      </c>
      <c r="S117" s="24"/>
      <c r="T117" s="24">
        <v>45031</v>
      </c>
      <c r="U117" s="24"/>
      <c r="V117" s="21" t="s">
        <v>80</v>
      </c>
      <c r="W117" s="100" t="s">
        <v>65</v>
      </c>
      <c r="X117" s="24">
        <v>44981</v>
      </c>
      <c r="Y117" s="21" t="s">
        <v>634</v>
      </c>
      <c r="Z117" s="20" t="s">
        <v>67</v>
      </c>
      <c r="AA117" s="20" t="s">
        <v>327</v>
      </c>
      <c r="AB117" s="21" t="s">
        <v>635</v>
      </c>
      <c r="AC117" s="120" t="s">
        <v>70</v>
      </c>
      <c r="AD117" s="24">
        <v>45064</v>
      </c>
      <c r="AE117" s="25">
        <f t="shared" si="4"/>
        <v>83</v>
      </c>
      <c r="AF117" s="24" t="s">
        <v>636</v>
      </c>
    </row>
    <row r="118" spans="1:33" s="17" customFormat="1">
      <c r="A118" s="52" t="s">
        <v>54</v>
      </c>
      <c r="B118" s="31" t="str">
        <f>IF('PCA Licit, Dispensa, Inexi'!$A119="","",VLOOKUP(A118,dados!$A$1:$B$24,2,FALSE))</f>
        <v>Diretoria de Engenharia e Arquitetura</v>
      </c>
      <c r="C118" s="58" t="s">
        <v>637</v>
      </c>
      <c r="D118" s="58" t="s">
        <v>74</v>
      </c>
      <c r="E118" s="52">
        <v>3557</v>
      </c>
      <c r="F118" s="20" t="s">
        <v>57</v>
      </c>
      <c r="G118" s="21" t="s">
        <v>638</v>
      </c>
      <c r="H118" s="21" t="s">
        <v>59</v>
      </c>
      <c r="I118" s="21" t="s">
        <v>639</v>
      </c>
      <c r="J118" s="21" t="s">
        <v>61</v>
      </c>
      <c r="K118" s="20">
        <v>1</v>
      </c>
      <c r="L118" s="323">
        <v>20000</v>
      </c>
      <c r="M118" s="20" t="s">
        <v>62</v>
      </c>
      <c r="N118" s="20" t="s">
        <v>63</v>
      </c>
      <c r="O118" s="20" t="s">
        <v>57</v>
      </c>
      <c r="P118" s="20" t="s">
        <v>57</v>
      </c>
      <c r="Q118" s="24">
        <v>45065</v>
      </c>
      <c r="R118" s="24">
        <v>45160</v>
      </c>
      <c r="S118" s="20"/>
      <c r="T118" s="24">
        <v>45220</v>
      </c>
      <c r="U118" s="20"/>
      <c r="V118" s="21" t="s">
        <v>109</v>
      </c>
      <c r="W118" s="100" t="s">
        <v>65</v>
      </c>
      <c r="X118" s="24"/>
      <c r="Y118" s="104" t="s">
        <v>152</v>
      </c>
      <c r="Z118" s="20" t="s">
        <v>153</v>
      </c>
      <c r="AA118" s="20" t="s">
        <v>327</v>
      </c>
      <c r="AB118" s="21"/>
      <c r="AC118" s="120"/>
      <c r="AD118" s="24"/>
      <c r="AE118" s="25" t="str">
        <f t="shared" si="4"/>
        <v/>
      </c>
      <c r="AF118" s="278" t="s">
        <v>640</v>
      </c>
      <c r="AG118" s="213">
        <v>45119</v>
      </c>
    </row>
    <row r="119" spans="1:33" s="17" customFormat="1">
      <c r="A119" s="52" t="s">
        <v>54</v>
      </c>
      <c r="B119" s="31" t="str">
        <f>IF('PCA Licit, Dispensa, Inexi'!$A120="","",VLOOKUP(A119,dados!$A$1:$B$24,2,FALSE))</f>
        <v>Diretoria de Engenharia e Arquitetura</v>
      </c>
      <c r="C119" s="58" t="s">
        <v>641</v>
      </c>
      <c r="D119" s="58" t="s">
        <v>74</v>
      </c>
      <c r="E119" s="52">
        <v>3557</v>
      </c>
      <c r="F119" s="20" t="s">
        <v>57</v>
      </c>
      <c r="G119" s="21" t="s">
        <v>642</v>
      </c>
      <c r="H119" s="21" t="s">
        <v>59</v>
      </c>
      <c r="I119" s="21" t="s">
        <v>643</v>
      </c>
      <c r="J119" s="21" t="s">
        <v>61</v>
      </c>
      <c r="K119" s="20">
        <v>1</v>
      </c>
      <c r="L119" s="323">
        <v>250000</v>
      </c>
      <c r="M119" s="20" t="s">
        <v>62</v>
      </c>
      <c r="N119" s="20" t="s">
        <v>63</v>
      </c>
      <c r="O119" s="20" t="s">
        <v>57</v>
      </c>
      <c r="P119" s="20" t="s">
        <v>57</v>
      </c>
      <c r="Q119" s="24">
        <v>45087</v>
      </c>
      <c r="R119" s="24">
        <v>45177</v>
      </c>
      <c r="S119" s="24"/>
      <c r="T119" s="24">
        <v>45237</v>
      </c>
      <c r="U119" s="24"/>
      <c r="V119" s="21" t="s">
        <v>326</v>
      </c>
      <c r="W119" s="100" t="s">
        <v>65</v>
      </c>
      <c r="X119" s="24">
        <v>45173</v>
      </c>
      <c r="Y119" s="104" t="s">
        <v>644</v>
      </c>
      <c r="Z119" s="20" t="s">
        <v>67</v>
      </c>
      <c r="AA119" s="20" t="s">
        <v>327</v>
      </c>
      <c r="AB119" s="21" t="s">
        <v>645</v>
      </c>
      <c r="AC119" s="120" t="s">
        <v>70</v>
      </c>
      <c r="AD119" s="24">
        <v>45224</v>
      </c>
      <c r="AE119" s="25">
        <f t="shared" si="4"/>
        <v>51</v>
      </c>
      <c r="AF119" s="305"/>
      <c r="AG119" s="213" t="s">
        <v>646</v>
      </c>
    </row>
    <row r="120" spans="1:33" s="17" customFormat="1" ht="76.5">
      <c r="A120" s="51" t="s">
        <v>514</v>
      </c>
      <c r="B120" s="31" t="str">
        <f>IF('PCA Licit, Dispensa, Inexi'!$A122="","",VLOOKUP(A120,dados!$A$1:$B$24,2,FALSE))</f>
        <v>Diretoria de Gestão de Pessoas</v>
      </c>
      <c r="C120" s="58" t="s">
        <v>647</v>
      </c>
      <c r="D120" s="58" t="s">
        <v>74</v>
      </c>
      <c r="E120" s="52">
        <v>15601</v>
      </c>
      <c r="F120" s="20" t="s">
        <v>57</v>
      </c>
      <c r="G120" s="21" t="s">
        <v>648</v>
      </c>
      <c r="H120" s="21" t="s">
        <v>517</v>
      </c>
      <c r="I120" s="21" t="s">
        <v>649</v>
      </c>
      <c r="J120" s="21" t="s">
        <v>61</v>
      </c>
      <c r="K120" s="20">
        <v>1</v>
      </c>
      <c r="L120" s="334">
        <v>6396113.6900000004</v>
      </c>
      <c r="M120" s="20" t="s">
        <v>62</v>
      </c>
      <c r="N120" s="20" t="s">
        <v>63</v>
      </c>
      <c r="O120" s="53" t="s">
        <v>57</v>
      </c>
      <c r="P120" s="20" t="s">
        <v>62</v>
      </c>
      <c r="Q120" s="24">
        <v>44991</v>
      </c>
      <c r="R120" s="24">
        <v>45083</v>
      </c>
      <c r="S120" s="24" t="s">
        <v>650</v>
      </c>
      <c r="T120" s="66">
        <v>45154</v>
      </c>
      <c r="U120" s="24" t="s">
        <v>651</v>
      </c>
      <c r="V120" s="21" t="s">
        <v>109</v>
      </c>
      <c r="W120" s="21" t="s">
        <v>326</v>
      </c>
      <c r="X120" s="24"/>
      <c r="Y120" s="316" t="s">
        <v>652</v>
      </c>
      <c r="Z120" s="20" t="s">
        <v>153</v>
      </c>
      <c r="AA120" s="20" t="s">
        <v>327</v>
      </c>
      <c r="AB120" s="21"/>
      <c r="AC120" s="120"/>
      <c r="AD120" s="24"/>
      <c r="AE120" s="25" t="str">
        <f t="shared" si="4"/>
        <v/>
      </c>
      <c r="AF120" s="24" t="s">
        <v>653</v>
      </c>
      <c r="AG120" s="208" t="s">
        <v>654</v>
      </c>
    </row>
    <row r="121" spans="1:33" s="17" customFormat="1" ht="120">
      <c r="A121" s="51" t="s">
        <v>84</v>
      </c>
      <c r="B121" s="31" t="str">
        <f>IF('PCA Licit, Dispensa, Inexi'!$A133="","",VLOOKUP(A121,dados!$A$1:$B$24,2,FALSE))</f>
        <v>Núcleo de Inteligência e Segurança Institucional</v>
      </c>
      <c r="C121" s="58" t="s">
        <v>655</v>
      </c>
      <c r="D121" s="58" t="s">
        <v>74</v>
      </c>
      <c r="E121" s="52">
        <v>8710</v>
      </c>
      <c r="F121" s="20" t="s">
        <v>57</v>
      </c>
      <c r="G121" s="21" t="s">
        <v>656</v>
      </c>
      <c r="H121" s="21" t="s">
        <v>657</v>
      </c>
      <c r="I121" s="21" t="s">
        <v>658</v>
      </c>
      <c r="J121" s="21" t="s">
        <v>659</v>
      </c>
      <c r="K121" s="20">
        <v>21</v>
      </c>
      <c r="L121" s="323">
        <v>462350</v>
      </c>
      <c r="M121" s="20" t="s">
        <v>57</v>
      </c>
      <c r="N121" s="20" t="s">
        <v>63</v>
      </c>
      <c r="O121" s="53" t="s">
        <v>57</v>
      </c>
      <c r="P121" s="20" t="s">
        <v>57</v>
      </c>
      <c r="Q121" s="24">
        <v>44935</v>
      </c>
      <c r="R121" s="24">
        <v>44985</v>
      </c>
      <c r="S121" s="24" t="s">
        <v>660</v>
      </c>
      <c r="T121" s="24">
        <v>45044</v>
      </c>
      <c r="U121" s="24" t="s">
        <v>661</v>
      </c>
      <c r="V121" s="21" t="s">
        <v>109</v>
      </c>
      <c r="W121" s="100" t="s">
        <v>65</v>
      </c>
      <c r="X121" s="24"/>
      <c r="Y121" s="21" t="s">
        <v>662</v>
      </c>
      <c r="Z121" s="20" t="s">
        <v>153</v>
      </c>
      <c r="AA121" s="20" t="s">
        <v>90</v>
      </c>
      <c r="AB121" s="21"/>
      <c r="AC121" s="120" t="s">
        <v>70</v>
      </c>
      <c r="AD121" s="24"/>
      <c r="AE121" s="25" t="str">
        <f t="shared" si="4"/>
        <v/>
      </c>
      <c r="AF121" s="24" t="s">
        <v>663</v>
      </c>
      <c r="AG121" s="208" t="s">
        <v>664</v>
      </c>
    </row>
    <row r="122" spans="1:33" s="17" customFormat="1" ht="75">
      <c r="A122" s="51" t="s">
        <v>84</v>
      </c>
      <c r="B122" s="31" t="str">
        <f>IF('PCA Licit, Dispensa, Inexi'!$A134="","",VLOOKUP(A122,dados!$A$1:$B$24,2,FALSE))</f>
        <v>Núcleo de Inteligência e Segurança Institucional</v>
      </c>
      <c r="C122" s="58" t="s">
        <v>665</v>
      </c>
      <c r="D122" s="58" t="s">
        <v>318</v>
      </c>
      <c r="E122" s="52">
        <v>459806</v>
      </c>
      <c r="F122" s="20" t="s">
        <v>57</v>
      </c>
      <c r="G122" s="21" t="s">
        <v>666</v>
      </c>
      <c r="H122" s="21" t="s">
        <v>657</v>
      </c>
      <c r="I122" s="21" t="s">
        <v>667</v>
      </c>
      <c r="J122" s="21" t="s">
        <v>659</v>
      </c>
      <c r="K122" s="20">
        <v>2</v>
      </c>
      <c r="L122" s="323">
        <v>960000</v>
      </c>
      <c r="M122" s="20" t="s">
        <v>57</v>
      </c>
      <c r="N122" s="20" t="s">
        <v>63</v>
      </c>
      <c r="O122" s="53" t="s">
        <v>57</v>
      </c>
      <c r="P122" s="20" t="s">
        <v>57</v>
      </c>
      <c r="Q122" s="24">
        <v>44958</v>
      </c>
      <c r="R122" s="24">
        <v>45000</v>
      </c>
      <c r="S122" s="24">
        <v>44957</v>
      </c>
      <c r="T122" s="24">
        <v>45061</v>
      </c>
      <c r="U122" s="24"/>
      <c r="V122" s="21" t="s">
        <v>109</v>
      </c>
      <c r="W122" s="100" t="s">
        <v>65</v>
      </c>
      <c r="X122" s="24"/>
      <c r="Y122" s="270" t="s">
        <v>152</v>
      </c>
      <c r="Z122" s="20" t="s">
        <v>153</v>
      </c>
      <c r="AA122" s="20" t="s">
        <v>327</v>
      </c>
      <c r="AB122" s="21"/>
      <c r="AC122" s="120"/>
      <c r="AD122" s="24"/>
      <c r="AE122" s="25" t="str">
        <f t="shared" si="4"/>
        <v/>
      </c>
      <c r="AF122" s="24" t="s">
        <v>668</v>
      </c>
    </row>
    <row r="123" spans="1:33" s="17" customFormat="1" ht="45">
      <c r="A123" s="51" t="s">
        <v>525</v>
      </c>
      <c r="B123" s="31" t="str">
        <f>IF(A123="","",VLOOKUP(A123,dados!$A$1:$B$24,2,FALSE))</f>
        <v>Diretoria de Material e Patrimônio</v>
      </c>
      <c r="C123" s="236" t="s">
        <v>669</v>
      </c>
      <c r="D123" s="57" t="s">
        <v>318</v>
      </c>
      <c r="E123" s="189" t="s">
        <v>670</v>
      </c>
      <c r="F123" s="120" t="s">
        <v>57</v>
      </c>
      <c r="G123" s="120" t="s">
        <v>671</v>
      </c>
      <c r="H123" s="120" t="s">
        <v>537</v>
      </c>
      <c r="I123" s="120" t="s">
        <v>672</v>
      </c>
      <c r="J123" s="120" t="s">
        <v>399</v>
      </c>
      <c r="K123" s="120" t="s">
        <v>673</v>
      </c>
      <c r="L123" s="330">
        <v>90000</v>
      </c>
      <c r="M123" s="236" t="s">
        <v>62</v>
      </c>
      <c r="N123" s="120" t="s">
        <v>63</v>
      </c>
      <c r="O123" s="20" t="s">
        <v>57</v>
      </c>
      <c r="P123" s="20" t="s">
        <v>57</v>
      </c>
      <c r="Q123" s="24">
        <v>45201</v>
      </c>
      <c r="R123" s="24">
        <v>45231</v>
      </c>
      <c r="S123" s="182"/>
      <c r="T123" s="24">
        <v>45323</v>
      </c>
      <c r="U123" s="182"/>
      <c r="V123" s="21" t="s">
        <v>109</v>
      </c>
      <c r="W123" s="100" t="s">
        <v>65</v>
      </c>
      <c r="X123" s="182"/>
      <c r="Y123" s="104" t="s">
        <v>152</v>
      </c>
      <c r="Z123" s="20" t="s">
        <v>153</v>
      </c>
      <c r="AA123" s="20" t="s">
        <v>327</v>
      </c>
      <c r="AB123" s="182"/>
      <c r="AC123" s="120"/>
      <c r="AD123" s="182"/>
      <c r="AE123" s="25" t="str">
        <f t="shared" si="4"/>
        <v/>
      </c>
      <c r="AF123" s="182" t="s">
        <v>674</v>
      </c>
      <c r="AG123" s="208" t="s">
        <v>675</v>
      </c>
    </row>
    <row r="124" spans="1:33" s="17" customFormat="1">
      <c r="A124" s="51" t="s">
        <v>525</v>
      </c>
      <c r="B124" s="31" t="str">
        <f>IF(A124="","",VLOOKUP(A124,dados!$A$1:$B$24,2,FALSE))</f>
        <v>Diretoria de Material e Patrimônio</v>
      </c>
      <c r="C124" s="99" t="s">
        <v>676</v>
      </c>
      <c r="D124" s="57" t="s">
        <v>318</v>
      </c>
      <c r="E124" s="97">
        <v>481439</v>
      </c>
      <c r="F124" s="120" t="s">
        <v>62</v>
      </c>
      <c r="G124" s="120" t="s">
        <v>677</v>
      </c>
      <c r="H124" s="120" t="s">
        <v>678</v>
      </c>
      <c r="I124" s="120" t="s">
        <v>679</v>
      </c>
      <c r="J124" s="120" t="s">
        <v>399</v>
      </c>
      <c r="K124" s="297">
        <v>30000</v>
      </c>
      <c r="L124" s="330">
        <v>750000</v>
      </c>
      <c r="M124" s="120" t="s">
        <v>62</v>
      </c>
      <c r="N124" s="120" t="s">
        <v>63</v>
      </c>
      <c r="O124" s="53" t="s">
        <v>57</v>
      </c>
      <c r="P124" s="20" t="s">
        <v>57</v>
      </c>
      <c r="Q124" s="24">
        <v>45107</v>
      </c>
      <c r="R124" s="24">
        <v>45135</v>
      </c>
      <c r="S124" s="182"/>
      <c r="T124" s="24">
        <v>45201</v>
      </c>
      <c r="U124" s="182"/>
      <c r="V124" s="21" t="s">
        <v>109</v>
      </c>
      <c r="W124" s="100" t="s">
        <v>65</v>
      </c>
      <c r="X124" s="182"/>
      <c r="Y124" s="104" t="s">
        <v>152</v>
      </c>
      <c r="Z124" s="20" t="s">
        <v>153</v>
      </c>
      <c r="AA124" s="20" t="s">
        <v>327</v>
      </c>
      <c r="AB124" s="182"/>
      <c r="AC124" s="120"/>
      <c r="AD124" s="182"/>
      <c r="AE124" s="25" t="str">
        <f t="shared" si="4"/>
        <v/>
      </c>
      <c r="AF124" s="182" t="s">
        <v>674</v>
      </c>
      <c r="AG124" s="208" t="s">
        <v>680</v>
      </c>
    </row>
    <row r="125" spans="1:33" s="17" customFormat="1" ht="45.75">
      <c r="A125" s="51" t="s">
        <v>525</v>
      </c>
      <c r="B125" s="31" t="str">
        <f>IF(A125="","",VLOOKUP(A125,dados!$A$1:$B$24,2,FALSE))</f>
        <v>Diretoria de Material e Patrimônio</v>
      </c>
      <c r="C125" s="57" t="s">
        <v>681</v>
      </c>
      <c r="D125" s="57" t="s">
        <v>318</v>
      </c>
      <c r="E125" s="52">
        <v>296891</v>
      </c>
      <c r="F125" s="20" t="s">
        <v>57</v>
      </c>
      <c r="G125" s="21" t="s">
        <v>682</v>
      </c>
      <c r="H125" s="21" t="s">
        <v>529</v>
      </c>
      <c r="I125" s="21" t="s">
        <v>530</v>
      </c>
      <c r="J125" s="21" t="s">
        <v>399</v>
      </c>
      <c r="K125" s="21">
        <v>54</v>
      </c>
      <c r="L125" s="323">
        <v>80000</v>
      </c>
      <c r="M125" s="20" t="s">
        <v>62</v>
      </c>
      <c r="N125" s="20" t="s">
        <v>63</v>
      </c>
      <c r="O125" s="53" t="s">
        <v>57</v>
      </c>
      <c r="P125" s="20" t="s">
        <v>57</v>
      </c>
      <c r="Q125" s="24">
        <v>44958</v>
      </c>
      <c r="R125" s="56">
        <v>45078</v>
      </c>
      <c r="S125" s="24">
        <v>45139</v>
      </c>
      <c r="T125" s="24">
        <v>45170</v>
      </c>
      <c r="U125" s="24">
        <v>45231</v>
      </c>
      <c r="V125" s="21" t="s">
        <v>80</v>
      </c>
      <c r="W125" s="100" t="s">
        <v>65</v>
      </c>
      <c r="X125" s="131">
        <v>45153</v>
      </c>
      <c r="Y125" s="120" t="s">
        <v>683</v>
      </c>
      <c r="Z125" s="20" t="s">
        <v>67</v>
      </c>
      <c r="AA125" s="20" t="s">
        <v>327</v>
      </c>
      <c r="AB125" s="21" t="s">
        <v>684</v>
      </c>
      <c r="AC125" s="120" t="s">
        <v>57</v>
      </c>
      <c r="AD125" s="265">
        <v>45225</v>
      </c>
      <c r="AE125" s="25">
        <f t="shared" si="4"/>
        <v>72</v>
      </c>
      <c r="AF125" s="20" t="s">
        <v>685</v>
      </c>
    </row>
    <row r="126" spans="1:33" s="17" customFormat="1" ht="75">
      <c r="A126" s="52" t="s">
        <v>54</v>
      </c>
      <c r="B126" s="31" t="str">
        <f>IF(A126="","",VLOOKUP(A126,dados!$A$1:$B$24,2,FALSE))</f>
        <v>Diretoria de Engenharia e Arquitetura</v>
      </c>
      <c r="C126" s="57" t="s">
        <v>686</v>
      </c>
      <c r="D126" s="55" t="s">
        <v>74</v>
      </c>
      <c r="E126" s="57">
        <v>2771</v>
      </c>
      <c r="F126" s="20" t="s">
        <v>57</v>
      </c>
      <c r="G126" s="21" t="s">
        <v>687</v>
      </c>
      <c r="H126" s="21" t="s">
        <v>59</v>
      </c>
      <c r="I126" s="21" t="s">
        <v>338</v>
      </c>
      <c r="J126" s="21" t="s">
        <v>61</v>
      </c>
      <c r="K126" s="21" t="s">
        <v>70</v>
      </c>
      <c r="L126" s="323">
        <v>50000</v>
      </c>
      <c r="M126" s="20" t="s">
        <v>62</v>
      </c>
      <c r="N126" s="20" t="s">
        <v>63</v>
      </c>
      <c r="O126" s="53" t="s">
        <v>57</v>
      </c>
      <c r="P126" s="20" t="s">
        <v>57</v>
      </c>
      <c r="Q126" s="56">
        <v>44952</v>
      </c>
      <c r="R126" s="56">
        <v>45042</v>
      </c>
      <c r="S126" s="24">
        <v>45275</v>
      </c>
      <c r="T126" s="24">
        <v>45102</v>
      </c>
      <c r="U126" s="24">
        <v>45366</v>
      </c>
      <c r="V126" s="21" t="s">
        <v>80</v>
      </c>
      <c r="W126" s="100" t="s">
        <v>65</v>
      </c>
      <c r="X126" s="24"/>
      <c r="Y126" s="104" t="s">
        <v>152</v>
      </c>
      <c r="Z126" s="20" t="s">
        <v>153</v>
      </c>
      <c r="AA126" s="20" t="s">
        <v>327</v>
      </c>
      <c r="AB126" s="21"/>
      <c r="AC126" s="120"/>
      <c r="AD126" s="24"/>
      <c r="AE126" s="25" t="str">
        <f t="shared" si="4"/>
        <v/>
      </c>
      <c r="AF126" s="20" t="s">
        <v>688</v>
      </c>
    </row>
    <row r="127" spans="1:33" s="17" customFormat="1" ht="45">
      <c r="A127" s="52" t="s">
        <v>54</v>
      </c>
      <c r="B127" s="31" t="str">
        <f>IF(A127="","",VLOOKUP(A127,dados!$A$1:$B$24,2,FALSE))</f>
        <v>Diretoria de Engenharia e Arquitetura</v>
      </c>
      <c r="C127" s="57" t="s">
        <v>689</v>
      </c>
      <c r="D127" s="55" t="s">
        <v>74</v>
      </c>
      <c r="E127" s="52">
        <v>3557</v>
      </c>
      <c r="F127" s="20" t="s">
        <v>57</v>
      </c>
      <c r="G127" s="21" t="s">
        <v>690</v>
      </c>
      <c r="H127" s="21" t="s">
        <v>59</v>
      </c>
      <c r="I127" s="21" t="s">
        <v>581</v>
      </c>
      <c r="J127" s="21" t="s">
        <v>61</v>
      </c>
      <c r="K127" s="21" t="s">
        <v>70</v>
      </c>
      <c r="L127" s="323">
        <v>15000</v>
      </c>
      <c r="M127" s="20" t="s">
        <v>62</v>
      </c>
      <c r="N127" s="20" t="s">
        <v>63</v>
      </c>
      <c r="O127" s="53" t="s">
        <v>57</v>
      </c>
      <c r="P127" s="20" t="s">
        <v>57</v>
      </c>
      <c r="Q127" s="56">
        <v>44908</v>
      </c>
      <c r="R127" s="56">
        <v>44968</v>
      </c>
      <c r="S127" s="20"/>
      <c r="T127" s="24">
        <v>45028</v>
      </c>
      <c r="U127" s="20"/>
      <c r="V127" s="21" t="s">
        <v>80</v>
      </c>
      <c r="W127" s="100" t="s">
        <v>65</v>
      </c>
      <c r="X127" s="24"/>
      <c r="Y127" s="104" t="s">
        <v>152</v>
      </c>
      <c r="Z127" s="20" t="s">
        <v>153</v>
      </c>
      <c r="AA127" s="20" t="s">
        <v>327</v>
      </c>
      <c r="AB127" s="21"/>
      <c r="AC127" s="120"/>
      <c r="AD127" s="24"/>
      <c r="AE127" s="25" t="str">
        <f t="shared" si="4"/>
        <v/>
      </c>
      <c r="AF127" s="20" t="s">
        <v>691</v>
      </c>
    </row>
    <row r="128" spans="1:33" s="17" customFormat="1" ht="45">
      <c r="A128" s="52" t="s">
        <v>54</v>
      </c>
      <c r="B128" s="31" t="str">
        <f>IF(A128="","",VLOOKUP(A128,dados!$A$1:$B$24,2,FALSE))</f>
        <v>Diretoria de Engenharia e Arquitetura</v>
      </c>
      <c r="C128" s="57" t="s">
        <v>692</v>
      </c>
      <c r="D128" s="55" t="s">
        <v>74</v>
      </c>
      <c r="E128" s="52">
        <v>3557</v>
      </c>
      <c r="F128" s="20" t="s">
        <v>57</v>
      </c>
      <c r="G128" s="21" t="s">
        <v>693</v>
      </c>
      <c r="H128" s="21" t="s">
        <v>59</v>
      </c>
      <c r="I128" s="21" t="s">
        <v>581</v>
      </c>
      <c r="J128" s="21" t="s">
        <v>61</v>
      </c>
      <c r="K128" s="21" t="s">
        <v>70</v>
      </c>
      <c r="L128" s="323">
        <v>15000</v>
      </c>
      <c r="M128" s="20" t="s">
        <v>62</v>
      </c>
      <c r="N128" s="20" t="s">
        <v>63</v>
      </c>
      <c r="O128" s="53" t="s">
        <v>57</v>
      </c>
      <c r="P128" s="20" t="s">
        <v>57</v>
      </c>
      <c r="Q128" s="56">
        <v>44973</v>
      </c>
      <c r="R128" s="24">
        <v>45168</v>
      </c>
      <c r="S128" s="24">
        <v>45275</v>
      </c>
      <c r="T128" s="24">
        <v>45229</v>
      </c>
      <c r="U128" s="24">
        <v>45366</v>
      </c>
      <c r="V128" s="21" t="s">
        <v>80</v>
      </c>
      <c r="W128" s="100" t="s">
        <v>65</v>
      </c>
      <c r="X128" s="24"/>
      <c r="Y128" s="104" t="s">
        <v>152</v>
      </c>
      <c r="Z128" s="20" t="s">
        <v>153</v>
      </c>
      <c r="AA128" s="20" t="s">
        <v>327</v>
      </c>
      <c r="AB128" s="21"/>
      <c r="AC128" s="120"/>
      <c r="AD128" s="24"/>
      <c r="AE128" s="25" t="str">
        <f t="shared" si="4"/>
        <v/>
      </c>
      <c r="AF128" s="20" t="s">
        <v>694</v>
      </c>
    </row>
    <row r="129" spans="1:33" s="17" customFormat="1" ht="45">
      <c r="A129" s="52" t="s">
        <v>54</v>
      </c>
      <c r="B129" s="31" t="str">
        <f>IF(A129="","",VLOOKUP(A129,dados!$A$1:$B$24,2,FALSE))</f>
        <v>Diretoria de Engenharia e Arquitetura</v>
      </c>
      <c r="C129" s="57" t="s">
        <v>695</v>
      </c>
      <c r="D129" s="55" t="s">
        <v>74</v>
      </c>
      <c r="E129" s="52">
        <v>3557</v>
      </c>
      <c r="F129" s="20" t="s">
        <v>57</v>
      </c>
      <c r="G129" s="21" t="s">
        <v>696</v>
      </c>
      <c r="H129" s="21" t="s">
        <v>59</v>
      </c>
      <c r="I129" s="21" t="s">
        <v>581</v>
      </c>
      <c r="J129" s="21" t="s">
        <v>61</v>
      </c>
      <c r="K129" s="21" t="s">
        <v>70</v>
      </c>
      <c r="L129" s="323">
        <v>15000</v>
      </c>
      <c r="M129" s="20" t="s">
        <v>62</v>
      </c>
      <c r="N129" s="20" t="s">
        <v>63</v>
      </c>
      <c r="O129" s="53" t="s">
        <v>57</v>
      </c>
      <c r="P129" s="20" t="s">
        <v>57</v>
      </c>
      <c r="Q129" s="56">
        <v>45114</v>
      </c>
      <c r="R129" s="56">
        <v>45201</v>
      </c>
      <c r="S129" s="24"/>
      <c r="T129" s="24">
        <v>45264</v>
      </c>
      <c r="U129" s="24"/>
      <c r="V129" s="21" t="s">
        <v>326</v>
      </c>
      <c r="W129" s="100" t="s">
        <v>65</v>
      </c>
      <c r="X129" s="24">
        <v>45173</v>
      </c>
      <c r="Y129" s="104" t="s">
        <v>644</v>
      </c>
      <c r="Z129" s="20" t="s">
        <v>67</v>
      </c>
      <c r="AA129" s="20" t="s">
        <v>327</v>
      </c>
      <c r="AB129" s="21" t="s">
        <v>645</v>
      </c>
      <c r="AC129" s="120" t="s">
        <v>70</v>
      </c>
      <c r="AD129" s="24">
        <v>45224</v>
      </c>
      <c r="AE129" s="25">
        <f t="shared" si="4"/>
        <v>51</v>
      </c>
      <c r="AF129" s="309" t="s">
        <v>697</v>
      </c>
    </row>
    <row r="130" spans="1:33" s="17" customFormat="1" ht="90">
      <c r="A130" s="51" t="s">
        <v>92</v>
      </c>
      <c r="B130" s="31" t="str">
        <f>IF('PCA Licit, Dispensa, Inexi'!$A69="","",VLOOKUP(A130,dados!$A$1:$B$24,2,FALSE))</f>
        <v>Diretoria de Tecnologia da Informação</v>
      </c>
      <c r="C130" s="96" t="s">
        <v>698</v>
      </c>
      <c r="D130" s="58" t="s">
        <v>94</v>
      </c>
      <c r="E130" s="190">
        <v>452839</v>
      </c>
      <c r="F130" s="20" t="s">
        <v>57</v>
      </c>
      <c r="G130" s="96" t="s">
        <v>699</v>
      </c>
      <c r="H130" s="21" t="s">
        <v>700</v>
      </c>
      <c r="I130" s="21" t="s">
        <v>701</v>
      </c>
      <c r="J130" s="21" t="s">
        <v>333</v>
      </c>
      <c r="K130" s="21" t="s">
        <v>702</v>
      </c>
      <c r="L130" s="323">
        <v>5600000</v>
      </c>
      <c r="M130" s="20" t="s">
        <v>62</v>
      </c>
      <c r="N130" s="20" t="s">
        <v>63</v>
      </c>
      <c r="O130" s="53" t="s">
        <v>57</v>
      </c>
      <c r="P130" s="20" t="s">
        <v>62</v>
      </c>
      <c r="Q130" s="56">
        <v>44844</v>
      </c>
      <c r="R130" s="56">
        <v>45184</v>
      </c>
      <c r="S130" s="24">
        <v>45380</v>
      </c>
      <c r="T130" s="24">
        <v>45279</v>
      </c>
      <c r="U130" s="24">
        <v>45473</v>
      </c>
      <c r="V130" s="21" t="s">
        <v>80</v>
      </c>
      <c r="W130" s="21" t="s">
        <v>489</v>
      </c>
      <c r="X130" s="24"/>
      <c r="Y130" s="96" t="s">
        <v>703</v>
      </c>
      <c r="Z130" s="20" t="s">
        <v>153</v>
      </c>
      <c r="AA130" s="20" t="s">
        <v>327</v>
      </c>
      <c r="AB130" s="21"/>
      <c r="AC130" s="120"/>
      <c r="AD130" s="24"/>
      <c r="AE130" s="25" t="str">
        <f t="shared" si="4"/>
        <v/>
      </c>
      <c r="AF130" s="24" t="s">
        <v>704</v>
      </c>
    </row>
    <row r="131" spans="1:33" s="17" customFormat="1">
      <c r="A131" s="51" t="s">
        <v>92</v>
      </c>
      <c r="B131" s="31" t="str">
        <f>IF('PCA Licit, Dispensa, Inexi'!$A80="","",VLOOKUP(A131,dados!$A$1:$B$24,2,FALSE))</f>
        <v>Diretoria de Tecnologia da Informação</v>
      </c>
      <c r="C131" s="96" t="s">
        <v>705</v>
      </c>
      <c r="D131" s="58" t="s">
        <v>318</v>
      </c>
      <c r="E131" s="190">
        <v>435037</v>
      </c>
      <c r="F131" s="20" t="s">
        <v>62</v>
      </c>
      <c r="G131" s="96" t="s">
        <v>706</v>
      </c>
      <c r="H131" s="21" t="s">
        <v>331</v>
      </c>
      <c r="I131" s="21" t="s">
        <v>707</v>
      </c>
      <c r="J131" s="21" t="s">
        <v>333</v>
      </c>
      <c r="K131" s="21" t="s">
        <v>708</v>
      </c>
      <c r="L131" s="323">
        <v>168000</v>
      </c>
      <c r="M131" s="20" t="s">
        <v>62</v>
      </c>
      <c r="N131" s="20" t="s">
        <v>63</v>
      </c>
      <c r="O131" s="53" t="s">
        <v>57</v>
      </c>
      <c r="P131" s="20" t="s">
        <v>57</v>
      </c>
      <c r="Q131" s="56">
        <v>45110</v>
      </c>
      <c r="R131" s="56">
        <v>45184</v>
      </c>
      <c r="S131" s="24"/>
      <c r="T131" s="24">
        <v>45279</v>
      </c>
      <c r="U131" s="24"/>
      <c r="V131" s="21" t="s">
        <v>326</v>
      </c>
      <c r="W131" s="100" t="s">
        <v>65</v>
      </c>
      <c r="X131" s="24">
        <v>45194</v>
      </c>
      <c r="Y131" s="96" t="s">
        <v>709</v>
      </c>
      <c r="Z131" s="20" t="s">
        <v>607</v>
      </c>
      <c r="AA131" s="20" t="s">
        <v>327</v>
      </c>
      <c r="AB131" s="21" t="s">
        <v>710</v>
      </c>
      <c r="AC131" s="120" t="s">
        <v>57</v>
      </c>
      <c r="AD131" s="24">
        <v>45266</v>
      </c>
      <c r="AE131" s="25">
        <f t="shared" si="4"/>
        <v>72</v>
      </c>
      <c r="AF131" s="273" t="s">
        <v>711</v>
      </c>
    </row>
    <row r="132" spans="1:33" s="17" customFormat="1" ht="90">
      <c r="A132" s="51" t="s">
        <v>92</v>
      </c>
      <c r="B132" s="31" t="str">
        <f>IF('PCA Licit, Dispensa, Inexi'!$A82="","",VLOOKUP(A132,dados!$A$1:$B$24,2,FALSE))</f>
        <v>Diretoria de Tecnologia da Informação</v>
      </c>
      <c r="C132" s="96" t="s">
        <v>712</v>
      </c>
      <c r="D132" s="58" t="s">
        <v>94</v>
      </c>
      <c r="E132" s="190">
        <v>27464</v>
      </c>
      <c r="F132" s="20" t="s">
        <v>62</v>
      </c>
      <c r="G132" s="96" t="s">
        <v>713</v>
      </c>
      <c r="H132" s="21" t="s">
        <v>331</v>
      </c>
      <c r="I132" s="21" t="s">
        <v>714</v>
      </c>
      <c r="J132" s="21" t="s">
        <v>333</v>
      </c>
      <c r="K132" s="21" t="s">
        <v>715</v>
      </c>
      <c r="L132" s="323">
        <v>1812000</v>
      </c>
      <c r="M132" s="20" t="s">
        <v>62</v>
      </c>
      <c r="N132" s="20" t="s">
        <v>63</v>
      </c>
      <c r="O132" s="53" t="s">
        <v>57</v>
      </c>
      <c r="P132" s="20" t="s">
        <v>57</v>
      </c>
      <c r="Q132" s="56">
        <v>45261</v>
      </c>
      <c r="R132" s="56">
        <v>45381</v>
      </c>
      <c r="S132" s="24"/>
      <c r="T132" s="24">
        <v>45534</v>
      </c>
      <c r="U132" s="24"/>
      <c r="V132" s="21" t="s">
        <v>80</v>
      </c>
      <c r="W132" s="100" t="s">
        <v>65</v>
      </c>
      <c r="X132" s="24"/>
      <c r="Y132" s="104" t="s">
        <v>152</v>
      </c>
      <c r="Z132" s="20" t="s">
        <v>153</v>
      </c>
      <c r="AA132" s="20" t="s">
        <v>327</v>
      </c>
      <c r="AB132" s="21"/>
      <c r="AC132" s="120"/>
      <c r="AD132" s="24"/>
      <c r="AE132" s="25" t="str">
        <f t="shared" si="4"/>
        <v/>
      </c>
      <c r="AF132" s="24"/>
    </row>
    <row r="133" spans="1:33" s="17" customFormat="1" ht="120">
      <c r="A133" s="51" t="s">
        <v>92</v>
      </c>
      <c r="B133" s="31" t="str">
        <f>IF('PCA Licit, Dispensa, Inexi'!$A88="","",VLOOKUP(A133,dados!$A$1:$B$24,2,FALSE))</f>
        <v>Diretoria de Tecnologia da Informação</v>
      </c>
      <c r="C133" s="96" t="s">
        <v>716</v>
      </c>
      <c r="D133" s="58" t="s">
        <v>94</v>
      </c>
      <c r="E133" s="190">
        <v>26077</v>
      </c>
      <c r="F133" s="20" t="s">
        <v>62</v>
      </c>
      <c r="G133" s="96" t="s">
        <v>717</v>
      </c>
      <c r="H133" s="21" t="s">
        <v>96</v>
      </c>
      <c r="I133" s="21" t="s">
        <v>718</v>
      </c>
      <c r="J133" s="21" t="s">
        <v>333</v>
      </c>
      <c r="K133" s="21" t="s">
        <v>719</v>
      </c>
      <c r="L133" s="323">
        <v>1400000</v>
      </c>
      <c r="M133" s="20" t="s">
        <v>62</v>
      </c>
      <c r="N133" s="20" t="s">
        <v>63</v>
      </c>
      <c r="O133" s="53" t="s">
        <v>62</v>
      </c>
      <c r="P133" s="20" t="s">
        <v>62</v>
      </c>
      <c r="Q133" s="56">
        <v>45140</v>
      </c>
      <c r="R133" s="56">
        <v>45200</v>
      </c>
      <c r="S133" s="24"/>
      <c r="T133" s="24">
        <v>45275</v>
      </c>
      <c r="U133" s="24"/>
      <c r="V133" s="21" t="s">
        <v>80</v>
      </c>
      <c r="W133" s="21" t="s">
        <v>489</v>
      </c>
      <c r="X133" s="24"/>
      <c r="Y133" s="270" t="s">
        <v>152</v>
      </c>
      <c r="Z133" s="20" t="s">
        <v>153</v>
      </c>
      <c r="AA133" s="20" t="s">
        <v>327</v>
      </c>
      <c r="AB133" s="21"/>
      <c r="AC133" s="120"/>
      <c r="AD133" s="24"/>
      <c r="AE133" s="25" t="str">
        <f t="shared" si="4"/>
        <v/>
      </c>
      <c r="AF133" s="273" t="s">
        <v>720</v>
      </c>
    </row>
    <row r="134" spans="1:33" s="17" customFormat="1" ht="60.75">
      <c r="A134" s="108" t="s">
        <v>425</v>
      </c>
      <c r="B134" s="227" t="s">
        <v>609</v>
      </c>
      <c r="C134" s="108" t="s">
        <v>721</v>
      </c>
      <c r="D134" s="108" t="s">
        <v>318</v>
      </c>
      <c r="E134" s="241" t="s">
        <v>722</v>
      </c>
      <c r="F134" s="100" t="s">
        <v>62</v>
      </c>
      <c r="G134" s="100" t="s">
        <v>723</v>
      </c>
      <c r="H134" s="100" t="s">
        <v>612</v>
      </c>
      <c r="I134" s="100" t="s">
        <v>724</v>
      </c>
      <c r="J134" s="100" t="s">
        <v>399</v>
      </c>
      <c r="K134" s="100" t="s">
        <v>725</v>
      </c>
      <c r="L134" s="322">
        <v>1184320</v>
      </c>
      <c r="M134" s="100" t="s">
        <v>62</v>
      </c>
      <c r="N134" s="100" t="s">
        <v>63</v>
      </c>
      <c r="O134" s="260" t="s">
        <v>57</v>
      </c>
      <c r="P134" s="100" t="s">
        <v>57</v>
      </c>
      <c r="Q134" s="201">
        <v>45108</v>
      </c>
      <c r="R134" s="201">
        <v>45158</v>
      </c>
      <c r="S134" s="100" t="s">
        <v>325</v>
      </c>
      <c r="T134" s="201">
        <v>45219</v>
      </c>
      <c r="U134" s="24"/>
      <c r="V134" s="21" t="s">
        <v>80</v>
      </c>
      <c r="W134" s="100" t="s">
        <v>65</v>
      </c>
      <c r="X134" s="24">
        <v>45132</v>
      </c>
      <c r="Y134" s="21" t="s">
        <v>726</v>
      </c>
      <c r="Z134" s="20" t="s">
        <v>67</v>
      </c>
      <c r="AA134" s="20" t="s">
        <v>327</v>
      </c>
      <c r="AB134" s="21" t="s">
        <v>727</v>
      </c>
      <c r="AC134" s="120" t="s">
        <v>57</v>
      </c>
      <c r="AD134" s="24">
        <v>45191</v>
      </c>
      <c r="AE134" s="25">
        <f t="shared" si="4"/>
        <v>59</v>
      </c>
      <c r="AF134" s="273" t="s">
        <v>728</v>
      </c>
    </row>
    <row r="135" spans="1:33" s="17" customFormat="1" ht="121.5">
      <c r="A135" s="52" t="s">
        <v>514</v>
      </c>
      <c r="B135" s="31" t="str">
        <f>IF('PCA Licit, Dispensa, Inexi'!$A124="","",VLOOKUP(A135,dados!$A$1:$B$24,2,FALSE))</f>
        <v>Diretoria de Gestão de Pessoas</v>
      </c>
      <c r="C135" s="58" t="s">
        <v>729</v>
      </c>
      <c r="D135" s="57" t="s">
        <v>74</v>
      </c>
      <c r="E135" s="57" t="s">
        <v>730</v>
      </c>
      <c r="F135" s="20" t="s">
        <v>57</v>
      </c>
      <c r="G135" s="21" t="s">
        <v>731</v>
      </c>
      <c r="H135" s="21" t="s">
        <v>517</v>
      </c>
      <c r="I135" s="21" t="s">
        <v>732</v>
      </c>
      <c r="J135" s="21" t="s">
        <v>61</v>
      </c>
      <c r="K135" s="20">
        <v>1</v>
      </c>
      <c r="L135" s="323">
        <v>44865439.100000001</v>
      </c>
      <c r="M135" s="20" t="s">
        <v>62</v>
      </c>
      <c r="N135" s="20" t="s">
        <v>63</v>
      </c>
      <c r="O135" s="53" t="s">
        <v>57</v>
      </c>
      <c r="P135" s="20" t="s">
        <v>62</v>
      </c>
      <c r="Q135" s="24">
        <v>44935</v>
      </c>
      <c r="R135" s="24">
        <v>45036</v>
      </c>
      <c r="S135" s="24">
        <v>45170</v>
      </c>
      <c r="T135" s="24">
        <v>45219</v>
      </c>
      <c r="U135" s="24" t="s">
        <v>733</v>
      </c>
      <c r="V135" s="21" t="s">
        <v>80</v>
      </c>
      <c r="W135" s="21" t="s">
        <v>343</v>
      </c>
      <c r="X135" s="24"/>
      <c r="Y135" s="271" t="s">
        <v>734</v>
      </c>
      <c r="Z135" s="20" t="s">
        <v>153</v>
      </c>
      <c r="AA135" s="20" t="s">
        <v>327</v>
      </c>
      <c r="AB135" s="21"/>
      <c r="AC135" s="120"/>
      <c r="AD135" s="24"/>
      <c r="AE135" s="25" t="str">
        <f t="shared" si="4"/>
        <v/>
      </c>
      <c r="AF135" s="20" t="s">
        <v>735</v>
      </c>
    </row>
    <row r="136" spans="1:33" s="17" customFormat="1" ht="137.25">
      <c r="A136" s="53" t="s">
        <v>736</v>
      </c>
      <c r="B136" s="31" t="str">
        <f>IF('PCA Licit, Dispensa, Inexi'!$A159="","",VLOOKUP(A136,dados!$A$1:$B$24,2,FALSE))</f>
        <v>Núcleo de Comunicação Institucional</v>
      </c>
      <c r="C136" s="222" t="s">
        <v>737</v>
      </c>
      <c r="D136" s="58" t="s">
        <v>74</v>
      </c>
      <c r="E136" s="245" t="s">
        <v>738</v>
      </c>
      <c r="F136" s="20" t="s">
        <v>57</v>
      </c>
      <c r="G136" s="100" t="s">
        <v>739</v>
      </c>
      <c r="H136" s="100" t="s">
        <v>740</v>
      </c>
      <c r="I136" s="100" t="s">
        <v>741</v>
      </c>
      <c r="J136" s="55" t="s">
        <v>323</v>
      </c>
      <c r="K136" s="100" t="s">
        <v>742</v>
      </c>
      <c r="L136" s="322">
        <v>500000</v>
      </c>
      <c r="M136" s="53" t="s">
        <v>62</v>
      </c>
      <c r="N136" s="53" t="s">
        <v>63</v>
      </c>
      <c r="O136" s="53" t="s">
        <v>57</v>
      </c>
      <c r="P136" s="53" t="s">
        <v>57</v>
      </c>
      <c r="Q136" s="201">
        <v>45139</v>
      </c>
      <c r="R136" s="201">
        <v>45200</v>
      </c>
      <c r="S136" s="320">
        <v>45209</v>
      </c>
      <c r="T136" s="201">
        <v>45272</v>
      </c>
      <c r="U136" s="100"/>
      <c r="V136" s="21" t="s">
        <v>80</v>
      </c>
      <c r="W136" s="100" t="s">
        <v>65</v>
      </c>
      <c r="X136" s="201">
        <v>45212</v>
      </c>
      <c r="Y136" s="104" t="s">
        <v>743</v>
      </c>
      <c r="Z136" s="20" t="s">
        <v>67</v>
      </c>
      <c r="AA136" s="20" t="s">
        <v>327</v>
      </c>
      <c r="AB136" s="100" t="s">
        <v>744</v>
      </c>
      <c r="AC136" s="120" t="s">
        <v>70</v>
      </c>
      <c r="AD136" s="201">
        <v>45260</v>
      </c>
      <c r="AE136" s="25">
        <f t="shared" si="4"/>
        <v>48</v>
      </c>
      <c r="AF136" s="100" t="s">
        <v>745</v>
      </c>
      <c r="AG136"/>
    </row>
    <row r="137" spans="1:33" s="17" customFormat="1" ht="60" customHeight="1">
      <c r="A137" s="224" t="s">
        <v>54</v>
      </c>
      <c r="B137" s="188" t="str">
        <f>IF('PCA Licit, Dispensa, Inexi'!$A160="","",VLOOKUP(A137,dados!$A$1:$B$24,2,FALSE))</f>
        <v>Diretoria de Engenharia e Arquitetura</v>
      </c>
      <c r="C137" s="233" t="s">
        <v>746</v>
      </c>
      <c r="D137" s="238" t="s">
        <v>74</v>
      </c>
      <c r="E137" s="233">
        <v>2771</v>
      </c>
      <c r="F137" s="28" t="s">
        <v>57</v>
      </c>
      <c r="G137" s="164" t="s">
        <v>747</v>
      </c>
      <c r="H137" s="164" t="s">
        <v>748</v>
      </c>
      <c r="I137" s="164" t="s">
        <v>749</v>
      </c>
      <c r="J137" s="255" t="s">
        <v>61</v>
      </c>
      <c r="K137" s="164">
        <v>1</v>
      </c>
      <c r="L137" s="326">
        <v>100000</v>
      </c>
      <c r="M137" s="224" t="s">
        <v>62</v>
      </c>
      <c r="N137" s="224" t="s">
        <v>63</v>
      </c>
      <c r="O137" s="53" t="s">
        <v>57</v>
      </c>
      <c r="P137" s="224" t="s">
        <v>57</v>
      </c>
      <c r="Q137" s="201">
        <v>44868</v>
      </c>
      <c r="R137" s="201">
        <v>45153</v>
      </c>
      <c r="S137" s="264">
        <v>45184</v>
      </c>
      <c r="T137" s="201">
        <v>45214</v>
      </c>
      <c r="U137" s="264">
        <v>45245</v>
      </c>
      <c r="V137" s="21" t="s">
        <v>80</v>
      </c>
      <c r="W137" s="100" t="s">
        <v>65</v>
      </c>
      <c r="X137" s="264">
        <v>45191</v>
      </c>
      <c r="Y137" s="104" t="s">
        <v>750</v>
      </c>
      <c r="Z137" s="20" t="s">
        <v>67</v>
      </c>
      <c r="AA137" s="20" t="s">
        <v>327</v>
      </c>
      <c r="AB137" s="164" t="s">
        <v>751</v>
      </c>
      <c r="AC137" s="120" t="s">
        <v>70</v>
      </c>
      <c r="AD137" s="24">
        <v>45240</v>
      </c>
      <c r="AE137" s="25">
        <f t="shared" si="4"/>
        <v>49</v>
      </c>
      <c r="AF137" s="28" t="s">
        <v>752</v>
      </c>
      <c r="AG137"/>
    </row>
    <row r="138" spans="1:33" s="17" customFormat="1" ht="60" customHeight="1">
      <c r="A138" s="224" t="s">
        <v>369</v>
      </c>
      <c r="B138" s="188" t="str">
        <f>IF('PCA Licit, Dispensa, Inexi'!$A161="","",VLOOKUP(A138,dados!$A$1:$B$24,2,FALSE))</f>
        <v>Diretoria de Saúde</v>
      </c>
      <c r="C138" s="235" t="s">
        <v>753</v>
      </c>
      <c r="D138" s="238" t="s">
        <v>74</v>
      </c>
      <c r="E138" s="222">
        <v>16241</v>
      </c>
      <c r="F138" s="28" t="s">
        <v>57</v>
      </c>
      <c r="G138" s="164" t="s">
        <v>754</v>
      </c>
      <c r="H138" s="164" t="s">
        <v>372</v>
      </c>
      <c r="I138" s="164" t="s">
        <v>755</v>
      </c>
      <c r="J138" s="255" t="s">
        <v>107</v>
      </c>
      <c r="K138" s="164">
        <v>5215</v>
      </c>
      <c r="L138" s="326">
        <v>134228.64000000001</v>
      </c>
      <c r="M138" s="224" t="s">
        <v>62</v>
      </c>
      <c r="N138" s="224" t="s">
        <v>63</v>
      </c>
      <c r="O138" s="53" t="s">
        <v>57</v>
      </c>
      <c r="P138" s="224" t="s">
        <v>57</v>
      </c>
      <c r="Q138" s="201">
        <v>44935</v>
      </c>
      <c r="R138" s="201">
        <v>44973</v>
      </c>
      <c r="S138" s="205">
        <v>45001</v>
      </c>
      <c r="T138" s="201">
        <v>45044</v>
      </c>
      <c r="U138" s="264">
        <v>45068</v>
      </c>
      <c r="V138" s="21" t="s">
        <v>80</v>
      </c>
      <c r="W138" s="100" t="s">
        <v>65</v>
      </c>
      <c r="X138" s="264">
        <v>44991</v>
      </c>
      <c r="Y138" s="164" t="s">
        <v>756</v>
      </c>
      <c r="Z138" s="20" t="s">
        <v>67</v>
      </c>
      <c r="AA138" s="20" t="s">
        <v>327</v>
      </c>
      <c r="AB138" s="164" t="s">
        <v>757</v>
      </c>
      <c r="AC138" s="120" t="s">
        <v>70</v>
      </c>
      <c r="AD138" s="264">
        <v>45119</v>
      </c>
      <c r="AE138" s="25">
        <f t="shared" si="4"/>
        <v>128</v>
      </c>
      <c r="AF138" s="164" t="s">
        <v>758</v>
      </c>
      <c r="AG138"/>
    </row>
    <row r="139" spans="1:33" s="17" customFormat="1" ht="60" customHeight="1">
      <c r="A139" s="224" t="s">
        <v>54</v>
      </c>
      <c r="B139" s="188" t="str">
        <f>IF('PCA Licit, Dispensa, Inexi'!$A162="","",VLOOKUP(A139,dados!$A$1:$B$24,2,FALSE))</f>
        <v>Diretoria de Engenharia e Arquitetura</v>
      </c>
      <c r="C139" s="231" t="s">
        <v>759</v>
      </c>
      <c r="D139" s="238" t="s">
        <v>318</v>
      </c>
      <c r="E139" s="222">
        <v>13768</v>
      </c>
      <c r="F139" s="124" t="s">
        <v>57</v>
      </c>
      <c r="G139" s="101" t="s">
        <v>760</v>
      </c>
      <c r="H139" s="101" t="s">
        <v>761</v>
      </c>
      <c r="I139" s="250" t="s">
        <v>762</v>
      </c>
      <c r="J139" s="254" t="s">
        <v>61</v>
      </c>
      <c r="K139" s="101">
        <v>900</v>
      </c>
      <c r="L139" s="327">
        <v>2500000</v>
      </c>
      <c r="M139" s="129" t="s">
        <v>62</v>
      </c>
      <c r="N139" s="129" t="s">
        <v>63</v>
      </c>
      <c r="O139" s="53" t="s">
        <v>57</v>
      </c>
      <c r="P139" s="224" t="s">
        <v>57</v>
      </c>
      <c r="Q139" s="201">
        <v>44895</v>
      </c>
      <c r="R139" s="201">
        <v>44955</v>
      </c>
      <c r="S139" s="264">
        <v>45005</v>
      </c>
      <c r="T139" s="201">
        <v>45014</v>
      </c>
      <c r="U139" s="264">
        <v>45066</v>
      </c>
      <c r="V139" s="21" t="s">
        <v>489</v>
      </c>
      <c r="W139" s="100" t="s">
        <v>65</v>
      </c>
      <c r="X139" s="264">
        <v>45005</v>
      </c>
      <c r="Y139" s="164" t="s">
        <v>763</v>
      </c>
      <c r="Z139" s="20" t="s">
        <v>67</v>
      </c>
      <c r="AA139" s="20" t="s">
        <v>327</v>
      </c>
      <c r="AB139" s="164" t="s">
        <v>764</v>
      </c>
      <c r="AC139" s="120" t="s">
        <v>62</v>
      </c>
      <c r="AD139" s="24">
        <v>45107</v>
      </c>
      <c r="AE139" s="25">
        <f t="shared" si="4"/>
        <v>102</v>
      </c>
      <c r="AF139" s="164" t="s">
        <v>765</v>
      </c>
      <c r="AG139"/>
    </row>
    <row r="140" spans="1:33" s="17" customFormat="1" ht="60" customHeight="1">
      <c r="A140" s="224" t="s">
        <v>514</v>
      </c>
      <c r="B140" s="188" t="str">
        <f>IF('PCA Licit, Dispensa, Inexi'!$A166="","",VLOOKUP(A140,dados!$A$1:$B$24,2,FALSE))</f>
        <v>Diretoria de Gestão de Pessoas</v>
      </c>
      <c r="C140" s="383" t="s">
        <v>766</v>
      </c>
      <c r="D140" s="238" t="s">
        <v>74</v>
      </c>
      <c r="E140" s="222">
        <v>22225</v>
      </c>
      <c r="F140" s="124" t="s">
        <v>57</v>
      </c>
      <c r="G140" s="101" t="s">
        <v>767</v>
      </c>
      <c r="H140" s="101" t="s">
        <v>768</v>
      </c>
      <c r="I140" s="101" t="s">
        <v>769</v>
      </c>
      <c r="J140" s="254" t="s">
        <v>61</v>
      </c>
      <c r="K140" s="101">
        <v>1</v>
      </c>
      <c r="L140" s="327">
        <v>1080000</v>
      </c>
      <c r="M140" s="129" t="s">
        <v>57</v>
      </c>
      <c r="N140" s="129" t="s">
        <v>63</v>
      </c>
      <c r="O140" s="53" t="s">
        <v>57</v>
      </c>
      <c r="P140" s="224" t="s">
        <v>57</v>
      </c>
      <c r="Q140" s="201">
        <v>44685</v>
      </c>
      <c r="R140" s="201">
        <v>44835</v>
      </c>
      <c r="S140" s="264">
        <v>44958</v>
      </c>
      <c r="T140" s="201">
        <v>45089</v>
      </c>
      <c r="U140" s="164"/>
      <c r="V140" s="21" t="s">
        <v>109</v>
      </c>
      <c r="W140" s="164" t="s">
        <v>326</v>
      </c>
      <c r="X140" s="264">
        <v>44951</v>
      </c>
      <c r="Y140" s="164" t="s">
        <v>770</v>
      </c>
      <c r="Z140" s="20" t="s">
        <v>67</v>
      </c>
      <c r="AA140" s="20" t="s">
        <v>327</v>
      </c>
      <c r="AB140" s="272" t="s">
        <v>771</v>
      </c>
      <c r="AC140" s="120" t="s">
        <v>70</v>
      </c>
      <c r="AD140" s="264">
        <v>45048</v>
      </c>
      <c r="AE140" s="25">
        <f t="shared" si="4"/>
        <v>97</v>
      </c>
      <c r="AF140" s="164"/>
      <c r="AG140"/>
    </row>
    <row r="141" spans="1:33" s="17" customFormat="1" ht="60" customHeight="1">
      <c r="A141" s="224" t="s">
        <v>92</v>
      </c>
      <c r="B141" s="188" t="str">
        <f>IF('PCA Licit, Dispensa, Inexi'!$A175="","",VLOOKUP(A141,dados!$A$1:$B$24,2,FALSE))</f>
        <v>Diretoria de Tecnologia da Informação</v>
      </c>
      <c r="C141" s="231" t="s">
        <v>772</v>
      </c>
      <c r="D141" s="238" t="s">
        <v>318</v>
      </c>
      <c r="E141" s="222"/>
      <c r="F141" s="124" t="s">
        <v>62</v>
      </c>
      <c r="G141" s="101" t="s">
        <v>773</v>
      </c>
      <c r="H141" s="101" t="s">
        <v>463</v>
      </c>
      <c r="I141" s="101" t="s">
        <v>774</v>
      </c>
      <c r="J141" s="254" t="s">
        <v>61</v>
      </c>
      <c r="K141" s="101">
        <v>100</v>
      </c>
      <c r="L141" s="327">
        <v>1200000</v>
      </c>
      <c r="M141" s="129" t="s">
        <v>62</v>
      </c>
      <c r="N141" s="129" t="s">
        <v>63</v>
      </c>
      <c r="O141" s="53" t="s">
        <v>57</v>
      </c>
      <c r="P141" s="224" t="s">
        <v>62</v>
      </c>
      <c r="Q141" s="201">
        <v>45069</v>
      </c>
      <c r="R141" s="201">
        <v>45149</v>
      </c>
      <c r="S141" s="264">
        <v>45166</v>
      </c>
      <c r="T141" s="201">
        <v>45229</v>
      </c>
      <c r="U141" s="264">
        <v>45250</v>
      </c>
      <c r="V141" s="21" t="s">
        <v>80</v>
      </c>
      <c r="W141" s="100" t="s">
        <v>65</v>
      </c>
      <c r="X141" s="264">
        <v>45175</v>
      </c>
      <c r="Y141" s="164" t="s">
        <v>775</v>
      </c>
      <c r="Z141" s="20" t="s">
        <v>67</v>
      </c>
      <c r="AA141" s="20" t="s">
        <v>327</v>
      </c>
      <c r="AB141" s="164" t="s">
        <v>776</v>
      </c>
      <c r="AC141" s="120" t="s">
        <v>57</v>
      </c>
      <c r="AD141" s="264">
        <v>45244</v>
      </c>
      <c r="AE141" s="25">
        <f t="shared" ref="AE141:AE164" si="5">IF(AD141="","",DATEDIF(X141,AD141,"d"))</f>
        <v>69</v>
      </c>
      <c r="AF141" s="275" t="s">
        <v>777</v>
      </c>
      <c r="AG141"/>
    </row>
    <row r="142" spans="1:33" s="17" customFormat="1" ht="60" customHeight="1">
      <c r="A142" s="52" t="s">
        <v>54</v>
      </c>
      <c r="B142" s="31" t="str">
        <f>IF(A142="","",VLOOKUP(A142,dados!$A$1:$B$24,2,FALSE))</f>
        <v>Diretoria de Engenharia e Arquitetura</v>
      </c>
      <c r="C142" s="57" t="s">
        <v>778</v>
      </c>
      <c r="D142" s="55" t="s">
        <v>74</v>
      </c>
      <c r="E142" s="57">
        <v>2771</v>
      </c>
      <c r="F142" s="20" t="s">
        <v>57</v>
      </c>
      <c r="G142" s="21" t="s">
        <v>779</v>
      </c>
      <c r="H142" s="21" t="s">
        <v>59</v>
      </c>
      <c r="I142" s="21" t="s">
        <v>338</v>
      </c>
      <c r="J142" s="21" t="s">
        <v>61</v>
      </c>
      <c r="K142" s="21" t="s">
        <v>70</v>
      </c>
      <c r="L142" s="323">
        <v>50000</v>
      </c>
      <c r="M142" s="20" t="s">
        <v>62</v>
      </c>
      <c r="N142" s="20" t="s">
        <v>63</v>
      </c>
      <c r="O142" s="53" t="s">
        <v>57</v>
      </c>
      <c r="P142" s="20" t="s">
        <v>57</v>
      </c>
      <c r="Q142" s="24">
        <v>45045</v>
      </c>
      <c r="R142" s="56">
        <v>45135</v>
      </c>
      <c r="S142" s="262">
        <v>45321</v>
      </c>
      <c r="T142" s="24">
        <v>45195</v>
      </c>
      <c r="U142" s="262">
        <v>45381</v>
      </c>
      <c r="V142" s="21" t="s">
        <v>343</v>
      </c>
      <c r="W142" s="100" t="s">
        <v>65</v>
      </c>
      <c r="X142" s="262"/>
      <c r="Y142" s="104" t="s">
        <v>152</v>
      </c>
      <c r="Z142" s="20" t="s">
        <v>345</v>
      </c>
      <c r="AA142" s="20" t="s">
        <v>327</v>
      </c>
      <c r="AB142" s="63"/>
      <c r="AC142" s="120"/>
      <c r="AD142" s="24"/>
      <c r="AE142" s="25" t="str">
        <f t="shared" si="5"/>
        <v/>
      </c>
      <c r="AF142" s="28" t="s">
        <v>780</v>
      </c>
    </row>
    <row r="143" spans="1:33" s="17" customFormat="1" ht="60" customHeight="1">
      <c r="A143" s="51" t="s">
        <v>92</v>
      </c>
      <c r="B143" s="31" t="str">
        <f>IF('PCA Licit, Dispensa, Inexi'!$A64="","",VLOOKUP(A143,dados!$A$1:$B$24,2,FALSE))</f>
        <v>Diretoria de Tecnologia da Informação</v>
      </c>
      <c r="C143" s="96" t="s">
        <v>781</v>
      </c>
      <c r="D143" s="58" t="s">
        <v>94</v>
      </c>
      <c r="E143" s="190">
        <v>27022</v>
      </c>
      <c r="F143" s="20" t="s">
        <v>57</v>
      </c>
      <c r="G143" s="96" t="s">
        <v>782</v>
      </c>
      <c r="H143" s="21" t="s">
        <v>331</v>
      </c>
      <c r="I143" s="21" t="s">
        <v>783</v>
      </c>
      <c r="J143" s="21" t="s">
        <v>333</v>
      </c>
      <c r="K143" s="21">
        <v>1</v>
      </c>
      <c r="L143" s="323">
        <v>960000</v>
      </c>
      <c r="M143" s="20" t="s">
        <v>57</v>
      </c>
      <c r="N143" s="20" t="s">
        <v>63</v>
      </c>
      <c r="O143" s="53" t="s">
        <v>62</v>
      </c>
      <c r="P143" s="20" t="s">
        <v>62</v>
      </c>
      <c r="Q143" s="56">
        <v>44958</v>
      </c>
      <c r="R143" s="56">
        <v>45046</v>
      </c>
      <c r="S143" s="262">
        <v>45275</v>
      </c>
      <c r="T143" s="24">
        <v>45135</v>
      </c>
      <c r="U143" s="262">
        <v>45366</v>
      </c>
      <c r="V143" s="21" t="s">
        <v>343</v>
      </c>
      <c r="W143" s="63" t="s">
        <v>367</v>
      </c>
      <c r="X143" s="262"/>
      <c r="Y143" s="269" t="s">
        <v>784</v>
      </c>
      <c r="Z143" s="20" t="s">
        <v>345</v>
      </c>
      <c r="AA143" s="20" t="s">
        <v>327</v>
      </c>
      <c r="AB143" s="63"/>
      <c r="AC143" s="120"/>
      <c r="AD143" s="262"/>
      <c r="AE143" s="25" t="str">
        <f t="shared" si="5"/>
        <v/>
      </c>
      <c r="AF143" s="262" t="s">
        <v>785</v>
      </c>
    </row>
    <row r="144" spans="1:33" s="17" customFormat="1" ht="60" customHeight="1">
      <c r="A144" s="52" t="s">
        <v>54</v>
      </c>
      <c r="B144" s="31" t="str">
        <f>IF(A144="","",VLOOKUP(A144,dados!$A$1:$B$24,2,FALSE))</f>
        <v>Diretoria de Engenharia e Arquitetura</v>
      </c>
      <c r="C144" s="57" t="s">
        <v>786</v>
      </c>
      <c r="D144" s="55" t="s">
        <v>74</v>
      </c>
      <c r="E144" s="52">
        <v>3557</v>
      </c>
      <c r="F144" s="20" t="s">
        <v>57</v>
      </c>
      <c r="G144" s="21" t="s">
        <v>787</v>
      </c>
      <c r="H144" s="21" t="s">
        <v>59</v>
      </c>
      <c r="I144" s="21" t="s">
        <v>581</v>
      </c>
      <c r="J144" s="21" t="s">
        <v>61</v>
      </c>
      <c r="K144" s="21" t="s">
        <v>70</v>
      </c>
      <c r="L144" s="323">
        <v>15000</v>
      </c>
      <c r="M144" s="20" t="s">
        <v>62</v>
      </c>
      <c r="N144" s="20" t="s">
        <v>63</v>
      </c>
      <c r="O144" s="53" t="s">
        <v>57</v>
      </c>
      <c r="P144" s="20" t="s">
        <v>57</v>
      </c>
      <c r="Q144" s="56">
        <v>45045</v>
      </c>
      <c r="R144" s="56">
        <v>45135</v>
      </c>
      <c r="S144" s="262">
        <v>45321</v>
      </c>
      <c r="T144" s="24">
        <v>45195</v>
      </c>
      <c r="U144" s="262">
        <v>45381</v>
      </c>
      <c r="V144" s="21" t="s">
        <v>343</v>
      </c>
      <c r="W144" s="100" t="s">
        <v>65</v>
      </c>
      <c r="X144" s="262"/>
      <c r="Y144" s="104" t="s">
        <v>152</v>
      </c>
      <c r="Z144" s="20" t="s">
        <v>345</v>
      </c>
      <c r="AA144" s="20" t="s">
        <v>327</v>
      </c>
      <c r="AB144" s="63"/>
      <c r="AC144" s="120"/>
      <c r="AD144" s="24"/>
      <c r="AE144" s="25" t="str">
        <f t="shared" si="5"/>
        <v/>
      </c>
      <c r="AF144" s="24" t="s">
        <v>788</v>
      </c>
    </row>
    <row r="145" spans="1:33" s="17" customFormat="1" ht="60" customHeight="1">
      <c r="A145" s="93" t="s">
        <v>92</v>
      </c>
      <c r="B145" s="188" t="str">
        <f>IF('PCA Licit, Dispensa, Inexi'!$A70="","",VLOOKUP(A145,dados!$A$1:$B$24,2,FALSE))</f>
        <v>Diretoria de Tecnologia da Informação</v>
      </c>
      <c r="C145" s="121" t="s">
        <v>789</v>
      </c>
      <c r="D145" s="238" t="s">
        <v>94</v>
      </c>
      <c r="E145" s="190">
        <v>111490</v>
      </c>
      <c r="F145" s="124" t="s">
        <v>57</v>
      </c>
      <c r="G145" s="121" t="s">
        <v>790</v>
      </c>
      <c r="H145" s="59" t="s">
        <v>331</v>
      </c>
      <c r="I145" s="59" t="s">
        <v>791</v>
      </c>
      <c r="J145" s="59" t="s">
        <v>333</v>
      </c>
      <c r="K145" s="59">
        <v>1</v>
      </c>
      <c r="L145" s="332">
        <v>7348087.6799999997</v>
      </c>
      <c r="M145" s="124" t="s">
        <v>62</v>
      </c>
      <c r="N145" s="124" t="s">
        <v>63</v>
      </c>
      <c r="O145" s="53" t="s">
        <v>57</v>
      </c>
      <c r="P145" s="28" t="s">
        <v>62</v>
      </c>
      <c r="Q145" s="56">
        <v>44963</v>
      </c>
      <c r="R145" s="56">
        <v>45048</v>
      </c>
      <c r="S145" s="262">
        <v>45107</v>
      </c>
      <c r="T145" s="24">
        <v>45145</v>
      </c>
      <c r="U145" s="262">
        <v>45199</v>
      </c>
      <c r="V145" s="21" t="s">
        <v>343</v>
      </c>
      <c r="W145" s="63" t="s">
        <v>489</v>
      </c>
      <c r="X145" s="262">
        <v>45114</v>
      </c>
      <c r="Y145" s="269" t="s">
        <v>792</v>
      </c>
      <c r="Z145" s="20" t="s">
        <v>67</v>
      </c>
      <c r="AA145" s="20" t="s">
        <v>327</v>
      </c>
      <c r="AB145" s="63" t="s">
        <v>793</v>
      </c>
      <c r="AC145" s="120" t="s">
        <v>70</v>
      </c>
      <c r="AD145" s="262">
        <v>45190</v>
      </c>
      <c r="AE145" s="25">
        <f t="shared" si="5"/>
        <v>76</v>
      </c>
      <c r="AF145" s="262" t="s">
        <v>794</v>
      </c>
    </row>
    <row r="146" spans="1:33" s="17" customFormat="1" ht="82.5" customHeight="1">
      <c r="A146" s="93" t="s">
        <v>92</v>
      </c>
      <c r="B146" s="188" t="str">
        <f>IF('PCA Licit, Dispensa, Inexi'!$A78="","",VLOOKUP(A146,dados!$A$1:$B$24,2,FALSE))</f>
        <v>Diretoria de Tecnologia da Informação</v>
      </c>
      <c r="C146" s="121" t="s">
        <v>795</v>
      </c>
      <c r="D146" s="238" t="s">
        <v>318</v>
      </c>
      <c r="E146" s="190" t="s">
        <v>796</v>
      </c>
      <c r="F146" s="124" t="s">
        <v>62</v>
      </c>
      <c r="G146" s="121" t="s">
        <v>797</v>
      </c>
      <c r="H146" s="59" t="s">
        <v>463</v>
      </c>
      <c r="I146" s="251" t="s">
        <v>798</v>
      </c>
      <c r="J146" s="59" t="s">
        <v>61</v>
      </c>
      <c r="K146" s="59" t="s">
        <v>799</v>
      </c>
      <c r="L146" s="335">
        <v>16865240</v>
      </c>
      <c r="M146" s="124" t="s">
        <v>62</v>
      </c>
      <c r="N146" s="124" t="s">
        <v>63</v>
      </c>
      <c r="O146" s="53" t="s">
        <v>57</v>
      </c>
      <c r="P146" s="28" t="s">
        <v>62</v>
      </c>
      <c r="Q146" s="56">
        <v>44985</v>
      </c>
      <c r="R146" s="56">
        <v>45024</v>
      </c>
      <c r="S146" s="262"/>
      <c r="T146" s="24">
        <v>45117</v>
      </c>
      <c r="U146" s="262"/>
      <c r="V146" s="21" t="s">
        <v>65</v>
      </c>
      <c r="W146" s="63" t="s">
        <v>326</v>
      </c>
      <c r="X146" s="262">
        <v>45015</v>
      </c>
      <c r="Y146" s="269" t="s">
        <v>800</v>
      </c>
      <c r="Z146" s="20" t="s">
        <v>67</v>
      </c>
      <c r="AA146" s="20" t="s">
        <v>327</v>
      </c>
      <c r="AB146" s="63" t="s">
        <v>801</v>
      </c>
      <c r="AC146" s="120" t="s">
        <v>70</v>
      </c>
      <c r="AD146" s="262">
        <v>45065</v>
      </c>
      <c r="AE146" s="25">
        <f t="shared" si="5"/>
        <v>50</v>
      </c>
      <c r="AF146" s="262"/>
    </row>
    <row r="147" spans="1:33" s="17" customFormat="1" ht="60" customHeight="1">
      <c r="A147" s="51" t="s">
        <v>92</v>
      </c>
      <c r="B147" s="31" t="str">
        <f>IF('PCA Licit, Dispensa, Inexi'!$A94="","",VLOOKUP(A147,dados!$A$1:$B$24,2,FALSE))</f>
        <v>Diretoria de Tecnologia da Informação</v>
      </c>
      <c r="C147" s="96" t="s">
        <v>802</v>
      </c>
      <c r="D147" s="58" t="s">
        <v>94</v>
      </c>
      <c r="E147" s="190">
        <v>26000</v>
      </c>
      <c r="F147" s="20" t="s">
        <v>57</v>
      </c>
      <c r="G147" s="96" t="s">
        <v>803</v>
      </c>
      <c r="H147" s="21" t="s">
        <v>804</v>
      </c>
      <c r="I147" s="21" t="s">
        <v>805</v>
      </c>
      <c r="J147" s="21" t="s">
        <v>333</v>
      </c>
      <c r="K147" s="21">
        <v>1</v>
      </c>
      <c r="L147" s="323">
        <v>2000000</v>
      </c>
      <c r="M147" s="20" t="s">
        <v>806</v>
      </c>
      <c r="N147" s="20" t="s">
        <v>79</v>
      </c>
      <c r="O147" s="53" t="s">
        <v>62</v>
      </c>
      <c r="P147" s="20" t="s">
        <v>57</v>
      </c>
      <c r="Q147" s="56">
        <v>45078</v>
      </c>
      <c r="R147" s="56">
        <v>45199</v>
      </c>
      <c r="S147" s="262"/>
      <c r="T147" s="24">
        <v>45275</v>
      </c>
      <c r="U147" s="262"/>
      <c r="V147" s="21" t="s">
        <v>343</v>
      </c>
      <c r="W147" s="63" t="s">
        <v>312</v>
      </c>
      <c r="X147" s="262"/>
      <c r="Y147" s="164" t="s">
        <v>152</v>
      </c>
      <c r="Z147" s="20" t="s">
        <v>153</v>
      </c>
      <c r="AA147" s="20" t="s">
        <v>90</v>
      </c>
      <c r="AB147" s="63"/>
      <c r="AC147" s="120"/>
      <c r="AD147" s="262"/>
      <c r="AE147" s="25" t="str">
        <f t="shared" si="5"/>
        <v/>
      </c>
      <c r="AF147" s="262" t="s">
        <v>807</v>
      </c>
    </row>
    <row r="148" spans="1:33" s="17" customFormat="1" ht="105">
      <c r="A148" s="51" t="s">
        <v>92</v>
      </c>
      <c r="B148" s="31" t="str">
        <f>IF('PCA Licit, Dispensa, Inexi'!$A95="","",VLOOKUP(A148,dados!$A$1:$B$24,2,FALSE))</f>
        <v>Diretoria de Tecnologia da Informação</v>
      </c>
      <c r="C148" s="96" t="s">
        <v>808</v>
      </c>
      <c r="D148" s="58" t="s">
        <v>94</v>
      </c>
      <c r="E148" s="190">
        <v>26077</v>
      </c>
      <c r="F148" s="20" t="s">
        <v>62</v>
      </c>
      <c r="G148" s="96" t="s">
        <v>809</v>
      </c>
      <c r="H148" s="21" t="s">
        <v>471</v>
      </c>
      <c r="I148" s="21" t="s">
        <v>810</v>
      </c>
      <c r="J148" s="21" t="s">
        <v>333</v>
      </c>
      <c r="K148" s="21" t="s">
        <v>811</v>
      </c>
      <c r="L148" s="323">
        <v>271288.15999999997</v>
      </c>
      <c r="M148" s="20" t="s">
        <v>806</v>
      </c>
      <c r="N148" s="20" t="s">
        <v>63</v>
      </c>
      <c r="O148" s="53" t="s">
        <v>62</v>
      </c>
      <c r="P148" s="20" t="s">
        <v>57</v>
      </c>
      <c r="Q148" s="56">
        <v>45044</v>
      </c>
      <c r="R148" s="56">
        <v>45107</v>
      </c>
      <c r="S148" s="262"/>
      <c r="T148" s="24">
        <v>45199</v>
      </c>
      <c r="U148" s="262"/>
      <c r="V148" s="21" t="s">
        <v>343</v>
      </c>
      <c r="W148" s="63" t="s">
        <v>109</v>
      </c>
      <c r="X148" s="262"/>
      <c r="Y148" s="164" t="s">
        <v>152</v>
      </c>
      <c r="Z148" s="20" t="s">
        <v>491</v>
      </c>
      <c r="AA148" s="20" t="s">
        <v>327</v>
      </c>
      <c r="AB148" s="63"/>
      <c r="AC148" s="120"/>
      <c r="AD148" s="262"/>
      <c r="AE148" s="25" t="str">
        <f t="shared" si="5"/>
        <v/>
      </c>
      <c r="AF148" s="24"/>
    </row>
    <row r="149" spans="1:33" s="17" customFormat="1" ht="84.75" customHeight="1">
      <c r="A149" s="51" t="s">
        <v>92</v>
      </c>
      <c r="B149" s="31" t="str">
        <f>IF('PCA Licit, Dispensa, Inexi'!$A96="","",VLOOKUP(A149,dados!$A$1:$B$24,2,FALSE))</f>
        <v>Diretoria de Tecnologia da Informação</v>
      </c>
      <c r="C149" s="96" t="s">
        <v>812</v>
      </c>
      <c r="D149" s="58" t="s">
        <v>94</v>
      </c>
      <c r="E149" s="190">
        <v>25917</v>
      </c>
      <c r="F149" s="20" t="s">
        <v>57</v>
      </c>
      <c r="G149" s="96" t="s">
        <v>813</v>
      </c>
      <c r="H149" s="21" t="s">
        <v>471</v>
      </c>
      <c r="I149" s="21" t="s">
        <v>814</v>
      </c>
      <c r="J149" s="21" t="s">
        <v>333</v>
      </c>
      <c r="K149" s="21">
        <v>1</v>
      </c>
      <c r="L149" s="323">
        <v>1000000</v>
      </c>
      <c r="M149" s="20" t="s">
        <v>806</v>
      </c>
      <c r="N149" s="20" t="s">
        <v>63</v>
      </c>
      <c r="O149" s="53" t="s">
        <v>62</v>
      </c>
      <c r="P149" s="20" t="s">
        <v>62</v>
      </c>
      <c r="Q149" s="56">
        <v>45083</v>
      </c>
      <c r="R149" s="56">
        <v>45173</v>
      </c>
      <c r="S149" s="262"/>
      <c r="T149" s="24">
        <v>45275</v>
      </c>
      <c r="U149" s="262"/>
      <c r="V149" s="21" t="s">
        <v>343</v>
      </c>
      <c r="W149" s="63" t="s">
        <v>326</v>
      </c>
      <c r="X149" s="262"/>
      <c r="Y149" s="164" t="s">
        <v>152</v>
      </c>
      <c r="Z149" s="20" t="s">
        <v>153</v>
      </c>
      <c r="AA149" s="20" t="s">
        <v>327</v>
      </c>
      <c r="AB149" s="63"/>
      <c r="AC149" s="120"/>
      <c r="AD149" s="262"/>
      <c r="AE149" s="25" t="str">
        <f t="shared" si="5"/>
        <v/>
      </c>
      <c r="AF149" s="262" t="s">
        <v>815</v>
      </c>
    </row>
    <row r="150" spans="1:33" s="17" customFormat="1" ht="60" customHeight="1">
      <c r="A150" s="108" t="s">
        <v>425</v>
      </c>
      <c r="B150" s="227" t="s">
        <v>609</v>
      </c>
      <c r="C150" s="222" t="s">
        <v>816</v>
      </c>
      <c r="D150" s="222" t="s">
        <v>318</v>
      </c>
      <c r="E150" s="241" t="s">
        <v>817</v>
      </c>
      <c r="F150" s="100" t="s">
        <v>62</v>
      </c>
      <c r="G150" s="100" t="s">
        <v>818</v>
      </c>
      <c r="H150" s="100" t="s">
        <v>612</v>
      </c>
      <c r="I150" s="100" t="s">
        <v>819</v>
      </c>
      <c r="J150" s="100" t="s">
        <v>399</v>
      </c>
      <c r="K150" s="100" t="s">
        <v>820</v>
      </c>
      <c r="L150" s="322">
        <v>350940</v>
      </c>
      <c r="M150" s="100" t="s">
        <v>62</v>
      </c>
      <c r="N150" s="100" t="s">
        <v>63</v>
      </c>
      <c r="O150" s="260" t="s">
        <v>57</v>
      </c>
      <c r="P150" s="100" t="s">
        <v>57</v>
      </c>
      <c r="Q150" s="201">
        <v>44986</v>
      </c>
      <c r="R150" s="201">
        <v>45039</v>
      </c>
      <c r="S150" s="164" t="s">
        <v>325</v>
      </c>
      <c r="T150" s="201">
        <v>45100</v>
      </c>
      <c r="U150" s="262"/>
      <c r="V150" s="21" t="s">
        <v>343</v>
      </c>
      <c r="W150" s="100" t="s">
        <v>65</v>
      </c>
      <c r="X150" s="262">
        <v>45008</v>
      </c>
      <c r="Y150" s="63" t="s">
        <v>821</v>
      </c>
      <c r="Z150" s="20" t="s">
        <v>67</v>
      </c>
      <c r="AA150" s="20" t="s">
        <v>327</v>
      </c>
      <c r="AB150" s="63" t="s">
        <v>822</v>
      </c>
      <c r="AC150" s="120" t="s">
        <v>62</v>
      </c>
      <c r="AD150" s="262">
        <v>45119</v>
      </c>
      <c r="AE150" s="25">
        <f t="shared" si="5"/>
        <v>111</v>
      </c>
      <c r="AF150" s="262"/>
    </row>
    <row r="151" spans="1:33" s="17" customFormat="1" ht="45.75">
      <c r="A151" s="108" t="s">
        <v>425</v>
      </c>
      <c r="B151" s="227" t="s">
        <v>609</v>
      </c>
      <c r="C151" s="110" t="s">
        <v>823</v>
      </c>
      <c r="D151" s="108" t="s">
        <v>318</v>
      </c>
      <c r="E151" s="192">
        <v>445995</v>
      </c>
      <c r="F151" s="100" t="s">
        <v>57</v>
      </c>
      <c r="G151" s="104" t="s">
        <v>824</v>
      </c>
      <c r="H151" s="104" t="s">
        <v>612</v>
      </c>
      <c r="I151" s="169" t="s">
        <v>825</v>
      </c>
      <c r="J151" s="100" t="s">
        <v>399</v>
      </c>
      <c r="K151" s="104" t="s">
        <v>826</v>
      </c>
      <c r="L151" s="328">
        <v>721818.16</v>
      </c>
      <c r="M151" s="100" t="s">
        <v>62</v>
      </c>
      <c r="N151" s="100" t="s">
        <v>63</v>
      </c>
      <c r="O151" s="260" t="s">
        <v>57</v>
      </c>
      <c r="P151" s="100" t="s">
        <v>57</v>
      </c>
      <c r="Q151" s="111">
        <v>44935</v>
      </c>
      <c r="R151" s="111">
        <v>44983</v>
      </c>
      <c r="S151" s="164" t="s">
        <v>325</v>
      </c>
      <c r="T151" s="111">
        <v>45042</v>
      </c>
      <c r="U151" s="24"/>
      <c r="V151" s="21" t="s">
        <v>343</v>
      </c>
      <c r="W151" s="100" t="s">
        <v>65</v>
      </c>
      <c r="X151" s="24">
        <v>44981</v>
      </c>
      <c r="Y151" s="306" t="s">
        <v>827</v>
      </c>
      <c r="Z151" s="20" t="s">
        <v>67</v>
      </c>
      <c r="AA151" s="20" t="s">
        <v>327</v>
      </c>
      <c r="AB151" s="21" t="s">
        <v>828</v>
      </c>
      <c r="AC151" s="120" t="s">
        <v>57</v>
      </c>
      <c r="AD151" s="24">
        <v>45015</v>
      </c>
      <c r="AE151" s="25">
        <f t="shared" si="5"/>
        <v>34</v>
      </c>
      <c r="AF151" s="24"/>
    </row>
    <row r="152" spans="1:33" s="17" customFormat="1">
      <c r="A152" s="222" t="s">
        <v>425</v>
      </c>
      <c r="B152" s="227" t="s">
        <v>609</v>
      </c>
      <c r="C152" s="109" t="s">
        <v>829</v>
      </c>
      <c r="D152" s="222" t="s">
        <v>318</v>
      </c>
      <c r="E152" s="193" t="s">
        <v>830</v>
      </c>
      <c r="F152" s="100" t="s">
        <v>57</v>
      </c>
      <c r="G152" s="104" t="s">
        <v>831</v>
      </c>
      <c r="H152" s="104" t="s">
        <v>612</v>
      </c>
      <c r="I152" s="169" t="s">
        <v>832</v>
      </c>
      <c r="J152" s="100" t="s">
        <v>399</v>
      </c>
      <c r="K152" s="104" t="s">
        <v>833</v>
      </c>
      <c r="L152" s="328">
        <v>4267952.7</v>
      </c>
      <c r="M152" s="100" t="s">
        <v>62</v>
      </c>
      <c r="N152" s="100" t="s">
        <v>63</v>
      </c>
      <c r="O152" s="260" t="s">
        <v>57</v>
      </c>
      <c r="P152" s="100" t="s">
        <v>57</v>
      </c>
      <c r="Q152" s="111">
        <v>45127</v>
      </c>
      <c r="R152" s="111">
        <v>45176</v>
      </c>
      <c r="S152" s="164" t="s">
        <v>325</v>
      </c>
      <c r="T152" s="111">
        <v>45237</v>
      </c>
      <c r="U152" s="24"/>
      <c r="V152" s="21" t="s">
        <v>80</v>
      </c>
      <c r="W152" s="100" t="s">
        <v>65</v>
      </c>
      <c r="X152" s="24">
        <v>45173</v>
      </c>
      <c r="Y152" s="21" t="s">
        <v>834</v>
      </c>
      <c r="Z152" s="20" t="s">
        <v>67</v>
      </c>
      <c r="AA152" s="20" t="s">
        <v>327</v>
      </c>
      <c r="AB152" s="21" t="s">
        <v>835</v>
      </c>
      <c r="AC152" s="120" t="s">
        <v>62</v>
      </c>
      <c r="AD152" s="24">
        <v>45219</v>
      </c>
      <c r="AE152" s="25">
        <f t="shared" si="5"/>
        <v>46</v>
      </c>
      <c r="AF152" s="24"/>
    </row>
    <row r="153" spans="1:33" s="17" customFormat="1" ht="60" customHeight="1">
      <c r="A153" s="52" t="s">
        <v>84</v>
      </c>
      <c r="B153" s="31" t="str">
        <f>IF('PCA Licit, Dispensa, Inexi'!$A132="","",VLOOKUP(A153,dados!$A$1:$B$24,2,FALSE))</f>
        <v>Núcleo de Inteligência e Segurança Institucional</v>
      </c>
      <c r="C153" s="119" t="s">
        <v>836</v>
      </c>
      <c r="D153" s="57" t="s">
        <v>318</v>
      </c>
      <c r="E153" s="239">
        <v>97381</v>
      </c>
      <c r="F153" s="20" t="s">
        <v>57</v>
      </c>
      <c r="G153" s="127" t="s">
        <v>837</v>
      </c>
      <c r="H153" s="127" t="s">
        <v>657</v>
      </c>
      <c r="I153" s="248" t="s">
        <v>838</v>
      </c>
      <c r="J153" s="21" t="s">
        <v>659</v>
      </c>
      <c r="K153" s="256">
        <v>18</v>
      </c>
      <c r="L153" s="336">
        <v>2649600</v>
      </c>
      <c r="M153" s="20" t="s">
        <v>57</v>
      </c>
      <c r="N153" s="20" t="s">
        <v>63</v>
      </c>
      <c r="O153" s="53" t="s">
        <v>57</v>
      </c>
      <c r="P153" s="20" t="s">
        <v>839</v>
      </c>
      <c r="Q153" s="135">
        <v>44986</v>
      </c>
      <c r="R153" s="135">
        <v>45031</v>
      </c>
      <c r="S153" s="135"/>
      <c r="T153" s="135">
        <v>45092</v>
      </c>
      <c r="U153" s="135"/>
      <c r="V153" s="21" t="s">
        <v>343</v>
      </c>
      <c r="W153" s="100" t="s">
        <v>65</v>
      </c>
      <c r="X153" s="135"/>
      <c r="Y153" s="104" t="s">
        <v>152</v>
      </c>
      <c r="Z153" s="20" t="s">
        <v>153</v>
      </c>
      <c r="AA153" s="20" t="s">
        <v>327</v>
      </c>
      <c r="AB153" s="127"/>
      <c r="AC153" s="120"/>
      <c r="AD153" s="135"/>
      <c r="AE153" s="25" t="str">
        <f t="shared" si="5"/>
        <v/>
      </c>
      <c r="AF153" s="135" t="s">
        <v>840</v>
      </c>
    </row>
    <row r="154" spans="1:33" ht="60" customHeight="1">
      <c r="A154" s="51" t="s">
        <v>525</v>
      </c>
      <c r="B154" s="31" t="str">
        <f>IF(A154="","",VLOOKUP(A154,dados!$A$1:$B$24,2,FALSE))</f>
        <v>Diretoria de Material e Patrimônio</v>
      </c>
      <c r="C154" s="229" t="s">
        <v>841</v>
      </c>
      <c r="D154" s="57" t="s">
        <v>318</v>
      </c>
      <c r="E154" s="244" t="s">
        <v>842</v>
      </c>
      <c r="F154" s="20" t="s">
        <v>57</v>
      </c>
      <c r="G154" s="127" t="s">
        <v>843</v>
      </c>
      <c r="H154" s="127" t="s">
        <v>529</v>
      </c>
      <c r="I154" s="248" t="s">
        <v>530</v>
      </c>
      <c r="J154" s="21" t="s">
        <v>399</v>
      </c>
      <c r="K154" s="256">
        <v>1295</v>
      </c>
      <c r="L154" s="325">
        <v>1965554.36</v>
      </c>
      <c r="M154" s="20" t="s">
        <v>62</v>
      </c>
      <c r="N154" s="20" t="s">
        <v>63</v>
      </c>
      <c r="O154" s="53" t="s">
        <v>57</v>
      </c>
      <c r="P154" s="20" t="s">
        <v>57</v>
      </c>
      <c r="Q154" s="135">
        <v>44986</v>
      </c>
      <c r="R154" s="132">
        <v>45139</v>
      </c>
      <c r="S154" s="205">
        <v>45170</v>
      </c>
      <c r="T154" s="135">
        <v>45200</v>
      </c>
      <c r="U154" s="111">
        <v>45311</v>
      </c>
      <c r="V154" s="21" t="s">
        <v>343</v>
      </c>
      <c r="W154" s="100" t="s">
        <v>65</v>
      </c>
      <c r="X154" s="111">
        <v>45180</v>
      </c>
      <c r="Y154" s="298" t="s">
        <v>844</v>
      </c>
      <c r="Z154" s="20" t="s">
        <v>67</v>
      </c>
      <c r="AA154" s="20" t="s">
        <v>327</v>
      </c>
      <c r="AB154" s="21" t="s">
        <v>845</v>
      </c>
      <c r="AC154" s="120" t="s">
        <v>62</v>
      </c>
      <c r="AD154" s="24">
        <v>45321</v>
      </c>
      <c r="AE154" s="25">
        <f t="shared" si="5"/>
        <v>141</v>
      </c>
      <c r="AF154" s="263" t="s">
        <v>846</v>
      </c>
      <c r="AG154" s="17"/>
    </row>
    <row r="155" spans="1:33" ht="60" customHeight="1">
      <c r="A155" s="51" t="s">
        <v>525</v>
      </c>
      <c r="B155" s="31" t="str">
        <f>IF(A155="","",VLOOKUP(A155,dados!$A$1:$B$24,2,FALSE))</f>
        <v>Diretoria de Material e Patrimônio</v>
      </c>
      <c r="C155" s="232" t="s">
        <v>847</v>
      </c>
      <c r="D155" s="57" t="s">
        <v>318</v>
      </c>
      <c r="E155" s="242" t="s">
        <v>848</v>
      </c>
      <c r="F155" s="120" t="s">
        <v>62</v>
      </c>
      <c r="G155" s="98" t="s">
        <v>849</v>
      </c>
      <c r="H155" s="98" t="s">
        <v>850</v>
      </c>
      <c r="I155" s="249" t="s">
        <v>851</v>
      </c>
      <c r="J155" s="120" t="s">
        <v>399</v>
      </c>
      <c r="K155" s="103" t="s">
        <v>852</v>
      </c>
      <c r="L155" s="333">
        <v>800000</v>
      </c>
      <c r="M155" s="120" t="s">
        <v>62</v>
      </c>
      <c r="N155" s="120" t="s">
        <v>63</v>
      </c>
      <c r="O155" s="20" t="s">
        <v>57</v>
      </c>
      <c r="P155" s="20" t="s">
        <v>57</v>
      </c>
      <c r="Q155" s="135">
        <v>44970</v>
      </c>
      <c r="R155" s="135">
        <v>44998</v>
      </c>
      <c r="S155" s="205">
        <v>45380</v>
      </c>
      <c r="T155" s="135">
        <v>45078</v>
      </c>
      <c r="U155" s="266">
        <v>45443</v>
      </c>
      <c r="V155" s="21" t="s">
        <v>343</v>
      </c>
      <c r="W155" s="100" t="s">
        <v>65</v>
      </c>
      <c r="X155" s="263"/>
      <c r="Y155" s="104" t="s">
        <v>152</v>
      </c>
      <c r="Z155" s="20" t="s">
        <v>153</v>
      </c>
      <c r="AA155" s="20" t="s">
        <v>327</v>
      </c>
      <c r="AB155" s="263"/>
      <c r="AC155" s="120"/>
      <c r="AD155" s="263"/>
      <c r="AE155" s="25" t="str">
        <f t="shared" si="5"/>
        <v/>
      </c>
      <c r="AF155" s="315" t="s">
        <v>853</v>
      </c>
      <c r="AG155" s="17"/>
    </row>
    <row r="156" spans="1:33" ht="120.75" customHeight="1">
      <c r="A156" s="53" t="s">
        <v>425</v>
      </c>
      <c r="B156" s="31" t="str">
        <f>IF('PCA Licit, Dispensa, Inexi'!$A152="","",VLOOKUP(A156,dados!$A$1:$B$24,2,FALSE))</f>
        <v>Diretoria de Infraestrutura</v>
      </c>
      <c r="C156" s="194" t="s">
        <v>854</v>
      </c>
      <c r="D156" s="58" t="s">
        <v>74</v>
      </c>
      <c r="E156" s="192">
        <v>3212</v>
      </c>
      <c r="F156" s="20" t="s">
        <v>57</v>
      </c>
      <c r="G156" s="104" t="s">
        <v>855</v>
      </c>
      <c r="H156" s="104" t="s">
        <v>428</v>
      </c>
      <c r="I156" s="169" t="s">
        <v>856</v>
      </c>
      <c r="J156" s="55" t="s">
        <v>61</v>
      </c>
      <c r="K156" s="103">
        <v>13000</v>
      </c>
      <c r="L156" s="328">
        <v>280000</v>
      </c>
      <c r="M156" s="53" t="s">
        <v>57</v>
      </c>
      <c r="N156" s="53" t="s">
        <v>79</v>
      </c>
      <c r="O156" s="53" t="s">
        <v>57</v>
      </c>
      <c r="P156" s="53" t="s">
        <v>57</v>
      </c>
      <c r="Q156" s="111">
        <v>44846</v>
      </c>
      <c r="R156" s="111">
        <v>44938</v>
      </c>
      <c r="S156" s="95"/>
      <c r="T156" s="111">
        <v>44997</v>
      </c>
      <c r="U156" s="135"/>
      <c r="V156" s="21" t="s">
        <v>326</v>
      </c>
      <c r="W156" s="100" t="s">
        <v>65</v>
      </c>
      <c r="X156" s="135">
        <v>44938</v>
      </c>
      <c r="Y156" s="127" t="s">
        <v>430</v>
      </c>
      <c r="Z156" s="20" t="s">
        <v>67</v>
      </c>
      <c r="AA156" s="20" t="s">
        <v>327</v>
      </c>
      <c r="AB156" s="127" t="s">
        <v>431</v>
      </c>
      <c r="AC156" s="120" t="s">
        <v>70</v>
      </c>
      <c r="AD156" s="135">
        <v>44993</v>
      </c>
      <c r="AE156" s="25">
        <f t="shared" si="5"/>
        <v>55</v>
      </c>
      <c r="AF156" s="135"/>
      <c r="AG156" s="17"/>
    </row>
    <row r="157" spans="1:33" ht="60" customHeight="1">
      <c r="A157" s="53" t="s">
        <v>54</v>
      </c>
      <c r="B157" s="31" t="str">
        <f>IF('PCA Licit, Dispensa, Inexi'!$A167="","",VLOOKUP(A157,dados!$A$1:$B$24,2,FALSE))</f>
        <v>Diretoria de Engenharia e Arquitetura</v>
      </c>
      <c r="C157" s="109" t="s">
        <v>857</v>
      </c>
      <c r="D157" s="58" t="s">
        <v>56</v>
      </c>
      <c r="E157" s="109">
        <v>2771</v>
      </c>
      <c r="F157" s="20" t="s">
        <v>57</v>
      </c>
      <c r="G157" s="104" t="s">
        <v>858</v>
      </c>
      <c r="H157" s="104" t="s">
        <v>59</v>
      </c>
      <c r="I157" s="169" t="s">
        <v>859</v>
      </c>
      <c r="J157" s="55" t="s">
        <v>61</v>
      </c>
      <c r="K157" s="103">
        <v>1</v>
      </c>
      <c r="L157" s="328">
        <v>600000</v>
      </c>
      <c r="M157" s="53" t="s">
        <v>62</v>
      </c>
      <c r="N157" s="53" t="s">
        <v>63</v>
      </c>
      <c r="O157" s="53" t="s">
        <v>57</v>
      </c>
      <c r="P157" s="53" t="s">
        <v>57</v>
      </c>
      <c r="Q157" s="111">
        <v>44903</v>
      </c>
      <c r="R157" s="111">
        <v>44998</v>
      </c>
      <c r="S157" s="264">
        <v>45062</v>
      </c>
      <c r="T157" s="111">
        <v>45058</v>
      </c>
      <c r="U157" s="111">
        <v>45114</v>
      </c>
      <c r="V157" s="21" t="s">
        <v>343</v>
      </c>
      <c r="W157" s="100" t="s">
        <v>65</v>
      </c>
      <c r="X157" s="111">
        <v>45062</v>
      </c>
      <c r="Y157" s="104" t="s">
        <v>860</v>
      </c>
      <c r="Z157" s="20" t="s">
        <v>67</v>
      </c>
      <c r="AA157" s="20" t="s">
        <v>327</v>
      </c>
      <c r="AB157" s="104" t="s">
        <v>861</v>
      </c>
      <c r="AC157" s="120" t="s">
        <v>70</v>
      </c>
      <c r="AD157" s="24">
        <v>45162</v>
      </c>
      <c r="AE157" s="25">
        <f t="shared" si="5"/>
        <v>100</v>
      </c>
      <c r="AF157" s="270"/>
      <c r="AG157"/>
    </row>
    <row r="158" spans="1:33" ht="88.5" customHeight="1">
      <c r="A158" s="53" t="s">
        <v>92</v>
      </c>
      <c r="B158" s="31" t="str">
        <f>IF('PCA Licit, Dispensa, Inexi'!$A176="","",VLOOKUP(A158,dados!$A$1:$B$24,2,FALSE))</f>
        <v>Diretoria de Tecnologia da Informação</v>
      </c>
      <c r="C158" s="109" t="s">
        <v>862</v>
      </c>
      <c r="D158" s="58" t="s">
        <v>94</v>
      </c>
      <c r="E158" s="109">
        <v>150100</v>
      </c>
      <c r="F158" s="20" t="s">
        <v>57</v>
      </c>
      <c r="G158" s="104" t="s">
        <v>863</v>
      </c>
      <c r="H158" s="104" t="s">
        <v>96</v>
      </c>
      <c r="I158" s="169" t="s">
        <v>864</v>
      </c>
      <c r="J158" s="55" t="s">
        <v>333</v>
      </c>
      <c r="K158" s="103">
        <v>2</v>
      </c>
      <c r="L158" s="328">
        <v>7000000</v>
      </c>
      <c r="M158" s="53" t="s">
        <v>62</v>
      </c>
      <c r="N158" s="53" t="s">
        <v>63</v>
      </c>
      <c r="O158" s="53" t="s">
        <v>57</v>
      </c>
      <c r="P158" s="53" t="s">
        <v>62</v>
      </c>
      <c r="Q158" s="111">
        <v>44713</v>
      </c>
      <c r="R158" s="111">
        <v>44774</v>
      </c>
      <c r="S158" s="264">
        <v>44896</v>
      </c>
      <c r="T158" s="111">
        <v>44911</v>
      </c>
      <c r="U158" s="111">
        <v>45166</v>
      </c>
      <c r="V158" s="21" t="s">
        <v>367</v>
      </c>
      <c r="W158" s="104" t="s">
        <v>65</v>
      </c>
      <c r="X158" s="111">
        <v>44866</v>
      </c>
      <c r="Y158" s="104" t="s">
        <v>865</v>
      </c>
      <c r="Z158" s="20" t="s">
        <v>67</v>
      </c>
      <c r="AA158" s="20" t="s">
        <v>327</v>
      </c>
      <c r="AB158" s="104" t="s">
        <v>866</v>
      </c>
      <c r="AC158" s="120" t="s">
        <v>70</v>
      </c>
      <c r="AD158" s="111">
        <v>45069</v>
      </c>
      <c r="AE158" s="25">
        <f t="shared" si="5"/>
        <v>203</v>
      </c>
      <c r="AF158" s="270"/>
      <c r="AG158"/>
    </row>
    <row r="159" spans="1:33" ht="92.25" customHeight="1">
      <c r="A159" s="53" t="s">
        <v>425</v>
      </c>
      <c r="B159" s="31" t="str">
        <f>IF('PCA Licit, Dispensa, Inexi'!$A187="","",VLOOKUP(A159,dados!$A$1:$B$24,2,FALSE))</f>
        <v>Diretoria de Infraestrutura</v>
      </c>
      <c r="C159" s="109" t="s">
        <v>867</v>
      </c>
      <c r="D159" s="58" t="s">
        <v>318</v>
      </c>
      <c r="E159" s="109" t="s">
        <v>868</v>
      </c>
      <c r="F159" s="20" t="s">
        <v>62</v>
      </c>
      <c r="G159" s="104" t="s">
        <v>869</v>
      </c>
      <c r="H159" s="104" t="s">
        <v>870</v>
      </c>
      <c r="I159" s="169" t="s">
        <v>871</v>
      </c>
      <c r="J159" s="55" t="s">
        <v>399</v>
      </c>
      <c r="K159" s="103" t="s">
        <v>872</v>
      </c>
      <c r="L159" s="328">
        <v>379705</v>
      </c>
      <c r="M159" s="53" t="s">
        <v>62</v>
      </c>
      <c r="N159" s="53" t="s">
        <v>63</v>
      </c>
      <c r="O159" s="53" t="s">
        <v>57</v>
      </c>
      <c r="P159" s="53" t="s">
        <v>57</v>
      </c>
      <c r="Q159" s="111">
        <v>45106</v>
      </c>
      <c r="R159" s="111">
        <v>45136</v>
      </c>
      <c r="S159" s="164"/>
      <c r="T159" s="111">
        <v>45167</v>
      </c>
      <c r="U159" s="104"/>
      <c r="V159" s="21" t="s">
        <v>65</v>
      </c>
      <c r="W159" s="100" t="s">
        <v>65</v>
      </c>
      <c r="X159" s="111">
        <v>45119</v>
      </c>
      <c r="Y159" s="104" t="s">
        <v>873</v>
      </c>
      <c r="Z159" s="20" t="s">
        <v>67</v>
      </c>
      <c r="AA159" s="20" t="s">
        <v>327</v>
      </c>
      <c r="AB159" s="104" t="s">
        <v>874</v>
      </c>
      <c r="AC159" s="120" t="s">
        <v>62</v>
      </c>
      <c r="AD159" s="111">
        <v>45145</v>
      </c>
      <c r="AE159" s="25">
        <f t="shared" si="5"/>
        <v>26</v>
      </c>
      <c r="AF159" s="104"/>
      <c r="AG159"/>
    </row>
    <row r="160" spans="1:33" ht="78" customHeight="1">
      <c r="A160" s="52" t="s">
        <v>54</v>
      </c>
      <c r="B160" s="31" t="str">
        <f>IF(A160="","",VLOOKUP(A160,dados!$A$1:$B$24,2,FALSE))</f>
        <v>Diretoria de Engenharia e Arquitetura</v>
      </c>
      <c r="C160" s="229" t="s">
        <v>875</v>
      </c>
      <c r="D160" s="55" t="s">
        <v>74</v>
      </c>
      <c r="E160" s="229">
        <v>2771</v>
      </c>
      <c r="F160" s="20" t="s">
        <v>57</v>
      </c>
      <c r="G160" s="127" t="s">
        <v>876</v>
      </c>
      <c r="H160" s="127" t="s">
        <v>59</v>
      </c>
      <c r="I160" s="248" t="s">
        <v>338</v>
      </c>
      <c r="J160" s="21" t="s">
        <v>61</v>
      </c>
      <c r="K160" s="62" t="s">
        <v>70</v>
      </c>
      <c r="L160" s="325">
        <v>70000</v>
      </c>
      <c r="M160" s="20" t="s">
        <v>62</v>
      </c>
      <c r="N160" s="20" t="s">
        <v>63</v>
      </c>
      <c r="O160" s="53" t="s">
        <v>57</v>
      </c>
      <c r="P160" s="20" t="s">
        <v>57</v>
      </c>
      <c r="Q160" s="132">
        <v>44939</v>
      </c>
      <c r="R160" s="132">
        <v>44998</v>
      </c>
      <c r="S160" s="135">
        <v>45087</v>
      </c>
      <c r="T160" s="135">
        <v>45058</v>
      </c>
      <c r="U160" s="135">
        <v>45148</v>
      </c>
      <c r="V160" s="21" t="s">
        <v>489</v>
      </c>
      <c r="W160" s="100" t="s">
        <v>65</v>
      </c>
      <c r="X160" s="24"/>
      <c r="Y160" s="104" t="s">
        <v>152</v>
      </c>
      <c r="Z160" s="20" t="s">
        <v>153</v>
      </c>
      <c r="AA160" s="20" t="s">
        <v>327</v>
      </c>
      <c r="AB160" s="127"/>
      <c r="AC160" s="120"/>
      <c r="AD160" s="24"/>
      <c r="AE160" s="25" t="str">
        <f t="shared" si="5"/>
        <v/>
      </c>
      <c r="AF160" s="24" t="s">
        <v>877</v>
      </c>
      <c r="AG160" s="17"/>
    </row>
    <row r="161" spans="1:33" ht="147" customHeight="1">
      <c r="A161" s="52" t="s">
        <v>54</v>
      </c>
      <c r="B161" s="31" t="str">
        <f>IF(A161="","",VLOOKUP(A161,dados!$A$1:$B$24,2,FALSE))</f>
        <v>Diretoria de Engenharia e Arquitetura</v>
      </c>
      <c r="C161" s="229" t="s">
        <v>878</v>
      </c>
      <c r="D161" s="55" t="s">
        <v>74</v>
      </c>
      <c r="E161" s="239">
        <v>3557</v>
      </c>
      <c r="F161" s="20" t="s">
        <v>57</v>
      </c>
      <c r="G161" s="127" t="s">
        <v>879</v>
      </c>
      <c r="H161" s="127" t="s">
        <v>59</v>
      </c>
      <c r="I161" s="248" t="s">
        <v>581</v>
      </c>
      <c r="J161" s="21" t="s">
        <v>61</v>
      </c>
      <c r="K161" s="62" t="s">
        <v>70</v>
      </c>
      <c r="L161" s="325">
        <v>15000</v>
      </c>
      <c r="M161" s="20" t="s">
        <v>62</v>
      </c>
      <c r="N161" s="20" t="s">
        <v>63</v>
      </c>
      <c r="O161" s="53" t="s">
        <v>57</v>
      </c>
      <c r="P161" s="20" t="s">
        <v>57</v>
      </c>
      <c r="Q161" s="132">
        <v>44952</v>
      </c>
      <c r="R161" s="132">
        <v>45042</v>
      </c>
      <c r="S161" s="262">
        <v>45275</v>
      </c>
      <c r="T161" s="135">
        <v>45102</v>
      </c>
      <c r="U161" s="135">
        <v>45366</v>
      </c>
      <c r="V161" s="21" t="s">
        <v>489</v>
      </c>
      <c r="W161" s="100" t="s">
        <v>65</v>
      </c>
      <c r="X161" s="135"/>
      <c r="Y161" s="104" t="s">
        <v>152</v>
      </c>
      <c r="Z161" s="20" t="s">
        <v>153</v>
      </c>
      <c r="AA161" s="20" t="s">
        <v>327</v>
      </c>
      <c r="AB161" s="127"/>
      <c r="AC161" s="120"/>
      <c r="AD161" s="24"/>
      <c r="AE161" s="25" t="str">
        <f t="shared" si="5"/>
        <v/>
      </c>
      <c r="AF161" s="135" t="s">
        <v>880</v>
      </c>
      <c r="AG161" s="17"/>
    </row>
    <row r="162" spans="1:33" ht="60" customHeight="1">
      <c r="A162" s="51" t="s">
        <v>92</v>
      </c>
      <c r="B162" s="31" t="str">
        <f>IF('PCA Licit, Dispensa, Inexi'!$A74="","",VLOOKUP(A162,dados!$A$1:$B$24,2,FALSE))</f>
        <v>Diretoria de Tecnologia da Informação</v>
      </c>
      <c r="C162" s="122" t="s">
        <v>881</v>
      </c>
      <c r="D162" s="58" t="s">
        <v>94</v>
      </c>
      <c r="E162" s="191" t="s">
        <v>882</v>
      </c>
      <c r="F162" s="20" t="s">
        <v>62</v>
      </c>
      <c r="G162" s="122" t="s">
        <v>883</v>
      </c>
      <c r="H162" s="127" t="s">
        <v>471</v>
      </c>
      <c r="I162" s="248" t="s">
        <v>884</v>
      </c>
      <c r="J162" s="21" t="s">
        <v>333</v>
      </c>
      <c r="K162" s="62">
        <v>1</v>
      </c>
      <c r="L162" s="325">
        <v>120000</v>
      </c>
      <c r="M162" s="20" t="s">
        <v>62</v>
      </c>
      <c r="N162" s="20" t="s">
        <v>79</v>
      </c>
      <c r="O162" s="53" t="s">
        <v>62</v>
      </c>
      <c r="P162" s="20" t="s">
        <v>57</v>
      </c>
      <c r="Q162" s="132">
        <v>45083</v>
      </c>
      <c r="R162" s="132">
        <v>45173</v>
      </c>
      <c r="S162" s="135"/>
      <c r="T162" s="135">
        <v>45275</v>
      </c>
      <c r="U162" s="135"/>
      <c r="V162" s="21" t="s">
        <v>489</v>
      </c>
      <c r="W162" s="127" t="s">
        <v>326</v>
      </c>
      <c r="X162" s="135"/>
      <c r="Y162" s="104" t="s">
        <v>152</v>
      </c>
      <c r="Z162" s="20" t="s">
        <v>153</v>
      </c>
      <c r="AA162" s="20" t="s">
        <v>327</v>
      </c>
      <c r="AB162" s="127"/>
      <c r="AC162" s="120"/>
      <c r="AD162" s="135"/>
      <c r="AE162" s="25" t="str">
        <f t="shared" si="5"/>
        <v/>
      </c>
      <c r="AF162" s="135" t="s">
        <v>885</v>
      </c>
      <c r="AG162" s="17"/>
    </row>
    <row r="163" spans="1:33" ht="60" customHeight="1">
      <c r="A163" s="51" t="s">
        <v>92</v>
      </c>
      <c r="B163" s="31" t="str">
        <f>IF('PCA Licit, Dispensa, Inexi'!$A77="","",VLOOKUP(A163,dados!$A$1:$B$24,2,FALSE))</f>
        <v>Diretoria de Tecnologia da Informação</v>
      </c>
      <c r="C163" s="122" t="s">
        <v>886</v>
      </c>
      <c r="D163" s="58" t="s">
        <v>318</v>
      </c>
      <c r="E163" s="191" t="s">
        <v>887</v>
      </c>
      <c r="F163" s="20" t="s">
        <v>62</v>
      </c>
      <c r="G163" s="122" t="s">
        <v>888</v>
      </c>
      <c r="H163" s="127" t="s">
        <v>463</v>
      </c>
      <c r="I163" s="253" t="s">
        <v>889</v>
      </c>
      <c r="J163" s="21" t="s">
        <v>61</v>
      </c>
      <c r="K163" s="62" t="s">
        <v>890</v>
      </c>
      <c r="L163" s="325">
        <v>1349578</v>
      </c>
      <c r="M163" s="20" t="s">
        <v>62</v>
      </c>
      <c r="N163" s="20" t="s">
        <v>63</v>
      </c>
      <c r="O163" s="53" t="s">
        <v>57</v>
      </c>
      <c r="P163" s="20" t="s">
        <v>62</v>
      </c>
      <c r="Q163" s="132">
        <v>44985</v>
      </c>
      <c r="R163" s="132">
        <v>45024</v>
      </c>
      <c r="S163" s="135"/>
      <c r="T163" s="135">
        <v>45117</v>
      </c>
      <c r="U163" s="135"/>
      <c r="V163" s="21" t="s">
        <v>489</v>
      </c>
      <c r="W163" s="127" t="s">
        <v>80</v>
      </c>
      <c r="X163" s="135">
        <v>45008</v>
      </c>
      <c r="Y163" s="104" t="s">
        <v>891</v>
      </c>
      <c r="Z163" s="20" t="s">
        <v>67</v>
      </c>
      <c r="AA163" s="20" t="s">
        <v>327</v>
      </c>
      <c r="AB163" s="127" t="s">
        <v>801</v>
      </c>
      <c r="AC163" s="120" t="s">
        <v>70</v>
      </c>
      <c r="AD163" s="135">
        <v>45065</v>
      </c>
      <c r="AE163" s="25">
        <f t="shared" si="5"/>
        <v>57</v>
      </c>
      <c r="AF163" s="24"/>
      <c r="AG163" s="17"/>
    </row>
    <row r="164" spans="1:33" ht="60" customHeight="1">
      <c r="A164" s="51" t="s">
        <v>92</v>
      </c>
      <c r="B164" s="31" t="str">
        <f>IF('PCA Licit, Dispensa, Inexi'!$A79="","",VLOOKUP(A164,dados!$A$1:$B$24,2,FALSE))</f>
        <v>Diretoria de Tecnologia da Informação</v>
      </c>
      <c r="C164" s="389" t="s">
        <v>543</v>
      </c>
      <c r="D164" s="58" t="s">
        <v>318</v>
      </c>
      <c r="E164" s="191" t="s">
        <v>892</v>
      </c>
      <c r="F164" s="20" t="s">
        <v>62</v>
      </c>
      <c r="G164" s="122" t="s">
        <v>893</v>
      </c>
      <c r="H164" s="127" t="s">
        <v>463</v>
      </c>
      <c r="I164" s="248" t="s">
        <v>894</v>
      </c>
      <c r="J164" s="21" t="s">
        <v>61</v>
      </c>
      <c r="K164" s="62">
        <v>3000</v>
      </c>
      <c r="L164" s="325">
        <v>1000000</v>
      </c>
      <c r="M164" s="20" t="s">
        <v>62</v>
      </c>
      <c r="N164" s="20" t="s">
        <v>63</v>
      </c>
      <c r="O164" s="53" t="s">
        <v>57</v>
      </c>
      <c r="P164" s="20" t="s">
        <v>57</v>
      </c>
      <c r="Q164" s="132">
        <v>45153</v>
      </c>
      <c r="R164" s="132">
        <v>45200</v>
      </c>
      <c r="S164" s="135"/>
      <c r="T164" s="135">
        <v>45275</v>
      </c>
      <c r="U164" s="135"/>
      <c r="V164" s="21" t="s">
        <v>367</v>
      </c>
      <c r="W164" s="100" t="s">
        <v>65</v>
      </c>
      <c r="X164" s="135">
        <v>45132</v>
      </c>
      <c r="Y164" s="104" t="s">
        <v>548</v>
      </c>
      <c r="Z164" s="20" t="s">
        <v>153</v>
      </c>
      <c r="AA164" s="20" t="s">
        <v>327</v>
      </c>
      <c r="AB164" s="127" t="s">
        <v>549</v>
      </c>
      <c r="AC164" s="120" t="s">
        <v>62</v>
      </c>
      <c r="AD164" s="135">
        <v>45301</v>
      </c>
      <c r="AE164" s="25">
        <f t="shared" si="5"/>
        <v>169</v>
      </c>
      <c r="AF164" s="135"/>
      <c r="AG164" s="17"/>
    </row>
    <row r="165" spans="1:33" ht="60" customHeight="1">
      <c r="A165" s="51" t="s">
        <v>92</v>
      </c>
      <c r="B165" s="31" t="str">
        <f>IF('PCA Licit, Dispensa, Inexi'!$A83="","",VLOOKUP(A165,dados!$A$1:$B$24,2,FALSE))</f>
        <v>Diretoria de Tecnologia da Informação</v>
      </c>
      <c r="C165" s="122" t="s">
        <v>895</v>
      </c>
      <c r="D165" s="58" t="s">
        <v>94</v>
      </c>
      <c r="E165" s="191">
        <v>26077</v>
      </c>
      <c r="F165" s="20" t="s">
        <v>62</v>
      </c>
      <c r="G165" s="122" t="s">
        <v>896</v>
      </c>
      <c r="H165" s="127" t="s">
        <v>96</v>
      </c>
      <c r="I165" s="248" t="s">
        <v>897</v>
      </c>
      <c r="J165" s="21" t="s">
        <v>333</v>
      </c>
      <c r="K165" s="62">
        <v>1</v>
      </c>
      <c r="L165" s="325">
        <v>30000</v>
      </c>
      <c r="M165" s="20" t="s">
        <v>57</v>
      </c>
      <c r="N165" s="20" t="s">
        <v>79</v>
      </c>
      <c r="O165" s="53" t="s">
        <v>62</v>
      </c>
      <c r="P165" s="20" t="s">
        <v>57</v>
      </c>
      <c r="Q165" s="132">
        <v>45140</v>
      </c>
      <c r="R165" s="132">
        <v>45200</v>
      </c>
      <c r="S165" s="135"/>
      <c r="T165" s="135">
        <v>45275</v>
      </c>
      <c r="U165" s="135"/>
      <c r="V165" s="21" t="s">
        <v>489</v>
      </c>
      <c r="W165" s="127" t="s">
        <v>367</v>
      </c>
      <c r="X165" s="135"/>
      <c r="Y165" s="104" t="s">
        <v>152</v>
      </c>
      <c r="Z165" s="20" t="s">
        <v>153</v>
      </c>
      <c r="AA165" s="20" t="s">
        <v>327</v>
      </c>
      <c r="AB165" s="127"/>
      <c r="AC165" s="120"/>
      <c r="AD165" s="135"/>
      <c r="AE165" s="25" t="s">
        <v>898</v>
      </c>
      <c r="AF165" s="135" t="s">
        <v>899</v>
      </c>
      <c r="AG165" s="17"/>
    </row>
    <row r="166" spans="1:33" ht="60" customHeight="1">
      <c r="A166" s="51" t="s">
        <v>92</v>
      </c>
      <c r="B166" s="31" t="str">
        <f>IF('PCA Licit, Dispensa, Inexi'!$A93="","",VLOOKUP(A166,dados!$A$1:$B$24,2,FALSE))</f>
        <v>Diretoria de Tecnologia da Informação</v>
      </c>
      <c r="C166" s="122" t="s">
        <v>900</v>
      </c>
      <c r="D166" s="58" t="s">
        <v>94</v>
      </c>
      <c r="E166" s="191">
        <v>26077</v>
      </c>
      <c r="F166" s="20" t="s">
        <v>57</v>
      </c>
      <c r="G166" s="122" t="s">
        <v>901</v>
      </c>
      <c r="H166" s="127" t="s">
        <v>902</v>
      </c>
      <c r="I166" s="248" t="s">
        <v>903</v>
      </c>
      <c r="J166" s="21" t="s">
        <v>333</v>
      </c>
      <c r="K166" s="62">
        <v>1</v>
      </c>
      <c r="L166" s="325">
        <v>33231</v>
      </c>
      <c r="M166" s="20" t="s">
        <v>62</v>
      </c>
      <c r="N166" s="20" t="s">
        <v>63</v>
      </c>
      <c r="O166" s="53" t="s">
        <v>62</v>
      </c>
      <c r="P166" s="20" t="s">
        <v>57</v>
      </c>
      <c r="Q166" s="132">
        <v>45018</v>
      </c>
      <c r="R166" s="132">
        <v>45070</v>
      </c>
      <c r="S166" s="135"/>
      <c r="T166" s="135">
        <v>45137</v>
      </c>
      <c r="U166" s="135"/>
      <c r="V166" s="21" t="s">
        <v>489</v>
      </c>
      <c r="W166" s="127" t="s">
        <v>80</v>
      </c>
      <c r="X166" s="135"/>
      <c r="Y166" s="104" t="s">
        <v>152</v>
      </c>
      <c r="Z166" s="20" t="s">
        <v>153</v>
      </c>
      <c r="AA166" s="20" t="s">
        <v>327</v>
      </c>
      <c r="AB166" s="127"/>
      <c r="AC166" s="120"/>
      <c r="AD166" s="135"/>
      <c r="AE166" s="25" t="str">
        <f t="shared" ref="AE166:AE229" si="6">IF(AD166="","",DATEDIF(X166,AD166,"d"))</f>
        <v/>
      </c>
      <c r="AF166" s="135" t="s">
        <v>904</v>
      </c>
      <c r="AG166" s="17"/>
    </row>
    <row r="167" spans="1:33" ht="133.5" customHeight="1">
      <c r="A167" s="51" t="s">
        <v>92</v>
      </c>
      <c r="B167" s="31" t="str">
        <f>IF('PCA Licit, Dispensa, Inexi'!$A97="","",VLOOKUP(A167,dados!$A$1:$B$24,2,FALSE))</f>
        <v>Diretoria de Tecnologia da Informação</v>
      </c>
      <c r="C167" s="122" t="s">
        <v>905</v>
      </c>
      <c r="D167" s="58" t="s">
        <v>318</v>
      </c>
      <c r="E167" s="191" t="s">
        <v>906</v>
      </c>
      <c r="F167" s="20" t="s">
        <v>62</v>
      </c>
      <c r="G167" s="122" t="s">
        <v>907</v>
      </c>
      <c r="H167" s="127" t="s">
        <v>463</v>
      </c>
      <c r="I167" s="248" t="s">
        <v>908</v>
      </c>
      <c r="J167" s="21" t="s">
        <v>399</v>
      </c>
      <c r="K167" s="62">
        <v>2000</v>
      </c>
      <c r="L167" s="325">
        <v>1000000</v>
      </c>
      <c r="M167" s="20" t="s">
        <v>806</v>
      </c>
      <c r="N167" s="20" t="s">
        <v>79</v>
      </c>
      <c r="O167" s="53" t="s">
        <v>57</v>
      </c>
      <c r="P167" s="20" t="s">
        <v>57</v>
      </c>
      <c r="Q167" s="132">
        <v>45078</v>
      </c>
      <c r="R167" s="132">
        <v>45200</v>
      </c>
      <c r="S167" s="135"/>
      <c r="T167" s="135">
        <v>45261</v>
      </c>
      <c r="U167" s="135"/>
      <c r="V167" s="21" t="s">
        <v>489</v>
      </c>
      <c r="W167" s="100" t="s">
        <v>65</v>
      </c>
      <c r="X167" s="135"/>
      <c r="Y167" s="104" t="s">
        <v>152</v>
      </c>
      <c r="Z167" s="20" t="s">
        <v>153</v>
      </c>
      <c r="AA167" s="20" t="s">
        <v>327</v>
      </c>
      <c r="AB167" s="127"/>
      <c r="AC167" s="120"/>
      <c r="AD167" s="135"/>
      <c r="AE167" s="25" t="str">
        <f t="shared" si="6"/>
        <v/>
      </c>
      <c r="AF167" s="135" t="s">
        <v>909</v>
      </c>
      <c r="AG167" s="17"/>
    </row>
    <row r="168" spans="1:33" ht="60" customHeight="1">
      <c r="A168" s="108" t="s">
        <v>425</v>
      </c>
      <c r="B168" s="227" t="s">
        <v>609</v>
      </c>
      <c r="C168" s="110" t="s">
        <v>910</v>
      </c>
      <c r="D168" s="108" t="s">
        <v>74</v>
      </c>
      <c r="E168" s="192">
        <v>150223</v>
      </c>
      <c r="F168" s="100" t="s">
        <v>57</v>
      </c>
      <c r="G168" s="104" t="s">
        <v>911</v>
      </c>
      <c r="H168" s="104" t="s">
        <v>612</v>
      </c>
      <c r="I168" s="169" t="s">
        <v>912</v>
      </c>
      <c r="J168" s="100" t="s">
        <v>399</v>
      </c>
      <c r="K168" s="103" t="s">
        <v>913</v>
      </c>
      <c r="L168" s="328">
        <v>942270</v>
      </c>
      <c r="M168" s="100" t="s">
        <v>62</v>
      </c>
      <c r="N168" s="100" t="s">
        <v>79</v>
      </c>
      <c r="O168" s="260" t="s">
        <v>57</v>
      </c>
      <c r="P168" s="100" t="s">
        <v>57</v>
      </c>
      <c r="Q168" s="111">
        <v>44881</v>
      </c>
      <c r="R168" s="111">
        <v>44976</v>
      </c>
      <c r="S168" s="104" t="s">
        <v>325</v>
      </c>
      <c r="T168" s="111">
        <v>45035</v>
      </c>
      <c r="U168" s="135"/>
      <c r="V168" s="21" t="s">
        <v>489</v>
      </c>
      <c r="W168" s="100" t="s">
        <v>65</v>
      </c>
      <c r="X168" s="135">
        <v>44942</v>
      </c>
      <c r="Y168" s="127" t="s">
        <v>914</v>
      </c>
      <c r="Z168" s="20" t="s">
        <v>67</v>
      </c>
      <c r="AA168" s="20" t="s">
        <v>327</v>
      </c>
      <c r="AB168" s="127" t="s">
        <v>915</v>
      </c>
      <c r="AC168" s="120" t="s">
        <v>70</v>
      </c>
      <c r="AD168" s="135">
        <v>45013</v>
      </c>
      <c r="AE168" s="25">
        <f t="shared" si="6"/>
        <v>71</v>
      </c>
      <c r="AF168" s="135"/>
      <c r="AG168" s="17"/>
    </row>
    <row r="169" spans="1:33" ht="60.75">
      <c r="A169" s="52" t="s">
        <v>54</v>
      </c>
      <c r="B169" s="31" t="str">
        <f>IF('PCA Licit, Dispensa, Inexi'!$A118="","",VLOOKUP(A169,dados!$A$1:$B$24,2,FALSE))</f>
        <v>Diretoria de Engenharia e Arquitetura</v>
      </c>
      <c r="C169" s="119" t="s">
        <v>916</v>
      </c>
      <c r="D169" s="58" t="s">
        <v>74</v>
      </c>
      <c r="E169" s="239">
        <v>1586</v>
      </c>
      <c r="F169" s="20" t="s">
        <v>57</v>
      </c>
      <c r="G169" s="127" t="s">
        <v>917</v>
      </c>
      <c r="H169" s="127" t="s">
        <v>59</v>
      </c>
      <c r="I169" s="248" t="s">
        <v>918</v>
      </c>
      <c r="J169" s="21" t="s">
        <v>61</v>
      </c>
      <c r="K169" s="256">
        <v>1</v>
      </c>
      <c r="L169" s="325">
        <v>110000</v>
      </c>
      <c r="M169" s="20" t="s">
        <v>62</v>
      </c>
      <c r="N169" s="20" t="s">
        <v>63</v>
      </c>
      <c r="O169" s="20" t="s">
        <v>57</v>
      </c>
      <c r="P169" s="20" t="s">
        <v>57</v>
      </c>
      <c r="Q169" s="135">
        <v>45015</v>
      </c>
      <c r="R169" s="135">
        <v>45105</v>
      </c>
      <c r="S169" s="135"/>
      <c r="T169" s="135">
        <v>45165</v>
      </c>
      <c r="U169" s="135"/>
      <c r="V169" s="21" t="s">
        <v>489</v>
      </c>
      <c r="W169" s="100" t="s">
        <v>65</v>
      </c>
      <c r="X169" s="135">
        <v>45065</v>
      </c>
      <c r="Y169" s="127" t="s">
        <v>919</v>
      </c>
      <c r="Z169" s="20" t="s">
        <v>67</v>
      </c>
      <c r="AA169" s="20" t="s">
        <v>327</v>
      </c>
      <c r="AB169" s="127" t="s">
        <v>920</v>
      </c>
      <c r="AC169" s="120" t="s">
        <v>70</v>
      </c>
      <c r="AD169" s="24">
        <v>45148</v>
      </c>
      <c r="AE169" s="25">
        <f t="shared" si="6"/>
        <v>83</v>
      </c>
      <c r="AF169" s="135"/>
      <c r="AG169" s="17"/>
    </row>
    <row r="170" spans="1:33" ht="137.25" customHeight="1">
      <c r="A170" s="52" t="s">
        <v>54</v>
      </c>
      <c r="B170" s="31" t="str">
        <f>IF('PCA Licit, Dispensa, Inexi'!$A121="","",VLOOKUP(A170,dados!$A$1:$B$24,2,FALSE))</f>
        <v>Diretoria de Engenharia e Arquitetura</v>
      </c>
      <c r="C170" s="119" t="s">
        <v>921</v>
      </c>
      <c r="D170" s="58" t="s">
        <v>74</v>
      </c>
      <c r="E170" s="239">
        <v>2771</v>
      </c>
      <c r="F170" s="20" t="s">
        <v>57</v>
      </c>
      <c r="G170" s="127" t="s">
        <v>922</v>
      </c>
      <c r="H170" s="127" t="s">
        <v>59</v>
      </c>
      <c r="I170" s="248" t="s">
        <v>923</v>
      </c>
      <c r="J170" s="21" t="s">
        <v>61</v>
      </c>
      <c r="K170" s="256">
        <v>1</v>
      </c>
      <c r="L170" s="325">
        <v>2500000</v>
      </c>
      <c r="M170" s="20" t="s">
        <v>62</v>
      </c>
      <c r="N170" s="20" t="s">
        <v>63</v>
      </c>
      <c r="O170" s="20" t="s">
        <v>57</v>
      </c>
      <c r="P170" s="20" t="s">
        <v>57</v>
      </c>
      <c r="Q170" s="135">
        <v>44895</v>
      </c>
      <c r="R170" s="135">
        <v>44944</v>
      </c>
      <c r="S170" s="135">
        <v>45153</v>
      </c>
      <c r="T170" s="135">
        <v>45000</v>
      </c>
      <c r="U170" s="135">
        <v>45214</v>
      </c>
      <c r="V170" s="21" t="s">
        <v>489</v>
      </c>
      <c r="W170" s="100" t="s">
        <v>65</v>
      </c>
      <c r="X170" s="24"/>
      <c r="Y170" s="104" t="s">
        <v>152</v>
      </c>
      <c r="Z170" s="20" t="s">
        <v>153</v>
      </c>
      <c r="AA170" s="20" t="s">
        <v>327</v>
      </c>
      <c r="AB170" s="127"/>
      <c r="AC170" s="120"/>
      <c r="AD170" s="24"/>
      <c r="AE170" s="25" t="str">
        <f t="shared" si="6"/>
        <v/>
      </c>
      <c r="AF170" s="135" t="s">
        <v>924</v>
      </c>
      <c r="AG170" s="17"/>
    </row>
    <row r="171" spans="1:33" ht="120" customHeight="1">
      <c r="A171" s="51" t="s">
        <v>84</v>
      </c>
      <c r="B171" s="31" t="str">
        <f>IF('PCA Licit, Dispensa, Inexi'!$A131="","",VLOOKUP(A171,dados!$A$1:$B$24,2,FALSE))</f>
        <v>Núcleo de Inteligência e Segurança Institucional</v>
      </c>
      <c r="C171" s="119" t="s">
        <v>925</v>
      </c>
      <c r="D171" s="58" t="s">
        <v>318</v>
      </c>
      <c r="E171" s="239">
        <v>359973</v>
      </c>
      <c r="F171" s="20" t="s">
        <v>57</v>
      </c>
      <c r="G171" s="127" t="s">
        <v>926</v>
      </c>
      <c r="H171" s="127" t="s">
        <v>657</v>
      </c>
      <c r="I171" s="248" t="s">
        <v>838</v>
      </c>
      <c r="J171" s="21" t="s">
        <v>659</v>
      </c>
      <c r="K171" s="256">
        <v>18</v>
      </c>
      <c r="L171" s="325">
        <v>272160</v>
      </c>
      <c r="M171" s="20" t="s">
        <v>62</v>
      </c>
      <c r="N171" s="20" t="s">
        <v>63</v>
      </c>
      <c r="O171" s="53" t="s">
        <v>57</v>
      </c>
      <c r="P171" s="20" t="s">
        <v>839</v>
      </c>
      <c r="Q171" s="135">
        <v>44986</v>
      </c>
      <c r="R171" s="135">
        <v>45031</v>
      </c>
      <c r="S171" s="135">
        <v>45214</v>
      </c>
      <c r="T171" s="135">
        <v>45092</v>
      </c>
      <c r="U171" s="135">
        <v>45275</v>
      </c>
      <c r="V171" s="21" t="s">
        <v>489</v>
      </c>
      <c r="W171" s="100" t="s">
        <v>65</v>
      </c>
      <c r="X171" s="135">
        <v>45223</v>
      </c>
      <c r="Y171" s="104" t="s">
        <v>927</v>
      </c>
      <c r="Z171" s="20" t="s">
        <v>67</v>
      </c>
      <c r="AA171" s="20" t="s">
        <v>327</v>
      </c>
      <c r="AB171" s="127" t="s">
        <v>928</v>
      </c>
      <c r="AC171" s="120" t="s">
        <v>62</v>
      </c>
      <c r="AD171" s="135">
        <v>45260</v>
      </c>
      <c r="AE171" s="25">
        <f t="shared" si="6"/>
        <v>37</v>
      </c>
      <c r="AF171" s="135" t="s">
        <v>929</v>
      </c>
      <c r="AG171" s="17"/>
    </row>
    <row r="172" spans="1:33" ht="24" customHeight="1">
      <c r="A172" s="52" t="s">
        <v>84</v>
      </c>
      <c r="B172" s="31" t="str">
        <f>IF('PCA Licit, Dispensa, Inexi'!$A135="","",VLOOKUP(A172,dados!$A$1:$B$24,2,FALSE))</f>
        <v>Núcleo de Inteligência e Segurança Institucional</v>
      </c>
      <c r="C172" s="385" t="s">
        <v>930</v>
      </c>
      <c r="D172" s="57" t="s">
        <v>318</v>
      </c>
      <c r="E172" s="239">
        <v>459806</v>
      </c>
      <c r="F172" s="20" t="s">
        <v>57</v>
      </c>
      <c r="G172" s="127" t="s">
        <v>931</v>
      </c>
      <c r="H172" s="127" t="s">
        <v>657</v>
      </c>
      <c r="I172" s="248" t="s">
        <v>932</v>
      </c>
      <c r="J172" s="21" t="s">
        <v>659</v>
      </c>
      <c r="K172" s="256">
        <v>1</v>
      </c>
      <c r="L172" s="325">
        <v>399000</v>
      </c>
      <c r="M172" s="20" t="s">
        <v>57</v>
      </c>
      <c r="N172" s="20" t="s">
        <v>63</v>
      </c>
      <c r="O172" s="53" t="s">
        <v>57</v>
      </c>
      <c r="P172" s="20" t="s">
        <v>57</v>
      </c>
      <c r="Q172" s="135">
        <v>44958</v>
      </c>
      <c r="R172" s="135">
        <v>45000</v>
      </c>
      <c r="S172" s="135">
        <v>44957</v>
      </c>
      <c r="T172" s="135">
        <v>45061</v>
      </c>
      <c r="U172" s="135"/>
      <c r="V172" s="21" t="s">
        <v>489</v>
      </c>
      <c r="W172" s="100" t="s">
        <v>65</v>
      </c>
      <c r="X172" s="135"/>
      <c r="Y172" s="270" t="s">
        <v>152</v>
      </c>
      <c r="Z172" s="20" t="s">
        <v>153</v>
      </c>
      <c r="AA172" s="20" t="s">
        <v>327</v>
      </c>
      <c r="AB172" s="127"/>
      <c r="AC172" s="120"/>
      <c r="AD172" s="135"/>
      <c r="AE172" s="25" t="str">
        <f t="shared" si="6"/>
        <v/>
      </c>
      <c r="AF172" s="135" t="s">
        <v>668</v>
      </c>
      <c r="AG172" s="17"/>
    </row>
    <row r="173" spans="1:33" ht="35.25" customHeight="1">
      <c r="A173" s="51" t="s">
        <v>525</v>
      </c>
      <c r="B173" s="31" t="str">
        <f>IF(A173="","",VLOOKUP(A173,dados!$A$1:$B$24,2,FALSE))</f>
        <v>Diretoria de Material e Patrimônio</v>
      </c>
      <c r="C173" s="230" t="s">
        <v>933</v>
      </c>
      <c r="D173" s="57" t="s">
        <v>318</v>
      </c>
      <c r="E173" s="242" t="s">
        <v>934</v>
      </c>
      <c r="F173" s="120" t="s">
        <v>62</v>
      </c>
      <c r="G173" s="98" t="s">
        <v>935</v>
      </c>
      <c r="H173" s="98" t="s">
        <v>537</v>
      </c>
      <c r="I173" s="249" t="s">
        <v>936</v>
      </c>
      <c r="J173" s="120" t="s">
        <v>399</v>
      </c>
      <c r="K173" s="106" t="s">
        <v>937</v>
      </c>
      <c r="L173" s="333">
        <v>550000</v>
      </c>
      <c r="M173" s="120" t="s">
        <v>62</v>
      </c>
      <c r="N173" s="120" t="s">
        <v>63</v>
      </c>
      <c r="O173" s="20" t="s">
        <v>57</v>
      </c>
      <c r="P173" s="20" t="s">
        <v>57</v>
      </c>
      <c r="Q173" s="135">
        <v>45107</v>
      </c>
      <c r="R173" s="135">
        <v>45135</v>
      </c>
      <c r="S173" s="266">
        <v>45196</v>
      </c>
      <c r="T173" s="135">
        <v>45201</v>
      </c>
      <c r="U173" s="135">
        <v>45252</v>
      </c>
      <c r="V173" s="21" t="s">
        <v>489</v>
      </c>
      <c r="W173" s="100" t="s">
        <v>65</v>
      </c>
      <c r="X173" s="263"/>
      <c r="Y173" s="104" t="s">
        <v>938</v>
      </c>
      <c r="Z173" s="20" t="s">
        <v>67</v>
      </c>
      <c r="AA173" s="20" t="s">
        <v>327</v>
      </c>
      <c r="AB173" s="104" t="s">
        <v>939</v>
      </c>
      <c r="AC173" s="120" t="s">
        <v>62</v>
      </c>
      <c r="AD173" s="263"/>
      <c r="AE173" s="25" t="str">
        <f t="shared" si="6"/>
        <v/>
      </c>
      <c r="AF173" s="315" t="s">
        <v>940</v>
      </c>
      <c r="AG173" s="17"/>
    </row>
    <row r="174" spans="1:33">
      <c r="A174" s="53" t="s">
        <v>54</v>
      </c>
      <c r="B174" s="31" t="str">
        <f>IF('PCA Licit, Dispensa, Inexi'!$A148="","",VLOOKUP(A174,dados!$A$1:$B$24,2,FALSE))</f>
        <v>Diretoria de Engenharia e Arquitetura</v>
      </c>
      <c r="C174" s="119" t="s">
        <v>941</v>
      </c>
      <c r="D174" s="58" t="s">
        <v>56</v>
      </c>
      <c r="E174" s="239">
        <v>13595</v>
      </c>
      <c r="F174" s="20" t="s">
        <v>57</v>
      </c>
      <c r="G174" s="127" t="s">
        <v>942</v>
      </c>
      <c r="H174" s="127" t="s">
        <v>171</v>
      </c>
      <c r="I174" s="248" t="s">
        <v>943</v>
      </c>
      <c r="J174" s="55" t="s">
        <v>61</v>
      </c>
      <c r="K174" s="257">
        <v>1</v>
      </c>
      <c r="L174" s="325">
        <v>60000</v>
      </c>
      <c r="M174" s="53" t="s">
        <v>62</v>
      </c>
      <c r="N174" s="53" t="s">
        <v>63</v>
      </c>
      <c r="O174" s="53" t="s">
        <v>57</v>
      </c>
      <c r="P174" s="53" t="s">
        <v>57</v>
      </c>
      <c r="Q174" s="135">
        <v>44880</v>
      </c>
      <c r="R174" s="135">
        <v>44936</v>
      </c>
      <c r="S174" s="20"/>
      <c r="T174" s="135">
        <v>44985</v>
      </c>
      <c r="U174" s="20"/>
      <c r="V174" s="21" t="s">
        <v>489</v>
      </c>
      <c r="W174" s="100" t="s">
        <v>65</v>
      </c>
      <c r="X174" s="24"/>
      <c r="Y174" s="270" t="s">
        <v>152</v>
      </c>
      <c r="Z174" s="20" t="s">
        <v>153</v>
      </c>
      <c r="AA174" s="20" t="s">
        <v>327</v>
      </c>
      <c r="AB174" s="263"/>
      <c r="AC174" s="120"/>
      <c r="AD174" s="24"/>
      <c r="AE174" s="25" t="str">
        <f t="shared" si="6"/>
        <v/>
      </c>
      <c r="AF174" s="125" t="s">
        <v>944</v>
      </c>
      <c r="AG174" s="17"/>
    </row>
    <row r="175" spans="1:33" ht="135" customHeight="1">
      <c r="A175" s="53" t="s">
        <v>425</v>
      </c>
      <c r="B175" s="31" t="str">
        <f>IF('PCA Licit, Dispensa, Inexi'!$A153="","",VLOOKUP(A175,dados!$A$1:$B$24,2,FALSE))</f>
        <v>Diretoria de Infraestrutura</v>
      </c>
      <c r="C175" s="214" t="s">
        <v>945</v>
      </c>
      <c r="D175" s="58" t="s">
        <v>74</v>
      </c>
      <c r="E175" s="192">
        <v>3697</v>
      </c>
      <c r="F175" s="20" t="s">
        <v>57</v>
      </c>
      <c r="G175" s="104" t="s">
        <v>946</v>
      </c>
      <c r="H175" s="104" t="s">
        <v>947</v>
      </c>
      <c r="I175" s="169" t="s">
        <v>948</v>
      </c>
      <c r="J175" s="55" t="s">
        <v>61</v>
      </c>
      <c r="K175" s="103">
        <v>1</v>
      </c>
      <c r="L175" s="328">
        <v>0</v>
      </c>
      <c r="M175" s="53" t="s">
        <v>62</v>
      </c>
      <c r="N175" s="53" t="s">
        <v>63</v>
      </c>
      <c r="O175" s="53" t="s">
        <v>57</v>
      </c>
      <c r="P175" s="53" t="s">
        <v>57</v>
      </c>
      <c r="Q175" s="111">
        <v>45150</v>
      </c>
      <c r="R175" s="111">
        <v>44949</v>
      </c>
      <c r="S175" s="111">
        <v>45201</v>
      </c>
      <c r="T175" s="111">
        <v>45004</v>
      </c>
      <c r="U175" s="111">
        <v>45272</v>
      </c>
      <c r="V175" s="21" t="s">
        <v>489</v>
      </c>
      <c r="W175" s="100" t="s">
        <v>65</v>
      </c>
      <c r="X175" s="111">
        <v>45196</v>
      </c>
      <c r="Y175" s="104" t="s">
        <v>949</v>
      </c>
      <c r="Z175" s="20" t="s">
        <v>67</v>
      </c>
      <c r="AA175" s="20" t="s">
        <v>327</v>
      </c>
      <c r="AB175" s="104" t="s">
        <v>950</v>
      </c>
      <c r="AC175" s="120" t="s">
        <v>70</v>
      </c>
      <c r="AD175" s="111">
        <v>45271</v>
      </c>
      <c r="AE175" s="25">
        <f t="shared" si="6"/>
        <v>75</v>
      </c>
      <c r="AF175" s="307" t="s">
        <v>951</v>
      </c>
      <c r="AG175" s="17"/>
    </row>
    <row r="176" spans="1:33" ht="60" customHeight="1">
      <c r="A176" s="53" t="s">
        <v>315</v>
      </c>
      <c r="B176" s="31" t="str">
        <f>IF('PCA Licit, Dispensa, Inexi'!$A158="","",VLOOKUP(A176,dados!$A$1:$B$24,2,FALSE))</f>
        <v>Diretoria de Documentação e Informações</v>
      </c>
      <c r="C176" s="109" t="s">
        <v>952</v>
      </c>
      <c r="D176" s="58" t="s">
        <v>74</v>
      </c>
      <c r="E176" s="109">
        <v>19267</v>
      </c>
      <c r="F176" s="20" t="s">
        <v>57</v>
      </c>
      <c r="G176" s="104" t="s">
        <v>953</v>
      </c>
      <c r="H176" s="104" t="s">
        <v>954</v>
      </c>
      <c r="I176" s="169" t="s">
        <v>955</v>
      </c>
      <c r="J176" s="55" t="s">
        <v>323</v>
      </c>
      <c r="K176" s="103">
        <v>100</v>
      </c>
      <c r="L176" s="328">
        <v>20000</v>
      </c>
      <c r="M176" s="53" t="s">
        <v>62</v>
      </c>
      <c r="N176" s="53" t="s">
        <v>63</v>
      </c>
      <c r="O176" s="53" t="s">
        <v>57</v>
      </c>
      <c r="P176" s="53" t="s">
        <v>57</v>
      </c>
      <c r="Q176" s="111">
        <v>45138</v>
      </c>
      <c r="R176" s="111">
        <v>45168</v>
      </c>
      <c r="S176" s="263"/>
      <c r="T176" s="111">
        <v>45230</v>
      </c>
      <c r="U176" s="104"/>
      <c r="V176" s="21" t="s">
        <v>489</v>
      </c>
      <c r="W176" s="100" t="s">
        <v>65</v>
      </c>
      <c r="X176" s="104"/>
      <c r="Y176" s="104" t="s">
        <v>152</v>
      </c>
      <c r="Z176" s="20" t="s">
        <v>153</v>
      </c>
      <c r="AA176" s="20" t="s">
        <v>327</v>
      </c>
      <c r="AB176" s="104"/>
      <c r="AC176" s="120"/>
      <c r="AD176" s="104"/>
      <c r="AE176" s="25" t="str">
        <f t="shared" si="6"/>
        <v/>
      </c>
      <c r="AF176" s="279" t="s">
        <v>956</v>
      </c>
      <c r="AG176"/>
    </row>
    <row r="177" spans="1:33" ht="105">
      <c r="A177" s="53" t="s">
        <v>54</v>
      </c>
      <c r="B177" s="31" t="s">
        <v>957</v>
      </c>
      <c r="C177" s="109" t="s">
        <v>958</v>
      </c>
      <c r="D177" s="58" t="s">
        <v>74</v>
      </c>
      <c r="E177" s="109"/>
      <c r="F177" s="20" t="s">
        <v>57</v>
      </c>
      <c r="G177" s="104" t="s">
        <v>959</v>
      </c>
      <c r="H177" s="104" t="s">
        <v>59</v>
      </c>
      <c r="I177" s="169" t="s">
        <v>960</v>
      </c>
      <c r="J177" s="55" t="s">
        <v>61</v>
      </c>
      <c r="K177" s="103" t="s">
        <v>70</v>
      </c>
      <c r="L177" s="328">
        <v>500000</v>
      </c>
      <c r="M177" s="53" t="s">
        <v>62</v>
      </c>
      <c r="N177" s="53" t="s">
        <v>63</v>
      </c>
      <c r="O177" s="53" t="s">
        <v>57</v>
      </c>
      <c r="P177" s="53" t="s">
        <v>57</v>
      </c>
      <c r="Q177" s="111">
        <v>44967</v>
      </c>
      <c r="R177" s="111">
        <v>45102</v>
      </c>
      <c r="S177" s="104"/>
      <c r="T177" s="111">
        <v>45163</v>
      </c>
      <c r="U177" s="104"/>
      <c r="V177" s="21" t="s">
        <v>489</v>
      </c>
      <c r="W177" s="100" t="s">
        <v>65</v>
      </c>
      <c r="X177" s="111">
        <v>45092</v>
      </c>
      <c r="Y177" s="104" t="s">
        <v>961</v>
      </c>
      <c r="Z177" s="20" t="s">
        <v>67</v>
      </c>
      <c r="AA177" s="20"/>
      <c r="AB177" s="104" t="s">
        <v>962</v>
      </c>
      <c r="AC177" s="120"/>
      <c r="AD177" s="24">
        <v>45162</v>
      </c>
      <c r="AE177" s="25">
        <f t="shared" si="6"/>
        <v>70</v>
      </c>
      <c r="AF177" s="104"/>
      <c r="AG177"/>
    </row>
    <row r="178" spans="1:33" ht="88.5" customHeight="1">
      <c r="A178" s="53" t="s">
        <v>425</v>
      </c>
      <c r="B178" s="31" t="s">
        <v>609</v>
      </c>
      <c r="C178" s="109" t="s">
        <v>963</v>
      </c>
      <c r="D178" s="58" t="s">
        <v>318</v>
      </c>
      <c r="E178" s="109">
        <v>456327</v>
      </c>
      <c r="F178" s="20" t="s">
        <v>57</v>
      </c>
      <c r="G178" s="104" t="s">
        <v>964</v>
      </c>
      <c r="H178" s="104" t="s">
        <v>428</v>
      </c>
      <c r="I178" s="169" t="s">
        <v>965</v>
      </c>
      <c r="J178" s="55" t="s">
        <v>61</v>
      </c>
      <c r="K178" s="103">
        <v>2</v>
      </c>
      <c r="L178" s="328">
        <v>800000</v>
      </c>
      <c r="M178" s="53" t="s">
        <v>57</v>
      </c>
      <c r="N178" s="53" t="s">
        <v>63</v>
      </c>
      <c r="O178" s="53" t="s">
        <v>57</v>
      </c>
      <c r="P178" s="53" t="s">
        <v>57</v>
      </c>
      <c r="Q178" s="111">
        <v>45018</v>
      </c>
      <c r="R178" s="111">
        <v>45036</v>
      </c>
      <c r="S178" s="104"/>
      <c r="T178" s="104"/>
      <c r="U178" s="104"/>
      <c r="V178" s="21" t="s">
        <v>343</v>
      </c>
      <c r="W178" s="100" t="s">
        <v>65</v>
      </c>
      <c r="X178" s="104"/>
      <c r="Y178" s="104" t="s">
        <v>152</v>
      </c>
      <c r="Z178" s="20" t="s">
        <v>153</v>
      </c>
      <c r="AA178" s="20"/>
      <c r="AB178" s="104"/>
      <c r="AC178" s="120"/>
      <c r="AD178" s="104"/>
      <c r="AE178" s="25" t="str">
        <f t="shared" si="6"/>
        <v/>
      </c>
      <c r="AF178" s="104" t="s">
        <v>966</v>
      </c>
      <c r="AG178"/>
    </row>
    <row r="179" spans="1:33" ht="60" customHeight="1">
      <c r="A179" s="53" t="s">
        <v>72</v>
      </c>
      <c r="B179" s="31" t="str">
        <f>IF('PCA Licit, Dispensa, Inexi'!$A169="","",VLOOKUP(A179,dados!$A$1:$B$24,2,FALSE))</f>
        <v>Assessoria de Planejamento</v>
      </c>
      <c r="C179" s="194" t="s">
        <v>967</v>
      </c>
      <c r="D179" s="58" t="s">
        <v>74</v>
      </c>
      <c r="E179" s="109">
        <v>15458</v>
      </c>
      <c r="F179" s="20" t="s">
        <v>57</v>
      </c>
      <c r="G179" s="104" t="s">
        <v>968</v>
      </c>
      <c r="H179" s="104" t="s">
        <v>76</v>
      </c>
      <c r="I179" s="169" t="s">
        <v>969</v>
      </c>
      <c r="J179" s="55" t="s">
        <v>310</v>
      </c>
      <c r="K179" s="103">
        <v>1</v>
      </c>
      <c r="L179" s="328">
        <v>249863</v>
      </c>
      <c r="M179" s="53" t="s">
        <v>62</v>
      </c>
      <c r="N179" s="53" t="s">
        <v>79</v>
      </c>
      <c r="O179" s="53" t="s">
        <v>57</v>
      </c>
      <c r="P179" s="53" t="s">
        <v>57</v>
      </c>
      <c r="Q179" s="111">
        <v>44973</v>
      </c>
      <c r="R179" s="111">
        <v>44981</v>
      </c>
      <c r="S179" s="104"/>
      <c r="T179" s="111">
        <v>45019</v>
      </c>
      <c r="U179" s="111">
        <v>45077</v>
      </c>
      <c r="V179" s="21" t="s">
        <v>109</v>
      </c>
      <c r="W179" s="100" t="s">
        <v>65</v>
      </c>
      <c r="X179" s="111">
        <v>45069</v>
      </c>
      <c r="Y179" s="104" t="s">
        <v>970</v>
      </c>
      <c r="Z179" s="20" t="s">
        <v>67</v>
      </c>
      <c r="AA179" s="20" t="s">
        <v>90</v>
      </c>
      <c r="AB179" s="104" t="s">
        <v>971</v>
      </c>
      <c r="AC179" s="120" t="s">
        <v>70</v>
      </c>
      <c r="AD179" s="111">
        <v>45084</v>
      </c>
      <c r="AE179" s="25">
        <f t="shared" si="6"/>
        <v>15</v>
      </c>
      <c r="AF179" s="104"/>
      <c r="AG179"/>
    </row>
    <row r="180" spans="1:33" ht="60" customHeight="1">
      <c r="A180" s="53" t="s">
        <v>425</v>
      </c>
      <c r="B180" s="31" t="str">
        <f>IF('PCA Licit, Dispensa, Inexi'!$A177="","",VLOOKUP(A180,dados!$A$1:$B$24,2,FALSE))</f>
        <v>Diretoria de Infraestrutura</v>
      </c>
      <c r="C180" s="109" t="s">
        <v>972</v>
      </c>
      <c r="D180" s="58" t="s">
        <v>74</v>
      </c>
      <c r="E180" s="109">
        <v>4014</v>
      </c>
      <c r="F180" s="20" t="s">
        <v>57</v>
      </c>
      <c r="G180" s="104" t="s">
        <v>973</v>
      </c>
      <c r="H180" s="104" t="s">
        <v>974</v>
      </c>
      <c r="I180" s="317" t="s">
        <v>975</v>
      </c>
      <c r="J180" s="55" t="s">
        <v>399</v>
      </c>
      <c r="K180" s="103">
        <v>1</v>
      </c>
      <c r="L180" s="328">
        <v>432000</v>
      </c>
      <c r="M180" s="53" t="s">
        <v>62</v>
      </c>
      <c r="N180" s="53" t="s">
        <v>63</v>
      </c>
      <c r="O180" s="53" t="s">
        <v>62</v>
      </c>
      <c r="P180" s="53" t="s">
        <v>57</v>
      </c>
      <c r="Q180" s="111">
        <v>44959</v>
      </c>
      <c r="R180" s="111">
        <v>45072</v>
      </c>
      <c r="S180" s="104"/>
      <c r="T180" s="111">
        <v>45133</v>
      </c>
      <c r="U180" s="104"/>
      <c r="V180" s="21" t="s">
        <v>489</v>
      </c>
      <c r="W180" s="100" t="s">
        <v>65</v>
      </c>
      <c r="X180" s="111">
        <v>45278</v>
      </c>
      <c r="Y180" s="104" t="s">
        <v>976</v>
      </c>
      <c r="Z180" s="20" t="s">
        <v>67</v>
      </c>
      <c r="AA180" s="20" t="s">
        <v>327</v>
      </c>
      <c r="AB180" s="104" t="s">
        <v>977</v>
      </c>
      <c r="AC180" s="120" t="s">
        <v>70</v>
      </c>
      <c r="AD180" s="111">
        <v>45356</v>
      </c>
      <c r="AE180" s="25">
        <f t="shared" si="6"/>
        <v>78</v>
      </c>
      <c r="AF180" s="301"/>
      <c r="AG180"/>
    </row>
    <row r="181" spans="1:33" ht="60" customHeight="1">
      <c r="A181" s="53" t="s">
        <v>525</v>
      </c>
      <c r="B181" s="31" t="str">
        <f>IF('PCA Licit, Dispensa, Inexi'!$A178="","",VLOOKUP(A181,dados!$A$1:$B$24,2,FALSE))</f>
        <v>Diretoria de Material e Patrimônio</v>
      </c>
      <c r="C181" s="109" t="s">
        <v>978</v>
      </c>
      <c r="D181" s="58" t="s">
        <v>74</v>
      </c>
      <c r="E181" s="109"/>
      <c r="F181" s="20" t="s">
        <v>62</v>
      </c>
      <c r="G181" s="104" t="s">
        <v>979</v>
      </c>
      <c r="H181" s="104" t="s">
        <v>980</v>
      </c>
      <c r="I181" s="169" t="s">
        <v>981</v>
      </c>
      <c r="J181" s="55" t="s">
        <v>61</v>
      </c>
      <c r="K181" s="210" t="s">
        <v>65</v>
      </c>
      <c r="L181" s="328">
        <v>1000</v>
      </c>
      <c r="M181" s="53" t="s">
        <v>62</v>
      </c>
      <c r="N181" s="53" t="s">
        <v>79</v>
      </c>
      <c r="O181" s="53" t="s">
        <v>62</v>
      </c>
      <c r="P181" s="53" t="s">
        <v>57</v>
      </c>
      <c r="Q181" s="111">
        <v>45061</v>
      </c>
      <c r="R181" s="111">
        <v>45122</v>
      </c>
      <c r="S181" s="104"/>
      <c r="T181" s="111">
        <v>45184</v>
      </c>
      <c r="U181" s="104"/>
      <c r="V181" s="21" t="s">
        <v>326</v>
      </c>
      <c r="W181" s="100" t="s">
        <v>65</v>
      </c>
      <c r="X181" s="111">
        <v>45166</v>
      </c>
      <c r="Y181" s="104" t="s">
        <v>982</v>
      </c>
      <c r="Z181" s="20" t="s">
        <v>124</v>
      </c>
      <c r="AA181" s="20" t="s">
        <v>327</v>
      </c>
      <c r="AB181" s="104" t="s">
        <v>983</v>
      </c>
      <c r="AC181" s="120" t="s">
        <v>70</v>
      </c>
      <c r="AD181" s="104"/>
      <c r="AE181" s="299" t="str">
        <f t="shared" si="6"/>
        <v/>
      </c>
      <c r="AF181" s="164"/>
      <c r="AG181"/>
    </row>
    <row r="182" spans="1:33" ht="91.5" customHeight="1">
      <c r="A182" s="53" t="s">
        <v>54</v>
      </c>
      <c r="B182" s="31" t="str">
        <f>IF('PCA Licit, Dispensa, Inexi'!$A179="","",VLOOKUP(A182,dados!$A$1:$B$24,2,FALSE))</f>
        <v>Diretoria de Engenharia e Arquitetura</v>
      </c>
      <c r="C182" s="109" t="s">
        <v>984</v>
      </c>
      <c r="D182" s="58" t="s">
        <v>74</v>
      </c>
      <c r="E182" s="109">
        <v>5606</v>
      </c>
      <c r="F182" s="20" t="s">
        <v>57</v>
      </c>
      <c r="G182" s="104" t="s">
        <v>985</v>
      </c>
      <c r="H182" s="104" t="s">
        <v>171</v>
      </c>
      <c r="I182" s="169" t="s">
        <v>986</v>
      </c>
      <c r="J182" s="55" t="s">
        <v>61</v>
      </c>
      <c r="K182" s="103" t="s">
        <v>65</v>
      </c>
      <c r="L182" s="328">
        <v>40000</v>
      </c>
      <c r="M182" s="53" t="s">
        <v>62</v>
      </c>
      <c r="N182" s="53" t="s">
        <v>63</v>
      </c>
      <c r="O182" s="53" t="s">
        <v>62</v>
      </c>
      <c r="P182" s="53" t="s">
        <v>57</v>
      </c>
      <c r="Q182" s="111">
        <v>44964</v>
      </c>
      <c r="R182" s="111">
        <v>45056</v>
      </c>
      <c r="S182" s="20"/>
      <c r="T182" s="111">
        <v>46193</v>
      </c>
      <c r="U182" s="20"/>
      <c r="V182" s="21" t="s">
        <v>987</v>
      </c>
      <c r="W182" s="100" t="s">
        <v>65</v>
      </c>
      <c r="X182" s="24"/>
      <c r="Y182" s="104" t="s">
        <v>988</v>
      </c>
      <c r="Z182" s="20" t="s">
        <v>153</v>
      </c>
      <c r="AA182" s="20" t="s">
        <v>68</v>
      </c>
      <c r="AB182" s="104"/>
      <c r="AC182" s="120"/>
      <c r="AD182" s="24"/>
      <c r="AE182" s="25" t="str">
        <f t="shared" si="6"/>
        <v/>
      </c>
      <c r="AF182" s="104" t="s">
        <v>989</v>
      </c>
      <c r="AG182"/>
    </row>
    <row r="183" spans="1:33" ht="107.25" customHeight="1">
      <c r="A183" s="53" t="s">
        <v>525</v>
      </c>
      <c r="B183" s="31" t="str">
        <f>IF('PCA Licit, Dispensa, Inexi'!$A182="","",VLOOKUP(A183,dados!$A$1:$B$24,2,FALSE))</f>
        <v>Diretoria de Material e Patrimônio</v>
      </c>
      <c r="C183" s="109" t="s">
        <v>990</v>
      </c>
      <c r="D183" s="58" t="s">
        <v>74</v>
      </c>
      <c r="E183" s="109"/>
      <c r="F183" s="20" t="s">
        <v>57</v>
      </c>
      <c r="G183" s="104" t="s">
        <v>991</v>
      </c>
      <c r="H183" s="104" t="s">
        <v>537</v>
      </c>
      <c r="I183" s="169" t="s">
        <v>429</v>
      </c>
      <c r="J183" s="55" t="s">
        <v>61</v>
      </c>
      <c r="K183" s="103"/>
      <c r="L183" s="328"/>
      <c r="M183" s="53" t="s">
        <v>62</v>
      </c>
      <c r="N183" s="53" t="s">
        <v>63</v>
      </c>
      <c r="O183" s="53" t="s">
        <v>57</v>
      </c>
      <c r="P183" s="53" t="s">
        <v>57</v>
      </c>
      <c r="Q183" s="111">
        <v>45055</v>
      </c>
      <c r="R183" s="111">
        <v>45107</v>
      </c>
      <c r="S183" s="104"/>
      <c r="T183" s="111">
        <v>45169</v>
      </c>
      <c r="U183" s="104"/>
      <c r="V183" s="21" t="s">
        <v>489</v>
      </c>
      <c r="W183" s="100" t="s">
        <v>65</v>
      </c>
      <c r="X183" s="111">
        <v>45152</v>
      </c>
      <c r="Y183" s="104" t="s">
        <v>992</v>
      </c>
      <c r="Z183" s="20" t="s">
        <v>67</v>
      </c>
      <c r="AA183" s="20" t="s">
        <v>327</v>
      </c>
      <c r="AB183" s="104" t="s">
        <v>993</v>
      </c>
      <c r="AC183" s="120" t="s">
        <v>70</v>
      </c>
      <c r="AD183" s="111">
        <v>45224</v>
      </c>
      <c r="AE183" s="25">
        <f t="shared" si="6"/>
        <v>72</v>
      </c>
      <c r="AF183" s="104"/>
      <c r="AG183"/>
    </row>
    <row r="184" spans="1:33" ht="404.25" customHeight="1">
      <c r="A184" s="53" t="s">
        <v>425</v>
      </c>
      <c r="B184" s="31" t="str">
        <f>IF('PCA Licit, Dispensa, Inexi'!$A183="","",VLOOKUP(A184,dados!$A$1:$B$24,2,FALSE))</f>
        <v>Diretoria de Infraestrutura</v>
      </c>
      <c r="C184" s="109" t="s">
        <v>994</v>
      </c>
      <c r="D184" s="58" t="s">
        <v>74</v>
      </c>
      <c r="E184" s="109">
        <v>4014</v>
      </c>
      <c r="F184" s="20" t="s">
        <v>62</v>
      </c>
      <c r="G184" s="104" t="s">
        <v>995</v>
      </c>
      <c r="H184" s="104" t="s">
        <v>428</v>
      </c>
      <c r="I184" s="169" t="s">
        <v>996</v>
      </c>
      <c r="J184" s="55" t="s">
        <v>61</v>
      </c>
      <c r="K184" s="103">
        <v>10</v>
      </c>
      <c r="L184" s="328">
        <v>744000</v>
      </c>
      <c r="M184" s="53" t="s">
        <v>57</v>
      </c>
      <c r="N184" s="53" t="s">
        <v>63</v>
      </c>
      <c r="O184" s="53" t="s">
        <v>57</v>
      </c>
      <c r="P184" s="53" t="s">
        <v>57</v>
      </c>
      <c r="Q184" s="111">
        <v>44987</v>
      </c>
      <c r="R184" s="111">
        <v>45104</v>
      </c>
      <c r="S184" s="104"/>
      <c r="T184" s="104"/>
      <c r="U184" s="104"/>
      <c r="V184" s="21" t="s">
        <v>489</v>
      </c>
      <c r="W184" s="100" t="s">
        <v>65</v>
      </c>
      <c r="X184" s="111">
        <v>45114</v>
      </c>
      <c r="Y184" s="104" t="s">
        <v>997</v>
      </c>
      <c r="Z184" s="20" t="s">
        <v>67</v>
      </c>
      <c r="AA184" s="20" t="s">
        <v>327</v>
      </c>
      <c r="AB184" s="104" t="s">
        <v>998</v>
      </c>
      <c r="AC184" s="120" t="s">
        <v>70</v>
      </c>
      <c r="AD184" s="111">
        <v>45173</v>
      </c>
      <c r="AE184" s="25">
        <f t="shared" si="6"/>
        <v>59</v>
      </c>
      <c r="AF184" s="104"/>
      <c r="AG184"/>
    </row>
    <row r="185" spans="1:33" ht="162.75" customHeight="1">
      <c r="A185" s="53" t="s">
        <v>92</v>
      </c>
      <c r="B185" s="31" t="str">
        <f>IF('PCA Licit, Dispensa, Inexi'!$A184="","",VLOOKUP(A185,dados!$A$1:$B$24,2,FALSE))</f>
        <v>Diretoria de Tecnologia da Informação</v>
      </c>
      <c r="C185" s="109" t="s">
        <v>999</v>
      </c>
      <c r="D185" s="58" t="s">
        <v>94</v>
      </c>
      <c r="E185" s="109">
        <v>27502</v>
      </c>
      <c r="F185" s="20" t="s">
        <v>57</v>
      </c>
      <c r="G185" s="104" t="s">
        <v>1000</v>
      </c>
      <c r="H185" s="104" t="s">
        <v>1001</v>
      </c>
      <c r="I185" s="169" t="s">
        <v>1002</v>
      </c>
      <c r="J185" s="55" t="s">
        <v>333</v>
      </c>
      <c r="K185" s="103" t="s">
        <v>1003</v>
      </c>
      <c r="L185" s="328">
        <v>507000</v>
      </c>
      <c r="M185" s="53" t="s">
        <v>62</v>
      </c>
      <c r="N185" s="53" t="s">
        <v>63</v>
      </c>
      <c r="O185" s="53" t="s">
        <v>57</v>
      </c>
      <c r="P185" s="53" t="s">
        <v>57</v>
      </c>
      <c r="Q185" s="111">
        <v>45096</v>
      </c>
      <c r="R185" s="111">
        <v>45135</v>
      </c>
      <c r="S185" s="104"/>
      <c r="T185" s="111">
        <v>45198</v>
      </c>
      <c r="U185" s="104"/>
      <c r="V185" s="21" t="s">
        <v>367</v>
      </c>
      <c r="W185" s="100" t="s">
        <v>65</v>
      </c>
      <c r="X185" s="111">
        <v>45145</v>
      </c>
      <c r="Y185" s="104" t="s">
        <v>1004</v>
      </c>
      <c r="Z185" s="20" t="s">
        <v>67</v>
      </c>
      <c r="AA185" s="20" t="s">
        <v>327</v>
      </c>
      <c r="AB185" s="104" t="s">
        <v>1005</v>
      </c>
      <c r="AC185" s="120" t="s">
        <v>70</v>
      </c>
      <c r="AD185" s="111">
        <v>45219</v>
      </c>
      <c r="AE185" s="25">
        <f t="shared" si="6"/>
        <v>74</v>
      </c>
      <c r="AF185" s="104"/>
      <c r="AG185"/>
    </row>
    <row r="186" spans="1:33" ht="116.25" customHeight="1">
      <c r="A186" s="53" t="s">
        <v>92</v>
      </c>
      <c r="B186" s="31" t="str">
        <f>IF('PCA Licit, Dispensa, Inexi'!$A183="","",VLOOKUP(A186,dados!$A$1:$B$24,2,FALSE))</f>
        <v>Diretoria de Tecnologia da Informação</v>
      </c>
      <c r="C186" s="109" t="s">
        <v>1006</v>
      </c>
      <c r="D186" s="58" t="s">
        <v>94</v>
      </c>
      <c r="E186" s="109">
        <v>27472</v>
      </c>
      <c r="F186" s="20" t="s">
        <v>57</v>
      </c>
      <c r="G186" s="104" t="s">
        <v>1007</v>
      </c>
      <c r="H186" s="104" t="s">
        <v>1008</v>
      </c>
      <c r="I186" s="169" t="s">
        <v>1009</v>
      </c>
      <c r="J186" s="55" t="s">
        <v>333</v>
      </c>
      <c r="K186" s="103" t="s">
        <v>1010</v>
      </c>
      <c r="L186" s="328">
        <v>9900000</v>
      </c>
      <c r="M186" s="53" t="s">
        <v>57</v>
      </c>
      <c r="N186" s="53" t="s">
        <v>63</v>
      </c>
      <c r="O186" s="53" t="s">
        <v>57</v>
      </c>
      <c r="P186" s="53" t="s">
        <v>62</v>
      </c>
      <c r="Q186" s="111">
        <v>45139</v>
      </c>
      <c r="R186" s="111">
        <v>45168</v>
      </c>
      <c r="S186" s="111">
        <v>45212</v>
      </c>
      <c r="T186" s="111">
        <v>45245</v>
      </c>
      <c r="U186" s="111">
        <v>45275</v>
      </c>
      <c r="V186" s="21" t="s">
        <v>80</v>
      </c>
      <c r="W186" s="104" t="s">
        <v>109</v>
      </c>
      <c r="X186" s="111">
        <v>45217</v>
      </c>
      <c r="Y186" s="104" t="s">
        <v>1011</v>
      </c>
      <c r="Z186" s="20" t="s">
        <v>67</v>
      </c>
      <c r="AA186" s="20" t="s">
        <v>327</v>
      </c>
      <c r="AB186" s="104" t="s">
        <v>1012</v>
      </c>
      <c r="AC186" s="120" t="s">
        <v>70</v>
      </c>
      <c r="AD186" s="111">
        <v>45271</v>
      </c>
      <c r="AE186" s="25">
        <f t="shared" si="6"/>
        <v>54</v>
      </c>
      <c r="AF186" s="312" t="s">
        <v>1013</v>
      </c>
      <c r="AG186"/>
    </row>
    <row r="187" spans="1:33" ht="90.75" customHeight="1">
      <c r="A187" s="53" t="s">
        <v>425</v>
      </c>
      <c r="B187" s="31" t="str">
        <f>IF('PCA Licit, Dispensa, Inexi'!$A186="","",VLOOKUP(A187,dados!$A$1:$B$24,2,FALSE))</f>
        <v>Diretoria de Infraestrutura</v>
      </c>
      <c r="C187" s="109" t="s">
        <v>1014</v>
      </c>
      <c r="D187" s="58" t="s">
        <v>74</v>
      </c>
      <c r="E187" s="109">
        <v>3697</v>
      </c>
      <c r="F187" s="20" t="s">
        <v>57</v>
      </c>
      <c r="G187" s="104" t="s">
        <v>1015</v>
      </c>
      <c r="H187" s="104" t="s">
        <v>1016</v>
      </c>
      <c r="I187" s="169" t="s">
        <v>1017</v>
      </c>
      <c r="J187" s="55" t="s">
        <v>399</v>
      </c>
      <c r="K187" s="103" t="s">
        <v>1018</v>
      </c>
      <c r="L187" s="328">
        <v>92000</v>
      </c>
      <c r="M187" s="53" t="s">
        <v>62</v>
      </c>
      <c r="N187" s="53" t="s">
        <v>63</v>
      </c>
      <c r="O187" s="53" t="s">
        <v>57</v>
      </c>
      <c r="P187" s="53" t="s">
        <v>57</v>
      </c>
      <c r="Q187" s="111">
        <v>45106</v>
      </c>
      <c r="R187" s="111">
        <v>45167</v>
      </c>
      <c r="S187" s="104"/>
      <c r="T187" s="111">
        <v>45271</v>
      </c>
      <c r="U187" s="104"/>
      <c r="V187" s="21" t="s">
        <v>109</v>
      </c>
      <c r="W187" s="100" t="s">
        <v>65</v>
      </c>
      <c r="X187" s="111">
        <v>45166</v>
      </c>
      <c r="Y187" s="104" t="s">
        <v>1019</v>
      </c>
      <c r="Z187" s="20" t="s">
        <v>67</v>
      </c>
      <c r="AA187" s="20" t="s">
        <v>327</v>
      </c>
      <c r="AB187" s="104" t="s">
        <v>1020</v>
      </c>
      <c r="AC187" s="120" t="s">
        <v>70</v>
      </c>
      <c r="AD187" s="111">
        <v>45257</v>
      </c>
      <c r="AE187" s="25">
        <f t="shared" si="6"/>
        <v>91</v>
      </c>
      <c r="AF187" s="104"/>
      <c r="AG187"/>
    </row>
    <row r="188" spans="1:33" ht="80.25" customHeight="1">
      <c r="A188" s="53" t="s">
        <v>54</v>
      </c>
      <c r="B188" s="31" t="str">
        <f>IF('PCA Licit, Dispensa, Inexi'!$A188="","",VLOOKUP(A188,dados!$A$1:$B$24,2,FALSE))</f>
        <v>Diretoria de Engenharia e Arquitetura</v>
      </c>
      <c r="C188" s="109" t="s">
        <v>1021</v>
      </c>
      <c r="D188" s="58" t="s">
        <v>74</v>
      </c>
      <c r="E188" s="109">
        <v>1627</v>
      </c>
      <c r="F188" s="20" t="s">
        <v>57</v>
      </c>
      <c r="G188" s="104" t="s">
        <v>1022</v>
      </c>
      <c r="H188" s="104" t="s">
        <v>135</v>
      </c>
      <c r="I188" s="169" t="s">
        <v>1023</v>
      </c>
      <c r="J188" s="55" t="s">
        <v>61</v>
      </c>
      <c r="K188" s="103" t="s">
        <v>65</v>
      </c>
      <c r="L188" s="328">
        <v>130000</v>
      </c>
      <c r="M188" s="53" t="s">
        <v>62</v>
      </c>
      <c r="N188" s="53" t="s">
        <v>63</v>
      </c>
      <c r="O188" s="53" t="s">
        <v>62</v>
      </c>
      <c r="P188" s="53" t="s">
        <v>57</v>
      </c>
      <c r="Q188" s="111">
        <v>44946</v>
      </c>
      <c r="R188" s="111">
        <v>45117</v>
      </c>
      <c r="S188" s="104"/>
      <c r="T188" s="111">
        <v>45361</v>
      </c>
      <c r="U188" s="104"/>
      <c r="V188" s="21" t="s">
        <v>116</v>
      </c>
      <c r="W188" s="100" t="s">
        <v>65</v>
      </c>
      <c r="X188" s="111">
        <v>45132</v>
      </c>
      <c r="Y188" s="104" t="s">
        <v>1024</v>
      </c>
      <c r="Z188" s="20" t="s">
        <v>153</v>
      </c>
      <c r="AA188" s="20" t="s">
        <v>1025</v>
      </c>
      <c r="AB188" s="104" t="s">
        <v>1026</v>
      </c>
      <c r="AC188" s="120" t="s">
        <v>70</v>
      </c>
      <c r="AD188" s="24"/>
      <c r="AE188" s="25" t="str">
        <f t="shared" si="6"/>
        <v/>
      </c>
      <c r="AF188" s="104" t="s">
        <v>1027</v>
      </c>
      <c r="AG188"/>
    </row>
    <row r="189" spans="1:33" ht="144" customHeight="1">
      <c r="A189" s="53" t="s">
        <v>92</v>
      </c>
      <c r="B189" s="31" t="str">
        <f>IF('PCA Licit, Dispensa, Inexi'!$A189="","",VLOOKUP(A189,dados!$A$1:$B$24,2,FALSE))</f>
        <v>Diretoria de Tecnologia da Informação</v>
      </c>
      <c r="C189" s="109" t="s">
        <v>1028</v>
      </c>
      <c r="D189" s="58" t="s">
        <v>74</v>
      </c>
      <c r="E189" s="109">
        <v>13757</v>
      </c>
      <c r="F189" s="20" t="s">
        <v>62</v>
      </c>
      <c r="G189" s="104" t="s">
        <v>1029</v>
      </c>
      <c r="H189" s="104" t="s">
        <v>1030</v>
      </c>
      <c r="I189" s="169" t="s">
        <v>1031</v>
      </c>
      <c r="J189" s="55" t="s">
        <v>61</v>
      </c>
      <c r="K189" s="103" t="s">
        <v>1032</v>
      </c>
      <c r="L189" s="328">
        <v>1000000</v>
      </c>
      <c r="M189" s="53" t="s">
        <v>62</v>
      </c>
      <c r="N189" s="53" t="s">
        <v>63</v>
      </c>
      <c r="O189" s="53" t="s">
        <v>62</v>
      </c>
      <c r="P189" s="53" t="s">
        <v>62</v>
      </c>
      <c r="Q189" s="111">
        <v>45121</v>
      </c>
      <c r="R189" s="111">
        <v>45170</v>
      </c>
      <c r="S189" s="111">
        <v>45201</v>
      </c>
      <c r="T189" s="111">
        <v>45236</v>
      </c>
      <c r="U189" s="111">
        <v>45275</v>
      </c>
      <c r="V189" s="21" t="s">
        <v>367</v>
      </c>
      <c r="W189" s="100" t="s">
        <v>65</v>
      </c>
      <c r="X189" s="104"/>
      <c r="Y189" s="104" t="s">
        <v>1033</v>
      </c>
      <c r="Z189" s="20" t="s">
        <v>153</v>
      </c>
      <c r="AA189" s="20"/>
      <c r="AB189" s="104"/>
      <c r="AC189" s="120"/>
      <c r="AD189" s="104"/>
      <c r="AE189" s="25" t="str">
        <f t="shared" si="6"/>
        <v/>
      </c>
      <c r="AF189" s="104" t="s">
        <v>1034</v>
      </c>
      <c r="AG189"/>
    </row>
    <row r="190" spans="1:33" ht="150" customHeight="1">
      <c r="A190" s="53" t="s">
        <v>315</v>
      </c>
      <c r="B190" s="31" t="str">
        <f>IF('PCA Licit, Dispensa, Inexi'!$A190="","",VLOOKUP(A190,dados!$A$1:$B$24,2,FALSE))</f>
        <v>Diretoria de Documentação e Informações</v>
      </c>
      <c r="C190" s="109" t="s">
        <v>1035</v>
      </c>
      <c r="D190" s="58" t="s">
        <v>318</v>
      </c>
      <c r="E190" s="109"/>
      <c r="F190" s="20" t="s">
        <v>57</v>
      </c>
      <c r="G190" s="104" t="s">
        <v>1036</v>
      </c>
      <c r="H190" s="104" t="s">
        <v>1037</v>
      </c>
      <c r="I190" s="215" t="s">
        <v>1038</v>
      </c>
      <c r="J190" s="55" t="s">
        <v>107</v>
      </c>
      <c r="K190" s="103" t="s">
        <v>65</v>
      </c>
      <c r="L190" s="328">
        <v>1500000</v>
      </c>
      <c r="M190" s="53" t="s">
        <v>57</v>
      </c>
      <c r="N190" s="53" t="s">
        <v>63</v>
      </c>
      <c r="O190" s="53" t="s">
        <v>57</v>
      </c>
      <c r="P190" s="53" t="s">
        <v>57</v>
      </c>
      <c r="Q190" s="111">
        <v>45148</v>
      </c>
      <c r="R190" s="111">
        <v>45198</v>
      </c>
      <c r="S190" s="104"/>
      <c r="T190" s="111">
        <v>45275</v>
      </c>
      <c r="U190" s="104"/>
      <c r="V190" s="21" t="s">
        <v>98</v>
      </c>
      <c r="W190" s="100" t="s">
        <v>65</v>
      </c>
      <c r="X190" s="111">
        <v>45197</v>
      </c>
      <c r="Y190" s="104" t="s">
        <v>1039</v>
      </c>
      <c r="Z190" s="20" t="s">
        <v>67</v>
      </c>
      <c r="AA190" s="20" t="s">
        <v>100</v>
      </c>
      <c r="AB190" s="104" t="s">
        <v>1040</v>
      </c>
      <c r="AC190" s="120"/>
      <c r="AD190" s="104"/>
      <c r="AE190" s="25" t="str">
        <f t="shared" si="6"/>
        <v/>
      </c>
      <c r="AF190" s="104"/>
      <c r="AG190"/>
    </row>
    <row r="191" spans="1:33" ht="72" customHeight="1">
      <c r="A191" s="53" t="s">
        <v>92</v>
      </c>
      <c r="B191" s="31" t="str">
        <f>IF('PCA Licit, Dispensa, Inexi'!$A191="","",VLOOKUP(A191,dados!$A$1:$B$24,2,FALSE))</f>
        <v>Diretoria de Tecnologia da Informação</v>
      </c>
      <c r="C191" s="109" t="s">
        <v>1041</v>
      </c>
      <c r="D191" s="58" t="s">
        <v>94</v>
      </c>
      <c r="E191" s="109">
        <v>26999</v>
      </c>
      <c r="F191" s="20" t="s">
        <v>57</v>
      </c>
      <c r="G191" s="104"/>
      <c r="H191" s="104" t="s">
        <v>1030</v>
      </c>
      <c r="I191" s="169" t="s">
        <v>1042</v>
      </c>
      <c r="J191" s="55" t="s">
        <v>333</v>
      </c>
      <c r="K191" s="216" t="s">
        <v>1043</v>
      </c>
      <c r="L191" s="328">
        <v>3930720</v>
      </c>
      <c r="M191" s="53" t="s">
        <v>62</v>
      </c>
      <c r="N191" s="53" t="s">
        <v>63</v>
      </c>
      <c r="O191" s="53" t="s">
        <v>57</v>
      </c>
      <c r="P191" s="53" t="s">
        <v>57</v>
      </c>
      <c r="Q191" s="111">
        <v>45139</v>
      </c>
      <c r="R191" s="111">
        <v>45199</v>
      </c>
      <c r="S191" s="111">
        <v>45245</v>
      </c>
      <c r="T191" s="111">
        <v>45306</v>
      </c>
      <c r="U191" s="111">
        <v>45336</v>
      </c>
      <c r="V191" s="21" t="s">
        <v>326</v>
      </c>
      <c r="W191" s="100" t="s">
        <v>65</v>
      </c>
      <c r="X191" s="111">
        <v>45250</v>
      </c>
      <c r="Y191" s="104" t="s">
        <v>1044</v>
      </c>
      <c r="Z191" s="20" t="s">
        <v>67</v>
      </c>
      <c r="AA191" s="20"/>
      <c r="AB191" s="104"/>
      <c r="AC191" s="120"/>
      <c r="AD191" s="111">
        <v>45355</v>
      </c>
      <c r="AE191" s="25">
        <f t="shared" si="6"/>
        <v>105</v>
      </c>
      <c r="AF191" s="308" t="s">
        <v>1045</v>
      </c>
      <c r="AG191" t="s">
        <v>1046</v>
      </c>
    </row>
    <row r="192" spans="1:33" ht="101.25" customHeight="1">
      <c r="A192" s="53" t="s">
        <v>92</v>
      </c>
      <c r="B192" s="31" t="str">
        <f>IF('PCA Licit, Dispensa, Inexi'!$A192="","",VLOOKUP(A192,dados!$A$1:$B$24,2,FALSE))</f>
        <v>Diretoria de Tecnologia da Informação</v>
      </c>
      <c r="C192" s="217" t="s">
        <v>1047</v>
      </c>
      <c r="D192" s="58" t="s">
        <v>94</v>
      </c>
      <c r="E192" s="109">
        <v>27502</v>
      </c>
      <c r="F192" s="20" t="s">
        <v>57</v>
      </c>
      <c r="G192" s="104" t="s">
        <v>1048</v>
      </c>
      <c r="H192" s="104" t="s">
        <v>434</v>
      </c>
      <c r="I192" s="169" t="s">
        <v>1049</v>
      </c>
      <c r="J192" s="55" t="s">
        <v>333</v>
      </c>
      <c r="K192" s="103" t="s">
        <v>1050</v>
      </c>
      <c r="L192" s="328">
        <v>147771.9</v>
      </c>
      <c r="M192" s="53" t="s">
        <v>57</v>
      </c>
      <c r="N192" s="53" t="s">
        <v>63</v>
      </c>
      <c r="O192" s="53" t="s">
        <v>57</v>
      </c>
      <c r="P192" s="53" t="s">
        <v>57</v>
      </c>
      <c r="Q192" s="111">
        <v>45240</v>
      </c>
      <c r="R192" s="111">
        <v>45270</v>
      </c>
      <c r="S192" s="111">
        <v>45317</v>
      </c>
      <c r="T192" s="111">
        <v>45378</v>
      </c>
      <c r="U192" s="104"/>
      <c r="V192" s="21" t="s">
        <v>555</v>
      </c>
      <c r="W192" s="104" t="s">
        <v>65</v>
      </c>
      <c r="X192" s="111">
        <v>45348</v>
      </c>
      <c r="Y192" s="104" t="s">
        <v>1051</v>
      </c>
      <c r="Z192" s="20" t="s">
        <v>67</v>
      </c>
      <c r="AA192" s="20" t="s">
        <v>90</v>
      </c>
      <c r="AB192" s="104"/>
      <c r="AC192" s="120"/>
      <c r="AD192" s="104"/>
      <c r="AE192" s="25" t="str">
        <f t="shared" si="6"/>
        <v/>
      </c>
      <c r="AF192" s="98" t="s">
        <v>1052</v>
      </c>
      <c r="AG192"/>
    </row>
    <row r="193" spans="1:33" ht="90.75" customHeight="1">
      <c r="A193" s="53" t="s">
        <v>92</v>
      </c>
      <c r="B193" s="31" t="str">
        <f>IF('PCA Licit, Dispensa, Inexi'!$A193="","",VLOOKUP(A193,dados!$A$1:$B$24,2,FALSE))</f>
        <v>Diretoria de Tecnologia da Informação</v>
      </c>
      <c r="C193" s="218" t="s">
        <v>1053</v>
      </c>
      <c r="D193" s="58" t="s">
        <v>94</v>
      </c>
      <c r="E193" s="109">
        <v>27502</v>
      </c>
      <c r="F193" s="20" t="s">
        <v>57</v>
      </c>
      <c r="G193" s="104" t="s">
        <v>1054</v>
      </c>
      <c r="H193" s="104" t="s">
        <v>434</v>
      </c>
      <c r="I193" s="169" t="s">
        <v>1055</v>
      </c>
      <c r="J193" s="55" t="s">
        <v>333</v>
      </c>
      <c r="K193" s="103" t="s">
        <v>1056</v>
      </c>
      <c r="L193" s="328">
        <v>0</v>
      </c>
      <c r="M193" s="53" t="s">
        <v>57</v>
      </c>
      <c r="N193" s="53" t="s">
        <v>63</v>
      </c>
      <c r="O193" s="53" t="s">
        <v>57</v>
      </c>
      <c r="P193" s="53" t="s">
        <v>57</v>
      </c>
      <c r="Q193" s="111">
        <v>45240</v>
      </c>
      <c r="R193" s="111">
        <v>45270</v>
      </c>
      <c r="S193" s="104"/>
      <c r="T193" s="111">
        <v>45376</v>
      </c>
      <c r="U193" s="104"/>
      <c r="V193" s="21" t="s">
        <v>80</v>
      </c>
      <c r="W193" s="100" t="s">
        <v>65</v>
      </c>
      <c r="X193" s="104"/>
      <c r="Y193" s="104" t="s">
        <v>1057</v>
      </c>
      <c r="Z193" s="20" t="s">
        <v>345</v>
      </c>
      <c r="AA193" s="20"/>
      <c r="AB193" s="104"/>
      <c r="AC193" s="120"/>
      <c r="AD193" s="104"/>
      <c r="AE193" s="25" t="str">
        <f t="shared" si="6"/>
        <v/>
      </c>
      <c r="AF193" s="104" t="s">
        <v>1058</v>
      </c>
      <c r="AG193"/>
    </row>
    <row r="194" spans="1:33" ht="136.5" customHeight="1">
      <c r="A194" s="53" t="s">
        <v>92</v>
      </c>
      <c r="B194" s="31" t="str">
        <f>IF('PCA Licit, Dispensa, Inexi'!$A194="","",VLOOKUP(A194,dados!$A$1:$B$24,2,FALSE))</f>
        <v>Diretoria de Tecnologia da Informação</v>
      </c>
      <c r="C194" s="219" t="s">
        <v>1059</v>
      </c>
      <c r="D194" s="58" t="s">
        <v>94</v>
      </c>
      <c r="E194" s="109">
        <v>26000</v>
      </c>
      <c r="F194" s="20" t="s">
        <v>57</v>
      </c>
      <c r="G194" s="104" t="s">
        <v>1060</v>
      </c>
      <c r="H194" s="104" t="s">
        <v>434</v>
      </c>
      <c r="I194" s="249" t="s">
        <v>1061</v>
      </c>
      <c r="J194" s="55" t="s">
        <v>333</v>
      </c>
      <c r="K194" s="103" t="s">
        <v>1062</v>
      </c>
      <c r="L194" s="328">
        <v>42412.08</v>
      </c>
      <c r="M194" s="53" t="s">
        <v>57</v>
      </c>
      <c r="N194" s="53" t="s">
        <v>63</v>
      </c>
      <c r="O194" s="53" t="s">
        <v>57</v>
      </c>
      <c r="P194" s="53" t="s">
        <v>57</v>
      </c>
      <c r="Q194" s="111">
        <v>45250</v>
      </c>
      <c r="R194" s="111">
        <v>45306</v>
      </c>
      <c r="S194" s="104"/>
      <c r="T194" s="111">
        <v>45385</v>
      </c>
      <c r="U194" s="104"/>
      <c r="V194" s="21" t="s">
        <v>64</v>
      </c>
      <c r="W194" s="100" t="s">
        <v>65</v>
      </c>
      <c r="X194" s="111">
        <v>45194</v>
      </c>
      <c r="Y194" s="104" t="s">
        <v>1063</v>
      </c>
      <c r="Z194" s="20" t="s">
        <v>67</v>
      </c>
      <c r="AA194" s="20" t="s">
        <v>68</v>
      </c>
      <c r="AB194" s="104" t="s">
        <v>1064</v>
      </c>
      <c r="AC194" s="120" t="s">
        <v>70</v>
      </c>
      <c r="AD194" s="111">
        <v>45385</v>
      </c>
      <c r="AE194" s="25">
        <f t="shared" si="6"/>
        <v>191</v>
      </c>
      <c r="AF194" s="104"/>
      <c r="AG194"/>
    </row>
    <row r="195" spans="1:33" ht="86.25" customHeight="1">
      <c r="A195" s="53" t="s">
        <v>305</v>
      </c>
      <c r="B195" s="31" t="str">
        <f>IF('PCA Licit, Dispensa, Inexi'!$A195="","",VLOOKUP(A195,dados!$A$1:$B$24,2,FALSE))</f>
        <v>Academia Judicial</v>
      </c>
      <c r="C195" s="230" t="s">
        <v>1065</v>
      </c>
      <c r="D195" s="58" t="s">
        <v>74</v>
      </c>
      <c r="E195" s="109"/>
      <c r="F195" s="20" t="s">
        <v>57</v>
      </c>
      <c r="G195" s="104" t="s">
        <v>1066</v>
      </c>
      <c r="H195" s="104" t="s">
        <v>1067</v>
      </c>
      <c r="I195" s="390" t="s">
        <v>1068</v>
      </c>
      <c r="J195" s="55" t="s">
        <v>107</v>
      </c>
      <c r="K195" s="103" t="s">
        <v>65</v>
      </c>
      <c r="L195" s="328">
        <v>68200</v>
      </c>
      <c r="M195" s="53" t="s">
        <v>57</v>
      </c>
      <c r="N195" s="53" t="s">
        <v>63</v>
      </c>
      <c r="O195" s="53" t="s">
        <v>62</v>
      </c>
      <c r="P195" s="53" t="s">
        <v>57</v>
      </c>
      <c r="Q195" s="111">
        <v>45141</v>
      </c>
      <c r="R195" s="111">
        <v>45155</v>
      </c>
      <c r="S195" s="104"/>
      <c r="T195" s="111">
        <v>45177</v>
      </c>
      <c r="U195" s="104"/>
      <c r="V195" s="21" t="s">
        <v>555</v>
      </c>
      <c r="W195" s="100" t="s">
        <v>65</v>
      </c>
      <c r="X195" s="111">
        <v>45156</v>
      </c>
      <c r="Y195" s="384" t="s">
        <v>1069</v>
      </c>
      <c r="Z195" s="20" t="s">
        <v>67</v>
      </c>
      <c r="AA195" s="20" t="s">
        <v>90</v>
      </c>
      <c r="AB195" s="104" t="s">
        <v>1070</v>
      </c>
      <c r="AC195" s="120"/>
      <c r="AD195" s="111">
        <v>45170</v>
      </c>
      <c r="AE195" s="25">
        <f t="shared" si="6"/>
        <v>14</v>
      </c>
      <c r="AF195" s="104" t="s">
        <v>1071</v>
      </c>
      <c r="AG195"/>
    </row>
    <row r="196" spans="1:33" ht="107.25" customHeight="1">
      <c r="A196" s="53" t="s">
        <v>305</v>
      </c>
      <c r="B196" s="31" t="str">
        <f>IF('PCA Licit, Dispensa, Inexi'!$A196="","",VLOOKUP(A196,dados!$A$1:$B$24,2,FALSE))</f>
        <v>Academia Judicial</v>
      </c>
      <c r="C196" s="109" t="s">
        <v>1072</v>
      </c>
      <c r="D196" s="58" t="s">
        <v>74</v>
      </c>
      <c r="E196" s="109"/>
      <c r="F196" s="20" t="s">
        <v>57</v>
      </c>
      <c r="G196" s="104" t="s">
        <v>1073</v>
      </c>
      <c r="H196" s="104" t="s">
        <v>1067</v>
      </c>
      <c r="I196" s="215" t="s">
        <v>1074</v>
      </c>
      <c r="J196" s="55" t="s">
        <v>107</v>
      </c>
      <c r="K196" s="220" t="s">
        <v>65</v>
      </c>
      <c r="L196" s="328">
        <v>88660</v>
      </c>
      <c r="M196" s="53" t="s">
        <v>57</v>
      </c>
      <c r="N196" s="53" t="s">
        <v>63</v>
      </c>
      <c r="O196" s="53" t="s">
        <v>62</v>
      </c>
      <c r="P196" s="53" t="s">
        <v>57</v>
      </c>
      <c r="Q196" s="111"/>
      <c r="R196" s="111"/>
      <c r="S196" s="104"/>
      <c r="T196" s="104"/>
      <c r="U196" s="104"/>
      <c r="V196" s="21" t="s">
        <v>312</v>
      </c>
      <c r="W196" s="100" t="s">
        <v>65</v>
      </c>
      <c r="X196" s="104"/>
      <c r="Y196" s="104" t="s">
        <v>1075</v>
      </c>
      <c r="Z196" s="20" t="s">
        <v>491</v>
      </c>
      <c r="AA196" s="20" t="s">
        <v>90</v>
      </c>
      <c r="AB196" s="104"/>
      <c r="AC196" s="120" t="s">
        <v>70</v>
      </c>
      <c r="AD196" s="104"/>
      <c r="AE196" s="25" t="str">
        <f t="shared" si="6"/>
        <v/>
      </c>
      <c r="AF196" s="104" t="s">
        <v>1076</v>
      </c>
      <c r="AG196"/>
    </row>
    <row r="197" spans="1:33" ht="60" customHeight="1">
      <c r="A197" s="53" t="s">
        <v>525</v>
      </c>
      <c r="B197" s="31" t="str">
        <f>IF('PCA Licit, Dispensa, Inexi'!$A197="","",VLOOKUP(A197,dados!$A$1:$B$24,2,FALSE))</f>
        <v>Diretoria de Material e Patrimônio</v>
      </c>
      <c r="C197" s="109" t="s">
        <v>1077</v>
      </c>
      <c r="D197" s="58" t="s">
        <v>318</v>
      </c>
      <c r="E197" s="109">
        <v>296891</v>
      </c>
      <c r="F197" s="20" t="s">
        <v>57</v>
      </c>
      <c r="G197" s="104" t="s">
        <v>1078</v>
      </c>
      <c r="H197" s="104" t="s">
        <v>1079</v>
      </c>
      <c r="I197" s="169" t="s">
        <v>1080</v>
      </c>
      <c r="J197" s="55" t="s">
        <v>399</v>
      </c>
      <c r="K197" s="220" t="s">
        <v>1081</v>
      </c>
      <c r="L197" s="328">
        <v>450386.91</v>
      </c>
      <c r="M197" s="53" t="s">
        <v>62</v>
      </c>
      <c r="N197" s="53" t="s">
        <v>79</v>
      </c>
      <c r="O197" s="53" t="s">
        <v>57</v>
      </c>
      <c r="P197" s="53" t="s">
        <v>57</v>
      </c>
      <c r="Q197" s="111">
        <v>45049</v>
      </c>
      <c r="R197" s="111">
        <v>45189</v>
      </c>
      <c r="S197" s="104"/>
      <c r="T197" s="111">
        <v>45250</v>
      </c>
      <c r="U197" s="104"/>
      <c r="V197" s="21" t="s">
        <v>1082</v>
      </c>
      <c r="W197" s="100" t="s">
        <v>65</v>
      </c>
      <c r="X197" s="111">
        <v>45162</v>
      </c>
      <c r="Y197" s="104" t="s">
        <v>1083</v>
      </c>
      <c r="Z197" s="20" t="s">
        <v>67</v>
      </c>
      <c r="AA197" s="20" t="s">
        <v>68</v>
      </c>
      <c r="AB197" s="104" t="s">
        <v>1084</v>
      </c>
      <c r="AC197" s="120" t="s">
        <v>70</v>
      </c>
      <c r="AD197" s="104"/>
      <c r="AE197" s="25" t="str">
        <f t="shared" si="6"/>
        <v/>
      </c>
      <c r="AF197" s="104"/>
      <c r="AG197"/>
    </row>
    <row r="198" spans="1:33" ht="95.25" customHeight="1">
      <c r="A198" s="53" t="s">
        <v>525</v>
      </c>
      <c r="B198" s="31" t="str">
        <f>IF('PCA Licit, Dispensa, Inexi'!$A198="","",VLOOKUP(A198,dados!$A$1:$B$24,2,FALSE))</f>
        <v>Diretoria de Material e Patrimônio</v>
      </c>
      <c r="C198" s="109" t="s">
        <v>1085</v>
      </c>
      <c r="D198" s="58" t="s">
        <v>74</v>
      </c>
      <c r="E198" s="109">
        <v>5410</v>
      </c>
      <c r="F198" s="20" t="s">
        <v>57</v>
      </c>
      <c r="G198" s="104" t="s">
        <v>1086</v>
      </c>
      <c r="H198" s="104" t="s">
        <v>1087</v>
      </c>
      <c r="I198" s="169" t="s">
        <v>1088</v>
      </c>
      <c r="J198" s="55" t="s">
        <v>399</v>
      </c>
      <c r="K198" s="103" t="s">
        <v>1081</v>
      </c>
      <c r="L198" s="328">
        <v>111157.59</v>
      </c>
      <c r="M198" s="53" t="s">
        <v>62</v>
      </c>
      <c r="N198" s="53" t="s">
        <v>63</v>
      </c>
      <c r="O198" s="53" t="s">
        <v>57</v>
      </c>
      <c r="P198" s="53" t="s">
        <v>57</v>
      </c>
      <c r="Q198" s="111">
        <v>45145</v>
      </c>
      <c r="R198" s="111">
        <v>45152</v>
      </c>
      <c r="S198" s="104"/>
      <c r="T198" s="111">
        <v>45159</v>
      </c>
      <c r="U198" s="104"/>
      <c r="V198" s="21" t="s">
        <v>555</v>
      </c>
      <c r="W198" s="100" t="s">
        <v>65</v>
      </c>
      <c r="X198" s="111">
        <v>45153</v>
      </c>
      <c r="Y198" s="104" t="s">
        <v>1089</v>
      </c>
      <c r="Z198" s="20" t="s">
        <v>67</v>
      </c>
      <c r="AA198" s="20" t="s">
        <v>68</v>
      </c>
      <c r="AB198" s="104" t="s">
        <v>1090</v>
      </c>
      <c r="AC198" s="120" t="s">
        <v>70</v>
      </c>
      <c r="AD198" s="111">
        <v>45160</v>
      </c>
      <c r="AE198" s="25">
        <f t="shared" si="6"/>
        <v>7</v>
      </c>
      <c r="AF198" s="104"/>
      <c r="AG198"/>
    </row>
    <row r="199" spans="1:33" ht="81.75" customHeight="1">
      <c r="A199" s="53" t="s">
        <v>525</v>
      </c>
      <c r="B199" s="31" t="str">
        <f>IF('PCA Licit, Dispensa, Inexi'!$A199="","",VLOOKUP(A199,dados!$A$1:$B$24,2,FALSE))</f>
        <v>Diretoria de Material e Patrimônio</v>
      </c>
      <c r="C199" s="109" t="s">
        <v>1091</v>
      </c>
      <c r="D199" s="58" t="s">
        <v>74</v>
      </c>
      <c r="E199" s="109"/>
      <c r="F199" s="20" t="s">
        <v>57</v>
      </c>
      <c r="G199" s="104" t="s">
        <v>1092</v>
      </c>
      <c r="H199" s="104" t="s">
        <v>1093</v>
      </c>
      <c r="I199" s="169" t="s">
        <v>1094</v>
      </c>
      <c r="J199" s="55" t="s">
        <v>61</v>
      </c>
      <c r="K199" s="103" t="s">
        <v>108</v>
      </c>
      <c r="L199" s="328">
        <v>472500</v>
      </c>
      <c r="M199" s="53" t="s">
        <v>62</v>
      </c>
      <c r="N199" s="53" t="s">
        <v>63</v>
      </c>
      <c r="O199" s="53" t="s">
        <v>57</v>
      </c>
      <c r="P199" s="53" t="s">
        <v>57</v>
      </c>
      <c r="Q199" s="111">
        <v>45145</v>
      </c>
      <c r="R199" s="111">
        <v>45159</v>
      </c>
      <c r="S199" s="104"/>
      <c r="T199" s="111">
        <v>45204</v>
      </c>
      <c r="U199" s="104"/>
      <c r="V199" s="21" t="s">
        <v>326</v>
      </c>
      <c r="W199" s="100" t="s">
        <v>65</v>
      </c>
      <c r="X199" s="111">
        <v>45166</v>
      </c>
      <c r="Y199" s="104" t="s">
        <v>1095</v>
      </c>
      <c r="Z199" s="20" t="s">
        <v>67</v>
      </c>
      <c r="AA199" s="20" t="s">
        <v>90</v>
      </c>
      <c r="AB199" s="104" t="s">
        <v>1096</v>
      </c>
      <c r="AC199" s="120" t="s">
        <v>70</v>
      </c>
      <c r="AD199" s="111">
        <v>45205</v>
      </c>
      <c r="AE199" s="25">
        <f t="shared" si="6"/>
        <v>39</v>
      </c>
      <c r="AF199" s="104"/>
      <c r="AG199"/>
    </row>
    <row r="200" spans="1:33" ht="60" customHeight="1">
      <c r="A200" s="53" t="s">
        <v>525</v>
      </c>
      <c r="B200" s="31" t="str">
        <f>IF('PCA Licit, Dispensa, Inexi'!$A200="","",VLOOKUP(A200,dados!$A$1:$B$24,2,FALSE))</f>
        <v>Diretoria de Material e Patrimônio</v>
      </c>
      <c r="C200" s="109" t="s">
        <v>1097</v>
      </c>
      <c r="D200" s="58" t="s">
        <v>74</v>
      </c>
      <c r="E200" s="109"/>
      <c r="F200" s="20" t="s">
        <v>57</v>
      </c>
      <c r="G200" s="104" t="s">
        <v>1098</v>
      </c>
      <c r="H200" s="104" t="s">
        <v>529</v>
      </c>
      <c r="I200" s="169" t="s">
        <v>1099</v>
      </c>
      <c r="J200" s="55" t="s">
        <v>399</v>
      </c>
      <c r="K200" s="103"/>
      <c r="L200" s="328"/>
      <c r="M200" s="53" t="s">
        <v>62</v>
      </c>
      <c r="N200" s="53" t="s">
        <v>63</v>
      </c>
      <c r="O200" s="53" t="s">
        <v>57</v>
      </c>
      <c r="P200" s="53" t="s">
        <v>57</v>
      </c>
      <c r="Q200" s="111">
        <v>45153</v>
      </c>
      <c r="R200" s="111">
        <v>45230</v>
      </c>
      <c r="S200" s="104"/>
      <c r="T200" s="111">
        <v>45290</v>
      </c>
      <c r="U200" s="104"/>
      <c r="V200" s="21" t="s">
        <v>98</v>
      </c>
      <c r="W200" s="100" t="s">
        <v>65</v>
      </c>
      <c r="X200" s="111">
        <v>45197</v>
      </c>
      <c r="Y200" s="104" t="s">
        <v>1100</v>
      </c>
      <c r="Z200" s="20" t="s">
        <v>67</v>
      </c>
      <c r="AA200" s="20" t="s">
        <v>100</v>
      </c>
      <c r="AB200" s="104" t="s">
        <v>1101</v>
      </c>
      <c r="AC200" s="120" t="s">
        <v>70</v>
      </c>
      <c r="AD200" s="104"/>
      <c r="AE200" s="25" t="str">
        <f t="shared" si="6"/>
        <v/>
      </c>
      <c r="AF200" s="104"/>
      <c r="AG200"/>
    </row>
    <row r="201" spans="1:33" ht="60" customHeight="1">
      <c r="A201" s="53" t="s">
        <v>92</v>
      </c>
      <c r="B201" s="31" t="str">
        <f>IF('PCA Licit, Dispensa, Inexi'!$A201="","",VLOOKUP(A201,dados!$A$1:$B$24,2,FALSE))</f>
        <v>Diretoria de Tecnologia da Informação</v>
      </c>
      <c r="C201" s="194" t="s">
        <v>1102</v>
      </c>
      <c r="D201" s="58" t="s">
        <v>74</v>
      </c>
      <c r="E201" s="109">
        <v>13757</v>
      </c>
      <c r="F201" s="20" t="s">
        <v>62</v>
      </c>
      <c r="G201" s="104" t="s">
        <v>1029</v>
      </c>
      <c r="H201" s="104" t="s">
        <v>1030</v>
      </c>
      <c r="I201" s="169" t="s">
        <v>1103</v>
      </c>
      <c r="J201" s="55" t="s">
        <v>61</v>
      </c>
      <c r="K201" s="103" t="s">
        <v>1032</v>
      </c>
      <c r="L201" s="328">
        <v>859642.03</v>
      </c>
      <c r="M201" s="53" t="s">
        <v>62</v>
      </c>
      <c r="N201" s="53" t="s">
        <v>63</v>
      </c>
      <c r="O201" s="53" t="s">
        <v>62</v>
      </c>
      <c r="P201" s="53" t="s">
        <v>62</v>
      </c>
      <c r="Q201" s="111">
        <v>45121</v>
      </c>
      <c r="R201" s="111">
        <v>45170</v>
      </c>
      <c r="S201" s="349">
        <v>45201</v>
      </c>
      <c r="T201" s="111">
        <v>45236</v>
      </c>
      <c r="U201" s="111">
        <v>45275</v>
      </c>
      <c r="V201" s="21" t="s">
        <v>367</v>
      </c>
      <c r="W201" s="100" t="s">
        <v>65</v>
      </c>
      <c r="X201" s="111">
        <v>45121</v>
      </c>
      <c r="Y201" s="104" t="s">
        <v>1033</v>
      </c>
      <c r="Z201" s="20" t="s">
        <v>67</v>
      </c>
      <c r="AA201" s="20" t="s">
        <v>327</v>
      </c>
      <c r="AB201" s="104" t="s">
        <v>1104</v>
      </c>
      <c r="AC201" s="120" t="s">
        <v>62</v>
      </c>
      <c r="AD201" s="104"/>
      <c r="AE201" s="25" t="str">
        <f t="shared" si="6"/>
        <v/>
      </c>
      <c r="AF201" s="104"/>
      <c r="AG201"/>
    </row>
    <row r="202" spans="1:33" ht="147.75" customHeight="1">
      <c r="A202" s="53" t="s">
        <v>305</v>
      </c>
      <c r="B202" s="31" t="str">
        <f>IF('PCA Licit, Dispensa, Inexi'!$A202="","",VLOOKUP(A202,dados!$A$1:$B$24,2,FALSE))</f>
        <v>Academia Judicial</v>
      </c>
      <c r="C202" s="109" t="s">
        <v>1105</v>
      </c>
      <c r="D202" s="58" t="s">
        <v>74</v>
      </c>
      <c r="E202" s="109"/>
      <c r="F202" s="20" t="s">
        <v>57</v>
      </c>
      <c r="G202" s="207" t="s">
        <v>1106</v>
      </c>
      <c r="H202" s="104" t="s">
        <v>1107</v>
      </c>
      <c r="I202" s="249" t="s">
        <v>1108</v>
      </c>
      <c r="J202" s="55" t="s">
        <v>107</v>
      </c>
      <c r="K202" s="103">
        <v>100</v>
      </c>
      <c r="L202" s="328">
        <v>136950</v>
      </c>
      <c r="M202" s="53" t="s">
        <v>57</v>
      </c>
      <c r="N202" s="53" t="s">
        <v>63</v>
      </c>
      <c r="O202" s="53" t="s">
        <v>57</v>
      </c>
      <c r="P202" s="53" t="s">
        <v>57</v>
      </c>
      <c r="Q202" s="111">
        <v>45149</v>
      </c>
      <c r="R202" s="111">
        <v>45152</v>
      </c>
      <c r="S202" s="104"/>
      <c r="T202" s="111">
        <v>45156</v>
      </c>
      <c r="U202" s="104"/>
      <c r="V202" s="21" t="s">
        <v>312</v>
      </c>
      <c r="W202" s="100" t="s">
        <v>65</v>
      </c>
      <c r="X202" s="111">
        <v>45153</v>
      </c>
      <c r="Y202" s="98" t="s">
        <v>1109</v>
      </c>
      <c r="Z202" s="20" t="s">
        <v>67</v>
      </c>
      <c r="AA202" s="20" t="s">
        <v>90</v>
      </c>
      <c r="AB202" s="104" t="s">
        <v>1110</v>
      </c>
      <c r="AC202" s="120" t="s">
        <v>70</v>
      </c>
      <c r="AD202" s="111">
        <v>45156</v>
      </c>
      <c r="AE202" s="25">
        <f t="shared" si="6"/>
        <v>3</v>
      </c>
      <c r="AF202" s="104"/>
      <c r="AG202"/>
    </row>
    <row r="203" spans="1:33" ht="100.5" customHeight="1">
      <c r="A203" s="53" t="s">
        <v>425</v>
      </c>
      <c r="B203" s="31" t="str">
        <f>IF('PCA Licit, Dispensa, Inexi'!$A203="","",VLOOKUP(A203,dados!$A$1:$B$24,2,FALSE))</f>
        <v>Diretoria de Infraestrutura</v>
      </c>
      <c r="C203" s="194" t="s">
        <v>1111</v>
      </c>
      <c r="D203" s="58" t="s">
        <v>74</v>
      </c>
      <c r="E203" s="109">
        <v>25089</v>
      </c>
      <c r="F203" s="20" t="s">
        <v>57</v>
      </c>
      <c r="G203" s="104" t="s">
        <v>1112</v>
      </c>
      <c r="H203" s="104" t="s">
        <v>428</v>
      </c>
      <c r="I203" s="215" t="s">
        <v>1113</v>
      </c>
      <c r="J203" s="55" t="s">
        <v>61</v>
      </c>
      <c r="K203" s="103" t="s">
        <v>1114</v>
      </c>
      <c r="L203" s="328">
        <v>300000</v>
      </c>
      <c r="M203" s="53" t="s">
        <v>57</v>
      </c>
      <c r="N203" s="53" t="s">
        <v>63</v>
      </c>
      <c r="O203" s="53" t="s">
        <v>57</v>
      </c>
      <c r="P203" s="53" t="s">
        <v>57</v>
      </c>
      <c r="Q203" s="111">
        <v>45131</v>
      </c>
      <c r="R203" s="111">
        <v>45174</v>
      </c>
      <c r="S203" s="104"/>
      <c r="T203" s="111">
        <v>45235</v>
      </c>
      <c r="U203" s="104"/>
      <c r="V203" s="21" t="s">
        <v>489</v>
      </c>
      <c r="W203" s="100" t="s">
        <v>65</v>
      </c>
      <c r="X203" s="111">
        <v>45189</v>
      </c>
      <c r="Y203" s="104" t="s">
        <v>1115</v>
      </c>
      <c r="Z203" s="20" t="s">
        <v>67</v>
      </c>
      <c r="AA203" s="20" t="s">
        <v>327</v>
      </c>
      <c r="AB203" s="104" t="s">
        <v>1116</v>
      </c>
      <c r="AC203" s="120" t="s">
        <v>70</v>
      </c>
      <c r="AD203" s="111">
        <v>45225</v>
      </c>
      <c r="AE203" s="25">
        <f t="shared" si="6"/>
        <v>36</v>
      </c>
      <c r="AF203" s="313" t="s">
        <v>1117</v>
      </c>
      <c r="AG203"/>
    </row>
    <row r="204" spans="1:33" ht="92.25" customHeight="1">
      <c r="A204" s="53" t="s">
        <v>425</v>
      </c>
      <c r="B204" s="31" t="str">
        <f>IF('PCA Licit, Dispensa, Inexi'!$A204="","",VLOOKUP(A204,dados!$A$1:$B$24,2,FALSE))</f>
        <v>Diretoria de Infraestrutura</v>
      </c>
      <c r="C204" s="109" t="s">
        <v>1118</v>
      </c>
      <c r="D204" s="58" t="s">
        <v>74</v>
      </c>
      <c r="E204" s="109">
        <v>3697</v>
      </c>
      <c r="F204" s="20" t="s">
        <v>57</v>
      </c>
      <c r="G204" s="104" t="s">
        <v>1119</v>
      </c>
      <c r="H204" s="104" t="s">
        <v>1016</v>
      </c>
      <c r="I204" s="169" t="s">
        <v>1120</v>
      </c>
      <c r="J204" s="55" t="s">
        <v>399</v>
      </c>
      <c r="K204" s="103" t="s">
        <v>1121</v>
      </c>
      <c r="L204" s="328">
        <v>171504</v>
      </c>
      <c r="M204" s="53" t="s">
        <v>62</v>
      </c>
      <c r="N204" s="53" t="s">
        <v>63</v>
      </c>
      <c r="O204" s="53" t="s">
        <v>57</v>
      </c>
      <c r="P204" s="53" t="s">
        <v>57</v>
      </c>
      <c r="Q204" s="111">
        <v>45180</v>
      </c>
      <c r="R204" s="111">
        <v>45194</v>
      </c>
      <c r="S204" s="104"/>
      <c r="T204" s="111">
        <v>45247</v>
      </c>
      <c r="U204" s="104"/>
      <c r="V204" s="21" t="s">
        <v>80</v>
      </c>
      <c r="W204" s="104" t="s">
        <v>65</v>
      </c>
      <c r="X204" s="111">
        <v>45191</v>
      </c>
      <c r="Y204" s="104" t="s">
        <v>1122</v>
      </c>
      <c r="Z204" s="20" t="s">
        <v>67</v>
      </c>
      <c r="AA204" s="20" t="s">
        <v>327</v>
      </c>
      <c r="AB204" s="104" t="s">
        <v>1123</v>
      </c>
      <c r="AC204" s="120" t="s">
        <v>70</v>
      </c>
      <c r="AD204" s="111">
        <v>45237</v>
      </c>
      <c r="AE204" s="25">
        <f t="shared" si="6"/>
        <v>46</v>
      </c>
      <c r="AF204" s="312" t="s">
        <v>1124</v>
      </c>
      <c r="AG204"/>
    </row>
    <row r="205" spans="1:33" ht="158.25" customHeight="1">
      <c r="A205" s="53" t="s">
        <v>394</v>
      </c>
      <c r="B205" s="31" t="str">
        <f>IF('PCA Licit, Dispensa, Inexi'!$A205="","",VLOOKUP(A205,dados!$A$1:$B$24,2,FALSE))</f>
        <v>Direção-Geral Administrativa</v>
      </c>
      <c r="C205" s="109" t="s">
        <v>1125</v>
      </c>
      <c r="D205" s="58" t="s">
        <v>74</v>
      </c>
      <c r="E205" s="109">
        <v>24708</v>
      </c>
      <c r="F205" s="20" t="s">
        <v>57</v>
      </c>
      <c r="G205" s="104" t="s">
        <v>1126</v>
      </c>
      <c r="H205" s="104" t="s">
        <v>397</v>
      </c>
      <c r="I205" s="169" t="s">
        <v>1127</v>
      </c>
      <c r="J205" s="55" t="s">
        <v>399</v>
      </c>
      <c r="K205" s="103" t="s">
        <v>1128</v>
      </c>
      <c r="L205" s="328">
        <v>33373.620000000003</v>
      </c>
      <c r="M205" s="53" t="s">
        <v>62</v>
      </c>
      <c r="N205" s="53" t="s">
        <v>63</v>
      </c>
      <c r="O205" s="53" t="s">
        <v>57</v>
      </c>
      <c r="P205" s="53" t="s">
        <v>57</v>
      </c>
      <c r="Q205" s="111">
        <v>45171</v>
      </c>
      <c r="R205" s="111">
        <v>45219</v>
      </c>
      <c r="S205" s="104"/>
      <c r="T205" s="111">
        <v>45260</v>
      </c>
      <c r="U205" s="104"/>
      <c r="V205" s="21" t="s">
        <v>1129</v>
      </c>
      <c r="W205" s="104" t="s">
        <v>65</v>
      </c>
      <c r="X205" s="104"/>
      <c r="Y205" s="104" t="s">
        <v>1130</v>
      </c>
      <c r="Z205" s="20"/>
      <c r="AA205" s="20" t="s">
        <v>100</v>
      </c>
      <c r="AB205" s="104"/>
      <c r="AC205" s="120" t="s">
        <v>70</v>
      </c>
      <c r="AD205" s="104"/>
      <c r="AE205" s="25" t="str">
        <f t="shared" si="6"/>
        <v/>
      </c>
      <c r="AF205" s="104"/>
      <c r="AG205"/>
    </row>
    <row r="206" spans="1:33" ht="225" customHeight="1">
      <c r="A206" s="53" t="s">
        <v>84</v>
      </c>
      <c r="B206" s="31" t="str">
        <f>IF('PCA Licit, Dispensa, Inexi'!$A206="","",VLOOKUP(A206,dados!$A$1:$B$24,2,FALSE))</f>
        <v>Núcleo de Inteligência e Segurança Institucional</v>
      </c>
      <c r="C206" s="109" t="s">
        <v>1131</v>
      </c>
      <c r="D206" s="58" t="s">
        <v>318</v>
      </c>
      <c r="E206" s="109">
        <v>51799</v>
      </c>
      <c r="F206" s="20" t="s">
        <v>57</v>
      </c>
      <c r="G206" s="104" t="s">
        <v>666</v>
      </c>
      <c r="H206" s="104" t="s">
        <v>1132</v>
      </c>
      <c r="I206" s="169" t="s">
        <v>1133</v>
      </c>
      <c r="J206" s="55" t="s">
        <v>78</v>
      </c>
      <c r="K206" s="103">
        <v>3</v>
      </c>
      <c r="L206" s="328">
        <v>1316856</v>
      </c>
      <c r="M206" s="53" t="s">
        <v>57</v>
      </c>
      <c r="N206" s="53" t="s">
        <v>63</v>
      </c>
      <c r="O206" s="53" t="s">
        <v>62</v>
      </c>
      <c r="P206" s="53" t="s">
        <v>57</v>
      </c>
      <c r="Q206" s="111">
        <v>45122</v>
      </c>
      <c r="R206" s="111">
        <v>45199</v>
      </c>
      <c r="S206" s="104"/>
      <c r="T206" s="111">
        <v>45260</v>
      </c>
      <c r="U206" s="104"/>
      <c r="V206" s="21" t="s">
        <v>555</v>
      </c>
      <c r="W206" s="104" t="s">
        <v>326</v>
      </c>
      <c r="X206" s="104"/>
      <c r="Y206" s="104" t="s">
        <v>1134</v>
      </c>
      <c r="Z206" s="20" t="s">
        <v>153</v>
      </c>
      <c r="AA206" s="20" t="s">
        <v>90</v>
      </c>
      <c r="AB206" s="104"/>
      <c r="AC206" s="120" t="s">
        <v>70</v>
      </c>
      <c r="AD206" s="104"/>
      <c r="AE206" s="25" t="str">
        <f t="shared" si="6"/>
        <v/>
      </c>
      <c r="AF206" s="104"/>
      <c r="AG206"/>
    </row>
    <row r="207" spans="1:33" ht="60" customHeight="1">
      <c r="A207" s="53" t="s">
        <v>562</v>
      </c>
      <c r="B207" s="31" t="str">
        <f>IF('PCA Licit, Dispensa, Inexi'!$A207="","",VLOOKUP(A207,dados!$A$1:$B$24,2,FALSE))</f>
        <v>1ª Vice-Presidência</v>
      </c>
      <c r="C207" s="194" t="s">
        <v>1135</v>
      </c>
      <c r="D207" s="58" t="s">
        <v>74</v>
      </c>
      <c r="E207" s="109">
        <v>10014</v>
      </c>
      <c r="F207" s="20" t="s">
        <v>57</v>
      </c>
      <c r="G207" s="207" t="s">
        <v>1136</v>
      </c>
      <c r="H207" s="127" t="s">
        <v>567</v>
      </c>
      <c r="I207" s="169" t="s">
        <v>1137</v>
      </c>
      <c r="J207" s="55" t="s">
        <v>61</v>
      </c>
      <c r="K207" s="210" t="s">
        <v>1138</v>
      </c>
      <c r="L207" s="328">
        <v>3540000</v>
      </c>
      <c r="M207" s="53" t="s">
        <v>57</v>
      </c>
      <c r="N207" s="53" t="s">
        <v>63</v>
      </c>
      <c r="O207" s="53" t="s">
        <v>57</v>
      </c>
      <c r="P207" s="53" t="s">
        <v>57</v>
      </c>
      <c r="Q207" s="111">
        <v>45214</v>
      </c>
      <c r="R207" s="111">
        <v>45260</v>
      </c>
      <c r="S207" s="104"/>
      <c r="T207" s="111">
        <v>45321</v>
      </c>
      <c r="U207" s="104"/>
      <c r="V207" s="21" t="s">
        <v>312</v>
      </c>
      <c r="W207" s="100" t="s">
        <v>65</v>
      </c>
      <c r="X207" s="111">
        <v>45251</v>
      </c>
      <c r="Y207" s="104" t="s">
        <v>1139</v>
      </c>
      <c r="Z207" s="20" t="s">
        <v>67</v>
      </c>
      <c r="AA207" s="20" t="s">
        <v>90</v>
      </c>
      <c r="AB207" s="104" t="s">
        <v>1140</v>
      </c>
      <c r="AC207" s="120" t="s">
        <v>70</v>
      </c>
      <c r="AD207" s="111">
        <v>45299</v>
      </c>
      <c r="AE207" s="25">
        <f t="shared" si="6"/>
        <v>48</v>
      </c>
      <c r="AF207" s="104"/>
      <c r="AG207"/>
    </row>
    <row r="208" spans="1:33" ht="60" customHeight="1">
      <c r="A208" s="53" t="s">
        <v>514</v>
      </c>
      <c r="B208" s="31" t="str">
        <f>IF('PCA Licit, Dispensa, Inexi'!$A208="","",VLOOKUP(A208,dados!$A$1:$B$24,2,FALSE))</f>
        <v>Diretoria de Gestão de Pessoas</v>
      </c>
      <c r="C208" s="194" t="s">
        <v>1141</v>
      </c>
      <c r="D208" s="58" t="s">
        <v>74</v>
      </c>
      <c r="E208" s="109">
        <v>14591</v>
      </c>
      <c r="F208" s="20" t="s">
        <v>57</v>
      </c>
      <c r="G208" s="104" t="s">
        <v>1142</v>
      </c>
      <c r="H208" s="104" t="s">
        <v>1143</v>
      </c>
      <c r="I208" s="169" t="s">
        <v>1144</v>
      </c>
      <c r="J208" s="55" t="s">
        <v>107</v>
      </c>
      <c r="K208" s="103" t="s">
        <v>1145</v>
      </c>
      <c r="L208" s="328">
        <v>360223.5</v>
      </c>
      <c r="M208" s="53" t="s">
        <v>62</v>
      </c>
      <c r="N208" s="53" t="s">
        <v>79</v>
      </c>
      <c r="O208" s="53" t="s">
        <v>57</v>
      </c>
      <c r="P208" s="53" t="s">
        <v>57</v>
      </c>
      <c r="Q208" s="111">
        <v>45159</v>
      </c>
      <c r="R208" s="111">
        <v>45236</v>
      </c>
      <c r="S208" s="104"/>
      <c r="T208" s="111">
        <v>45334</v>
      </c>
      <c r="U208" s="104"/>
      <c r="V208" s="21" t="s">
        <v>80</v>
      </c>
      <c r="W208" s="104" t="s">
        <v>65</v>
      </c>
      <c r="X208" s="111">
        <v>45243</v>
      </c>
      <c r="Y208" s="104" t="s">
        <v>1146</v>
      </c>
      <c r="Z208" s="20" t="s">
        <v>67</v>
      </c>
      <c r="AA208" s="20" t="s">
        <v>327</v>
      </c>
      <c r="AB208" s="104" t="s">
        <v>1147</v>
      </c>
      <c r="AC208" s="120" t="s">
        <v>70</v>
      </c>
      <c r="AD208" s="111">
        <v>45321</v>
      </c>
      <c r="AE208" s="25">
        <f t="shared" si="6"/>
        <v>78</v>
      </c>
      <c r="AF208" s="104"/>
      <c r="AG208"/>
    </row>
    <row r="209" spans="1:33" ht="60" customHeight="1">
      <c r="A209" s="53" t="s">
        <v>92</v>
      </c>
      <c r="B209" s="31" t="str">
        <f>IF('PCA Licit, Dispensa, Inexi'!$A209="","",VLOOKUP(A209,dados!$A$1:$B$24,2,FALSE))</f>
        <v>Diretoria de Tecnologia da Informação</v>
      </c>
      <c r="C209" s="194" t="s">
        <v>1148</v>
      </c>
      <c r="D209" s="58" t="s">
        <v>74</v>
      </c>
      <c r="E209" s="109">
        <v>26999</v>
      </c>
      <c r="F209" s="20" t="s">
        <v>57</v>
      </c>
      <c r="G209" s="104" t="s">
        <v>1149</v>
      </c>
      <c r="H209" s="104" t="s">
        <v>1150</v>
      </c>
      <c r="I209" s="317" t="s">
        <v>1151</v>
      </c>
      <c r="J209" s="55" t="s">
        <v>61</v>
      </c>
      <c r="K209" s="103" t="s">
        <v>1152</v>
      </c>
      <c r="L209" s="337">
        <v>15000000</v>
      </c>
      <c r="M209" s="53" t="s">
        <v>62</v>
      </c>
      <c r="N209" s="53" t="s">
        <v>63</v>
      </c>
      <c r="O209" s="53" t="s">
        <v>57</v>
      </c>
      <c r="P209" s="53" t="s">
        <v>62</v>
      </c>
      <c r="Q209" s="111">
        <v>45173</v>
      </c>
      <c r="R209" s="111">
        <v>45212</v>
      </c>
      <c r="S209" s="111">
        <v>45222</v>
      </c>
      <c r="T209" s="111">
        <v>45275</v>
      </c>
      <c r="U209" s="104"/>
      <c r="V209" s="21" t="s">
        <v>98</v>
      </c>
      <c r="W209" s="104" t="s">
        <v>65</v>
      </c>
      <c r="X209" s="111">
        <v>45218</v>
      </c>
      <c r="Y209" s="104" t="s">
        <v>1153</v>
      </c>
      <c r="Z209" s="20" t="s">
        <v>67</v>
      </c>
      <c r="AA209" s="20" t="s">
        <v>100</v>
      </c>
      <c r="AB209" s="104" t="s">
        <v>1154</v>
      </c>
      <c r="AC209" s="120"/>
      <c r="AD209" s="104"/>
      <c r="AE209" s="25" t="str">
        <f t="shared" si="6"/>
        <v/>
      </c>
      <c r="AF209" s="104" t="s">
        <v>1155</v>
      </c>
      <c r="AG209"/>
    </row>
    <row r="210" spans="1:33" ht="60" customHeight="1">
      <c r="A210" s="53" t="s">
        <v>369</v>
      </c>
      <c r="B210" s="31" t="str">
        <f>IF('PCA Licit, Dispensa, Inexi'!$A210="","",VLOOKUP(A210,dados!$A$1:$B$24,2,FALSE))</f>
        <v>Diretoria de Saúde</v>
      </c>
      <c r="C210" s="109" t="s">
        <v>1156</v>
      </c>
      <c r="D210" s="58" t="s">
        <v>74</v>
      </c>
      <c r="E210" s="372">
        <v>8818</v>
      </c>
      <c r="F210" s="20" t="s">
        <v>57</v>
      </c>
      <c r="G210" s="104" t="s">
        <v>1157</v>
      </c>
      <c r="H210" s="104" t="s">
        <v>1158</v>
      </c>
      <c r="I210" s="169" t="s">
        <v>1159</v>
      </c>
      <c r="J210" s="55" t="s">
        <v>107</v>
      </c>
      <c r="K210" s="103" t="s">
        <v>1160</v>
      </c>
      <c r="L210" s="328">
        <v>74490.17</v>
      </c>
      <c r="M210" s="53" t="s">
        <v>57</v>
      </c>
      <c r="N210" s="53" t="s">
        <v>63</v>
      </c>
      <c r="O210" s="53" t="s">
        <v>57</v>
      </c>
      <c r="P210" s="53" t="s">
        <v>57</v>
      </c>
      <c r="Q210" s="111">
        <v>45200</v>
      </c>
      <c r="R210" s="111">
        <v>45229</v>
      </c>
      <c r="S210" s="104"/>
      <c r="T210" s="111">
        <v>45291</v>
      </c>
      <c r="U210" s="104"/>
      <c r="V210" s="21" t="s">
        <v>98</v>
      </c>
      <c r="W210" s="104" t="s">
        <v>65</v>
      </c>
      <c r="X210" s="104"/>
      <c r="Y210" s="104" t="s">
        <v>1161</v>
      </c>
      <c r="Z210" s="20" t="s">
        <v>67</v>
      </c>
      <c r="AA210" s="20" t="s">
        <v>100</v>
      </c>
      <c r="AB210" s="104" t="s">
        <v>1162</v>
      </c>
      <c r="AC210" s="120" t="s">
        <v>70</v>
      </c>
      <c r="AD210" s="111">
        <v>45644</v>
      </c>
      <c r="AE210" s="25">
        <f t="shared" si="6"/>
        <v>45644</v>
      </c>
      <c r="AF210" s="104"/>
      <c r="AG210"/>
    </row>
    <row r="211" spans="1:33" ht="259.5">
      <c r="A211" s="53" t="s">
        <v>315</v>
      </c>
      <c r="B211" s="31" t="str">
        <f>IF('PCA Licit, Dispensa, Inexi'!$A211="","",VLOOKUP(A211,dados!$A$1:$B$24,2,FALSE))</f>
        <v>Diretoria de Documentação e Informações</v>
      </c>
      <c r="C211" s="109" t="s">
        <v>1163</v>
      </c>
      <c r="D211" s="371" t="s">
        <v>74</v>
      </c>
      <c r="E211" s="370"/>
      <c r="F211" s="124" t="s">
        <v>57</v>
      </c>
      <c r="G211" s="109" t="s">
        <v>1164</v>
      </c>
      <c r="H211" s="104" t="s">
        <v>1165</v>
      </c>
      <c r="I211" s="169" t="s">
        <v>1166</v>
      </c>
      <c r="J211" s="55" t="s">
        <v>323</v>
      </c>
      <c r="K211" s="103" t="s">
        <v>1167</v>
      </c>
      <c r="L211" s="328">
        <v>118459.5</v>
      </c>
      <c r="M211" s="53" t="s">
        <v>62</v>
      </c>
      <c r="N211" s="53" t="s">
        <v>63</v>
      </c>
      <c r="O211" s="53" t="s">
        <v>57</v>
      </c>
      <c r="P211" s="53" t="s">
        <v>57</v>
      </c>
      <c r="Q211" s="111">
        <v>45231</v>
      </c>
      <c r="R211" s="111">
        <v>45246</v>
      </c>
      <c r="S211" s="104"/>
      <c r="T211" s="111">
        <v>45292</v>
      </c>
      <c r="U211" s="104"/>
      <c r="V211" s="21" t="s">
        <v>555</v>
      </c>
      <c r="W211" s="104" t="s">
        <v>65</v>
      </c>
      <c r="X211" s="111">
        <v>45246</v>
      </c>
      <c r="Y211" s="104" t="s">
        <v>1168</v>
      </c>
      <c r="Z211" s="20" t="s">
        <v>67</v>
      </c>
      <c r="AA211" s="20" t="s">
        <v>90</v>
      </c>
      <c r="AB211" s="104">
        <v>172</v>
      </c>
      <c r="AC211" s="120" t="s">
        <v>70</v>
      </c>
      <c r="AD211" s="104"/>
      <c r="AE211" s="25" t="str">
        <f t="shared" si="6"/>
        <v/>
      </c>
      <c r="AF211" s="104"/>
      <c r="AG211"/>
    </row>
    <row r="212" spans="1:33" ht="322.5" customHeight="1">
      <c r="A212" s="53" t="s">
        <v>315</v>
      </c>
      <c r="B212" s="31" t="str">
        <f>IF('PCA Licit, Dispensa, Inexi'!$A212="","",VLOOKUP(A212,dados!$A$1:$B$24,2,FALSE))</f>
        <v>Diretoria de Documentação e Informações</v>
      </c>
      <c r="C212" s="109" t="s">
        <v>1169</v>
      </c>
      <c r="D212" s="58" t="s">
        <v>318</v>
      </c>
      <c r="E212" s="109"/>
      <c r="F212" s="20" t="s">
        <v>57</v>
      </c>
      <c r="G212" s="104" t="s">
        <v>1170</v>
      </c>
      <c r="H212" s="104" t="s">
        <v>1037</v>
      </c>
      <c r="I212" s="249" t="s">
        <v>1171</v>
      </c>
      <c r="J212" s="55" t="s">
        <v>61</v>
      </c>
      <c r="K212" s="103" t="s">
        <v>1172</v>
      </c>
      <c r="L212" s="328" t="s">
        <v>1173</v>
      </c>
      <c r="M212" s="53" t="s">
        <v>62</v>
      </c>
      <c r="N212" s="53" t="s">
        <v>63</v>
      </c>
      <c r="O212" s="53"/>
      <c r="P212" s="53" t="s">
        <v>57</v>
      </c>
      <c r="Q212" s="111">
        <v>45231</v>
      </c>
      <c r="R212" s="111">
        <v>45267</v>
      </c>
      <c r="S212" s="104"/>
      <c r="T212" s="111">
        <v>45351</v>
      </c>
      <c r="U212" s="104"/>
      <c r="V212" s="21"/>
      <c r="W212" s="104"/>
      <c r="X212" s="104"/>
      <c r="Y212" s="104" t="s">
        <v>1174</v>
      </c>
      <c r="Z212" s="20" t="s">
        <v>345</v>
      </c>
      <c r="AA212" s="20" t="s">
        <v>327</v>
      </c>
      <c r="AB212" s="104"/>
      <c r="AC212" s="120" t="s">
        <v>70</v>
      </c>
      <c r="AD212" s="104"/>
      <c r="AE212" s="25" t="str">
        <f t="shared" si="6"/>
        <v/>
      </c>
      <c r="AF212" s="104"/>
      <c r="AG212"/>
    </row>
    <row r="213" spans="1:33" ht="60" customHeight="1">
      <c r="A213" s="53" t="s">
        <v>54</v>
      </c>
      <c r="B213" s="31" t="str">
        <f>IF('PCA Licit, Dispensa, Inexi'!$A213="","",VLOOKUP(A213,dados!$A$1:$B$24,2,FALSE))</f>
        <v>Diretoria de Engenharia e Arquitetura</v>
      </c>
      <c r="C213" s="109" t="s">
        <v>1175</v>
      </c>
      <c r="D213" s="58" t="s">
        <v>112</v>
      </c>
      <c r="E213" s="109">
        <v>1627</v>
      </c>
      <c r="F213" s="20" t="s">
        <v>57</v>
      </c>
      <c r="G213" s="104" t="s">
        <v>1176</v>
      </c>
      <c r="H213" s="104" t="s">
        <v>114</v>
      </c>
      <c r="I213" s="169" t="s">
        <v>1177</v>
      </c>
      <c r="J213" s="55" t="s">
        <v>61</v>
      </c>
      <c r="K213" s="103" t="s">
        <v>70</v>
      </c>
      <c r="L213" s="328">
        <v>175000</v>
      </c>
      <c r="M213" s="53" t="s">
        <v>62</v>
      </c>
      <c r="N213" s="53" t="s">
        <v>63</v>
      </c>
      <c r="O213" s="53" t="s">
        <v>57</v>
      </c>
      <c r="P213" s="53" t="s">
        <v>57</v>
      </c>
      <c r="Q213" s="111">
        <v>45251</v>
      </c>
      <c r="R213" s="111">
        <v>45260</v>
      </c>
      <c r="S213" s="104"/>
      <c r="T213" s="111">
        <v>45306</v>
      </c>
      <c r="U213" s="104"/>
      <c r="V213" s="21" t="s">
        <v>312</v>
      </c>
      <c r="W213" s="100" t="s">
        <v>65</v>
      </c>
      <c r="X213" s="111">
        <v>45342</v>
      </c>
      <c r="Y213" s="104" t="s">
        <v>1178</v>
      </c>
      <c r="Z213" s="20" t="s">
        <v>67</v>
      </c>
      <c r="AA213" s="20" t="s">
        <v>68</v>
      </c>
      <c r="AB213" s="104" t="s">
        <v>1179</v>
      </c>
      <c r="AC213" s="120"/>
      <c r="AD213" s="111">
        <v>45342</v>
      </c>
      <c r="AE213" s="25">
        <f t="shared" si="6"/>
        <v>0</v>
      </c>
      <c r="AF213" s="104" t="s">
        <v>1180</v>
      </c>
      <c r="AG213"/>
    </row>
    <row r="214" spans="1:33" ht="91.5">
      <c r="A214" s="53" t="s">
        <v>525</v>
      </c>
      <c r="B214" s="31" t="str">
        <f>IF('PCA Licit, Dispensa, Inexi'!$A214="","",VLOOKUP(A214,dados!$A$1:$B$24,2,FALSE))</f>
        <v>Diretoria de Material e Patrimônio</v>
      </c>
      <c r="C214" s="109" t="s">
        <v>1181</v>
      </c>
      <c r="D214" s="58" t="s">
        <v>74</v>
      </c>
      <c r="E214" s="109" t="s">
        <v>70</v>
      </c>
      <c r="F214" s="20" t="s">
        <v>57</v>
      </c>
      <c r="G214" s="104" t="s">
        <v>1182</v>
      </c>
      <c r="H214" s="104" t="s">
        <v>1183</v>
      </c>
      <c r="I214" s="169" t="s">
        <v>1184</v>
      </c>
      <c r="J214" s="55" t="s">
        <v>61</v>
      </c>
      <c r="K214" s="103" t="s">
        <v>108</v>
      </c>
      <c r="L214" s="328">
        <v>810000</v>
      </c>
      <c r="M214" s="53" t="s">
        <v>62</v>
      </c>
      <c r="N214" s="53" t="s">
        <v>63</v>
      </c>
      <c r="O214" s="53" t="s">
        <v>57</v>
      </c>
      <c r="P214" s="53" t="s">
        <v>57</v>
      </c>
      <c r="Q214" s="111">
        <v>45187</v>
      </c>
      <c r="R214" s="111">
        <v>45323</v>
      </c>
      <c r="S214" s="104"/>
      <c r="T214" s="111">
        <v>45366</v>
      </c>
      <c r="U214" s="104"/>
      <c r="V214" s="21" t="s">
        <v>109</v>
      </c>
      <c r="W214" s="104"/>
      <c r="X214" s="111">
        <v>45400</v>
      </c>
      <c r="Y214" s="104" t="s">
        <v>1185</v>
      </c>
      <c r="Z214" s="20" t="s">
        <v>67</v>
      </c>
      <c r="AA214" s="20" t="s">
        <v>90</v>
      </c>
      <c r="AB214" s="104" t="s">
        <v>1186</v>
      </c>
      <c r="AC214" s="120" t="s">
        <v>70</v>
      </c>
      <c r="AD214" s="111">
        <v>45407</v>
      </c>
      <c r="AE214" s="25">
        <f t="shared" si="6"/>
        <v>7</v>
      </c>
      <c r="AF214" s="104"/>
      <c r="AG214"/>
    </row>
    <row r="215" spans="1:33" ht="60" customHeight="1">
      <c r="A215" s="53"/>
      <c r="B215" s="31" t="str">
        <f>IF('PCA Licit, Dispensa, Inexi'!$A215="","",VLOOKUP(A215,dados!$A$1:$B$24,2,FALSE))</f>
        <v/>
      </c>
      <c r="C215" s="109"/>
      <c r="D215" s="58"/>
      <c r="E215" s="109"/>
      <c r="F215" s="20"/>
      <c r="G215" s="104"/>
      <c r="H215" s="104"/>
      <c r="I215" s="169"/>
      <c r="J215" s="55"/>
      <c r="K215" s="103"/>
      <c r="L215" s="328"/>
      <c r="M215" s="53"/>
      <c r="N215" s="53"/>
      <c r="O215" s="53"/>
      <c r="P215" s="53"/>
      <c r="Q215" s="111"/>
      <c r="R215" s="111"/>
      <c r="S215" s="104"/>
      <c r="T215" s="104"/>
      <c r="U215" s="104"/>
      <c r="V215" s="21"/>
      <c r="W215" s="104"/>
      <c r="X215" s="104"/>
      <c r="Y215" s="104"/>
      <c r="Z215" s="20"/>
      <c r="AA215" s="20"/>
      <c r="AB215" s="104"/>
      <c r="AC215" s="120"/>
      <c r="AD215" s="104"/>
      <c r="AE215" s="25" t="str">
        <f t="shared" si="6"/>
        <v/>
      </c>
      <c r="AF215" s="104"/>
      <c r="AG215"/>
    </row>
    <row r="216" spans="1:33" ht="60" customHeight="1">
      <c r="A216" s="53"/>
      <c r="B216" s="31" t="str">
        <f>IF('PCA Licit, Dispensa, Inexi'!$A216="","",VLOOKUP(A216,dados!$A$1:$B$24,2,FALSE))</f>
        <v/>
      </c>
      <c r="C216" s="109"/>
      <c r="D216" s="58"/>
      <c r="E216" s="109"/>
      <c r="F216" s="20"/>
      <c r="G216" s="104"/>
      <c r="H216" s="104"/>
      <c r="I216" s="169"/>
      <c r="J216" s="55"/>
      <c r="K216" s="103"/>
      <c r="L216" s="328"/>
      <c r="M216" s="53"/>
      <c r="N216" s="53"/>
      <c r="O216" s="53"/>
      <c r="P216" s="53"/>
      <c r="Q216" s="111"/>
      <c r="R216" s="111"/>
      <c r="S216" s="104"/>
      <c r="T216" s="104"/>
      <c r="U216" s="104"/>
      <c r="V216" s="21"/>
      <c r="W216" s="104"/>
      <c r="X216" s="104"/>
      <c r="Y216" s="104"/>
      <c r="Z216" s="20"/>
      <c r="AA216" s="20"/>
      <c r="AB216" s="104"/>
      <c r="AC216" s="120"/>
      <c r="AD216" s="104"/>
      <c r="AE216" s="25" t="str">
        <f t="shared" si="6"/>
        <v/>
      </c>
      <c r="AF216" s="104"/>
      <c r="AG216"/>
    </row>
    <row r="217" spans="1:33" ht="60" customHeight="1">
      <c r="A217" s="53"/>
      <c r="B217" s="31" t="str">
        <f>IF('PCA Licit, Dispensa, Inexi'!$A217="","",VLOOKUP(A217,dados!$A$1:$B$24,2,FALSE))</f>
        <v/>
      </c>
      <c r="C217" s="109"/>
      <c r="D217" s="58"/>
      <c r="E217" s="109"/>
      <c r="F217" s="20"/>
      <c r="G217" s="104"/>
      <c r="H217" s="104"/>
      <c r="I217" s="169"/>
      <c r="J217" s="55"/>
      <c r="K217" s="103"/>
      <c r="L217" s="328"/>
      <c r="M217" s="53"/>
      <c r="N217" s="53"/>
      <c r="O217" s="53"/>
      <c r="P217" s="53"/>
      <c r="Q217" s="111"/>
      <c r="R217" s="111"/>
      <c r="S217" s="104"/>
      <c r="T217" s="104"/>
      <c r="U217" s="104"/>
      <c r="V217" s="21"/>
      <c r="W217" s="104"/>
      <c r="X217" s="104"/>
      <c r="Y217" s="104"/>
      <c r="Z217" s="20"/>
      <c r="AA217" s="20"/>
      <c r="AB217" s="104"/>
      <c r="AC217" s="120"/>
      <c r="AD217" s="104"/>
      <c r="AE217" s="25" t="str">
        <f t="shared" si="6"/>
        <v/>
      </c>
      <c r="AF217" s="104"/>
      <c r="AG217"/>
    </row>
    <row r="218" spans="1:33" ht="60" customHeight="1">
      <c r="A218" s="53"/>
      <c r="B218" s="31" t="str">
        <f>IF('PCA Licit, Dispensa, Inexi'!$A218="","",VLOOKUP(A218,dados!$A$1:$B$24,2,FALSE))</f>
        <v/>
      </c>
      <c r="C218" s="109"/>
      <c r="D218" s="58"/>
      <c r="E218" s="109"/>
      <c r="F218" s="20"/>
      <c r="G218" s="104"/>
      <c r="H218" s="104"/>
      <c r="I218" s="169"/>
      <c r="J218" s="55"/>
      <c r="K218" s="103"/>
      <c r="L218" s="328"/>
      <c r="M218" s="53"/>
      <c r="N218" s="53"/>
      <c r="O218" s="53"/>
      <c r="P218" s="53"/>
      <c r="Q218" s="111"/>
      <c r="R218" s="111"/>
      <c r="S218" s="104"/>
      <c r="T218" s="104"/>
      <c r="U218" s="104"/>
      <c r="V218" s="21"/>
      <c r="W218" s="104"/>
      <c r="X218" s="104"/>
      <c r="Y218" s="104"/>
      <c r="Z218" s="20"/>
      <c r="AA218" s="20"/>
      <c r="AB218" s="104"/>
      <c r="AC218" s="120"/>
      <c r="AD218" s="104"/>
      <c r="AE218" s="25" t="str">
        <f t="shared" si="6"/>
        <v/>
      </c>
      <c r="AF218" s="104"/>
      <c r="AG218"/>
    </row>
    <row r="219" spans="1:33" ht="60" customHeight="1">
      <c r="A219" s="53"/>
      <c r="B219" s="31" t="str">
        <f>IF('PCA Licit, Dispensa, Inexi'!$A219="","",VLOOKUP(A219,dados!$A$1:$B$24,2,FALSE))</f>
        <v/>
      </c>
      <c r="C219" s="109"/>
      <c r="D219" s="58"/>
      <c r="E219" s="109"/>
      <c r="F219" s="20"/>
      <c r="G219" s="104"/>
      <c r="H219" s="104"/>
      <c r="I219" s="169"/>
      <c r="J219" s="55"/>
      <c r="K219" s="103"/>
      <c r="L219" s="328"/>
      <c r="M219" s="53"/>
      <c r="N219" s="53"/>
      <c r="O219" s="53"/>
      <c r="P219" s="53"/>
      <c r="Q219" s="111"/>
      <c r="R219" s="111"/>
      <c r="S219" s="104"/>
      <c r="T219" s="104"/>
      <c r="U219" s="104"/>
      <c r="V219" s="21"/>
      <c r="W219" s="104"/>
      <c r="X219" s="104"/>
      <c r="Y219" s="104"/>
      <c r="Z219" s="20"/>
      <c r="AA219" s="20"/>
      <c r="AB219" s="104"/>
      <c r="AC219" s="120"/>
      <c r="AD219" s="104"/>
      <c r="AE219" s="25" t="str">
        <f t="shared" si="6"/>
        <v/>
      </c>
      <c r="AF219" s="104"/>
      <c r="AG219"/>
    </row>
    <row r="220" spans="1:33" ht="60" customHeight="1">
      <c r="A220" s="53"/>
      <c r="B220" s="31" t="str">
        <f>IF('PCA Licit, Dispensa, Inexi'!$A220="","",VLOOKUP(A220,dados!$A$1:$B$24,2,FALSE))</f>
        <v/>
      </c>
      <c r="C220" s="109"/>
      <c r="D220" s="58"/>
      <c r="E220" s="109"/>
      <c r="F220" s="20"/>
      <c r="G220" s="104"/>
      <c r="H220" s="104"/>
      <c r="I220" s="169"/>
      <c r="J220" s="55"/>
      <c r="K220" s="103"/>
      <c r="L220" s="328"/>
      <c r="M220" s="53"/>
      <c r="N220" s="53"/>
      <c r="O220" s="53"/>
      <c r="P220" s="53"/>
      <c r="Q220" s="111"/>
      <c r="R220" s="111"/>
      <c r="S220" s="104"/>
      <c r="T220" s="104"/>
      <c r="U220" s="104"/>
      <c r="V220" s="21"/>
      <c r="W220" s="104"/>
      <c r="X220" s="104"/>
      <c r="Y220" s="104"/>
      <c r="Z220" s="20"/>
      <c r="AA220" s="20"/>
      <c r="AB220" s="104"/>
      <c r="AC220" s="120"/>
      <c r="AD220" s="104"/>
      <c r="AE220" s="25" t="str">
        <f t="shared" si="6"/>
        <v/>
      </c>
      <c r="AF220" s="104"/>
      <c r="AG220"/>
    </row>
    <row r="221" spans="1:33" ht="60" customHeight="1">
      <c r="A221" s="53"/>
      <c r="B221" s="31" t="str">
        <f>IF('PCA Licit, Dispensa, Inexi'!$A221="","",VLOOKUP(A221,dados!$A$1:$B$24,2,FALSE))</f>
        <v/>
      </c>
      <c r="C221" s="109"/>
      <c r="D221" s="58"/>
      <c r="E221" s="109"/>
      <c r="F221" s="20"/>
      <c r="G221" s="104"/>
      <c r="H221" s="104"/>
      <c r="I221" s="169"/>
      <c r="J221" s="55"/>
      <c r="K221" s="103"/>
      <c r="L221" s="328"/>
      <c r="M221" s="53"/>
      <c r="N221" s="53"/>
      <c r="O221" s="53"/>
      <c r="P221" s="53"/>
      <c r="Q221" s="111"/>
      <c r="R221" s="111"/>
      <c r="S221" s="104"/>
      <c r="T221" s="104"/>
      <c r="U221" s="104"/>
      <c r="V221" s="21"/>
      <c r="W221" s="104"/>
      <c r="X221" s="104"/>
      <c r="Y221" s="104"/>
      <c r="Z221" s="20"/>
      <c r="AA221" s="20"/>
      <c r="AB221" s="104"/>
      <c r="AC221" s="120"/>
      <c r="AD221" s="104"/>
      <c r="AE221" s="25" t="str">
        <f t="shared" si="6"/>
        <v/>
      </c>
      <c r="AF221" s="104"/>
      <c r="AG221"/>
    </row>
    <row r="222" spans="1:33" ht="60" customHeight="1">
      <c r="A222" s="53"/>
      <c r="B222" s="31" t="str">
        <f>IF('PCA Licit, Dispensa, Inexi'!$A222="","",VLOOKUP(A222,dados!$A$1:$B$24,2,FALSE))</f>
        <v/>
      </c>
      <c r="C222" s="109"/>
      <c r="D222" s="58"/>
      <c r="E222" s="109"/>
      <c r="F222" s="20"/>
      <c r="G222" s="104"/>
      <c r="H222" s="104"/>
      <c r="I222" s="169"/>
      <c r="J222" s="55"/>
      <c r="K222" s="103"/>
      <c r="L222" s="328"/>
      <c r="M222" s="53"/>
      <c r="N222" s="53"/>
      <c r="O222" s="53"/>
      <c r="P222" s="53"/>
      <c r="Q222" s="111"/>
      <c r="R222" s="111"/>
      <c r="S222" s="104"/>
      <c r="T222" s="104"/>
      <c r="U222" s="104"/>
      <c r="V222" s="21"/>
      <c r="W222" s="104"/>
      <c r="X222" s="104"/>
      <c r="Y222" s="104"/>
      <c r="Z222" s="20"/>
      <c r="AA222" s="20"/>
      <c r="AB222" s="104"/>
      <c r="AC222" s="120"/>
      <c r="AD222" s="104"/>
      <c r="AE222" s="25" t="str">
        <f t="shared" si="6"/>
        <v/>
      </c>
      <c r="AF222" s="104"/>
      <c r="AG222"/>
    </row>
    <row r="223" spans="1:33" ht="60" customHeight="1">
      <c r="A223" s="53"/>
      <c r="B223" s="31" t="str">
        <f>IF('PCA Licit, Dispensa, Inexi'!$A223="","",VLOOKUP(A223,dados!$A$1:$B$24,2,FALSE))</f>
        <v/>
      </c>
      <c r="C223" s="109"/>
      <c r="D223" s="58"/>
      <c r="E223" s="109"/>
      <c r="F223" s="20"/>
      <c r="G223" s="104"/>
      <c r="H223" s="104"/>
      <c r="I223" s="169"/>
      <c r="J223" s="55"/>
      <c r="K223" s="103"/>
      <c r="L223" s="328"/>
      <c r="M223" s="53"/>
      <c r="N223" s="53"/>
      <c r="O223" s="53"/>
      <c r="P223" s="53"/>
      <c r="Q223" s="111"/>
      <c r="R223" s="111"/>
      <c r="S223" s="104"/>
      <c r="T223" s="104"/>
      <c r="U223" s="104"/>
      <c r="V223" s="21"/>
      <c r="W223" s="104"/>
      <c r="X223" s="104"/>
      <c r="Y223" s="104"/>
      <c r="Z223" s="20"/>
      <c r="AA223" s="20"/>
      <c r="AB223" s="104"/>
      <c r="AC223" s="120"/>
      <c r="AD223" s="104"/>
      <c r="AE223" s="25" t="str">
        <f t="shared" si="6"/>
        <v/>
      </c>
      <c r="AF223" s="104"/>
      <c r="AG223"/>
    </row>
    <row r="224" spans="1:33" ht="60" customHeight="1">
      <c r="A224" s="53"/>
      <c r="B224" s="31" t="str">
        <f>IF('PCA Licit, Dispensa, Inexi'!$A224="","",VLOOKUP(A224,dados!$A$1:$B$24,2,FALSE))</f>
        <v/>
      </c>
      <c r="C224" s="109"/>
      <c r="D224" s="58"/>
      <c r="E224" s="109"/>
      <c r="F224" s="20"/>
      <c r="G224" s="104"/>
      <c r="H224" s="104"/>
      <c r="I224" s="169"/>
      <c r="J224" s="55"/>
      <c r="K224" s="103"/>
      <c r="L224" s="328"/>
      <c r="M224" s="53"/>
      <c r="N224" s="53"/>
      <c r="O224" s="53"/>
      <c r="P224" s="53"/>
      <c r="Q224" s="111"/>
      <c r="R224" s="111"/>
      <c r="S224" s="104"/>
      <c r="T224" s="104"/>
      <c r="U224" s="104"/>
      <c r="V224" s="21"/>
      <c r="W224" s="104"/>
      <c r="X224" s="104"/>
      <c r="Y224" s="104"/>
      <c r="Z224" s="20"/>
      <c r="AA224" s="20"/>
      <c r="AB224" s="104"/>
      <c r="AC224" s="120"/>
      <c r="AD224" s="104"/>
      <c r="AE224" s="25" t="str">
        <f t="shared" si="6"/>
        <v/>
      </c>
      <c r="AF224" s="104"/>
      <c r="AG224"/>
    </row>
    <row r="225" spans="1:33" ht="60" customHeight="1">
      <c r="A225" s="53"/>
      <c r="B225" s="31" t="str">
        <f>IF('PCA Licit, Dispensa, Inexi'!$A225="","",VLOOKUP(A225,dados!$A$1:$B$24,2,FALSE))</f>
        <v/>
      </c>
      <c r="C225" s="109"/>
      <c r="D225" s="58"/>
      <c r="E225" s="109"/>
      <c r="F225" s="20"/>
      <c r="G225" s="104"/>
      <c r="H225" s="104"/>
      <c r="I225" s="169"/>
      <c r="J225" s="55"/>
      <c r="K225" s="103"/>
      <c r="L225" s="328"/>
      <c r="M225" s="53"/>
      <c r="N225" s="53"/>
      <c r="O225" s="53"/>
      <c r="P225" s="53"/>
      <c r="Q225" s="111"/>
      <c r="R225" s="111"/>
      <c r="S225" s="104"/>
      <c r="T225" s="104"/>
      <c r="U225" s="104"/>
      <c r="V225" s="21"/>
      <c r="W225" s="104"/>
      <c r="X225" s="104"/>
      <c r="Y225" s="104"/>
      <c r="Z225" s="20"/>
      <c r="AA225" s="20"/>
      <c r="AB225" s="104"/>
      <c r="AC225" s="120"/>
      <c r="AD225" s="104"/>
      <c r="AE225" s="25" t="str">
        <f t="shared" si="6"/>
        <v/>
      </c>
      <c r="AF225" s="104"/>
      <c r="AG225"/>
    </row>
    <row r="226" spans="1:33" ht="60" customHeight="1">
      <c r="A226" s="53"/>
      <c r="B226" s="31" t="str">
        <f>IF('PCA Licit, Dispensa, Inexi'!$A226="","",VLOOKUP(A226,dados!$A$1:$B$24,2,FALSE))</f>
        <v/>
      </c>
      <c r="C226" s="109"/>
      <c r="D226" s="58"/>
      <c r="E226" s="109"/>
      <c r="F226" s="20"/>
      <c r="G226" s="104"/>
      <c r="H226" s="104"/>
      <c r="I226" s="169"/>
      <c r="J226" s="55"/>
      <c r="K226" s="103"/>
      <c r="L226" s="328"/>
      <c r="M226" s="53"/>
      <c r="N226" s="53"/>
      <c r="O226" s="53"/>
      <c r="P226" s="53"/>
      <c r="Q226" s="111"/>
      <c r="R226" s="111"/>
      <c r="S226" s="104"/>
      <c r="T226" s="104"/>
      <c r="U226" s="104"/>
      <c r="V226" s="21"/>
      <c r="W226" s="104"/>
      <c r="X226" s="104"/>
      <c r="Y226" s="104"/>
      <c r="Z226" s="20"/>
      <c r="AA226" s="20"/>
      <c r="AB226" s="104"/>
      <c r="AC226" s="120"/>
      <c r="AD226" s="104"/>
      <c r="AE226" s="25" t="str">
        <f t="shared" si="6"/>
        <v/>
      </c>
      <c r="AF226" s="104"/>
      <c r="AG226"/>
    </row>
    <row r="227" spans="1:33" ht="60" customHeight="1">
      <c r="A227" s="53"/>
      <c r="B227" s="31" t="str">
        <f>IF('PCA Licit, Dispensa, Inexi'!$A227="","",VLOOKUP(A227,dados!$A$1:$B$24,2,FALSE))</f>
        <v/>
      </c>
      <c r="C227" s="109"/>
      <c r="D227" s="58"/>
      <c r="E227" s="109"/>
      <c r="F227" s="20"/>
      <c r="G227" s="104"/>
      <c r="H227" s="104"/>
      <c r="I227" s="169"/>
      <c r="J227" s="55"/>
      <c r="K227" s="103"/>
      <c r="L227" s="328"/>
      <c r="M227" s="53"/>
      <c r="N227" s="53"/>
      <c r="O227" s="53"/>
      <c r="P227" s="53"/>
      <c r="Q227" s="111"/>
      <c r="R227" s="111"/>
      <c r="S227" s="104"/>
      <c r="T227" s="104"/>
      <c r="U227" s="104"/>
      <c r="V227" s="21"/>
      <c r="W227" s="104"/>
      <c r="X227" s="104"/>
      <c r="Y227" s="104"/>
      <c r="Z227" s="20"/>
      <c r="AA227" s="20"/>
      <c r="AB227" s="104"/>
      <c r="AC227" s="120"/>
      <c r="AD227" s="104"/>
      <c r="AE227" s="25" t="str">
        <f t="shared" si="6"/>
        <v/>
      </c>
      <c r="AF227" s="104"/>
      <c r="AG227"/>
    </row>
    <row r="228" spans="1:33" ht="60" customHeight="1">
      <c r="A228" s="53"/>
      <c r="B228" s="31" t="str">
        <f>IF('PCA Licit, Dispensa, Inexi'!$A228="","",VLOOKUP(A228,dados!$A$1:$B$24,2,FALSE))</f>
        <v/>
      </c>
      <c r="C228" s="109"/>
      <c r="D228" s="58"/>
      <c r="E228" s="109"/>
      <c r="F228" s="20"/>
      <c r="G228" s="104"/>
      <c r="H228" s="104"/>
      <c r="I228" s="169"/>
      <c r="J228" s="55"/>
      <c r="K228" s="103"/>
      <c r="L228" s="328"/>
      <c r="M228" s="53"/>
      <c r="N228" s="53"/>
      <c r="O228" s="53"/>
      <c r="P228" s="53"/>
      <c r="Q228" s="111"/>
      <c r="R228" s="111"/>
      <c r="S228" s="104"/>
      <c r="T228" s="104"/>
      <c r="U228" s="104"/>
      <c r="V228" s="21"/>
      <c r="W228" s="104"/>
      <c r="X228" s="104"/>
      <c r="Y228" s="104"/>
      <c r="Z228" s="20"/>
      <c r="AA228" s="20"/>
      <c r="AB228" s="104"/>
      <c r="AC228" s="120"/>
      <c r="AD228" s="104"/>
      <c r="AE228" s="25" t="str">
        <f t="shared" si="6"/>
        <v/>
      </c>
      <c r="AF228" s="104"/>
      <c r="AG228"/>
    </row>
    <row r="229" spans="1:33" ht="60" customHeight="1">
      <c r="A229" s="53"/>
      <c r="B229" s="31" t="str">
        <f>IF('PCA Licit, Dispensa, Inexi'!$A229="","",VLOOKUP(A229,dados!$A$1:$B$24,2,FALSE))</f>
        <v/>
      </c>
      <c r="C229" s="109"/>
      <c r="D229" s="58"/>
      <c r="E229" s="109"/>
      <c r="F229" s="20"/>
      <c r="G229" s="104"/>
      <c r="H229" s="104"/>
      <c r="I229" s="169"/>
      <c r="J229" s="55"/>
      <c r="K229" s="103"/>
      <c r="L229" s="328"/>
      <c r="M229" s="53"/>
      <c r="N229" s="53"/>
      <c r="O229" s="53"/>
      <c r="P229" s="53"/>
      <c r="Q229" s="111"/>
      <c r="R229" s="111"/>
      <c r="S229" s="104"/>
      <c r="T229" s="104"/>
      <c r="U229" s="104"/>
      <c r="V229" s="21"/>
      <c r="W229" s="104"/>
      <c r="X229" s="104"/>
      <c r="Y229" s="104"/>
      <c r="Z229" s="20"/>
      <c r="AA229" s="20"/>
      <c r="AB229" s="104"/>
      <c r="AC229" s="120"/>
      <c r="AD229" s="104"/>
      <c r="AE229" s="25" t="str">
        <f t="shared" si="6"/>
        <v/>
      </c>
      <c r="AF229" s="104"/>
      <c r="AG229"/>
    </row>
    <row r="230" spans="1:33" ht="60" customHeight="1">
      <c r="A230" s="53"/>
      <c r="B230" s="31" t="str">
        <f>IF('PCA Licit, Dispensa, Inexi'!$A230="","",VLOOKUP(A230,dados!$A$1:$B$24,2,FALSE))</f>
        <v/>
      </c>
      <c r="C230" s="109"/>
      <c r="D230" s="58"/>
      <c r="E230" s="109"/>
      <c r="F230" s="20"/>
      <c r="G230" s="104"/>
      <c r="H230" s="104"/>
      <c r="I230" s="169"/>
      <c r="J230" s="55"/>
      <c r="K230" s="103"/>
      <c r="L230" s="328"/>
      <c r="M230" s="53"/>
      <c r="N230" s="53"/>
      <c r="O230" s="53"/>
      <c r="P230" s="53"/>
      <c r="Q230" s="111"/>
      <c r="R230" s="111"/>
      <c r="S230" s="104"/>
      <c r="T230" s="104"/>
      <c r="U230" s="104"/>
      <c r="V230" s="21"/>
      <c r="W230" s="104"/>
      <c r="X230" s="104"/>
      <c r="Y230" s="104"/>
      <c r="Z230" s="20"/>
      <c r="AA230" s="20"/>
      <c r="AB230" s="104"/>
      <c r="AC230" s="120"/>
      <c r="AD230" s="104"/>
      <c r="AE230" s="25" t="str">
        <f t="shared" ref="AE230:AE293" si="7">IF(AD230="","",DATEDIF(X230,AD230,"d"))</f>
        <v/>
      </c>
      <c r="AF230" s="104"/>
      <c r="AG230"/>
    </row>
    <row r="231" spans="1:33" ht="60" customHeight="1">
      <c r="A231" s="53"/>
      <c r="B231" s="31" t="str">
        <f>IF('PCA Licit, Dispensa, Inexi'!$A231="","",VLOOKUP(A231,dados!$A$1:$B$24,2,FALSE))</f>
        <v/>
      </c>
      <c r="C231" s="109"/>
      <c r="D231" s="58"/>
      <c r="E231" s="109"/>
      <c r="F231" s="20"/>
      <c r="G231" s="104"/>
      <c r="H231" s="104"/>
      <c r="I231" s="169"/>
      <c r="J231" s="55"/>
      <c r="K231" s="103"/>
      <c r="L231" s="328"/>
      <c r="M231" s="53"/>
      <c r="N231" s="53"/>
      <c r="O231" s="53"/>
      <c r="P231" s="53"/>
      <c r="Q231" s="111"/>
      <c r="R231" s="111"/>
      <c r="S231" s="104"/>
      <c r="T231" s="104"/>
      <c r="U231" s="104"/>
      <c r="V231" s="21"/>
      <c r="W231" s="104"/>
      <c r="X231" s="104"/>
      <c r="Y231" s="104"/>
      <c r="Z231" s="20"/>
      <c r="AA231" s="20"/>
      <c r="AB231" s="104"/>
      <c r="AC231" s="120"/>
      <c r="AD231" s="104"/>
      <c r="AE231" s="25" t="str">
        <f t="shared" si="7"/>
        <v/>
      </c>
      <c r="AF231" s="104"/>
      <c r="AG231"/>
    </row>
    <row r="232" spans="1:33" ht="60" customHeight="1">
      <c r="A232" s="53"/>
      <c r="B232" s="31" t="str">
        <f>IF('PCA Licit, Dispensa, Inexi'!$A232="","",VLOOKUP(A232,dados!$A$1:$B$24,2,FALSE))</f>
        <v/>
      </c>
      <c r="C232" s="109"/>
      <c r="D232" s="58"/>
      <c r="E232" s="109"/>
      <c r="F232" s="20"/>
      <c r="G232" s="104"/>
      <c r="H232" s="104"/>
      <c r="I232" s="169"/>
      <c r="J232" s="55"/>
      <c r="K232" s="103"/>
      <c r="L232" s="328"/>
      <c r="M232" s="53"/>
      <c r="N232" s="53"/>
      <c r="O232" s="53"/>
      <c r="P232" s="53"/>
      <c r="Q232" s="111"/>
      <c r="R232" s="111"/>
      <c r="S232" s="104"/>
      <c r="T232" s="104"/>
      <c r="U232" s="104"/>
      <c r="V232" s="21"/>
      <c r="W232" s="104"/>
      <c r="X232" s="104"/>
      <c r="Y232" s="104"/>
      <c r="Z232" s="20"/>
      <c r="AA232" s="20"/>
      <c r="AB232" s="104"/>
      <c r="AC232" s="120"/>
      <c r="AD232" s="104"/>
      <c r="AE232" s="25" t="str">
        <f t="shared" si="7"/>
        <v/>
      </c>
      <c r="AF232" s="104"/>
      <c r="AG232"/>
    </row>
    <row r="233" spans="1:33" ht="60" customHeight="1">
      <c r="A233" s="53"/>
      <c r="B233" s="31" t="str">
        <f>IF('PCA Licit, Dispensa, Inexi'!$A233="","",VLOOKUP(A233,dados!$A$1:$B$24,2,FALSE))</f>
        <v/>
      </c>
      <c r="C233" s="109"/>
      <c r="D233" s="58"/>
      <c r="E233" s="109"/>
      <c r="F233" s="20"/>
      <c r="G233" s="104"/>
      <c r="H233" s="104"/>
      <c r="I233" s="169"/>
      <c r="J233" s="55"/>
      <c r="K233" s="103"/>
      <c r="L233" s="328"/>
      <c r="M233" s="53"/>
      <c r="N233" s="53"/>
      <c r="O233" s="53"/>
      <c r="P233" s="53"/>
      <c r="Q233" s="111"/>
      <c r="R233" s="111"/>
      <c r="S233" s="104"/>
      <c r="T233" s="104"/>
      <c r="U233" s="104"/>
      <c r="V233" s="21"/>
      <c r="W233" s="104"/>
      <c r="X233" s="104"/>
      <c r="Y233" s="104"/>
      <c r="Z233" s="20"/>
      <c r="AA233" s="20"/>
      <c r="AB233" s="104"/>
      <c r="AC233" s="120"/>
      <c r="AD233" s="104"/>
      <c r="AE233" s="25" t="str">
        <f t="shared" si="7"/>
        <v/>
      </c>
      <c r="AF233" s="104"/>
      <c r="AG233"/>
    </row>
    <row r="234" spans="1:33" ht="60" customHeight="1">
      <c r="A234" s="53"/>
      <c r="B234" s="31" t="str">
        <f>IF('PCA Licit, Dispensa, Inexi'!$A234="","",VLOOKUP(A234,dados!$A$1:$B$24,2,FALSE))</f>
        <v/>
      </c>
      <c r="C234" s="109"/>
      <c r="D234" s="58"/>
      <c r="E234" s="109"/>
      <c r="F234" s="20"/>
      <c r="G234" s="104"/>
      <c r="H234" s="104"/>
      <c r="I234" s="169"/>
      <c r="J234" s="55"/>
      <c r="K234" s="103"/>
      <c r="L234" s="328"/>
      <c r="M234" s="53"/>
      <c r="N234" s="53"/>
      <c r="O234" s="53"/>
      <c r="P234" s="53"/>
      <c r="Q234" s="111"/>
      <c r="R234" s="111"/>
      <c r="S234" s="104"/>
      <c r="T234" s="104"/>
      <c r="U234" s="104"/>
      <c r="V234" s="21"/>
      <c r="W234" s="104"/>
      <c r="X234" s="104"/>
      <c r="Y234" s="104"/>
      <c r="Z234" s="20"/>
      <c r="AA234" s="20"/>
      <c r="AB234" s="104"/>
      <c r="AC234" s="120"/>
      <c r="AD234" s="104"/>
      <c r="AE234" s="25" t="str">
        <f t="shared" si="7"/>
        <v/>
      </c>
      <c r="AF234" s="104"/>
      <c r="AG234"/>
    </row>
    <row r="235" spans="1:33" ht="60" customHeight="1">
      <c r="A235" s="53"/>
      <c r="B235" s="31" t="str">
        <f>IF('PCA Licit, Dispensa, Inexi'!$A235="","",VLOOKUP(A235,dados!$A$1:$B$24,2,FALSE))</f>
        <v/>
      </c>
      <c r="C235" s="109"/>
      <c r="D235" s="58"/>
      <c r="E235" s="109"/>
      <c r="F235" s="20"/>
      <c r="G235" s="104"/>
      <c r="H235" s="104"/>
      <c r="I235" s="169"/>
      <c r="J235" s="55"/>
      <c r="K235" s="103"/>
      <c r="L235" s="328"/>
      <c r="M235" s="53"/>
      <c r="N235" s="53"/>
      <c r="O235" s="53"/>
      <c r="P235" s="53"/>
      <c r="Q235" s="111"/>
      <c r="R235" s="111"/>
      <c r="S235" s="104"/>
      <c r="T235" s="104"/>
      <c r="U235" s="104"/>
      <c r="V235" s="21"/>
      <c r="W235" s="104"/>
      <c r="X235" s="104"/>
      <c r="Y235" s="104"/>
      <c r="Z235" s="20"/>
      <c r="AA235" s="20"/>
      <c r="AB235" s="104"/>
      <c r="AC235" s="120"/>
      <c r="AD235" s="104"/>
      <c r="AE235" s="25" t="str">
        <f t="shared" si="7"/>
        <v/>
      </c>
      <c r="AF235" s="104"/>
      <c r="AG235"/>
    </row>
    <row r="236" spans="1:33" ht="60" customHeight="1">
      <c r="A236" s="53"/>
      <c r="B236" s="31" t="str">
        <f>IF('PCA Licit, Dispensa, Inexi'!$A236="","",VLOOKUP(A236,dados!$A$1:$B$24,2,FALSE))</f>
        <v/>
      </c>
      <c r="C236" s="109"/>
      <c r="D236" s="58"/>
      <c r="E236" s="109"/>
      <c r="F236" s="20"/>
      <c r="G236" s="104"/>
      <c r="H236" s="104"/>
      <c r="I236" s="169"/>
      <c r="J236" s="55"/>
      <c r="K236" s="103"/>
      <c r="L236" s="328"/>
      <c r="M236" s="53"/>
      <c r="N236" s="53"/>
      <c r="O236" s="53"/>
      <c r="P236" s="53"/>
      <c r="Q236" s="111"/>
      <c r="R236" s="111"/>
      <c r="S236" s="104"/>
      <c r="T236" s="104"/>
      <c r="U236" s="104"/>
      <c r="V236" s="21"/>
      <c r="W236" s="104"/>
      <c r="X236" s="104"/>
      <c r="Y236" s="104"/>
      <c r="Z236" s="20"/>
      <c r="AA236" s="20"/>
      <c r="AB236" s="104"/>
      <c r="AC236" s="120"/>
      <c r="AD236" s="104"/>
      <c r="AE236" s="25" t="str">
        <f t="shared" si="7"/>
        <v/>
      </c>
      <c r="AF236" s="104"/>
      <c r="AG236"/>
    </row>
    <row r="237" spans="1:33" ht="60" customHeight="1">
      <c r="A237" s="53"/>
      <c r="B237" s="31" t="str">
        <f>IF('PCA Licit, Dispensa, Inexi'!$A237="","",VLOOKUP(A237,dados!$A$1:$B$24,2,FALSE))</f>
        <v/>
      </c>
      <c r="C237" s="109"/>
      <c r="D237" s="58"/>
      <c r="E237" s="109"/>
      <c r="F237" s="20"/>
      <c r="G237" s="104"/>
      <c r="H237" s="104"/>
      <c r="I237" s="169"/>
      <c r="J237" s="55"/>
      <c r="K237" s="103"/>
      <c r="L237" s="328"/>
      <c r="M237" s="53"/>
      <c r="N237" s="53"/>
      <c r="O237" s="53"/>
      <c r="P237" s="53"/>
      <c r="Q237" s="111"/>
      <c r="R237" s="111"/>
      <c r="S237" s="104"/>
      <c r="T237" s="104"/>
      <c r="U237" s="104"/>
      <c r="V237" s="21"/>
      <c r="W237" s="104"/>
      <c r="X237" s="104"/>
      <c r="Y237" s="104"/>
      <c r="Z237" s="20"/>
      <c r="AA237" s="20"/>
      <c r="AB237" s="104"/>
      <c r="AC237" s="120"/>
      <c r="AD237" s="104"/>
      <c r="AE237" s="25" t="str">
        <f t="shared" si="7"/>
        <v/>
      </c>
      <c r="AF237" s="104"/>
      <c r="AG237"/>
    </row>
    <row r="238" spans="1:33" ht="60" customHeight="1">
      <c r="A238" s="53"/>
      <c r="B238" s="31" t="str">
        <f>IF('PCA Licit, Dispensa, Inexi'!$A238="","",VLOOKUP(A238,dados!$A$1:$B$24,2,FALSE))</f>
        <v/>
      </c>
      <c r="C238" s="109"/>
      <c r="D238" s="58"/>
      <c r="E238" s="109"/>
      <c r="F238" s="20"/>
      <c r="G238" s="104"/>
      <c r="H238" s="104"/>
      <c r="I238" s="169"/>
      <c r="J238" s="55"/>
      <c r="K238" s="103"/>
      <c r="L238" s="328"/>
      <c r="M238" s="53"/>
      <c r="N238" s="53"/>
      <c r="O238" s="53"/>
      <c r="P238" s="53"/>
      <c r="Q238" s="111"/>
      <c r="R238" s="111"/>
      <c r="S238" s="104"/>
      <c r="T238" s="104"/>
      <c r="U238" s="104"/>
      <c r="V238" s="21"/>
      <c r="W238" s="104"/>
      <c r="X238" s="104"/>
      <c r="Y238" s="104"/>
      <c r="Z238" s="20"/>
      <c r="AA238" s="20"/>
      <c r="AB238" s="104"/>
      <c r="AC238" s="120"/>
      <c r="AD238" s="104"/>
      <c r="AE238" s="25" t="str">
        <f t="shared" si="7"/>
        <v/>
      </c>
      <c r="AF238" s="104"/>
      <c r="AG238"/>
    </row>
    <row r="239" spans="1:33" ht="60" customHeight="1">
      <c r="A239" s="53"/>
      <c r="B239" s="31" t="str">
        <f>IF('PCA Licit, Dispensa, Inexi'!$A239="","",VLOOKUP(A239,dados!$A$1:$B$24,2,FALSE))</f>
        <v/>
      </c>
      <c r="C239" s="109"/>
      <c r="D239" s="58"/>
      <c r="E239" s="109"/>
      <c r="F239" s="20"/>
      <c r="G239" s="104"/>
      <c r="H239" s="104"/>
      <c r="I239" s="169"/>
      <c r="J239" s="55"/>
      <c r="K239" s="103"/>
      <c r="L239" s="328"/>
      <c r="M239" s="53"/>
      <c r="N239" s="53"/>
      <c r="O239" s="53"/>
      <c r="P239" s="53"/>
      <c r="Q239" s="111"/>
      <c r="R239" s="111"/>
      <c r="S239" s="104"/>
      <c r="T239" s="104"/>
      <c r="U239" s="104"/>
      <c r="V239" s="21"/>
      <c r="W239" s="104"/>
      <c r="X239" s="104"/>
      <c r="Y239" s="104"/>
      <c r="Z239" s="20"/>
      <c r="AA239" s="20"/>
      <c r="AB239" s="104"/>
      <c r="AC239" s="120"/>
      <c r="AD239" s="104"/>
      <c r="AE239" s="25" t="str">
        <f t="shared" si="7"/>
        <v/>
      </c>
      <c r="AF239" s="104"/>
      <c r="AG239"/>
    </row>
    <row r="240" spans="1:33" ht="60" customHeight="1">
      <c r="A240" s="53"/>
      <c r="B240" s="31" t="str">
        <f>IF('PCA Licit, Dispensa, Inexi'!$A240="","",VLOOKUP(A240,dados!$A$1:$B$24,2,FALSE))</f>
        <v/>
      </c>
      <c r="C240" s="109"/>
      <c r="D240" s="58"/>
      <c r="E240" s="109"/>
      <c r="F240" s="20"/>
      <c r="G240" s="104"/>
      <c r="H240" s="104"/>
      <c r="I240" s="169"/>
      <c r="J240" s="55"/>
      <c r="K240" s="103"/>
      <c r="L240" s="328"/>
      <c r="M240" s="53"/>
      <c r="N240" s="53"/>
      <c r="O240" s="53"/>
      <c r="P240" s="53"/>
      <c r="Q240" s="111"/>
      <c r="R240" s="111"/>
      <c r="S240" s="104"/>
      <c r="T240" s="104"/>
      <c r="U240" s="104"/>
      <c r="V240" s="21"/>
      <c r="W240" s="104"/>
      <c r="X240" s="104"/>
      <c r="Y240" s="104"/>
      <c r="Z240" s="20"/>
      <c r="AA240" s="20"/>
      <c r="AB240" s="104"/>
      <c r="AC240" s="120"/>
      <c r="AD240" s="104"/>
      <c r="AE240" s="25" t="str">
        <f t="shared" si="7"/>
        <v/>
      </c>
      <c r="AF240" s="104"/>
      <c r="AG240"/>
    </row>
    <row r="241" spans="1:33" ht="60" customHeight="1">
      <c r="A241" s="53"/>
      <c r="B241" s="31" t="str">
        <f>IF('PCA Licit, Dispensa, Inexi'!$A241="","",VLOOKUP(A241,dados!$A$1:$B$24,2,FALSE))</f>
        <v/>
      </c>
      <c r="C241" s="109"/>
      <c r="D241" s="58"/>
      <c r="E241" s="109"/>
      <c r="F241" s="20"/>
      <c r="G241" s="104"/>
      <c r="H241" s="104"/>
      <c r="I241" s="169"/>
      <c r="J241" s="55"/>
      <c r="K241" s="103"/>
      <c r="L241" s="328"/>
      <c r="M241" s="53"/>
      <c r="N241" s="53"/>
      <c r="O241" s="53"/>
      <c r="P241" s="53"/>
      <c r="Q241" s="111"/>
      <c r="R241" s="111"/>
      <c r="S241" s="104"/>
      <c r="T241" s="104"/>
      <c r="U241" s="104"/>
      <c r="V241" s="21"/>
      <c r="W241" s="104"/>
      <c r="X241" s="104"/>
      <c r="Y241" s="104"/>
      <c r="Z241" s="20"/>
      <c r="AA241" s="20"/>
      <c r="AB241" s="104"/>
      <c r="AC241" s="120"/>
      <c r="AD241" s="104"/>
      <c r="AE241" s="25" t="str">
        <f t="shared" si="7"/>
        <v/>
      </c>
      <c r="AF241" s="104"/>
      <c r="AG241"/>
    </row>
    <row r="242" spans="1:33" ht="60" customHeight="1">
      <c r="A242" s="53"/>
      <c r="B242" s="31" t="str">
        <f>IF('PCA Licit, Dispensa, Inexi'!$A242="","",VLOOKUP(A242,dados!$A$1:$B$24,2,FALSE))</f>
        <v/>
      </c>
      <c r="C242" s="109"/>
      <c r="D242" s="58"/>
      <c r="E242" s="109"/>
      <c r="F242" s="20"/>
      <c r="G242" s="104"/>
      <c r="H242" s="104"/>
      <c r="I242" s="169"/>
      <c r="J242" s="55"/>
      <c r="K242" s="103"/>
      <c r="L242" s="328"/>
      <c r="M242" s="53"/>
      <c r="N242" s="53"/>
      <c r="O242" s="53"/>
      <c r="P242" s="53"/>
      <c r="Q242" s="111"/>
      <c r="R242" s="111"/>
      <c r="S242" s="104"/>
      <c r="T242" s="104"/>
      <c r="U242" s="104"/>
      <c r="V242" s="21"/>
      <c r="W242" s="104"/>
      <c r="X242" s="104"/>
      <c r="Y242" s="104"/>
      <c r="Z242" s="20"/>
      <c r="AA242" s="20"/>
      <c r="AB242" s="104"/>
      <c r="AC242" s="120"/>
      <c r="AD242" s="104"/>
      <c r="AE242" s="25" t="str">
        <f t="shared" si="7"/>
        <v/>
      </c>
      <c r="AF242" s="104"/>
      <c r="AG242"/>
    </row>
    <row r="243" spans="1:33" ht="60" customHeight="1">
      <c r="A243" s="53"/>
      <c r="B243" s="31" t="str">
        <f>IF('PCA Licit, Dispensa, Inexi'!$A243="","",VLOOKUP(A243,dados!$A$1:$B$24,2,FALSE))</f>
        <v/>
      </c>
      <c r="C243" s="109"/>
      <c r="D243" s="58"/>
      <c r="E243" s="109"/>
      <c r="F243" s="20"/>
      <c r="G243" s="104"/>
      <c r="H243" s="104"/>
      <c r="I243" s="169"/>
      <c r="J243" s="55"/>
      <c r="K243" s="103"/>
      <c r="L243" s="328"/>
      <c r="M243" s="53"/>
      <c r="N243" s="53"/>
      <c r="O243" s="53"/>
      <c r="P243" s="53"/>
      <c r="Q243" s="111"/>
      <c r="R243" s="111"/>
      <c r="S243" s="104"/>
      <c r="T243" s="104"/>
      <c r="U243" s="104"/>
      <c r="V243" s="21"/>
      <c r="W243" s="104"/>
      <c r="X243" s="104"/>
      <c r="Y243" s="104"/>
      <c r="Z243" s="20"/>
      <c r="AA243" s="20"/>
      <c r="AB243" s="104"/>
      <c r="AC243" s="120"/>
      <c r="AD243" s="104"/>
      <c r="AE243" s="25" t="str">
        <f t="shared" si="7"/>
        <v/>
      </c>
      <c r="AF243" s="104"/>
      <c r="AG243"/>
    </row>
    <row r="244" spans="1:33" ht="60" customHeight="1">
      <c r="A244" s="53"/>
      <c r="B244" s="31" t="str">
        <f>IF('PCA Licit, Dispensa, Inexi'!$A244="","",VLOOKUP(A244,dados!$A$1:$B$24,2,FALSE))</f>
        <v/>
      </c>
      <c r="C244" s="109"/>
      <c r="D244" s="58"/>
      <c r="E244" s="109"/>
      <c r="F244" s="20"/>
      <c r="G244" s="104"/>
      <c r="H244" s="104"/>
      <c r="I244" s="169"/>
      <c r="J244" s="55"/>
      <c r="K244" s="103"/>
      <c r="L244" s="328"/>
      <c r="M244" s="53"/>
      <c r="N244" s="53"/>
      <c r="O244" s="53"/>
      <c r="P244" s="53"/>
      <c r="Q244" s="111"/>
      <c r="R244" s="111"/>
      <c r="S244" s="104"/>
      <c r="T244" s="104"/>
      <c r="U244" s="104"/>
      <c r="V244" s="21"/>
      <c r="W244" s="104"/>
      <c r="X244" s="104"/>
      <c r="Y244" s="104"/>
      <c r="Z244" s="20"/>
      <c r="AA244" s="20"/>
      <c r="AB244" s="104"/>
      <c r="AC244" s="120"/>
      <c r="AD244" s="104"/>
      <c r="AE244" s="25" t="str">
        <f t="shared" si="7"/>
        <v/>
      </c>
      <c r="AF244" s="104"/>
      <c r="AG244"/>
    </row>
    <row r="245" spans="1:33" ht="60" customHeight="1">
      <c r="A245" s="53"/>
      <c r="B245" s="31" t="str">
        <f>IF('PCA Licit, Dispensa, Inexi'!$A245="","",VLOOKUP(A245,dados!$A$1:$B$24,2,FALSE))</f>
        <v/>
      </c>
      <c r="C245" s="109"/>
      <c r="D245" s="58"/>
      <c r="E245" s="109"/>
      <c r="F245" s="20"/>
      <c r="G245" s="104"/>
      <c r="H245" s="104"/>
      <c r="I245" s="169"/>
      <c r="J245" s="55"/>
      <c r="K245" s="103"/>
      <c r="L245" s="328"/>
      <c r="M245" s="53"/>
      <c r="N245" s="53"/>
      <c r="O245" s="53"/>
      <c r="P245" s="53"/>
      <c r="Q245" s="111"/>
      <c r="R245" s="111"/>
      <c r="S245" s="104"/>
      <c r="T245" s="104"/>
      <c r="U245" s="104"/>
      <c r="V245" s="21"/>
      <c r="W245" s="104"/>
      <c r="X245" s="104"/>
      <c r="Y245" s="104"/>
      <c r="Z245" s="20"/>
      <c r="AA245" s="20"/>
      <c r="AB245" s="104"/>
      <c r="AC245" s="120"/>
      <c r="AD245" s="104"/>
      <c r="AE245" s="25" t="str">
        <f t="shared" si="7"/>
        <v/>
      </c>
      <c r="AF245" s="104"/>
      <c r="AG245"/>
    </row>
    <row r="246" spans="1:33" ht="60" customHeight="1">
      <c r="A246" s="53"/>
      <c r="B246" s="31" t="str">
        <f>IF('PCA Licit, Dispensa, Inexi'!$A246="","",VLOOKUP(A246,dados!$A$1:$B$24,2,FALSE))</f>
        <v/>
      </c>
      <c r="C246" s="109"/>
      <c r="D246" s="58"/>
      <c r="E246" s="109"/>
      <c r="F246" s="20"/>
      <c r="G246" s="104"/>
      <c r="H246" s="104"/>
      <c r="I246" s="169"/>
      <c r="J246" s="55"/>
      <c r="K246" s="103"/>
      <c r="L246" s="328"/>
      <c r="M246" s="53"/>
      <c r="N246" s="53"/>
      <c r="O246" s="53"/>
      <c r="P246" s="53"/>
      <c r="Q246" s="111"/>
      <c r="R246" s="111"/>
      <c r="S246" s="104"/>
      <c r="T246" s="104"/>
      <c r="U246" s="104"/>
      <c r="V246" s="21"/>
      <c r="W246" s="104"/>
      <c r="X246" s="104"/>
      <c r="Y246" s="104"/>
      <c r="Z246" s="20"/>
      <c r="AA246" s="20"/>
      <c r="AB246" s="104"/>
      <c r="AC246" s="120"/>
      <c r="AD246" s="104"/>
      <c r="AE246" s="25" t="str">
        <f t="shared" si="7"/>
        <v/>
      </c>
      <c r="AF246" s="104"/>
      <c r="AG246"/>
    </row>
    <row r="247" spans="1:33" ht="60" customHeight="1">
      <c r="A247" s="53"/>
      <c r="B247" s="31" t="str">
        <f>IF('PCA Licit, Dispensa, Inexi'!$A247="","",VLOOKUP(A247,dados!$A$1:$B$24,2,FALSE))</f>
        <v/>
      </c>
      <c r="C247" s="109"/>
      <c r="D247" s="58"/>
      <c r="E247" s="109"/>
      <c r="F247" s="20"/>
      <c r="G247" s="104"/>
      <c r="H247" s="104"/>
      <c r="I247" s="169"/>
      <c r="J247" s="55"/>
      <c r="K247" s="103"/>
      <c r="L247" s="328"/>
      <c r="M247" s="53"/>
      <c r="N247" s="53"/>
      <c r="O247" s="53"/>
      <c r="P247" s="53"/>
      <c r="Q247" s="111"/>
      <c r="R247" s="111"/>
      <c r="S247" s="104"/>
      <c r="T247" s="104"/>
      <c r="U247" s="104"/>
      <c r="V247" s="21"/>
      <c r="W247" s="104"/>
      <c r="X247" s="104"/>
      <c r="Y247" s="104"/>
      <c r="Z247" s="20"/>
      <c r="AA247" s="20"/>
      <c r="AB247" s="104"/>
      <c r="AC247" s="120"/>
      <c r="AD247" s="104"/>
      <c r="AE247" s="25" t="str">
        <f t="shared" si="7"/>
        <v/>
      </c>
      <c r="AF247" s="104"/>
      <c r="AG247"/>
    </row>
    <row r="248" spans="1:33" ht="60" customHeight="1">
      <c r="A248" s="53"/>
      <c r="B248" s="31" t="str">
        <f>IF('PCA Licit, Dispensa, Inexi'!$A248="","",VLOOKUP(A248,dados!$A$1:$B$24,2,FALSE))</f>
        <v/>
      </c>
      <c r="C248" s="109"/>
      <c r="D248" s="58"/>
      <c r="E248" s="109"/>
      <c r="F248" s="20"/>
      <c r="G248" s="104"/>
      <c r="H248" s="104"/>
      <c r="I248" s="169"/>
      <c r="J248" s="55"/>
      <c r="K248" s="103"/>
      <c r="L248" s="328"/>
      <c r="M248" s="53"/>
      <c r="N248" s="53"/>
      <c r="O248" s="53"/>
      <c r="P248" s="53"/>
      <c r="Q248" s="111"/>
      <c r="R248" s="111"/>
      <c r="S248" s="104"/>
      <c r="T248" s="104"/>
      <c r="U248" s="104"/>
      <c r="V248" s="21"/>
      <c r="W248" s="104"/>
      <c r="X248" s="104"/>
      <c r="Y248" s="104"/>
      <c r="Z248" s="20"/>
      <c r="AA248" s="20"/>
      <c r="AB248" s="104"/>
      <c r="AC248" s="120"/>
      <c r="AD248" s="104"/>
      <c r="AE248" s="25" t="str">
        <f t="shared" si="7"/>
        <v/>
      </c>
      <c r="AF248" s="104"/>
      <c r="AG248"/>
    </row>
    <row r="249" spans="1:33" ht="60" customHeight="1">
      <c r="A249" s="53"/>
      <c r="B249" s="31" t="str">
        <f>IF('PCA Licit, Dispensa, Inexi'!$A249="","",VLOOKUP(A249,dados!$A$1:$B$24,2,FALSE))</f>
        <v/>
      </c>
      <c r="C249" s="109"/>
      <c r="D249" s="58"/>
      <c r="E249" s="109"/>
      <c r="F249" s="20"/>
      <c r="G249" s="104"/>
      <c r="H249" s="104"/>
      <c r="I249" s="169"/>
      <c r="J249" s="55"/>
      <c r="K249" s="103"/>
      <c r="L249" s="328"/>
      <c r="M249" s="53"/>
      <c r="N249" s="53"/>
      <c r="O249" s="53"/>
      <c r="P249" s="53"/>
      <c r="Q249" s="111"/>
      <c r="R249" s="111"/>
      <c r="S249" s="104"/>
      <c r="T249" s="104"/>
      <c r="U249" s="104"/>
      <c r="V249" s="21"/>
      <c r="W249" s="104"/>
      <c r="X249" s="104"/>
      <c r="Y249" s="104"/>
      <c r="Z249" s="20"/>
      <c r="AA249" s="20"/>
      <c r="AB249" s="104"/>
      <c r="AC249" s="120"/>
      <c r="AD249" s="104"/>
      <c r="AE249" s="25" t="str">
        <f t="shared" si="7"/>
        <v/>
      </c>
      <c r="AF249" s="104"/>
      <c r="AG249"/>
    </row>
    <row r="250" spans="1:33" ht="60" customHeight="1">
      <c r="A250" s="53"/>
      <c r="B250" s="31" t="str">
        <f>IF('PCA Licit, Dispensa, Inexi'!$A250="","",VLOOKUP(A250,dados!$A$1:$B$24,2,FALSE))</f>
        <v/>
      </c>
      <c r="C250" s="109"/>
      <c r="D250" s="58"/>
      <c r="E250" s="109"/>
      <c r="F250" s="20"/>
      <c r="G250" s="104"/>
      <c r="H250" s="104"/>
      <c r="I250" s="169"/>
      <c r="J250" s="55"/>
      <c r="K250" s="103"/>
      <c r="L250" s="328"/>
      <c r="M250" s="53"/>
      <c r="N250" s="53"/>
      <c r="O250" s="53"/>
      <c r="P250" s="53"/>
      <c r="Q250" s="111"/>
      <c r="R250" s="111"/>
      <c r="S250" s="104"/>
      <c r="T250" s="104"/>
      <c r="U250" s="104"/>
      <c r="V250" s="21"/>
      <c r="W250" s="104"/>
      <c r="X250" s="104"/>
      <c r="Y250" s="104"/>
      <c r="Z250" s="20"/>
      <c r="AA250" s="20"/>
      <c r="AB250" s="104"/>
      <c r="AC250" s="120"/>
      <c r="AD250" s="104"/>
      <c r="AE250" s="25" t="str">
        <f t="shared" si="7"/>
        <v/>
      </c>
      <c r="AF250" s="104"/>
      <c r="AG250"/>
    </row>
    <row r="251" spans="1:33" ht="60" customHeight="1">
      <c r="A251" s="53"/>
      <c r="B251" s="31" t="str">
        <f>IF('PCA Licit, Dispensa, Inexi'!$A251="","",VLOOKUP(A251,dados!$A$1:$B$24,2,FALSE))</f>
        <v/>
      </c>
      <c r="C251" s="109"/>
      <c r="D251" s="58"/>
      <c r="E251" s="109"/>
      <c r="F251" s="20"/>
      <c r="G251" s="104"/>
      <c r="H251" s="104"/>
      <c r="I251" s="169"/>
      <c r="J251" s="55"/>
      <c r="K251" s="103"/>
      <c r="L251" s="328"/>
      <c r="M251" s="53"/>
      <c r="N251" s="53"/>
      <c r="O251" s="53"/>
      <c r="P251" s="53"/>
      <c r="Q251" s="111"/>
      <c r="R251" s="111"/>
      <c r="S251" s="104"/>
      <c r="T251" s="104"/>
      <c r="U251" s="104"/>
      <c r="V251" s="21"/>
      <c r="W251" s="104"/>
      <c r="X251" s="104"/>
      <c r="Y251" s="104"/>
      <c r="Z251" s="20"/>
      <c r="AA251" s="20"/>
      <c r="AB251" s="104"/>
      <c r="AC251" s="120"/>
      <c r="AD251" s="104"/>
      <c r="AE251" s="25" t="str">
        <f t="shared" si="7"/>
        <v/>
      </c>
      <c r="AF251" s="104"/>
      <c r="AG251"/>
    </row>
    <row r="252" spans="1:33" ht="60" customHeight="1">
      <c r="A252" s="53"/>
      <c r="B252" s="31" t="str">
        <f>IF('PCA Licit, Dispensa, Inexi'!$A252="","",VLOOKUP(A252,dados!$A$1:$B$24,2,FALSE))</f>
        <v/>
      </c>
      <c r="C252" s="109"/>
      <c r="D252" s="58"/>
      <c r="E252" s="109"/>
      <c r="F252" s="20"/>
      <c r="G252" s="104"/>
      <c r="H252" s="104"/>
      <c r="I252" s="169"/>
      <c r="J252" s="55"/>
      <c r="K252" s="103"/>
      <c r="L252" s="328"/>
      <c r="M252" s="53"/>
      <c r="N252" s="53"/>
      <c r="O252" s="53"/>
      <c r="P252" s="53"/>
      <c r="Q252" s="111"/>
      <c r="R252" s="111"/>
      <c r="S252" s="104"/>
      <c r="T252" s="104"/>
      <c r="U252" s="104"/>
      <c r="V252" s="21"/>
      <c r="W252" s="104"/>
      <c r="X252" s="104"/>
      <c r="Y252" s="104"/>
      <c r="Z252" s="20"/>
      <c r="AA252" s="20"/>
      <c r="AB252" s="104"/>
      <c r="AC252" s="120"/>
      <c r="AD252" s="104"/>
      <c r="AE252" s="25" t="str">
        <f t="shared" si="7"/>
        <v/>
      </c>
      <c r="AF252" s="104"/>
      <c r="AG252"/>
    </row>
    <row r="253" spans="1:33" ht="60" customHeight="1">
      <c r="A253" s="53"/>
      <c r="B253" s="31" t="str">
        <f>IF('PCA Licit, Dispensa, Inexi'!$A253="","",VLOOKUP(A253,dados!$A$1:$B$24,2,FALSE))</f>
        <v/>
      </c>
      <c r="C253" s="109"/>
      <c r="D253" s="58"/>
      <c r="E253" s="109"/>
      <c r="F253" s="20"/>
      <c r="G253" s="104"/>
      <c r="H253" s="104"/>
      <c r="I253" s="169"/>
      <c r="J253" s="55"/>
      <c r="K253" s="103"/>
      <c r="L253" s="328"/>
      <c r="M253" s="53"/>
      <c r="N253" s="53"/>
      <c r="O253" s="53"/>
      <c r="P253" s="53"/>
      <c r="Q253" s="111"/>
      <c r="R253" s="111"/>
      <c r="S253" s="104"/>
      <c r="T253" s="104"/>
      <c r="U253" s="104"/>
      <c r="V253" s="21"/>
      <c r="W253" s="104"/>
      <c r="X253" s="104"/>
      <c r="Y253" s="104"/>
      <c r="Z253" s="20"/>
      <c r="AA253" s="20"/>
      <c r="AB253" s="104"/>
      <c r="AC253" s="120"/>
      <c r="AD253" s="104"/>
      <c r="AE253" s="25" t="str">
        <f t="shared" si="7"/>
        <v/>
      </c>
      <c r="AF253" s="104"/>
      <c r="AG253"/>
    </row>
    <row r="254" spans="1:33" ht="60" customHeight="1">
      <c r="A254" s="53"/>
      <c r="B254" s="31" t="str">
        <f>IF('PCA Licit, Dispensa, Inexi'!$A254="","",VLOOKUP(A254,dados!$A$1:$B$24,2,FALSE))</f>
        <v/>
      </c>
      <c r="C254" s="109"/>
      <c r="D254" s="58"/>
      <c r="E254" s="109"/>
      <c r="F254" s="20"/>
      <c r="G254" s="104"/>
      <c r="H254" s="104"/>
      <c r="I254" s="169"/>
      <c r="J254" s="55"/>
      <c r="K254" s="103"/>
      <c r="L254" s="328"/>
      <c r="M254" s="53"/>
      <c r="N254" s="53"/>
      <c r="O254" s="53"/>
      <c r="P254" s="53"/>
      <c r="Q254" s="111"/>
      <c r="R254" s="111"/>
      <c r="S254" s="104"/>
      <c r="T254" s="104"/>
      <c r="U254" s="104"/>
      <c r="V254" s="21"/>
      <c r="W254" s="104"/>
      <c r="X254" s="104"/>
      <c r="Y254" s="104"/>
      <c r="Z254" s="20"/>
      <c r="AA254" s="20"/>
      <c r="AB254" s="104"/>
      <c r="AC254" s="120"/>
      <c r="AD254" s="104"/>
      <c r="AE254" s="25" t="str">
        <f t="shared" si="7"/>
        <v/>
      </c>
      <c r="AF254" s="104"/>
      <c r="AG254"/>
    </row>
    <row r="255" spans="1:33" ht="60" customHeight="1">
      <c r="A255" s="53"/>
      <c r="B255" s="31" t="str">
        <f>IF('PCA Licit, Dispensa, Inexi'!$A255="","",VLOOKUP(A255,dados!$A$1:$B$24,2,FALSE))</f>
        <v/>
      </c>
      <c r="C255" s="109"/>
      <c r="D255" s="58"/>
      <c r="E255" s="109"/>
      <c r="F255" s="20"/>
      <c r="G255" s="104"/>
      <c r="H255" s="104"/>
      <c r="I255" s="169"/>
      <c r="J255" s="55"/>
      <c r="K255" s="103"/>
      <c r="L255" s="328"/>
      <c r="M255" s="53"/>
      <c r="N255" s="53"/>
      <c r="O255" s="53"/>
      <c r="P255" s="53"/>
      <c r="Q255" s="111"/>
      <c r="R255" s="111"/>
      <c r="S255" s="104"/>
      <c r="T255" s="104"/>
      <c r="U255" s="104"/>
      <c r="V255" s="21"/>
      <c r="W255" s="104"/>
      <c r="X255" s="104"/>
      <c r="Y255" s="104"/>
      <c r="Z255" s="20"/>
      <c r="AA255" s="20"/>
      <c r="AB255" s="104"/>
      <c r="AC255" s="120"/>
      <c r="AD255" s="104"/>
      <c r="AE255" s="25" t="str">
        <f t="shared" si="7"/>
        <v/>
      </c>
      <c r="AF255" s="104"/>
      <c r="AG255"/>
    </row>
    <row r="256" spans="1:33" ht="60" customHeight="1">
      <c r="A256" s="53"/>
      <c r="B256" s="31" t="str">
        <f>IF('PCA Licit, Dispensa, Inexi'!$A256="","",VLOOKUP(A256,dados!$A$1:$B$24,2,FALSE))</f>
        <v/>
      </c>
      <c r="C256" s="109"/>
      <c r="D256" s="58"/>
      <c r="E256" s="109"/>
      <c r="F256" s="20"/>
      <c r="G256" s="104"/>
      <c r="H256" s="104"/>
      <c r="I256" s="169"/>
      <c r="J256" s="55"/>
      <c r="K256" s="103"/>
      <c r="L256" s="328"/>
      <c r="M256" s="53"/>
      <c r="N256" s="53"/>
      <c r="O256" s="53"/>
      <c r="P256" s="53"/>
      <c r="Q256" s="111"/>
      <c r="R256" s="111"/>
      <c r="S256" s="104"/>
      <c r="T256" s="104"/>
      <c r="U256" s="104"/>
      <c r="V256" s="21"/>
      <c r="W256" s="104"/>
      <c r="X256" s="104"/>
      <c r="Y256" s="104"/>
      <c r="Z256" s="20"/>
      <c r="AA256" s="20"/>
      <c r="AB256" s="104"/>
      <c r="AC256" s="120"/>
      <c r="AD256" s="104"/>
      <c r="AE256" s="25" t="str">
        <f t="shared" si="7"/>
        <v/>
      </c>
      <c r="AF256" s="104"/>
      <c r="AG256"/>
    </row>
    <row r="257" spans="1:33" ht="60" customHeight="1">
      <c r="A257" s="53"/>
      <c r="B257" s="31" t="str">
        <f>IF('PCA Licit, Dispensa, Inexi'!$A257="","",VLOOKUP(A257,dados!$A$1:$B$24,2,FALSE))</f>
        <v/>
      </c>
      <c r="C257" s="109"/>
      <c r="D257" s="58"/>
      <c r="E257" s="109"/>
      <c r="F257" s="20"/>
      <c r="G257" s="104"/>
      <c r="H257" s="104"/>
      <c r="I257" s="169"/>
      <c r="J257" s="55"/>
      <c r="K257" s="103"/>
      <c r="L257" s="328"/>
      <c r="M257" s="53"/>
      <c r="N257" s="53"/>
      <c r="O257" s="53"/>
      <c r="P257" s="53"/>
      <c r="Q257" s="111"/>
      <c r="R257" s="111"/>
      <c r="S257" s="104"/>
      <c r="T257" s="104"/>
      <c r="U257" s="104"/>
      <c r="V257" s="21"/>
      <c r="W257" s="104"/>
      <c r="X257" s="104"/>
      <c r="Y257" s="104"/>
      <c r="Z257" s="20"/>
      <c r="AA257" s="20"/>
      <c r="AB257" s="104"/>
      <c r="AC257" s="120"/>
      <c r="AD257" s="104"/>
      <c r="AE257" s="25" t="str">
        <f t="shared" si="7"/>
        <v/>
      </c>
      <c r="AF257" s="104"/>
      <c r="AG257"/>
    </row>
    <row r="258" spans="1:33" ht="60" customHeight="1">
      <c r="A258" s="53"/>
      <c r="B258" s="31" t="str">
        <f>IF('PCA Licit, Dispensa, Inexi'!$A258="","",VLOOKUP(A258,dados!$A$1:$B$24,2,FALSE))</f>
        <v/>
      </c>
      <c r="C258" s="109"/>
      <c r="D258" s="58"/>
      <c r="E258" s="109"/>
      <c r="F258" s="20"/>
      <c r="G258" s="104"/>
      <c r="H258" s="104"/>
      <c r="I258" s="169"/>
      <c r="J258" s="55"/>
      <c r="K258" s="103"/>
      <c r="L258" s="328"/>
      <c r="M258" s="53"/>
      <c r="N258" s="53"/>
      <c r="O258" s="53"/>
      <c r="P258" s="53"/>
      <c r="Q258" s="111"/>
      <c r="R258" s="111"/>
      <c r="S258" s="104"/>
      <c r="T258" s="104"/>
      <c r="U258" s="104"/>
      <c r="V258" s="21"/>
      <c r="W258" s="104"/>
      <c r="X258" s="104"/>
      <c r="Y258" s="104"/>
      <c r="Z258" s="20"/>
      <c r="AA258" s="20"/>
      <c r="AB258" s="104"/>
      <c r="AC258" s="120"/>
      <c r="AD258" s="104"/>
      <c r="AE258" s="25" t="str">
        <f t="shared" si="7"/>
        <v/>
      </c>
      <c r="AF258" s="104"/>
      <c r="AG258"/>
    </row>
    <row r="259" spans="1:33" ht="60" customHeight="1">
      <c r="A259" s="53"/>
      <c r="B259" s="31" t="str">
        <f>IF('PCA Licit, Dispensa, Inexi'!$A259="","",VLOOKUP(A259,dados!$A$1:$B$24,2,FALSE))</f>
        <v/>
      </c>
      <c r="C259" s="109"/>
      <c r="D259" s="58"/>
      <c r="E259" s="109"/>
      <c r="F259" s="20"/>
      <c r="G259" s="104"/>
      <c r="H259" s="104"/>
      <c r="I259" s="169"/>
      <c r="J259" s="55"/>
      <c r="K259" s="103"/>
      <c r="L259" s="328"/>
      <c r="M259" s="53"/>
      <c r="N259" s="53"/>
      <c r="O259" s="53"/>
      <c r="P259" s="53"/>
      <c r="Q259" s="111"/>
      <c r="R259" s="111"/>
      <c r="S259" s="104"/>
      <c r="T259" s="104"/>
      <c r="U259" s="104"/>
      <c r="V259" s="21"/>
      <c r="W259" s="104"/>
      <c r="X259" s="104"/>
      <c r="Y259" s="104"/>
      <c r="Z259" s="20"/>
      <c r="AA259" s="20"/>
      <c r="AB259" s="104"/>
      <c r="AC259" s="120"/>
      <c r="AD259" s="104"/>
      <c r="AE259" s="25" t="str">
        <f t="shared" si="7"/>
        <v/>
      </c>
      <c r="AF259" s="104"/>
      <c r="AG259"/>
    </row>
    <row r="260" spans="1:33" ht="60" customHeight="1">
      <c r="A260" s="53"/>
      <c r="B260" s="31" t="str">
        <f>IF('PCA Licit, Dispensa, Inexi'!$A260="","",VLOOKUP(A260,dados!$A$1:$B$24,2,FALSE))</f>
        <v/>
      </c>
      <c r="C260" s="109"/>
      <c r="D260" s="58"/>
      <c r="E260" s="109"/>
      <c r="F260" s="20"/>
      <c r="G260" s="104"/>
      <c r="H260" s="104"/>
      <c r="I260" s="169"/>
      <c r="J260" s="55"/>
      <c r="K260" s="103"/>
      <c r="L260" s="328"/>
      <c r="M260" s="53"/>
      <c r="N260" s="53"/>
      <c r="O260" s="53"/>
      <c r="P260" s="53"/>
      <c r="Q260" s="111"/>
      <c r="R260" s="111"/>
      <c r="S260" s="104"/>
      <c r="T260" s="104"/>
      <c r="U260" s="104"/>
      <c r="V260" s="21"/>
      <c r="W260" s="104"/>
      <c r="X260" s="104"/>
      <c r="Y260" s="104"/>
      <c r="Z260" s="20"/>
      <c r="AA260" s="20"/>
      <c r="AB260" s="104"/>
      <c r="AC260" s="120"/>
      <c r="AD260" s="104"/>
      <c r="AE260" s="25" t="str">
        <f t="shared" si="7"/>
        <v/>
      </c>
      <c r="AF260" s="104"/>
      <c r="AG260"/>
    </row>
    <row r="261" spans="1:33" ht="60" customHeight="1">
      <c r="A261" s="53"/>
      <c r="B261" s="31" t="str">
        <f>IF('PCA Licit, Dispensa, Inexi'!$A261="","",VLOOKUP(A261,dados!$A$1:$B$24,2,FALSE))</f>
        <v/>
      </c>
      <c r="C261" s="109"/>
      <c r="D261" s="58"/>
      <c r="E261" s="109"/>
      <c r="F261" s="20"/>
      <c r="G261" s="104"/>
      <c r="H261" s="104"/>
      <c r="I261" s="169"/>
      <c r="J261" s="55"/>
      <c r="K261" s="103"/>
      <c r="L261" s="328"/>
      <c r="M261" s="53"/>
      <c r="N261" s="53"/>
      <c r="O261" s="53"/>
      <c r="P261" s="53"/>
      <c r="Q261" s="111"/>
      <c r="R261" s="111"/>
      <c r="S261" s="104"/>
      <c r="T261" s="104"/>
      <c r="U261" s="104"/>
      <c r="V261" s="21"/>
      <c r="W261" s="104"/>
      <c r="X261" s="104"/>
      <c r="Y261" s="104"/>
      <c r="Z261" s="20"/>
      <c r="AA261" s="20"/>
      <c r="AB261" s="104"/>
      <c r="AC261" s="120"/>
      <c r="AD261" s="104"/>
      <c r="AE261" s="25" t="str">
        <f t="shared" si="7"/>
        <v/>
      </c>
      <c r="AF261" s="104"/>
      <c r="AG261"/>
    </row>
    <row r="262" spans="1:33" ht="60" customHeight="1">
      <c r="A262" s="53"/>
      <c r="B262" s="31" t="str">
        <f>IF('PCA Licit, Dispensa, Inexi'!$A262="","",VLOOKUP(A262,dados!$A$1:$B$24,2,FALSE))</f>
        <v/>
      </c>
      <c r="C262" s="109"/>
      <c r="D262" s="58"/>
      <c r="E262" s="109"/>
      <c r="F262" s="20"/>
      <c r="G262" s="104"/>
      <c r="H262" s="104"/>
      <c r="I262" s="169"/>
      <c r="J262" s="55"/>
      <c r="K262" s="103"/>
      <c r="L262" s="328"/>
      <c r="M262" s="53"/>
      <c r="N262" s="53"/>
      <c r="O262" s="53"/>
      <c r="P262" s="53"/>
      <c r="Q262" s="111"/>
      <c r="R262" s="111"/>
      <c r="S262" s="104"/>
      <c r="T262" s="104"/>
      <c r="U262" s="104"/>
      <c r="V262" s="21"/>
      <c r="W262" s="104"/>
      <c r="X262" s="104"/>
      <c r="Y262" s="104"/>
      <c r="Z262" s="20"/>
      <c r="AA262" s="20"/>
      <c r="AB262" s="104"/>
      <c r="AC262" s="120"/>
      <c r="AD262" s="104"/>
      <c r="AE262" s="25" t="str">
        <f t="shared" si="7"/>
        <v/>
      </c>
      <c r="AF262" s="104"/>
      <c r="AG262"/>
    </row>
    <row r="263" spans="1:33" ht="60" customHeight="1">
      <c r="A263" s="53"/>
      <c r="B263" s="31" t="str">
        <f>IF('PCA Licit, Dispensa, Inexi'!$A263="","",VLOOKUP(A263,dados!$A$1:$B$24,2,FALSE))</f>
        <v/>
      </c>
      <c r="C263" s="109"/>
      <c r="D263" s="58"/>
      <c r="E263" s="109"/>
      <c r="F263" s="20"/>
      <c r="G263" s="104"/>
      <c r="H263" s="104"/>
      <c r="I263" s="169"/>
      <c r="J263" s="55"/>
      <c r="K263" s="103"/>
      <c r="L263" s="328"/>
      <c r="M263" s="53"/>
      <c r="N263" s="53"/>
      <c r="O263" s="53"/>
      <c r="P263" s="53"/>
      <c r="Q263" s="111"/>
      <c r="R263" s="111"/>
      <c r="S263" s="104"/>
      <c r="T263" s="104"/>
      <c r="U263" s="104"/>
      <c r="V263" s="21"/>
      <c r="W263" s="104"/>
      <c r="X263" s="104"/>
      <c r="Y263" s="104"/>
      <c r="Z263" s="20"/>
      <c r="AA263" s="20"/>
      <c r="AB263" s="104"/>
      <c r="AC263" s="120"/>
      <c r="AD263" s="104"/>
      <c r="AE263" s="25" t="str">
        <f t="shared" si="7"/>
        <v/>
      </c>
      <c r="AF263" s="104"/>
      <c r="AG263"/>
    </row>
    <row r="264" spans="1:33" ht="60" customHeight="1">
      <c r="A264" s="53"/>
      <c r="B264" s="31" t="str">
        <f>IF('PCA Licit, Dispensa, Inexi'!$A264="","",VLOOKUP(A264,dados!$A$1:$B$24,2,FALSE))</f>
        <v/>
      </c>
      <c r="C264" s="109"/>
      <c r="D264" s="58"/>
      <c r="E264" s="109"/>
      <c r="F264" s="20"/>
      <c r="G264" s="104"/>
      <c r="H264" s="104"/>
      <c r="I264" s="169"/>
      <c r="J264" s="55"/>
      <c r="K264" s="103"/>
      <c r="L264" s="328"/>
      <c r="M264" s="53"/>
      <c r="N264" s="53"/>
      <c r="O264" s="53"/>
      <c r="P264" s="53"/>
      <c r="Q264" s="111"/>
      <c r="R264" s="111"/>
      <c r="S264" s="104"/>
      <c r="T264" s="104"/>
      <c r="U264" s="104"/>
      <c r="V264" s="21"/>
      <c r="W264" s="104"/>
      <c r="X264" s="104"/>
      <c r="Y264" s="104"/>
      <c r="Z264" s="20"/>
      <c r="AA264" s="20"/>
      <c r="AB264" s="104"/>
      <c r="AC264" s="120"/>
      <c r="AD264" s="104"/>
      <c r="AE264" s="25" t="str">
        <f t="shared" si="7"/>
        <v/>
      </c>
      <c r="AF264" s="104"/>
      <c r="AG264"/>
    </row>
    <row r="265" spans="1:33" ht="60" customHeight="1">
      <c r="A265" s="53"/>
      <c r="B265" s="31" t="str">
        <f>IF('PCA Licit, Dispensa, Inexi'!$A265="","",VLOOKUP(A265,dados!$A$1:$B$24,2,FALSE))</f>
        <v/>
      </c>
      <c r="C265" s="109"/>
      <c r="D265" s="58"/>
      <c r="E265" s="109"/>
      <c r="F265" s="20"/>
      <c r="G265" s="104"/>
      <c r="H265" s="104"/>
      <c r="I265" s="169"/>
      <c r="J265" s="55"/>
      <c r="K265" s="103"/>
      <c r="L265" s="328"/>
      <c r="M265" s="53"/>
      <c r="N265" s="53"/>
      <c r="O265" s="53"/>
      <c r="P265" s="53"/>
      <c r="Q265" s="111"/>
      <c r="R265" s="111"/>
      <c r="S265" s="104"/>
      <c r="T265" s="104"/>
      <c r="U265" s="104"/>
      <c r="V265" s="21"/>
      <c r="W265" s="104"/>
      <c r="X265" s="104"/>
      <c r="Y265" s="104"/>
      <c r="Z265" s="20"/>
      <c r="AA265" s="20"/>
      <c r="AB265" s="104"/>
      <c r="AC265" s="120"/>
      <c r="AD265" s="104"/>
      <c r="AE265" s="25" t="str">
        <f t="shared" si="7"/>
        <v/>
      </c>
      <c r="AF265" s="104"/>
      <c r="AG265"/>
    </row>
    <row r="266" spans="1:33" ht="60" customHeight="1">
      <c r="A266" s="53"/>
      <c r="B266" s="31" t="str">
        <f>IF('PCA Licit, Dispensa, Inexi'!$A266="","",VLOOKUP(A266,dados!$A$1:$B$24,2,FALSE))</f>
        <v/>
      </c>
      <c r="C266" s="109"/>
      <c r="D266" s="58"/>
      <c r="E266" s="109"/>
      <c r="F266" s="20"/>
      <c r="G266" s="104"/>
      <c r="H266" s="104"/>
      <c r="I266" s="169"/>
      <c r="J266" s="55"/>
      <c r="K266" s="103"/>
      <c r="L266" s="328"/>
      <c r="M266" s="53"/>
      <c r="N266" s="53"/>
      <c r="O266" s="53"/>
      <c r="P266" s="53"/>
      <c r="Q266" s="111"/>
      <c r="R266" s="111"/>
      <c r="S266" s="104"/>
      <c r="T266" s="104"/>
      <c r="U266" s="104"/>
      <c r="V266" s="21"/>
      <c r="W266" s="104"/>
      <c r="X266" s="104"/>
      <c r="Y266" s="104"/>
      <c r="Z266" s="20"/>
      <c r="AA266" s="20"/>
      <c r="AB266" s="104"/>
      <c r="AC266" s="120"/>
      <c r="AD266" s="104"/>
      <c r="AE266" s="25" t="str">
        <f t="shared" si="7"/>
        <v/>
      </c>
      <c r="AF266" s="104"/>
      <c r="AG266"/>
    </row>
    <row r="267" spans="1:33" ht="60" customHeight="1">
      <c r="A267" s="53"/>
      <c r="B267" s="31" t="str">
        <f>IF('PCA Licit, Dispensa, Inexi'!$A267="","",VLOOKUP(A267,dados!$A$1:$B$24,2,FALSE))</f>
        <v/>
      </c>
      <c r="C267" s="109"/>
      <c r="D267" s="58"/>
      <c r="E267" s="109"/>
      <c r="F267" s="20"/>
      <c r="G267" s="104"/>
      <c r="H267" s="104"/>
      <c r="I267" s="169"/>
      <c r="J267" s="55"/>
      <c r="K267" s="103"/>
      <c r="L267" s="328"/>
      <c r="M267" s="53"/>
      <c r="N267" s="53"/>
      <c r="O267" s="53"/>
      <c r="P267" s="53"/>
      <c r="Q267" s="111"/>
      <c r="R267" s="111"/>
      <c r="S267" s="104"/>
      <c r="T267" s="104"/>
      <c r="U267" s="104"/>
      <c r="V267" s="21"/>
      <c r="W267" s="104"/>
      <c r="X267" s="104"/>
      <c r="Y267" s="104"/>
      <c r="Z267" s="20"/>
      <c r="AA267" s="20"/>
      <c r="AB267" s="104"/>
      <c r="AC267" s="120"/>
      <c r="AD267" s="104"/>
      <c r="AE267" s="25" t="str">
        <f t="shared" si="7"/>
        <v/>
      </c>
      <c r="AF267" s="104"/>
      <c r="AG267"/>
    </row>
    <row r="268" spans="1:33" ht="60" customHeight="1">
      <c r="A268" s="53"/>
      <c r="B268" s="31" t="str">
        <f>IF('PCA Licit, Dispensa, Inexi'!$A268="","",VLOOKUP(A268,dados!$A$1:$B$24,2,FALSE))</f>
        <v/>
      </c>
      <c r="C268" s="109"/>
      <c r="D268" s="58"/>
      <c r="E268" s="109"/>
      <c r="F268" s="20"/>
      <c r="G268" s="104"/>
      <c r="H268" s="104"/>
      <c r="I268" s="169"/>
      <c r="J268" s="55"/>
      <c r="K268" s="103"/>
      <c r="L268" s="328"/>
      <c r="M268" s="53"/>
      <c r="N268" s="53"/>
      <c r="O268" s="53"/>
      <c r="P268" s="53"/>
      <c r="Q268" s="111"/>
      <c r="R268" s="111"/>
      <c r="S268" s="104"/>
      <c r="T268" s="104"/>
      <c r="U268" s="104"/>
      <c r="V268" s="21"/>
      <c r="W268" s="104"/>
      <c r="X268" s="104"/>
      <c r="Y268" s="104"/>
      <c r="Z268" s="20"/>
      <c r="AA268" s="20"/>
      <c r="AB268" s="104"/>
      <c r="AC268" s="120"/>
      <c r="AD268" s="104"/>
      <c r="AE268" s="25" t="str">
        <f t="shared" si="7"/>
        <v/>
      </c>
      <c r="AF268" s="104"/>
      <c r="AG268"/>
    </row>
    <row r="269" spans="1:33" ht="60" customHeight="1">
      <c r="A269" s="53"/>
      <c r="B269" s="31" t="str">
        <f>IF('PCA Licit, Dispensa, Inexi'!$A269="","",VLOOKUP(A269,dados!$A$1:$B$24,2,FALSE))</f>
        <v/>
      </c>
      <c r="C269" s="109"/>
      <c r="D269" s="58"/>
      <c r="E269" s="109"/>
      <c r="F269" s="20"/>
      <c r="G269" s="104"/>
      <c r="H269" s="104"/>
      <c r="I269" s="169"/>
      <c r="J269" s="55"/>
      <c r="K269" s="103"/>
      <c r="L269" s="328"/>
      <c r="M269" s="53"/>
      <c r="N269" s="53"/>
      <c r="O269" s="53"/>
      <c r="P269" s="53"/>
      <c r="Q269" s="111"/>
      <c r="R269" s="111"/>
      <c r="S269" s="104"/>
      <c r="T269" s="104"/>
      <c r="U269" s="104"/>
      <c r="V269" s="21"/>
      <c r="W269" s="104"/>
      <c r="X269" s="104"/>
      <c r="Y269" s="104"/>
      <c r="Z269" s="20"/>
      <c r="AA269" s="20"/>
      <c r="AB269" s="104"/>
      <c r="AC269" s="120"/>
      <c r="AD269" s="104"/>
      <c r="AE269" s="25" t="str">
        <f t="shared" si="7"/>
        <v/>
      </c>
      <c r="AF269" s="104"/>
      <c r="AG269"/>
    </row>
    <row r="270" spans="1:33" ht="60" customHeight="1">
      <c r="A270" s="53"/>
      <c r="B270" s="31" t="str">
        <f>IF('PCA Licit, Dispensa, Inexi'!$A270="","",VLOOKUP(A270,dados!$A$1:$B$24,2,FALSE))</f>
        <v/>
      </c>
      <c r="C270" s="109"/>
      <c r="D270" s="58"/>
      <c r="E270" s="109"/>
      <c r="F270" s="20"/>
      <c r="G270" s="104"/>
      <c r="H270" s="104"/>
      <c r="I270" s="169"/>
      <c r="J270" s="55"/>
      <c r="K270" s="103"/>
      <c r="L270" s="328"/>
      <c r="M270" s="53"/>
      <c r="N270" s="53"/>
      <c r="O270" s="53"/>
      <c r="P270" s="53"/>
      <c r="Q270" s="111"/>
      <c r="R270" s="111"/>
      <c r="S270" s="104"/>
      <c r="T270" s="104"/>
      <c r="U270" s="104"/>
      <c r="V270" s="21"/>
      <c r="W270" s="104"/>
      <c r="X270" s="104"/>
      <c r="Y270" s="104"/>
      <c r="Z270" s="20"/>
      <c r="AA270" s="20"/>
      <c r="AB270" s="104"/>
      <c r="AC270" s="120"/>
      <c r="AD270" s="104"/>
      <c r="AE270" s="25" t="str">
        <f t="shared" si="7"/>
        <v/>
      </c>
      <c r="AF270" s="104"/>
      <c r="AG270"/>
    </row>
    <row r="271" spans="1:33" ht="60" customHeight="1">
      <c r="A271" s="53"/>
      <c r="B271" s="31" t="str">
        <f>IF('PCA Licit, Dispensa, Inexi'!$A271="","",VLOOKUP(A271,dados!$A$1:$B$24,2,FALSE))</f>
        <v/>
      </c>
      <c r="C271" s="109"/>
      <c r="D271" s="58"/>
      <c r="E271" s="109"/>
      <c r="F271" s="20"/>
      <c r="G271" s="104"/>
      <c r="H271" s="104"/>
      <c r="I271" s="169"/>
      <c r="J271" s="55"/>
      <c r="K271" s="103"/>
      <c r="L271" s="328"/>
      <c r="M271" s="53"/>
      <c r="N271" s="53"/>
      <c r="O271" s="53"/>
      <c r="P271" s="53"/>
      <c r="Q271" s="111"/>
      <c r="R271" s="111"/>
      <c r="S271" s="104"/>
      <c r="T271" s="104"/>
      <c r="U271" s="104"/>
      <c r="V271" s="21"/>
      <c r="W271" s="104"/>
      <c r="X271" s="104"/>
      <c r="Y271" s="104"/>
      <c r="Z271" s="20"/>
      <c r="AA271" s="20"/>
      <c r="AB271" s="104"/>
      <c r="AC271" s="120"/>
      <c r="AD271" s="104"/>
      <c r="AE271" s="25" t="str">
        <f t="shared" si="7"/>
        <v/>
      </c>
      <c r="AF271" s="104"/>
      <c r="AG271"/>
    </row>
    <row r="272" spans="1:33" ht="60" customHeight="1">
      <c r="A272" s="53"/>
      <c r="B272" s="31" t="str">
        <f>IF('PCA Licit, Dispensa, Inexi'!$A272="","",VLOOKUP(A272,dados!$A$1:$B$24,2,FALSE))</f>
        <v/>
      </c>
      <c r="C272" s="109"/>
      <c r="D272" s="58"/>
      <c r="E272" s="109"/>
      <c r="F272" s="20"/>
      <c r="G272" s="104"/>
      <c r="H272" s="104"/>
      <c r="I272" s="169"/>
      <c r="J272" s="55"/>
      <c r="K272" s="103"/>
      <c r="L272" s="328"/>
      <c r="M272" s="53"/>
      <c r="N272" s="53"/>
      <c r="O272" s="53"/>
      <c r="P272" s="53"/>
      <c r="Q272" s="111"/>
      <c r="R272" s="111"/>
      <c r="S272" s="104"/>
      <c r="T272" s="104"/>
      <c r="U272" s="104"/>
      <c r="V272" s="21"/>
      <c r="W272" s="104"/>
      <c r="X272" s="104"/>
      <c r="Y272" s="104"/>
      <c r="Z272" s="20"/>
      <c r="AA272" s="20"/>
      <c r="AB272" s="104"/>
      <c r="AC272" s="120"/>
      <c r="AD272" s="104"/>
      <c r="AE272" s="25" t="str">
        <f t="shared" si="7"/>
        <v/>
      </c>
      <c r="AF272" s="104"/>
      <c r="AG272"/>
    </row>
    <row r="273" spans="1:33" ht="60" customHeight="1">
      <c r="A273" s="53"/>
      <c r="B273" s="31" t="str">
        <f>IF('PCA Licit, Dispensa, Inexi'!$A273="","",VLOOKUP(A273,dados!$A$1:$B$24,2,FALSE))</f>
        <v/>
      </c>
      <c r="C273" s="109"/>
      <c r="D273" s="58"/>
      <c r="E273" s="109"/>
      <c r="F273" s="20"/>
      <c r="G273" s="104"/>
      <c r="H273" s="104"/>
      <c r="I273" s="169"/>
      <c r="J273" s="55"/>
      <c r="K273" s="103"/>
      <c r="L273" s="328"/>
      <c r="M273" s="53"/>
      <c r="N273" s="53"/>
      <c r="O273" s="53"/>
      <c r="P273" s="53"/>
      <c r="Q273" s="111"/>
      <c r="R273" s="111"/>
      <c r="S273" s="104"/>
      <c r="T273" s="104"/>
      <c r="U273" s="104"/>
      <c r="V273" s="21"/>
      <c r="W273" s="104"/>
      <c r="X273" s="104"/>
      <c r="Y273" s="104"/>
      <c r="Z273" s="20"/>
      <c r="AA273" s="20"/>
      <c r="AB273" s="104"/>
      <c r="AC273" s="120"/>
      <c r="AD273" s="104"/>
      <c r="AE273" s="25" t="str">
        <f t="shared" si="7"/>
        <v/>
      </c>
      <c r="AF273" s="104"/>
      <c r="AG273"/>
    </row>
    <row r="274" spans="1:33" ht="60" customHeight="1">
      <c r="A274" s="53"/>
      <c r="B274" s="31" t="str">
        <f>IF('PCA Licit, Dispensa, Inexi'!$A274="","",VLOOKUP(A274,dados!$A$1:$B$24,2,FALSE))</f>
        <v/>
      </c>
      <c r="C274" s="109"/>
      <c r="D274" s="58"/>
      <c r="E274" s="109"/>
      <c r="F274" s="20"/>
      <c r="G274" s="104"/>
      <c r="H274" s="104"/>
      <c r="I274" s="169"/>
      <c r="J274" s="55"/>
      <c r="K274" s="103"/>
      <c r="L274" s="328"/>
      <c r="M274" s="53"/>
      <c r="N274" s="53"/>
      <c r="O274" s="53"/>
      <c r="P274" s="53"/>
      <c r="Q274" s="111"/>
      <c r="R274" s="111"/>
      <c r="S274" s="104"/>
      <c r="T274" s="104"/>
      <c r="U274" s="104"/>
      <c r="V274" s="21"/>
      <c r="W274" s="104"/>
      <c r="X274" s="104"/>
      <c r="Y274" s="104"/>
      <c r="Z274" s="20"/>
      <c r="AA274" s="20"/>
      <c r="AB274" s="104"/>
      <c r="AC274" s="120"/>
      <c r="AD274" s="104"/>
      <c r="AE274" s="25" t="str">
        <f t="shared" si="7"/>
        <v/>
      </c>
      <c r="AF274" s="104"/>
      <c r="AG274"/>
    </row>
    <row r="275" spans="1:33" ht="60" customHeight="1">
      <c r="A275" s="53"/>
      <c r="B275" s="31" t="str">
        <f>IF('PCA Licit, Dispensa, Inexi'!$A275="","",VLOOKUP(A275,dados!$A$1:$B$24,2,FALSE))</f>
        <v/>
      </c>
      <c r="C275" s="109"/>
      <c r="D275" s="58"/>
      <c r="E275" s="109"/>
      <c r="F275" s="20"/>
      <c r="G275" s="104"/>
      <c r="H275" s="104"/>
      <c r="I275" s="169"/>
      <c r="J275" s="55"/>
      <c r="K275" s="103"/>
      <c r="L275" s="328"/>
      <c r="M275" s="53"/>
      <c r="N275" s="53"/>
      <c r="O275" s="53"/>
      <c r="P275" s="53"/>
      <c r="Q275" s="111"/>
      <c r="R275" s="111"/>
      <c r="S275" s="104"/>
      <c r="T275" s="104"/>
      <c r="U275" s="104"/>
      <c r="V275" s="21"/>
      <c r="W275" s="104"/>
      <c r="X275" s="104"/>
      <c r="Y275" s="104"/>
      <c r="Z275" s="20"/>
      <c r="AA275" s="20"/>
      <c r="AB275" s="104"/>
      <c r="AC275" s="120"/>
      <c r="AD275" s="104"/>
      <c r="AE275" s="25" t="str">
        <f t="shared" si="7"/>
        <v/>
      </c>
      <c r="AF275" s="104"/>
      <c r="AG275"/>
    </row>
    <row r="276" spans="1:33" ht="60" customHeight="1">
      <c r="A276" s="53"/>
      <c r="B276" s="31" t="str">
        <f>IF('PCA Licit, Dispensa, Inexi'!$A276="","",VLOOKUP(A276,dados!$A$1:$B$24,2,FALSE))</f>
        <v/>
      </c>
      <c r="C276" s="109"/>
      <c r="D276" s="58"/>
      <c r="E276" s="109"/>
      <c r="F276" s="20"/>
      <c r="G276" s="104"/>
      <c r="H276" s="104"/>
      <c r="I276" s="169"/>
      <c r="J276" s="55"/>
      <c r="K276" s="103"/>
      <c r="L276" s="328"/>
      <c r="M276" s="53"/>
      <c r="N276" s="53"/>
      <c r="O276" s="53"/>
      <c r="P276" s="53"/>
      <c r="Q276" s="111"/>
      <c r="R276" s="111"/>
      <c r="S276" s="104"/>
      <c r="T276" s="104"/>
      <c r="U276" s="104"/>
      <c r="V276" s="21"/>
      <c r="W276" s="104"/>
      <c r="X276" s="104"/>
      <c r="Y276" s="104"/>
      <c r="Z276" s="20"/>
      <c r="AA276" s="20"/>
      <c r="AB276" s="104"/>
      <c r="AC276" s="120"/>
      <c r="AD276" s="104"/>
      <c r="AE276" s="25" t="str">
        <f t="shared" si="7"/>
        <v/>
      </c>
      <c r="AF276" s="104"/>
      <c r="AG276"/>
    </row>
    <row r="277" spans="1:33" ht="60" customHeight="1">
      <c r="A277" s="53"/>
      <c r="B277" s="31" t="str">
        <f>IF('PCA Licit, Dispensa, Inexi'!$A277="","",VLOOKUP(A277,dados!$A$1:$B$24,2,FALSE))</f>
        <v/>
      </c>
      <c r="C277" s="109"/>
      <c r="D277" s="58"/>
      <c r="E277" s="109"/>
      <c r="F277" s="20"/>
      <c r="G277" s="104"/>
      <c r="H277" s="104"/>
      <c r="I277" s="169"/>
      <c r="J277" s="55"/>
      <c r="K277" s="103"/>
      <c r="L277" s="328"/>
      <c r="M277" s="53"/>
      <c r="N277" s="53"/>
      <c r="O277" s="53"/>
      <c r="P277" s="53"/>
      <c r="Q277" s="111"/>
      <c r="R277" s="111"/>
      <c r="S277" s="104"/>
      <c r="T277" s="104"/>
      <c r="U277" s="104"/>
      <c r="V277" s="21"/>
      <c r="W277" s="104"/>
      <c r="X277" s="104"/>
      <c r="Y277" s="104"/>
      <c r="Z277" s="20"/>
      <c r="AA277" s="20"/>
      <c r="AB277" s="104"/>
      <c r="AC277" s="120"/>
      <c r="AD277" s="104"/>
      <c r="AE277" s="25" t="str">
        <f t="shared" si="7"/>
        <v/>
      </c>
      <c r="AF277" s="104"/>
      <c r="AG277"/>
    </row>
    <row r="278" spans="1:33" ht="60" customHeight="1">
      <c r="A278" s="53"/>
      <c r="B278" s="31" t="str">
        <f>IF('PCA Licit, Dispensa, Inexi'!$A278="","",VLOOKUP(A278,dados!$A$1:$B$24,2,FALSE))</f>
        <v/>
      </c>
      <c r="C278" s="109"/>
      <c r="D278" s="58"/>
      <c r="E278" s="109"/>
      <c r="F278" s="20"/>
      <c r="G278" s="104"/>
      <c r="H278" s="104"/>
      <c r="I278" s="169"/>
      <c r="J278" s="55"/>
      <c r="K278" s="103"/>
      <c r="L278" s="328"/>
      <c r="M278" s="53"/>
      <c r="N278" s="53"/>
      <c r="O278" s="53"/>
      <c r="P278" s="53"/>
      <c r="Q278" s="111"/>
      <c r="R278" s="111"/>
      <c r="S278" s="104"/>
      <c r="T278" s="104"/>
      <c r="U278" s="104"/>
      <c r="V278" s="21"/>
      <c r="W278" s="104"/>
      <c r="X278" s="104"/>
      <c r="Y278" s="104"/>
      <c r="Z278" s="20"/>
      <c r="AA278" s="20"/>
      <c r="AB278" s="104"/>
      <c r="AC278" s="120"/>
      <c r="AD278" s="104"/>
      <c r="AE278" s="25" t="str">
        <f t="shared" si="7"/>
        <v/>
      </c>
      <c r="AF278" s="104"/>
      <c r="AG278"/>
    </row>
    <row r="279" spans="1:33" ht="60" customHeight="1">
      <c r="A279" s="53"/>
      <c r="B279" s="31" t="str">
        <f>IF('PCA Licit, Dispensa, Inexi'!$A279="","",VLOOKUP(A279,dados!$A$1:$B$24,2,FALSE))</f>
        <v/>
      </c>
      <c r="C279" s="109"/>
      <c r="D279" s="58"/>
      <c r="E279" s="109"/>
      <c r="F279" s="20"/>
      <c r="G279" s="104"/>
      <c r="H279" s="104"/>
      <c r="I279" s="169"/>
      <c r="J279" s="55"/>
      <c r="K279" s="103"/>
      <c r="L279" s="328"/>
      <c r="M279" s="53"/>
      <c r="N279" s="53"/>
      <c r="O279" s="53"/>
      <c r="P279" s="53"/>
      <c r="Q279" s="111"/>
      <c r="R279" s="111"/>
      <c r="S279" s="104"/>
      <c r="T279" s="104"/>
      <c r="U279" s="104"/>
      <c r="V279" s="21"/>
      <c r="W279" s="104"/>
      <c r="X279" s="104"/>
      <c r="Y279" s="104"/>
      <c r="Z279" s="20"/>
      <c r="AA279" s="20"/>
      <c r="AB279" s="104"/>
      <c r="AC279" s="120"/>
      <c r="AD279" s="104"/>
      <c r="AE279" s="25" t="str">
        <f t="shared" si="7"/>
        <v/>
      </c>
      <c r="AF279" s="104"/>
      <c r="AG279"/>
    </row>
    <row r="280" spans="1:33" ht="60" customHeight="1">
      <c r="A280" s="53"/>
      <c r="B280" s="31" t="str">
        <f>IF('PCA Licit, Dispensa, Inexi'!$A280="","",VLOOKUP(A280,dados!$A$1:$B$24,2,FALSE))</f>
        <v/>
      </c>
      <c r="C280" s="109"/>
      <c r="D280" s="58"/>
      <c r="E280" s="109"/>
      <c r="F280" s="20"/>
      <c r="G280" s="104"/>
      <c r="H280" s="104"/>
      <c r="I280" s="169"/>
      <c r="J280" s="55"/>
      <c r="K280" s="103"/>
      <c r="L280" s="328"/>
      <c r="M280" s="53"/>
      <c r="N280" s="53"/>
      <c r="O280" s="53"/>
      <c r="P280" s="53"/>
      <c r="Q280" s="111"/>
      <c r="R280" s="111"/>
      <c r="S280" s="104"/>
      <c r="T280" s="104"/>
      <c r="U280" s="104"/>
      <c r="V280" s="21"/>
      <c r="W280" s="104"/>
      <c r="X280" s="104"/>
      <c r="Y280" s="104"/>
      <c r="Z280" s="20"/>
      <c r="AA280" s="20"/>
      <c r="AB280" s="104"/>
      <c r="AC280" s="120"/>
      <c r="AD280" s="104"/>
      <c r="AE280" s="25" t="str">
        <f t="shared" si="7"/>
        <v/>
      </c>
      <c r="AF280" s="104"/>
      <c r="AG280"/>
    </row>
    <row r="281" spans="1:33" ht="60" customHeight="1">
      <c r="A281" s="53"/>
      <c r="B281" s="31" t="str">
        <f>IF('PCA Licit, Dispensa, Inexi'!$A281="","",VLOOKUP(A281,dados!$A$1:$B$24,2,FALSE))</f>
        <v/>
      </c>
      <c r="C281" s="109"/>
      <c r="D281" s="58"/>
      <c r="E281" s="109"/>
      <c r="F281" s="20"/>
      <c r="G281" s="104"/>
      <c r="H281" s="104"/>
      <c r="I281" s="169"/>
      <c r="J281" s="55"/>
      <c r="K281" s="103"/>
      <c r="L281" s="328"/>
      <c r="M281" s="53"/>
      <c r="N281" s="53"/>
      <c r="O281" s="53"/>
      <c r="P281" s="53"/>
      <c r="Q281" s="111"/>
      <c r="R281" s="111"/>
      <c r="S281" s="104"/>
      <c r="T281" s="104"/>
      <c r="U281" s="104"/>
      <c r="V281" s="21"/>
      <c r="W281" s="104"/>
      <c r="X281" s="104"/>
      <c r="Y281" s="104"/>
      <c r="Z281" s="20"/>
      <c r="AA281" s="20"/>
      <c r="AB281" s="104"/>
      <c r="AC281" s="120"/>
      <c r="AD281" s="104"/>
      <c r="AE281" s="25" t="str">
        <f t="shared" si="7"/>
        <v/>
      </c>
      <c r="AF281" s="104"/>
      <c r="AG281"/>
    </row>
    <row r="282" spans="1:33" ht="60" customHeight="1">
      <c r="A282" s="53"/>
      <c r="B282" s="31" t="str">
        <f>IF('PCA Licit, Dispensa, Inexi'!$A282="","",VLOOKUP(A282,dados!$A$1:$B$24,2,FALSE))</f>
        <v/>
      </c>
      <c r="C282" s="109"/>
      <c r="D282" s="58"/>
      <c r="E282" s="109"/>
      <c r="F282" s="20"/>
      <c r="G282" s="104"/>
      <c r="H282" s="104"/>
      <c r="I282" s="169"/>
      <c r="J282" s="55"/>
      <c r="K282" s="103"/>
      <c r="L282" s="328"/>
      <c r="M282" s="53"/>
      <c r="N282" s="53"/>
      <c r="O282" s="53"/>
      <c r="P282" s="53"/>
      <c r="Q282" s="111"/>
      <c r="R282" s="111"/>
      <c r="S282" s="104"/>
      <c r="T282" s="104"/>
      <c r="U282" s="104"/>
      <c r="V282" s="21"/>
      <c r="W282" s="104"/>
      <c r="X282" s="104"/>
      <c r="Y282" s="104"/>
      <c r="Z282" s="20"/>
      <c r="AA282" s="20"/>
      <c r="AB282" s="104"/>
      <c r="AC282" s="120"/>
      <c r="AD282" s="104"/>
      <c r="AE282" s="25" t="str">
        <f t="shared" si="7"/>
        <v/>
      </c>
      <c r="AF282" s="104"/>
      <c r="AG282"/>
    </row>
    <row r="283" spans="1:33" ht="60" customHeight="1">
      <c r="A283" s="53"/>
      <c r="B283" s="31" t="str">
        <f>IF('PCA Licit, Dispensa, Inexi'!$A283="","",VLOOKUP(A283,dados!$A$1:$B$24,2,FALSE))</f>
        <v/>
      </c>
      <c r="C283" s="109"/>
      <c r="D283" s="58"/>
      <c r="E283" s="109"/>
      <c r="F283" s="20"/>
      <c r="G283" s="104"/>
      <c r="H283" s="104"/>
      <c r="I283" s="169"/>
      <c r="J283" s="55"/>
      <c r="K283" s="103"/>
      <c r="L283" s="328"/>
      <c r="M283" s="53"/>
      <c r="N283" s="53"/>
      <c r="O283" s="53"/>
      <c r="P283" s="53"/>
      <c r="Q283" s="111"/>
      <c r="R283" s="111"/>
      <c r="S283" s="104"/>
      <c r="T283" s="104"/>
      <c r="U283" s="104"/>
      <c r="V283" s="21"/>
      <c r="W283" s="104"/>
      <c r="X283" s="104"/>
      <c r="Y283" s="104"/>
      <c r="Z283" s="20"/>
      <c r="AA283" s="20"/>
      <c r="AB283" s="104"/>
      <c r="AC283" s="120"/>
      <c r="AD283" s="104"/>
      <c r="AE283" s="25" t="str">
        <f t="shared" si="7"/>
        <v/>
      </c>
      <c r="AF283" s="104"/>
      <c r="AG283"/>
    </row>
    <row r="284" spans="1:33" ht="60" customHeight="1">
      <c r="A284" s="53"/>
      <c r="B284" s="31" t="str">
        <f>IF('PCA Licit, Dispensa, Inexi'!$A284="","",VLOOKUP(A284,dados!$A$1:$B$24,2,FALSE))</f>
        <v/>
      </c>
      <c r="C284" s="109"/>
      <c r="D284" s="58"/>
      <c r="E284" s="109"/>
      <c r="F284" s="20"/>
      <c r="G284" s="104"/>
      <c r="H284" s="104"/>
      <c r="I284" s="169"/>
      <c r="J284" s="55"/>
      <c r="K284" s="103"/>
      <c r="L284" s="328"/>
      <c r="M284" s="53"/>
      <c r="N284" s="53"/>
      <c r="O284" s="53"/>
      <c r="P284" s="53"/>
      <c r="Q284" s="111"/>
      <c r="R284" s="111"/>
      <c r="S284" s="104"/>
      <c r="T284" s="104"/>
      <c r="U284" s="104"/>
      <c r="V284" s="21"/>
      <c r="W284" s="104"/>
      <c r="X284" s="104"/>
      <c r="Y284" s="104"/>
      <c r="Z284" s="20"/>
      <c r="AA284" s="20"/>
      <c r="AB284" s="104"/>
      <c r="AC284" s="120"/>
      <c r="AD284" s="104"/>
      <c r="AE284" s="25" t="str">
        <f t="shared" si="7"/>
        <v/>
      </c>
      <c r="AF284" s="104"/>
      <c r="AG284"/>
    </row>
    <row r="285" spans="1:33" ht="60" customHeight="1">
      <c r="A285" s="53"/>
      <c r="B285" s="31" t="str">
        <f>IF('PCA Licit, Dispensa, Inexi'!$A285="","",VLOOKUP(A285,dados!$A$1:$B$24,2,FALSE))</f>
        <v/>
      </c>
      <c r="C285" s="109"/>
      <c r="D285" s="58"/>
      <c r="E285" s="109"/>
      <c r="F285" s="20"/>
      <c r="G285" s="104"/>
      <c r="H285" s="104"/>
      <c r="I285" s="169"/>
      <c r="J285" s="55"/>
      <c r="K285" s="103"/>
      <c r="L285" s="328"/>
      <c r="M285" s="53"/>
      <c r="N285" s="53"/>
      <c r="O285" s="53"/>
      <c r="P285" s="53"/>
      <c r="Q285" s="111"/>
      <c r="R285" s="111"/>
      <c r="S285" s="104"/>
      <c r="T285" s="104"/>
      <c r="U285" s="104"/>
      <c r="V285" s="21"/>
      <c r="W285" s="104"/>
      <c r="X285" s="104"/>
      <c r="Y285" s="104"/>
      <c r="Z285" s="20"/>
      <c r="AA285" s="20"/>
      <c r="AB285" s="104"/>
      <c r="AC285" s="120"/>
      <c r="AD285" s="104"/>
      <c r="AE285" s="25" t="str">
        <f t="shared" si="7"/>
        <v/>
      </c>
      <c r="AF285" s="104"/>
      <c r="AG285"/>
    </row>
    <row r="286" spans="1:33" ht="60" customHeight="1">
      <c r="A286" s="53"/>
      <c r="B286" s="31" t="str">
        <f>IF('PCA Licit, Dispensa, Inexi'!$A286="","",VLOOKUP(A286,dados!$A$1:$B$24,2,FALSE))</f>
        <v/>
      </c>
      <c r="C286" s="109"/>
      <c r="D286" s="58"/>
      <c r="E286" s="109"/>
      <c r="F286" s="20"/>
      <c r="G286" s="104"/>
      <c r="H286" s="104"/>
      <c r="I286" s="169"/>
      <c r="J286" s="55"/>
      <c r="K286" s="103"/>
      <c r="L286" s="328"/>
      <c r="M286" s="53"/>
      <c r="N286" s="53"/>
      <c r="O286" s="53"/>
      <c r="P286" s="53"/>
      <c r="Q286" s="111"/>
      <c r="R286" s="111"/>
      <c r="S286" s="104"/>
      <c r="T286" s="104"/>
      <c r="U286" s="104"/>
      <c r="V286" s="21"/>
      <c r="W286" s="104"/>
      <c r="X286" s="104"/>
      <c r="Y286" s="104"/>
      <c r="Z286" s="20"/>
      <c r="AA286" s="20"/>
      <c r="AB286" s="104"/>
      <c r="AC286" s="120"/>
      <c r="AD286" s="104"/>
      <c r="AE286" s="25" t="str">
        <f t="shared" si="7"/>
        <v/>
      </c>
      <c r="AF286" s="104"/>
      <c r="AG286"/>
    </row>
    <row r="287" spans="1:33" ht="60" customHeight="1">
      <c r="A287" s="53"/>
      <c r="B287" s="31" t="str">
        <f>IF('PCA Licit, Dispensa, Inexi'!$A287="","",VLOOKUP(A287,dados!$A$1:$B$24,2,FALSE))</f>
        <v/>
      </c>
      <c r="C287" s="109"/>
      <c r="D287" s="58"/>
      <c r="E287" s="109"/>
      <c r="F287" s="20"/>
      <c r="G287" s="104"/>
      <c r="H287" s="104"/>
      <c r="I287" s="169"/>
      <c r="J287" s="55"/>
      <c r="K287" s="103"/>
      <c r="L287" s="328"/>
      <c r="M287" s="53"/>
      <c r="N287" s="53"/>
      <c r="O287" s="53"/>
      <c r="P287" s="53"/>
      <c r="Q287" s="111"/>
      <c r="R287" s="111"/>
      <c r="S287" s="104"/>
      <c r="T287" s="104"/>
      <c r="U287" s="104"/>
      <c r="V287" s="21"/>
      <c r="W287" s="104"/>
      <c r="X287" s="104"/>
      <c r="Y287" s="104"/>
      <c r="Z287" s="20"/>
      <c r="AA287" s="20"/>
      <c r="AB287" s="104"/>
      <c r="AC287" s="120"/>
      <c r="AD287" s="104"/>
      <c r="AE287" s="25" t="str">
        <f t="shared" si="7"/>
        <v/>
      </c>
      <c r="AF287" s="104"/>
      <c r="AG287"/>
    </row>
    <row r="288" spans="1:33" ht="60" customHeight="1">
      <c r="A288" s="53"/>
      <c r="B288" s="31" t="str">
        <f>IF('PCA Licit, Dispensa, Inexi'!$A288="","",VLOOKUP(A288,dados!$A$1:$B$24,2,FALSE))</f>
        <v/>
      </c>
      <c r="C288" s="109"/>
      <c r="D288" s="58"/>
      <c r="E288" s="109"/>
      <c r="F288" s="20"/>
      <c r="G288" s="104"/>
      <c r="H288" s="104"/>
      <c r="I288" s="169"/>
      <c r="J288" s="55"/>
      <c r="K288" s="103"/>
      <c r="L288" s="328"/>
      <c r="M288" s="53"/>
      <c r="N288" s="53"/>
      <c r="O288" s="53"/>
      <c r="P288" s="53"/>
      <c r="Q288" s="111"/>
      <c r="R288" s="111"/>
      <c r="S288" s="104"/>
      <c r="T288" s="104"/>
      <c r="U288" s="104"/>
      <c r="V288" s="21"/>
      <c r="W288" s="104"/>
      <c r="X288" s="104"/>
      <c r="Y288" s="104"/>
      <c r="Z288" s="20"/>
      <c r="AA288" s="20"/>
      <c r="AB288" s="104"/>
      <c r="AC288" s="120"/>
      <c r="AD288" s="104"/>
      <c r="AE288" s="25" t="str">
        <f t="shared" si="7"/>
        <v/>
      </c>
      <c r="AF288" s="104"/>
      <c r="AG288"/>
    </row>
    <row r="289" spans="1:33" ht="60" customHeight="1">
      <c r="A289" s="53"/>
      <c r="B289" s="31" t="str">
        <f>IF('PCA Licit, Dispensa, Inexi'!$A289="","",VLOOKUP(A289,dados!$A$1:$B$24,2,FALSE))</f>
        <v/>
      </c>
      <c r="C289" s="109"/>
      <c r="D289" s="58"/>
      <c r="E289" s="109"/>
      <c r="F289" s="20"/>
      <c r="G289" s="104"/>
      <c r="H289" s="104"/>
      <c r="I289" s="169"/>
      <c r="J289" s="55"/>
      <c r="K289" s="103"/>
      <c r="L289" s="328"/>
      <c r="M289" s="53"/>
      <c r="N289" s="53"/>
      <c r="O289" s="53"/>
      <c r="P289" s="53"/>
      <c r="Q289" s="111"/>
      <c r="R289" s="111"/>
      <c r="S289" s="104"/>
      <c r="T289" s="104"/>
      <c r="U289" s="104"/>
      <c r="V289" s="21"/>
      <c r="W289" s="104"/>
      <c r="X289" s="104"/>
      <c r="Y289" s="104"/>
      <c r="Z289" s="20"/>
      <c r="AA289" s="20"/>
      <c r="AB289" s="104"/>
      <c r="AC289" s="120"/>
      <c r="AD289" s="104"/>
      <c r="AE289" s="25" t="str">
        <f t="shared" si="7"/>
        <v/>
      </c>
      <c r="AF289" s="104"/>
      <c r="AG289"/>
    </row>
    <row r="290" spans="1:33" ht="60" customHeight="1">
      <c r="A290" s="53"/>
      <c r="B290" s="31" t="str">
        <f>IF('PCA Licit, Dispensa, Inexi'!$A290="","",VLOOKUP(A290,dados!$A$1:$B$24,2,FALSE))</f>
        <v/>
      </c>
      <c r="C290" s="109"/>
      <c r="D290" s="58"/>
      <c r="E290" s="109"/>
      <c r="F290" s="20"/>
      <c r="G290" s="104"/>
      <c r="H290" s="104"/>
      <c r="I290" s="169"/>
      <c r="J290" s="55"/>
      <c r="K290" s="103"/>
      <c r="L290" s="328"/>
      <c r="M290" s="53"/>
      <c r="N290" s="53"/>
      <c r="O290" s="53"/>
      <c r="P290" s="53"/>
      <c r="Q290" s="111"/>
      <c r="R290" s="111"/>
      <c r="S290" s="104"/>
      <c r="T290" s="104"/>
      <c r="U290" s="104"/>
      <c r="V290" s="21"/>
      <c r="W290" s="104"/>
      <c r="X290" s="104"/>
      <c r="Y290" s="104"/>
      <c r="Z290" s="20"/>
      <c r="AA290" s="20"/>
      <c r="AB290" s="104"/>
      <c r="AC290" s="120"/>
      <c r="AD290" s="104"/>
      <c r="AE290" s="25" t="str">
        <f t="shared" si="7"/>
        <v/>
      </c>
      <c r="AF290" s="104"/>
      <c r="AG290"/>
    </row>
    <row r="291" spans="1:33" ht="60" customHeight="1">
      <c r="A291" s="53"/>
      <c r="B291" s="31" t="str">
        <f>IF('PCA Licit, Dispensa, Inexi'!$A291="","",VLOOKUP(A291,dados!$A$1:$B$24,2,FALSE))</f>
        <v/>
      </c>
      <c r="C291" s="109"/>
      <c r="D291" s="58"/>
      <c r="E291" s="109"/>
      <c r="F291" s="20"/>
      <c r="G291" s="104"/>
      <c r="H291" s="104"/>
      <c r="I291" s="169"/>
      <c r="J291" s="55"/>
      <c r="K291" s="103"/>
      <c r="L291" s="328"/>
      <c r="M291" s="53"/>
      <c r="N291" s="53"/>
      <c r="O291" s="53"/>
      <c r="P291" s="53"/>
      <c r="Q291" s="111"/>
      <c r="R291" s="111"/>
      <c r="S291" s="104"/>
      <c r="T291" s="104"/>
      <c r="U291" s="104"/>
      <c r="V291" s="21"/>
      <c r="W291" s="104"/>
      <c r="X291" s="104"/>
      <c r="Y291" s="104"/>
      <c r="Z291" s="20"/>
      <c r="AA291" s="20"/>
      <c r="AB291" s="104"/>
      <c r="AC291" s="120"/>
      <c r="AD291" s="104"/>
      <c r="AE291" s="25" t="str">
        <f t="shared" si="7"/>
        <v/>
      </c>
      <c r="AF291" s="104"/>
      <c r="AG291"/>
    </row>
    <row r="292" spans="1:33" ht="60" customHeight="1">
      <c r="A292" s="53"/>
      <c r="B292" s="31" t="str">
        <f>IF('PCA Licit, Dispensa, Inexi'!$A292="","",VLOOKUP(A292,dados!$A$1:$B$24,2,FALSE))</f>
        <v/>
      </c>
      <c r="C292" s="109"/>
      <c r="D292" s="58"/>
      <c r="E292" s="109"/>
      <c r="F292" s="20"/>
      <c r="G292" s="104"/>
      <c r="H292" s="104"/>
      <c r="I292" s="169"/>
      <c r="J292" s="55"/>
      <c r="K292" s="103"/>
      <c r="L292" s="328"/>
      <c r="M292" s="53"/>
      <c r="N292" s="53"/>
      <c r="O292" s="53"/>
      <c r="P292" s="53"/>
      <c r="Q292" s="111"/>
      <c r="R292" s="111"/>
      <c r="S292" s="104"/>
      <c r="T292" s="104"/>
      <c r="U292" s="104"/>
      <c r="V292" s="21"/>
      <c r="W292" s="104"/>
      <c r="X292" s="104"/>
      <c r="Y292" s="104"/>
      <c r="Z292" s="20"/>
      <c r="AA292" s="20"/>
      <c r="AB292" s="104"/>
      <c r="AC292" s="120"/>
      <c r="AD292" s="104"/>
      <c r="AE292" s="25" t="str">
        <f t="shared" si="7"/>
        <v/>
      </c>
      <c r="AF292" s="104"/>
      <c r="AG292"/>
    </row>
    <row r="293" spans="1:33" ht="60" customHeight="1">
      <c r="A293" s="53"/>
      <c r="B293" s="31" t="str">
        <f>IF('PCA Licit, Dispensa, Inexi'!$A293="","",VLOOKUP(A293,dados!$A$1:$B$24,2,FALSE))</f>
        <v/>
      </c>
      <c r="C293" s="109"/>
      <c r="D293" s="58"/>
      <c r="E293" s="109"/>
      <c r="F293" s="20"/>
      <c r="G293" s="104"/>
      <c r="H293" s="104"/>
      <c r="I293" s="169"/>
      <c r="J293" s="55"/>
      <c r="K293" s="103"/>
      <c r="L293" s="328"/>
      <c r="M293" s="53"/>
      <c r="N293" s="53"/>
      <c r="O293" s="53"/>
      <c r="P293" s="53"/>
      <c r="Q293" s="111"/>
      <c r="R293" s="111"/>
      <c r="S293" s="104"/>
      <c r="T293" s="104"/>
      <c r="U293" s="104"/>
      <c r="V293" s="21"/>
      <c r="W293" s="104"/>
      <c r="X293" s="104"/>
      <c r="Y293" s="104"/>
      <c r="Z293" s="20"/>
      <c r="AA293" s="20"/>
      <c r="AB293" s="104"/>
      <c r="AC293" s="120"/>
      <c r="AD293" s="104"/>
      <c r="AE293" s="25" t="str">
        <f t="shared" si="7"/>
        <v/>
      </c>
      <c r="AF293" s="104"/>
      <c r="AG293"/>
    </row>
    <row r="294" spans="1:33" ht="60" customHeight="1">
      <c r="A294" s="53"/>
      <c r="B294" s="31" t="str">
        <f>IF('PCA Licit, Dispensa, Inexi'!$A294="","",VLOOKUP(A294,dados!$A$1:$B$24,2,FALSE))</f>
        <v/>
      </c>
      <c r="C294" s="109"/>
      <c r="D294" s="58"/>
      <c r="E294" s="109"/>
      <c r="F294" s="20"/>
      <c r="G294" s="104"/>
      <c r="H294" s="104"/>
      <c r="I294" s="169"/>
      <c r="J294" s="55"/>
      <c r="K294" s="103"/>
      <c r="L294" s="328"/>
      <c r="M294" s="53"/>
      <c r="N294" s="53"/>
      <c r="O294" s="53"/>
      <c r="P294" s="53"/>
      <c r="Q294" s="111"/>
      <c r="R294" s="111"/>
      <c r="S294" s="104"/>
      <c r="T294" s="104"/>
      <c r="U294" s="104"/>
      <c r="V294" s="21"/>
      <c r="W294" s="104"/>
      <c r="X294" s="104"/>
      <c r="Y294" s="104"/>
      <c r="Z294" s="20"/>
      <c r="AA294" s="20"/>
      <c r="AB294" s="104"/>
      <c r="AC294" s="120"/>
      <c r="AD294" s="104"/>
      <c r="AE294" s="25" t="str">
        <f t="shared" ref="AE294:AE357" si="8">IF(AD294="","",DATEDIF(X294,AD294,"d"))</f>
        <v/>
      </c>
      <c r="AF294" s="104"/>
      <c r="AG294"/>
    </row>
    <row r="295" spans="1:33" ht="60" customHeight="1">
      <c r="A295" s="53"/>
      <c r="B295" s="31" t="str">
        <f>IF('PCA Licit, Dispensa, Inexi'!$A295="","",VLOOKUP(A295,dados!$A$1:$B$24,2,FALSE))</f>
        <v/>
      </c>
      <c r="C295" s="109"/>
      <c r="D295" s="58"/>
      <c r="E295" s="109"/>
      <c r="F295" s="20"/>
      <c r="G295" s="104"/>
      <c r="H295" s="104"/>
      <c r="I295" s="169"/>
      <c r="J295" s="55"/>
      <c r="K295" s="103"/>
      <c r="L295" s="328"/>
      <c r="M295" s="53"/>
      <c r="N295" s="53"/>
      <c r="O295" s="53"/>
      <c r="P295" s="53"/>
      <c r="Q295" s="111"/>
      <c r="R295" s="111"/>
      <c r="S295" s="104"/>
      <c r="T295" s="104"/>
      <c r="U295" s="104"/>
      <c r="V295" s="21"/>
      <c r="W295" s="104"/>
      <c r="X295" s="104"/>
      <c r="Y295" s="104"/>
      <c r="Z295" s="20"/>
      <c r="AA295" s="20"/>
      <c r="AB295" s="104"/>
      <c r="AC295" s="120"/>
      <c r="AD295" s="104"/>
      <c r="AE295" s="25" t="str">
        <f t="shared" si="8"/>
        <v/>
      </c>
      <c r="AF295" s="104"/>
      <c r="AG295"/>
    </row>
    <row r="296" spans="1:33" ht="60" customHeight="1">
      <c r="A296" s="53"/>
      <c r="B296" s="31" t="str">
        <f>IF('PCA Licit, Dispensa, Inexi'!$A296="","",VLOOKUP(A296,dados!$A$1:$B$24,2,FALSE))</f>
        <v/>
      </c>
      <c r="C296" s="109"/>
      <c r="D296" s="58"/>
      <c r="E296" s="109"/>
      <c r="F296" s="20"/>
      <c r="G296" s="104"/>
      <c r="H296" s="104"/>
      <c r="I296" s="169"/>
      <c r="J296" s="55"/>
      <c r="K296" s="103"/>
      <c r="L296" s="328"/>
      <c r="M296" s="53"/>
      <c r="N296" s="53"/>
      <c r="O296" s="53"/>
      <c r="P296" s="53"/>
      <c r="Q296" s="111"/>
      <c r="R296" s="111"/>
      <c r="S296" s="104"/>
      <c r="T296" s="104"/>
      <c r="U296" s="104"/>
      <c r="V296" s="21"/>
      <c r="W296" s="104"/>
      <c r="X296" s="104"/>
      <c r="Y296" s="104"/>
      <c r="Z296" s="20"/>
      <c r="AA296" s="20"/>
      <c r="AB296" s="104"/>
      <c r="AC296" s="120"/>
      <c r="AD296" s="104"/>
      <c r="AE296" s="25" t="str">
        <f t="shared" si="8"/>
        <v/>
      </c>
      <c r="AF296" s="104"/>
      <c r="AG296"/>
    </row>
    <row r="297" spans="1:33" ht="60" customHeight="1">
      <c r="A297" s="53"/>
      <c r="B297" s="31" t="str">
        <f>IF('PCA Licit, Dispensa, Inexi'!$A297="","",VLOOKUP(A297,dados!$A$1:$B$24,2,FALSE))</f>
        <v/>
      </c>
      <c r="C297" s="109"/>
      <c r="D297" s="58"/>
      <c r="E297" s="109"/>
      <c r="F297" s="20"/>
      <c r="G297" s="104"/>
      <c r="H297" s="104"/>
      <c r="I297" s="169"/>
      <c r="J297" s="55"/>
      <c r="K297" s="103"/>
      <c r="L297" s="328"/>
      <c r="M297" s="53"/>
      <c r="N297" s="53"/>
      <c r="O297" s="53"/>
      <c r="P297" s="53"/>
      <c r="Q297" s="111"/>
      <c r="R297" s="111"/>
      <c r="S297" s="104"/>
      <c r="T297" s="104"/>
      <c r="U297" s="104"/>
      <c r="V297" s="21"/>
      <c r="W297" s="104"/>
      <c r="X297" s="104"/>
      <c r="Y297" s="104"/>
      <c r="Z297" s="20"/>
      <c r="AA297" s="20"/>
      <c r="AB297" s="104"/>
      <c r="AC297" s="120"/>
      <c r="AD297" s="104"/>
      <c r="AE297" s="25" t="str">
        <f t="shared" si="8"/>
        <v/>
      </c>
      <c r="AF297" s="104"/>
      <c r="AG297"/>
    </row>
    <row r="298" spans="1:33" ht="60" customHeight="1">
      <c r="A298" s="53"/>
      <c r="B298" s="31" t="str">
        <f>IF('PCA Licit, Dispensa, Inexi'!$A298="","",VLOOKUP(A298,dados!$A$1:$B$24,2,FALSE))</f>
        <v/>
      </c>
      <c r="C298" s="109"/>
      <c r="D298" s="58"/>
      <c r="E298" s="109"/>
      <c r="F298" s="20"/>
      <c r="G298" s="104"/>
      <c r="H298" s="104"/>
      <c r="I298" s="169"/>
      <c r="J298" s="55"/>
      <c r="K298" s="103"/>
      <c r="L298" s="328"/>
      <c r="M298" s="53"/>
      <c r="N298" s="53"/>
      <c r="O298" s="53"/>
      <c r="P298" s="53"/>
      <c r="Q298" s="111"/>
      <c r="R298" s="111"/>
      <c r="S298" s="104"/>
      <c r="T298" s="104"/>
      <c r="U298" s="104"/>
      <c r="V298" s="21"/>
      <c r="W298" s="104"/>
      <c r="X298" s="104"/>
      <c r="Y298" s="104"/>
      <c r="Z298" s="20"/>
      <c r="AA298" s="20"/>
      <c r="AB298" s="104"/>
      <c r="AC298" s="120"/>
      <c r="AD298" s="104"/>
      <c r="AE298" s="25" t="str">
        <f t="shared" si="8"/>
        <v/>
      </c>
      <c r="AF298" s="104"/>
      <c r="AG298"/>
    </row>
    <row r="299" spans="1:33" ht="60" customHeight="1">
      <c r="A299" s="53"/>
      <c r="B299" s="31" t="str">
        <f>IF('PCA Licit, Dispensa, Inexi'!$A299="","",VLOOKUP(A299,dados!$A$1:$B$24,2,FALSE))</f>
        <v/>
      </c>
      <c r="C299" s="109"/>
      <c r="D299" s="58"/>
      <c r="E299" s="109"/>
      <c r="F299" s="20"/>
      <c r="G299" s="104"/>
      <c r="H299" s="104"/>
      <c r="I299" s="169"/>
      <c r="J299" s="55"/>
      <c r="K299" s="103"/>
      <c r="L299" s="328"/>
      <c r="M299" s="53"/>
      <c r="N299" s="53"/>
      <c r="O299" s="53"/>
      <c r="P299" s="53"/>
      <c r="Q299" s="111"/>
      <c r="R299" s="111"/>
      <c r="S299" s="104"/>
      <c r="T299" s="104"/>
      <c r="U299" s="104"/>
      <c r="V299" s="21"/>
      <c r="W299" s="104"/>
      <c r="X299" s="104"/>
      <c r="Y299" s="104"/>
      <c r="Z299" s="20"/>
      <c r="AA299" s="20"/>
      <c r="AB299" s="104"/>
      <c r="AC299" s="120"/>
      <c r="AD299" s="104"/>
      <c r="AE299" s="25" t="str">
        <f t="shared" si="8"/>
        <v/>
      </c>
      <c r="AF299" s="104"/>
      <c r="AG299"/>
    </row>
    <row r="300" spans="1:33" ht="60" customHeight="1">
      <c r="A300" s="53"/>
      <c r="B300" s="31" t="str">
        <f>IF('PCA Licit, Dispensa, Inexi'!$A300="","",VLOOKUP(A300,dados!$A$1:$B$24,2,FALSE))</f>
        <v/>
      </c>
      <c r="C300" s="109"/>
      <c r="D300" s="58"/>
      <c r="E300" s="109"/>
      <c r="F300" s="20"/>
      <c r="G300" s="104"/>
      <c r="H300" s="104"/>
      <c r="I300" s="169"/>
      <c r="J300" s="55"/>
      <c r="K300" s="103"/>
      <c r="L300" s="328"/>
      <c r="M300" s="53"/>
      <c r="N300" s="53"/>
      <c r="O300" s="53"/>
      <c r="P300" s="53"/>
      <c r="Q300" s="111"/>
      <c r="R300" s="111"/>
      <c r="S300" s="104"/>
      <c r="T300" s="104"/>
      <c r="U300" s="104"/>
      <c r="V300" s="21"/>
      <c r="W300" s="104"/>
      <c r="X300" s="104"/>
      <c r="Y300" s="104"/>
      <c r="Z300" s="20"/>
      <c r="AA300" s="20"/>
      <c r="AB300" s="104"/>
      <c r="AC300" s="120"/>
      <c r="AD300" s="104"/>
      <c r="AE300" s="25" t="str">
        <f t="shared" si="8"/>
        <v/>
      </c>
      <c r="AF300" s="104"/>
      <c r="AG300"/>
    </row>
    <row r="301" spans="1:33" ht="60" customHeight="1">
      <c r="A301" s="53"/>
      <c r="B301" s="31" t="str">
        <f>IF('PCA Licit, Dispensa, Inexi'!$A301="","",VLOOKUP(A301,dados!$A$1:$B$24,2,FALSE))</f>
        <v/>
      </c>
      <c r="C301" s="109"/>
      <c r="D301" s="58"/>
      <c r="E301" s="109"/>
      <c r="F301" s="20"/>
      <c r="G301" s="104"/>
      <c r="H301" s="104"/>
      <c r="I301" s="169"/>
      <c r="J301" s="55"/>
      <c r="K301" s="103"/>
      <c r="L301" s="328"/>
      <c r="M301" s="53"/>
      <c r="N301" s="53"/>
      <c r="O301" s="53"/>
      <c r="P301" s="53"/>
      <c r="Q301" s="111"/>
      <c r="R301" s="111"/>
      <c r="S301" s="104"/>
      <c r="T301" s="104"/>
      <c r="U301" s="104"/>
      <c r="V301" s="21"/>
      <c r="W301" s="104"/>
      <c r="X301" s="104"/>
      <c r="Y301" s="104"/>
      <c r="Z301" s="20"/>
      <c r="AA301" s="20"/>
      <c r="AB301" s="104"/>
      <c r="AC301" s="120"/>
      <c r="AD301" s="104"/>
      <c r="AE301" s="25" t="str">
        <f t="shared" si="8"/>
        <v/>
      </c>
      <c r="AF301" s="104"/>
      <c r="AG301"/>
    </row>
    <row r="302" spans="1:33" ht="60" customHeight="1">
      <c r="A302" s="53"/>
      <c r="B302" s="31" t="str">
        <f>IF('PCA Licit, Dispensa, Inexi'!$A302="","",VLOOKUP(A302,dados!$A$1:$B$24,2,FALSE))</f>
        <v/>
      </c>
      <c r="C302" s="109"/>
      <c r="D302" s="58"/>
      <c r="E302" s="109"/>
      <c r="F302" s="20"/>
      <c r="G302" s="104"/>
      <c r="H302" s="104"/>
      <c r="I302" s="169"/>
      <c r="J302" s="55"/>
      <c r="K302" s="103"/>
      <c r="L302" s="328"/>
      <c r="M302" s="53"/>
      <c r="N302" s="53"/>
      <c r="O302" s="53"/>
      <c r="P302" s="53"/>
      <c r="Q302" s="111"/>
      <c r="R302" s="111"/>
      <c r="S302" s="104"/>
      <c r="T302" s="104"/>
      <c r="U302" s="104"/>
      <c r="V302" s="21"/>
      <c r="W302" s="104"/>
      <c r="X302" s="104"/>
      <c r="Y302" s="104"/>
      <c r="Z302" s="20"/>
      <c r="AA302" s="20"/>
      <c r="AB302" s="104"/>
      <c r="AC302" s="120"/>
      <c r="AD302" s="104"/>
      <c r="AE302" s="25" t="str">
        <f t="shared" si="8"/>
        <v/>
      </c>
      <c r="AF302" s="104"/>
      <c r="AG302"/>
    </row>
    <row r="303" spans="1:33" ht="60" customHeight="1">
      <c r="A303" s="53"/>
      <c r="B303" s="31" t="str">
        <f>IF('PCA Licit, Dispensa, Inexi'!$A303="","",VLOOKUP(A303,dados!$A$1:$B$24,2,FALSE))</f>
        <v/>
      </c>
      <c r="C303" s="109"/>
      <c r="D303" s="58"/>
      <c r="E303" s="109"/>
      <c r="F303" s="20"/>
      <c r="G303" s="104"/>
      <c r="H303" s="104"/>
      <c r="I303" s="169"/>
      <c r="J303" s="55"/>
      <c r="K303" s="103"/>
      <c r="L303" s="328"/>
      <c r="M303" s="53"/>
      <c r="N303" s="53"/>
      <c r="O303" s="53"/>
      <c r="P303" s="53"/>
      <c r="Q303" s="111"/>
      <c r="R303" s="111"/>
      <c r="S303" s="104"/>
      <c r="T303" s="104"/>
      <c r="U303" s="104"/>
      <c r="V303" s="21"/>
      <c r="W303" s="104"/>
      <c r="X303" s="104"/>
      <c r="Y303" s="104"/>
      <c r="Z303" s="20"/>
      <c r="AA303" s="20"/>
      <c r="AB303" s="104"/>
      <c r="AC303" s="120"/>
      <c r="AD303" s="104"/>
      <c r="AE303" s="25" t="str">
        <f t="shared" si="8"/>
        <v/>
      </c>
      <c r="AF303" s="104"/>
      <c r="AG303"/>
    </row>
    <row r="304" spans="1:33" ht="60" customHeight="1">
      <c r="A304" s="53"/>
      <c r="B304" s="31" t="str">
        <f>IF('PCA Licit, Dispensa, Inexi'!$A304="","",VLOOKUP(A304,dados!$A$1:$B$24,2,FALSE))</f>
        <v/>
      </c>
      <c r="C304" s="109"/>
      <c r="D304" s="58"/>
      <c r="E304" s="109"/>
      <c r="F304" s="20"/>
      <c r="G304" s="104"/>
      <c r="H304" s="104"/>
      <c r="I304" s="169"/>
      <c r="J304" s="55"/>
      <c r="K304" s="103"/>
      <c r="L304" s="328"/>
      <c r="M304" s="53"/>
      <c r="N304" s="53"/>
      <c r="O304" s="53"/>
      <c r="P304" s="53"/>
      <c r="Q304" s="111"/>
      <c r="R304" s="111"/>
      <c r="S304" s="104"/>
      <c r="T304" s="104"/>
      <c r="U304" s="104"/>
      <c r="V304" s="21"/>
      <c r="W304" s="104"/>
      <c r="X304" s="104"/>
      <c r="Y304" s="104"/>
      <c r="Z304" s="20"/>
      <c r="AA304" s="20"/>
      <c r="AB304" s="104"/>
      <c r="AC304" s="120"/>
      <c r="AD304" s="104"/>
      <c r="AE304" s="25" t="str">
        <f t="shared" si="8"/>
        <v/>
      </c>
      <c r="AF304" s="104"/>
      <c r="AG304"/>
    </row>
    <row r="305" spans="1:33" ht="60" customHeight="1">
      <c r="A305" s="53"/>
      <c r="B305" s="31" t="str">
        <f>IF('PCA Licit, Dispensa, Inexi'!$A305="","",VLOOKUP(A305,dados!$A$1:$B$24,2,FALSE))</f>
        <v/>
      </c>
      <c r="C305" s="109"/>
      <c r="D305" s="58"/>
      <c r="E305" s="109"/>
      <c r="F305" s="20"/>
      <c r="G305" s="104"/>
      <c r="H305" s="104"/>
      <c r="I305" s="169"/>
      <c r="J305" s="55"/>
      <c r="K305" s="103"/>
      <c r="L305" s="328"/>
      <c r="M305" s="53"/>
      <c r="N305" s="53"/>
      <c r="O305" s="53"/>
      <c r="P305" s="53"/>
      <c r="Q305" s="111"/>
      <c r="R305" s="111"/>
      <c r="S305" s="104"/>
      <c r="T305" s="104"/>
      <c r="U305" s="104"/>
      <c r="V305" s="21"/>
      <c r="W305" s="104"/>
      <c r="X305" s="104"/>
      <c r="Y305" s="104"/>
      <c r="Z305" s="20"/>
      <c r="AA305" s="20"/>
      <c r="AB305" s="104"/>
      <c r="AC305" s="120"/>
      <c r="AD305" s="104"/>
      <c r="AE305" s="25" t="str">
        <f t="shared" si="8"/>
        <v/>
      </c>
      <c r="AF305" s="104"/>
      <c r="AG305"/>
    </row>
    <row r="306" spans="1:33" ht="60" customHeight="1">
      <c r="A306" s="53"/>
      <c r="B306" s="31" t="str">
        <f>IF('PCA Licit, Dispensa, Inexi'!$A306="","",VLOOKUP(A306,dados!$A$1:$B$24,2,FALSE))</f>
        <v/>
      </c>
      <c r="C306" s="109"/>
      <c r="D306" s="58"/>
      <c r="E306" s="109"/>
      <c r="F306" s="20"/>
      <c r="G306" s="104"/>
      <c r="H306" s="104"/>
      <c r="I306" s="169"/>
      <c r="J306" s="55"/>
      <c r="K306" s="103"/>
      <c r="L306" s="328"/>
      <c r="M306" s="53"/>
      <c r="N306" s="53"/>
      <c r="O306" s="53"/>
      <c r="P306" s="53"/>
      <c r="Q306" s="111"/>
      <c r="R306" s="111"/>
      <c r="S306" s="104"/>
      <c r="T306" s="104"/>
      <c r="U306" s="104"/>
      <c r="V306" s="21"/>
      <c r="W306" s="104"/>
      <c r="X306" s="104"/>
      <c r="Y306" s="104"/>
      <c r="Z306" s="20"/>
      <c r="AA306" s="20"/>
      <c r="AB306" s="104"/>
      <c r="AC306" s="120"/>
      <c r="AD306" s="104"/>
      <c r="AE306" s="25" t="str">
        <f t="shared" si="8"/>
        <v/>
      </c>
      <c r="AF306" s="104"/>
      <c r="AG306"/>
    </row>
    <row r="307" spans="1:33" ht="60" customHeight="1">
      <c r="A307" s="53"/>
      <c r="B307" s="31" t="str">
        <f>IF('PCA Licit, Dispensa, Inexi'!$A307="","",VLOOKUP(A307,dados!$A$1:$B$24,2,FALSE))</f>
        <v/>
      </c>
      <c r="C307" s="109"/>
      <c r="D307" s="58"/>
      <c r="E307" s="109"/>
      <c r="F307" s="20"/>
      <c r="G307" s="104"/>
      <c r="H307" s="104"/>
      <c r="I307" s="169"/>
      <c r="J307" s="55"/>
      <c r="K307" s="103"/>
      <c r="L307" s="328"/>
      <c r="M307" s="53"/>
      <c r="N307" s="53"/>
      <c r="O307" s="53"/>
      <c r="P307" s="53"/>
      <c r="Q307" s="111"/>
      <c r="R307" s="111"/>
      <c r="S307" s="104"/>
      <c r="T307" s="104"/>
      <c r="U307" s="104"/>
      <c r="V307" s="21"/>
      <c r="W307" s="104"/>
      <c r="X307" s="104"/>
      <c r="Y307" s="104"/>
      <c r="Z307" s="20"/>
      <c r="AA307" s="20"/>
      <c r="AB307" s="104"/>
      <c r="AC307" s="120"/>
      <c r="AD307" s="104"/>
      <c r="AE307" s="25" t="str">
        <f t="shared" si="8"/>
        <v/>
      </c>
      <c r="AF307" s="104"/>
      <c r="AG307"/>
    </row>
    <row r="308" spans="1:33" ht="60" customHeight="1">
      <c r="A308" s="53"/>
      <c r="B308" s="31" t="str">
        <f>IF('PCA Licit, Dispensa, Inexi'!$A308="","",VLOOKUP(A308,dados!$A$1:$B$24,2,FALSE))</f>
        <v/>
      </c>
      <c r="C308" s="109"/>
      <c r="D308" s="58"/>
      <c r="E308" s="109"/>
      <c r="F308" s="20"/>
      <c r="G308" s="104"/>
      <c r="H308" s="104"/>
      <c r="I308" s="169"/>
      <c r="J308" s="55"/>
      <c r="K308" s="103"/>
      <c r="L308" s="328"/>
      <c r="M308" s="53"/>
      <c r="N308" s="53"/>
      <c r="O308" s="53"/>
      <c r="P308" s="53"/>
      <c r="Q308" s="111"/>
      <c r="R308" s="111"/>
      <c r="S308" s="104"/>
      <c r="T308" s="104"/>
      <c r="U308" s="104"/>
      <c r="V308" s="21"/>
      <c r="W308" s="104"/>
      <c r="X308" s="104"/>
      <c r="Y308" s="104"/>
      <c r="Z308" s="20"/>
      <c r="AA308" s="20"/>
      <c r="AB308" s="104"/>
      <c r="AC308" s="120"/>
      <c r="AD308" s="104"/>
      <c r="AE308" s="25" t="str">
        <f t="shared" si="8"/>
        <v/>
      </c>
      <c r="AF308" s="104"/>
      <c r="AG308"/>
    </row>
    <row r="309" spans="1:33" ht="60" customHeight="1">
      <c r="A309" s="53"/>
      <c r="B309" s="31" t="str">
        <f>IF('PCA Licit, Dispensa, Inexi'!$A309="","",VLOOKUP(A309,dados!$A$1:$B$24,2,FALSE))</f>
        <v/>
      </c>
      <c r="C309" s="109"/>
      <c r="D309" s="58"/>
      <c r="E309" s="109"/>
      <c r="F309" s="20"/>
      <c r="G309" s="104"/>
      <c r="H309" s="104"/>
      <c r="I309" s="169"/>
      <c r="J309" s="55"/>
      <c r="K309" s="103"/>
      <c r="L309" s="328"/>
      <c r="M309" s="53"/>
      <c r="N309" s="53"/>
      <c r="O309" s="53"/>
      <c r="P309" s="53"/>
      <c r="Q309" s="111"/>
      <c r="R309" s="111"/>
      <c r="S309" s="104"/>
      <c r="T309" s="104"/>
      <c r="U309" s="104"/>
      <c r="V309" s="21"/>
      <c r="W309" s="104"/>
      <c r="X309" s="104"/>
      <c r="Y309" s="104"/>
      <c r="Z309" s="20"/>
      <c r="AA309" s="20"/>
      <c r="AB309" s="104"/>
      <c r="AC309" s="120"/>
      <c r="AD309" s="104"/>
      <c r="AE309" s="25" t="str">
        <f t="shared" si="8"/>
        <v/>
      </c>
      <c r="AF309" s="104"/>
      <c r="AG309"/>
    </row>
    <row r="310" spans="1:33" ht="60" customHeight="1">
      <c r="A310" s="53"/>
      <c r="B310" s="31" t="str">
        <f>IF('PCA Licit, Dispensa, Inexi'!$A310="","",VLOOKUP(A310,dados!$A$1:$B$24,2,FALSE))</f>
        <v/>
      </c>
      <c r="C310" s="109"/>
      <c r="D310" s="58"/>
      <c r="E310" s="109"/>
      <c r="F310" s="20"/>
      <c r="G310" s="104"/>
      <c r="H310" s="104"/>
      <c r="I310" s="169"/>
      <c r="J310" s="55"/>
      <c r="K310" s="103"/>
      <c r="L310" s="328"/>
      <c r="M310" s="53"/>
      <c r="N310" s="53"/>
      <c r="O310" s="53"/>
      <c r="P310" s="53"/>
      <c r="Q310" s="111"/>
      <c r="R310" s="111"/>
      <c r="S310" s="104"/>
      <c r="T310" s="104"/>
      <c r="U310" s="104"/>
      <c r="V310" s="21"/>
      <c r="W310" s="104"/>
      <c r="X310" s="104"/>
      <c r="Y310" s="104"/>
      <c r="Z310" s="20"/>
      <c r="AA310" s="20"/>
      <c r="AB310" s="104"/>
      <c r="AC310" s="120"/>
      <c r="AD310" s="104"/>
      <c r="AE310" s="25" t="str">
        <f t="shared" si="8"/>
        <v/>
      </c>
      <c r="AF310" s="104"/>
      <c r="AG310"/>
    </row>
    <row r="311" spans="1:33" ht="60" customHeight="1">
      <c r="A311" s="53"/>
      <c r="B311" s="31" t="str">
        <f>IF('PCA Licit, Dispensa, Inexi'!$A311="","",VLOOKUP(A311,dados!$A$1:$B$24,2,FALSE))</f>
        <v/>
      </c>
      <c r="C311" s="109"/>
      <c r="D311" s="58"/>
      <c r="E311" s="109"/>
      <c r="F311" s="20"/>
      <c r="G311" s="104"/>
      <c r="H311" s="104"/>
      <c r="I311" s="169"/>
      <c r="J311" s="55"/>
      <c r="K311" s="103"/>
      <c r="L311" s="328"/>
      <c r="M311" s="53"/>
      <c r="N311" s="53"/>
      <c r="O311" s="53"/>
      <c r="P311" s="53"/>
      <c r="Q311" s="111"/>
      <c r="R311" s="111"/>
      <c r="S311" s="104"/>
      <c r="T311" s="104"/>
      <c r="U311" s="104"/>
      <c r="V311" s="21"/>
      <c r="W311" s="104"/>
      <c r="X311" s="104"/>
      <c r="Y311" s="104"/>
      <c r="Z311" s="20"/>
      <c r="AA311" s="20"/>
      <c r="AB311" s="104"/>
      <c r="AC311" s="120"/>
      <c r="AD311" s="104"/>
      <c r="AE311" s="25" t="str">
        <f t="shared" si="8"/>
        <v/>
      </c>
      <c r="AF311" s="104"/>
      <c r="AG311"/>
    </row>
    <row r="312" spans="1:33" ht="60" customHeight="1">
      <c r="A312" s="53"/>
      <c r="B312" s="31" t="str">
        <f>IF('PCA Licit, Dispensa, Inexi'!$A312="","",VLOOKUP(A312,dados!$A$1:$B$24,2,FALSE))</f>
        <v/>
      </c>
      <c r="C312" s="109"/>
      <c r="D312" s="58"/>
      <c r="E312" s="109"/>
      <c r="F312" s="20"/>
      <c r="G312" s="104"/>
      <c r="H312" s="104"/>
      <c r="I312" s="169"/>
      <c r="J312" s="55"/>
      <c r="K312" s="103"/>
      <c r="L312" s="328"/>
      <c r="M312" s="53"/>
      <c r="N312" s="53"/>
      <c r="O312" s="53"/>
      <c r="P312" s="53"/>
      <c r="Q312" s="111"/>
      <c r="R312" s="111"/>
      <c r="S312" s="104"/>
      <c r="T312" s="104"/>
      <c r="U312" s="104"/>
      <c r="V312" s="21"/>
      <c r="W312" s="104"/>
      <c r="X312" s="104"/>
      <c r="Y312" s="104"/>
      <c r="Z312" s="20"/>
      <c r="AA312" s="20"/>
      <c r="AB312" s="104"/>
      <c r="AC312" s="120"/>
      <c r="AD312" s="104"/>
      <c r="AE312" s="25" t="str">
        <f t="shared" si="8"/>
        <v/>
      </c>
      <c r="AF312" s="104"/>
      <c r="AG312"/>
    </row>
    <row r="313" spans="1:33" ht="60" customHeight="1">
      <c r="A313" s="53"/>
      <c r="B313" s="31" t="str">
        <f>IF('PCA Licit, Dispensa, Inexi'!$A313="","",VLOOKUP(A313,dados!$A$1:$B$24,2,FALSE))</f>
        <v/>
      </c>
      <c r="C313" s="109"/>
      <c r="D313" s="58"/>
      <c r="E313" s="109"/>
      <c r="F313" s="20"/>
      <c r="G313" s="104"/>
      <c r="H313" s="104"/>
      <c r="I313" s="169"/>
      <c r="J313" s="55"/>
      <c r="K313" s="103"/>
      <c r="L313" s="328"/>
      <c r="M313" s="53"/>
      <c r="N313" s="53"/>
      <c r="O313" s="53"/>
      <c r="P313" s="53"/>
      <c r="Q313" s="111"/>
      <c r="R313" s="111"/>
      <c r="S313" s="104"/>
      <c r="T313" s="104"/>
      <c r="U313" s="104"/>
      <c r="V313" s="21"/>
      <c r="W313" s="104"/>
      <c r="X313" s="104"/>
      <c r="Y313" s="104"/>
      <c r="Z313" s="20"/>
      <c r="AA313" s="20"/>
      <c r="AB313" s="104"/>
      <c r="AC313" s="120"/>
      <c r="AD313" s="104"/>
      <c r="AE313" s="25" t="str">
        <f t="shared" si="8"/>
        <v/>
      </c>
      <c r="AF313" s="104"/>
      <c r="AG313"/>
    </row>
    <row r="314" spans="1:33" ht="60" customHeight="1">
      <c r="A314" s="53"/>
      <c r="B314" s="31" t="str">
        <f>IF('PCA Licit, Dispensa, Inexi'!$A314="","",VLOOKUP(A314,dados!$A$1:$B$24,2,FALSE))</f>
        <v/>
      </c>
      <c r="C314" s="109"/>
      <c r="D314" s="58"/>
      <c r="E314" s="109"/>
      <c r="F314" s="20"/>
      <c r="G314" s="104"/>
      <c r="H314" s="104"/>
      <c r="I314" s="169"/>
      <c r="J314" s="55"/>
      <c r="K314" s="103"/>
      <c r="L314" s="328"/>
      <c r="M314" s="53"/>
      <c r="N314" s="53"/>
      <c r="O314" s="53"/>
      <c r="P314" s="53"/>
      <c r="Q314" s="111"/>
      <c r="R314" s="111"/>
      <c r="S314" s="104"/>
      <c r="T314" s="104"/>
      <c r="U314" s="104"/>
      <c r="V314" s="21"/>
      <c r="W314" s="104"/>
      <c r="X314" s="104"/>
      <c r="Y314" s="104"/>
      <c r="Z314" s="20"/>
      <c r="AA314" s="20"/>
      <c r="AB314" s="104"/>
      <c r="AC314" s="120"/>
      <c r="AD314" s="104"/>
      <c r="AE314" s="25" t="str">
        <f t="shared" si="8"/>
        <v/>
      </c>
      <c r="AF314" s="104"/>
      <c r="AG314"/>
    </row>
    <row r="315" spans="1:33" ht="60" customHeight="1">
      <c r="A315" s="53"/>
      <c r="B315" s="31" t="str">
        <f>IF('PCA Licit, Dispensa, Inexi'!$A315="","",VLOOKUP(A315,dados!$A$1:$B$24,2,FALSE))</f>
        <v/>
      </c>
      <c r="C315" s="109"/>
      <c r="D315" s="58"/>
      <c r="E315" s="109"/>
      <c r="F315" s="20"/>
      <c r="G315" s="104"/>
      <c r="H315" s="104"/>
      <c r="I315" s="169"/>
      <c r="J315" s="55"/>
      <c r="K315" s="103"/>
      <c r="L315" s="328"/>
      <c r="M315" s="53"/>
      <c r="N315" s="53"/>
      <c r="O315" s="53"/>
      <c r="P315" s="53"/>
      <c r="Q315" s="111"/>
      <c r="R315" s="111"/>
      <c r="S315" s="104"/>
      <c r="T315" s="104"/>
      <c r="U315" s="104"/>
      <c r="V315" s="21"/>
      <c r="W315" s="104"/>
      <c r="X315" s="104"/>
      <c r="Y315" s="104"/>
      <c r="Z315" s="20"/>
      <c r="AA315" s="20"/>
      <c r="AB315" s="104"/>
      <c r="AC315" s="120"/>
      <c r="AD315" s="104"/>
      <c r="AE315" s="25" t="str">
        <f t="shared" si="8"/>
        <v/>
      </c>
      <c r="AF315" s="104"/>
      <c r="AG315"/>
    </row>
    <row r="316" spans="1:33" ht="60" customHeight="1">
      <c r="A316" s="53"/>
      <c r="B316" s="31" t="str">
        <f>IF('PCA Licit, Dispensa, Inexi'!$A316="","",VLOOKUP(A316,dados!$A$1:$B$24,2,FALSE))</f>
        <v/>
      </c>
      <c r="C316" s="109"/>
      <c r="D316" s="58"/>
      <c r="E316" s="109"/>
      <c r="F316" s="20"/>
      <c r="G316" s="104"/>
      <c r="H316" s="104"/>
      <c r="I316" s="169"/>
      <c r="J316" s="55"/>
      <c r="K316" s="103"/>
      <c r="L316" s="328"/>
      <c r="M316" s="53"/>
      <c r="N316" s="53"/>
      <c r="O316" s="53"/>
      <c r="P316" s="53"/>
      <c r="Q316" s="111"/>
      <c r="R316" s="111"/>
      <c r="S316" s="104"/>
      <c r="T316" s="104"/>
      <c r="U316" s="104"/>
      <c r="V316" s="21"/>
      <c r="W316" s="104"/>
      <c r="X316" s="104"/>
      <c r="Y316" s="104"/>
      <c r="Z316" s="20"/>
      <c r="AA316" s="20"/>
      <c r="AB316" s="104"/>
      <c r="AC316" s="120"/>
      <c r="AD316" s="104"/>
      <c r="AE316" s="25" t="str">
        <f t="shared" si="8"/>
        <v/>
      </c>
      <c r="AF316" s="104"/>
      <c r="AG316"/>
    </row>
    <row r="317" spans="1:33" ht="60" customHeight="1">
      <c r="A317" s="53"/>
      <c r="B317" s="31" t="str">
        <f>IF('PCA Licit, Dispensa, Inexi'!$A317="","",VLOOKUP(A317,dados!$A$1:$B$24,2,FALSE))</f>
        <v/>
      </c>
      <c r="C317" s="109"/>
      <c r="D317" s="58"/>
      <c r="E317" s="109"/>
      <c r="F317" s="20"/>
      <c r="G317" s="104"/>
      <c r="H317" s="104"/>
      <c r="I317" s="169"/>
      <c r="J317" s="55"/>
      <c r="K317" s="103"/>
      <c r="L317" s="328"/>
      <c r="M317" s="53"/>
      <c r="N317" s="53"/>
      <c r="O317" s="53"/>
      <c r="P317" s="53"/>
      <c r="Q317" s="111"/>
      <c r="R317" s="111"/>
      <c r="S317" s="104"/>
      <c r="T317" s="104"/>
      <c r="U317" s="104"/>
      <c r="V317" s="21"/>
      <c r="W317" s="104"/>
      <c r="X317" s="104"/>
      <c r="Y317" s="104"/>
      <c r="Z317" s="20"/>
      <c r="AA317" s="20"/>
      <c r="AB317" s="104"/>
      <c r="AC317" s="120"/>
      <c r="AD317" s="104"/>
      <c r="AE317" s="25" t="str">
        <f t="shared" si="8"/>
        <v/>
      </c>
      <c r="AF317" s="104"/>
      <c r="AG317"/>
    </row>
    <row r="318" spans="1:33" ht="60" customHeight="1">
      <c r="A318" s="53"/>
      <c r="B318" s="31" t="str">
        <f>IF('PCA Licit, Dispensa, Inexi'!$A318="","",VLOOKUP(A318,dados!$A$1:$B$24,2,FALSE))</f>
        <v/>
      </c>
      <c r="C318" s="109"/>
      <c r="D318" s="58"/>
      <c r="E318" s="109"/>
      <c r="F318" s="20"/>
      <c r="G318" s="104"/>
      <c r="H318" s="104"/>
      <c r="I318" s="169"/>
      <c r="J318" s="55"/>
      <c r="K318" s="103"/>
      <c r="L318" s="328"/>
      <c r="M318" s="53"/>
      <c r="N318" s="53"/>
      <c r="O318" s="53"/>
      <c r="P318" s="53"/>
      <c r="Q318" s="111"/>
      <c r="R318" s="111"/>
      <c r="S318" s="104"/>
      <c r="T318" s="104"/>
      <c r="U318" s="104"/>
      <c r="V318" s="21"/>
      <c r="W318" s="104"/>
      <c r="X318" s="104"/>
      <c r="Y318" s="104"/>
      <c r="Z318" s="20"/>
      <c r="AA318" s="20"/>
      <c r="AB318" s="104"/>
      <c r="AC318" s="120"/>
      <c r="AD318" s="104"/>
      <c r="AE318" s="25" t="str">
        <f t="shared" si="8"/>
        <v/>
      </c>
      <c r="AF318" s="104"/>
      <c r="AG318"/>
    </row>
    <row r="319" spans="1:33" ht="60" customHeight="1">
      <c r="A319" s="53"/>
      <c r="B319" s="31" t="str">
        <f>IF('PCA Licit, Dispensa, Inexi'!$A319="","",VLOOKUP(A319,dados!$A$1:$B$24,2,FALSE))</f>
        <v/>
      </c>
      <c r="C319" s="109"/>
      <c r="D319" s="58"/>
      <c r="E319" s="109"/>
      <c r="F319" s="20"/>
      <c r="G319" s="104"/>
      <c r="H319" s="104"/>
      <c r="I319" s="169"/>
      <c r="J319" s="55"/>
      <c r="K319" s="103"/>
      <c r="L319" s="328"/>
      <c r="M319" s="53"/>
      <c r="N319" s="53"/>
      <c r="O319" s="53"/>
      <c r="P319" s="53"/>
      <c r="Q319" s="111"/>
      <c r="R319" s="111"/>
      <c r="S319" s="104"/>
      <c r="T319" s="104"/>
      <c r="U319" s="104"/>
      <c r="V319" s="21"/>
      <c r="W319" s="104"/>
      <c r="X319" s="104"/>
      <c r="Y319" s="104"/>
      <c r="Z319" s="20"/>
      <c r="AA319" s="20"/>
      <c r="AB319" s="104"/>
      <c r="AC319" s="120"/>
      <c r="AD319" s="104"/>
      <c r="AE319" s="25" t="str">
        <f t="shared" si="8"/>
        <v/>
      </c>
      <c r="AF319" s="104"/>
      <c r="AG319"/>
    </row>
    <row r="320" spans="1:33" ht="60" customHeight="1">
      <c r="A320" s="53"/>
      <c r="B320" s="31" t="str">
        <f>IF('PCA Licit, Dispensa, Inexi'!$A320="","",VLOOKUP(A320,dados!$A$1:$B$24,2,FALSE))</f>
        <v/>
      </c>
      <c r="C320" s="109"/>
      <c r="D320" s="58"/>
      <c r="E320" s="109"/>
      <c r="F320" s="20"/>
      <c r="G320" s="104"/>
      <c r="H320" s="104"/>
      <c r="I320" s="169"/>
      <c r="J320" s="55"/>
      <c r="K320" s="103"/>
      <c r="L320" s="328"/>
      <c r="M320" s="53"/>
      <c r="N320" s="53"/>
      <c r="O320" s="53"/>
      <c r="P320" s="53"/>
      <c r="Q320" s="111"/>
      <c r="R320" s="111"/>
      <c r="S320" s="104"/>
      <c r="T320" s="104"/>
      <c r="U320" s="104"/>
      <c r="V320" s="21"/>
      <c r="W320" s="104"/>
      <c r="X320" s="104"/>
      <c r="Y320" s="104"/>
      <c r="Z320" s="20"/>
      <c r="AA320" s="20"/>
      <c r="AB320" s="104"/>
      <c r="AC320" s="120"/>
      <c r="AD320" s="104"/>
      <c r="AE320" s="25" t="str">
        <f t="shared" si="8"/>
        <v/>
      </c>
      <c r="AF320" s="104"/>
      <c r="AG320"/>
    </row>
    <row r="321" spans="1:33" ht="60" customHeight="1">
      <c r="A321" s="53"/>
      <c r="B321" s="31" t="str">
        <f>IF('PCA Licit, Dispensa, Inexi'!$A321="","",VLOOKUP(A321,dados!$A$1:$B$24,2,FALSE))</f>
        <v/>
      </c>
      <c r="C321" s="109"/>
      <c r="D321" s="58"/>
      <c r="E321" s="109"/>
      <c r="F321" s="20"/>
      <c r="G321" s="104"/>
      <c r="H321" s="104"/>
      <c r="I321" s="169"/>
      <c r="J321" s="55"/>
      <c r="K321" s="103"/>
      <c r="L321" s="328"/>
      <c r="M321" s="53"/>
      <c r="N321" s="53"/>
      <c r="O321" s="53"/>
      <c r="P321" s="53"/>
      <c r="Q321" s="111"/>
      <c r="R321" s="111"/>
      <c r="S321" s="104"/>
      <c r="T321" s="104"/>
      <c r="U321" s="104"/>
      <c r="V321" s="21"/>
      <c r="W321" s="104"/>
      <c r="X321" s="104"/>
      <c r="Y321" s="104"/>
      <c r="Z321" s="20"/>
      <c r="AA321" s="20"/>
      <c r="AB321" s="104"/>
      <c r="AC321" s="120"/>
      <c r="AD321" s="104"/>
      <c r="AE321" s="25" t="str">
        <f t="shared" si="8"/>
        <v/>
      </c>
      <c r="AF321" s="104"/>
      <c r="AG321"/>
    </row>
    <row r="322" spans="1:33" ht="60" customHeight="1">
      <c r="A322" s="53"/>
      <c r="B322" s="31" t="str">
        <f>IF('PCA Licit, Dispensa, Inexi'!$A322="","",VLOOKUP(A322,dados!$A$1:$B$24,2,FALSE))</f>
        <v/>
      </c>
      <c r="C322" s="109"/>
      <c r="D322" s="58"/>
      <c r="E322" s="109"/>
      <c r="F322" s="20"/>
      <c r="G322" s="104"/>
      <c r="H322" s="104"/>
      <c r="I322" s="169"/>
      <c r="J322" s="55"/>
      <c r="K322" s="103"/>
      <c r="L322" s="328"/>
      <c r="M322" s="53"/>
      <c r="N322" s="53"/>
      <c r="O322" s="53"/>
      <c r="P322" s="53"/>
      <c r="Q322" s="111"/>
      <c r="R322" s="111"/>
      <c r="S322" s="104"/>
      <c r="T322" s="104"/>
      <c r="U322" s="104"/>
      <c r="V322" s="21"/>
      <c r="W322" s="104"/>
      <c r="X322" s="104"/>
      <c r="Y322" s="104"/>
      <c r="Z322" s="20"/>
      <c r="AA322" s="20"/>
      <c r="AB322" s="104"/>
      <c r="AC322" s="120"/>
      <c r="AD322" s="104"/>
      <c r="AE322" s="25" t="str">
        <f t="shared" si="8"/>
        <v/>
      </c>
      <c r="AF322" s="104"/>
      <c r="AG322"/>
    </row>
    <row r="323" spans="1:33" ht="60" customHeight="1">
      <c r="A323" s="53"/>
      <c r="B323" s="31" t="str">
        <f>IF('PCA Licit, Dispensa, Inexi'!$A323="","",VLOOKUP(A323,dados!$A$1:$B$24,2,FALSE))</f>
        <v/>
      </c>
      <c r="C323" s="109"/>
      <c r="D323" s="58"/>
      <c r="E323" s="109"/>
      <c r="F323" s="20"/>
      <c r="G323" s="104"/>
      <c r="H323" s="104"/>
      <c r="I323" s="169"/>
      <c r="J323" s="55"/>
      <c r="K323" s="103"/>
      <c r="L323" s="328"/>
      <c r="M323" s="53"/>
      <c r="N323" s="53"/>
      <c r="O323" s="53"/>
      <c r="P323" s="53"/>
      <c r="Q323" s="111"/>
      <c r="R323" s="111"/>
      <c r="S323" s="104"/>
      <c r="T323" s="104"/>
      <c r="U323" s="104"/>
      <c r="V323" s="21"/>
      <c r="W323" s="104"/>
      <c r="X323" s="104"/>
      <c r="Y323" s="104"/>
      <c r="Z323" s="20"/>
      <c r="AA323" s="20"/>
      <c r="AB323" s="104"/>
      <c r="AC323" s="120"/>
      <c r="AD323" s="104"/>
      <c r="AE323" s="25" t="str">
        <f t="shared" si="8"/>
        <v/>
      </c>
      <c r="AF323" s="104"/>
      <c r="AG323"/>
    </row>
    <row r="324" spans="1:33" ht="60" customHeight="1">
      <c r="A324" s="53"/>
      <c r="B324" s="31" t="str">
        <f>IF('PCA Licit, Dispensa, Inexi'!$A324="","",VLOOKUP(A324,dados!$A$1:$B$24,2,FALSE))</f>
        <v/>
      </c>
      <c r="C324" s="109"/>
      <c r="D324" s="58"/>
      <c r="E324" s="109"/>
      <c r="F324" s="20"/>
      <c r="G324" s="104"/>
      <c r="H324" s="104"/>
      <c r="I324" s="169"/>
      <c r="J324" s="55"/>
      <c r="K324" s="103"/>
      <c r="L324" s="328"/>
      <c r="M324" s="53"/>
      <c r="N324" s="53"/>
      <c r="O324" s="53"/>
      <c r="P324" s="53"/>
      <c r="Q324" s="111"/>
      <c r="R324" s="111"/>
      <c r="S324" s="104"/>
      <c r="T324" s="104"/>
      <c r="U324" s="104"/>
      <c r="V324" s="21"/>
      <c r="W324" s="104"/>
      <c r="X324" s="104"/>
      <c r="Y324" s="104"/>
      <c r="Z324" s="20"/>
      <c r="AA324" s="20"/>
      <c r="AB324" s="104"/>
      <c r="AC324" s="120"/>
      <c r="AD324" s="104"/>
      <c r="AE324" s="25" t="str">
        <f t="shared" si="8"/>
        <v/>
      </c>
      <c r="AF324" s="104"/>
      <c r="AG324"/>
    </row>
    <row r="325" spans="1:33" ht="60" customHeight="1">
      <c r="A325" s="53"/>
      <c r="B325" s="31" t="str">
        <f>IF('PCA Licit, Dispensa, Inexi'!$A325="","",VLOOKUP(A325,dados!$A$1:$B$24,2,FALSE))</f>
        <v/>
      </c>
      <c r="C325" s="109"/>
      <c r="D325" s="58"/>
      <c r="E325" s="109"/>
      <c r="F325" s="20"/>
      <c r="G325" s="104"/>
      <c r="H325" s="104"/>
      <c r="I325" s="169"/>
      <c r="J325" s="55"/>
      <c r="K325" s="103"/>
      <c r="L325" s="328"/>
      <c r="M325" s="53"/>
      <c r="N325" s="53"/>
      <c r="O325" s="53"/>
      <c r="P325" s="53"/>
      <c r="Q325" s="111"/>
      <c r="R325" s="111"/>
      <c r="S325" s="104"/>
      <c r="T325" s="104"/>
      <c r="U325" s="104"/>
      <c r="V325" s="21"/>
      <c r="W325" s="104"/>
      <c r="X325" s="104"/>
      <c r="Y325" s="104"/>
      <c r="Z325" s="20"/>
      <c r="AA325" s="20"/>
      <c r="AB325" s="104"/>
      <c r="AC325" s="120"/>
      <c r="AD325" s="104"/>
      <c r="AE325" s="25" t="str">
        <f t="shared" si="8"/>
        <v/>
      </c>
      <c r="AF325" s="104"/>
      <c r="AG325"/>
    </row>
    <row r="326" spans="1:33" ht="60" customHeight="1">
      <c r="A326" s="53"/>
      <c r="B326" s="31" t="str">
        <f>IF('PCA Licit, Dispensa, Inexi'!$A326="","",VLOOKUP(A326,dados!$A$1:$B$24,2,FALSE))</f>
        <v/>
      </c>
      <c r="C326" s="109"/>
      <c r="D326" s="58"/>
      <c r="E326" s="109"/>
      <c r="F326" s="20"/>
      <c r="G326" s="104"/>
      <c r="H326" s="104"/>
      <c r="I326" s="169"/>
      <c r="J326" s="55"/>
      <c r="K326" s="103"/>
      <c r="L326" s="328"/>
      <c r="M326" s="53"/>
      <c r="N326" s="53"/>
      <c r="O326" s="53"/>
      <c r="P326" s="53"/>
      <c r="Q326" s="111"/>
      <c r="R326" s="111"/>
      <c r="S326" s="104"/>
      <c r="T326" s="104"/>
      <c r="U326" s="104"/>
      <c r="V326" s="21"/>
      <c r="W326" s="104"/>
      <c r="X326" s="104"/>
      <c r="Y326" s="104"/>
      <c r="Z326" s="20"/>
      <c r="AA326" s="20"/>
      <c r="AB326" s="104"/>
      <c r="AC326" s="120"/>
      <c r="AD326" s="104"/>
      <c r="AE326" s="25" t="str">
        <f t="shared" si="8"/>
        <v/>
      </c>
      <c r="AF326" s="104"/>
      <c r="AG326"/>
    </row>
    <row r="327" spans="1:33" ht="60" customHeight="1">
      <c r="A327" s="53"/>
      <c r="B327" s="31" t="str">
        <f>IF('PCA Licit, Dispensa, Inexi'!$A327="","",VLOOKUP(A327,dados!$A$1:$B$24,2,FALSE))</f>
        <v/>
      </c>
      <c r="C327" s="109"/>
      <c r="D327" s="58"/>
      <c r="E327" s="109"/>
      <c r="F327" s="20"/>
      <c r="G327" s="104"/>
      <c r="H327" s="104"/>
      <c r="I327" s="169"/>
      <c r="J327" s="55"/>
      <c r="K327" s="103"/>
      <c r="L327" s="328"/>
      <c r="M327" s="53"/>
      <c r="N327" s="53"/>
      <c r="O327" s="53"/>
      <c r="P327" s="53"/>
      <c r="Q327" s="111"/>
      <c r="R327" s="111"/>
      <c r="S327" s="104"/>
      <c r="T327" s="104"/>
      <c r="U327" s="104"/>
      <c r="V327" s="21"/>
      <c r="W327" s="104"/>
      <c r="X327" s="104"/>
      <c r="Y327" s="104"/>
      <c r="Z327" s="20"/>
      <c r="AA327" s="20"/>
      <c r="AB327" s="104"/>
      <c r="AC327" s="120"/>
      <c r="AD327" s="104"/>
      <c r="AE327" s="25" t="str">
        <f t="shared" si="8"/>
        <v/>
      </c>
      <c r="AF327" s="104"/>
      <c r="AG327"/>
    </row>
    <row r="328" spans="1:33" ht="60" customHeight="1">
      <c r="A328" s="53"/>
      <c r="B328" s="31" t="str">
        <f>IF('PCA Licit, Dispensa, Inexi'!$A328="","",VLOOKUP(A328,dados!$A$1:$B$24,2,FALSE))</f>
        <v/>
      </c>
      <c r="C328" s="109"/>
      <c r="D328" s="58"/>
      <c r="E328" s="109"/>
      <c r="F328" s="20"/>
      <c r="G328" s="104"/>
      <c r="H328" s="104"/>
      <c r="I328" s="169"/>
      <c r="J328" s="55"/>
      <c r="K328" s="103"/>
      <c r="L328" s="328"/>
      <c r="M328" s="53"/>
      <c r="N328" s="53"/>
      <c r="O328" s="53"/>
      <c r="P328" s="53"/>
      <c r="Q328" s="111"/>
      <c r="R328" s="111"/>
      <c r="S328" s="104"/>
      <c r="T328" s="104"/>
      <c r="U328" s="104"/>
      <c r="V328" s="21"/>
      <c r="W328" s="104"/>
      <c r="X328" s="104"/>
      <c r="Y328" s="104"/>
      <c r="Z328" s="20"/>
      <c r="AA328" s="20"/>
      <c r="AB328" s="104"/>
      <c r="AC328" s="120"/>
      <c r="AD328" s="104"/>
      <c r="AE328" s="25" t="str">
        <f t="shared" si="8"/>
        <v/>
      </c>
      <c r="AF328" s="104"/>
      <c r="AG328"/>
    </row>
    <row r="329" spans="1:33" ht="60" customHeight="1">
      <c r="A329" s="53"/>
      <c r="B329" s="31" t="str">
        <f>IF('PCA Licit, Dispensa, Inexi'!$A329="","",VLOOKUP(A329,dados!$A$1:$B$24,2,FALSE))</f>
        <v/>
      </c>
      <c r="C329" s="109"/>
      <c r="D329" s="58"/>
      <c r="E329" s="109"/>
      <c r="F329" s="20"/>
      <c r="G329" s="104"/>
      <c r="H329" s="104"/>
      <c r="I329" s="169"/>
      <c r="J329" s="55"/>
      <c r="K329" s="103"/>
      <c r="L329" s="328"/>
      <c r="M329" s="53"/>
      <c r="N329" s="53"/>
      <c r="O329" s="53"/>
      <c r="P329" s="53"/>
      <c r="Q329" s="111"/>
      <c r="R329" s="111"/>
      <c r="S329" s="104"/>
      <c r="T329" s="104"/>
      <c r="U329" s="104"/>
      <c r="V329" s="21"/>
      <c r="W329" s="104"/>
      <c r="X329" s="104"/>
      <c r="Y329" s="104"/>
      <c r="Z329" s="20"/>
      <c r="AA329" s="20"/>
      <c r="AB329" s="104"/>
      <c r="AC329" s="120"/>
      <c r="AD329" s="104"/>
      <c r="AE329" s="25" t="str">
        <f t="shared" si="8"/>
        <v/>
      </c>
      <c r="AF329" s="104"/>
      <c r="AG329"/>
    </row>
    <row r="330" spans="1:33" ht="60" customHeight="1">
      <c r="A330" s="53"/>
      <c r="B330" s="31" t="str">
        <f>IF('PCA Licit, Dispensa, Inexi'!$A330="","",VLOOKUP(A330,dados!$A$1:$B$24,2,FALSE))</f>
        <v/>
      </c>
      <c r="C330" s="109"/>
      <c r="D330" s="58"/>
      <c r="E330" s="109"/>
      <c r="F330" s="20"/>
      <c r="G330" s="104"/>
      <c r="H330" s="104"/>
      <c r="I330" s="169"/>
      <c r="J330" s="55"/>
      <c r="K330" s="103"/>
      <c r="L330" s="328"/>
      <c r="M330" s="53"/>
      <c r="N330" s="53"/>
      <c r="O330" s="53"/>
      <c r="P330" s="53"/>
      <c r="Q330" s="111"/>
      <c r="R330" s="111"/>
      <c r="S330" s="104"/>
      <c r="T330" s="104"/>
      <c r="U330" s="104"/>
      <c r="V330" s="21"/>
      <c r="W330" s="104"/>
      <c r="X330" s="104"/>
      <c r="Y330" s="104"/>
      <c r="Z330" s="20"/>
      <c r="AA330" s="20"/>
      <c r="AB330" s="104"/>
      <c r="AC330" s="120"/>
      <c r="AD330" s="104"/>
      <c r="AE330" s="25" t="str">
        <f t="shared" si="8"/>
        <v/>
      </c>
      <c r="AF330" s="104"/>
      <c r="AG330"/>
    </row>
    <row r="331" spans="1:33" ht="60" customHeight="1">
      <c r="A331" s="53"/>
      <c r="B331" s="31" t="str">
        <f>IF('PCA Licit, Dispensa, Inexi'!$A331="","",VLOOKUP(A331,dados!$A$1:$B$24,2,FALSE))</f>
        <v/>
      </c>
      <c r="C331" s="109"/>
      <c r="D331" s="58"/>
      <c r="E331" s="109"/>
      <c r="F331" s="20"/>
      <c r="G331" s="104"/>
      <c r="H331" s="104"/>
      <c r="I331" s="169"/>
      <c r="J331" s="55"/>
      <c r="K331" s="103"/>
      <c r="L331" s="328"/>
      <c r="M331" s="53"/>
      <c r="N331" s="53"/>
      <c r="O331" s="53"/>
      <c r="P331" s="53"/>
      <c r="Q331" s="111"/>
      <c r="R331" s="111"/>
      <c r="S331" s="104"/>
      <c r="T331" s="104"/>
      <c r="U331" s="104"/>
      <c r="V331" s="21"/>
      <c r="W331" s="104"/>
      <c r="X331" s="104"/>
      <c r="Y331" s="104"/>
      <c r="Z331" s="20"/>
      <c r="AA331" s="20"/>
      <c r="AB331" s="104"/>
      <c r="AC331" s="120"/>
      <c r="AD331" s="104"/>
      <c r="AE331" s="25" t="str">
        <f t="shared" si="8"/>
        <v/>
      </c>
      <c r="AF331" s="104"/>
      <c r="AG331"/>
    </row>
    <row r="332" spans="1:33" ht="60" customHeight="1">
      <c r="A332" s="53"/>
      <c r="B332" s="31" t="str">
        <f>IF('PCA Licit, Dispensa, Inexi'!$A332="","",VLOOKUP(A332,dados!$A$1:$B$24,2,FALSE))</f>
        <v/>
      </c>
      <c r="C332" s="109"/>
      <c r="D332" s="58"/>
      <c r="E332" s="109"/>
      <c r="F332" s="20"/>
      <c r="G332" s="104"/>
      <c r="H332" s="104"/>
      <c r="I332" s="169"/>
      <c r="J332" s="55"/>
      <c r="K332" s="103"/>
      <c r="L332" s="328"/>
      <c r="M332" s="53"/>
      <c r="N332" s="53"/>
      <c r="O332" s="53"/>
      <c r="P332" s="53"/>
      <c r="Q332" s="111"/>
      <c r="R332" s="111"/>
      <c r="S332" s="104"/>
      <c r="T332" s="104"/>
      <c r="U332" s="104"/>
      <c r="V332" s="21"/>
      <c r="W332" s="104"/>
      <c r="X332" s="104"/>
      <c r="Y332" s="104"/>
      <c r="Z332" s="20"/>
      <c r="AA332" s="20"/>
      <c r="AB332" s="104"/>
      <c r="AC332" s="120"/>
      <c r="AD332" s="104"/>
      <c r="AE332" s="25" t="str">
        <f t="shared" si="8"/>
        <v/>
      </c>
      <c r="AF332" s="104"/>
      <c r="AG332"/>
    </row>
    <row r="333" spans="1:33" ht="60" customHeight="1">
      <c r="A333" s="53"/>
      <c r="B333" s="31" t="str">
        <f>IF('PCA Licit, Dispensa, Inexi'!$A333="","",VLOOKUP(A333,dados!$A$1:$B$24,2,FALSE))</f>
        <v/>
      </c>
      <c r="C333" s="109"/>
      <c r="D333" s="58"/>
      <c r="E333" s="109"/>
      <c r="F333" s="20"/>
      <c r="G333" s="104"/>
      <c r="H333" s="104"/>
      <c r="I333" s="169"/>
      <c r="J333" s="55"/>
      <c r="K333" s="103"/>
      <c r="L333" s="328"/>
      <c r="M333" s="53"/>
      <c r="N333" s="53"/>
      <c r="O333" s="53"/>
      <c r="P333" s="53"/>
      <c r="Q333" s="111"/>
      <c r="R333" s="111"/>
      <c r="S333" s="104"/>
      <c r="T333" s="104"/>
      <c r="U333" s="104"/>
      <c r="V333" s="21"/>
      <c r="W333" s="104"/>
      <c r="X333" s="104"/>
      <c r="Y333" s="104"/>
      <c r="Z333" s="20"/>
      <c r="AA333" s="20"/>
      <c r="AB333" s="104"/>
      <c r="AC333" s="120"/>
      <c r="AD333" s="104"/>
      <c r="AE333" s="25" t="str">
        <f t="shared" si="8"/>
        <v/>
      </c>
      <c r="AF333" s="104"/>
      <c r="AG333"/>
    </row>
    <row r="334" spans="1:33" ht="60" customHeight="1">
      <c r="A334" s="53"/>
      <c r="B334" s="31" t="str">
        <f>IF('PCA Licit, Dispensa, Inexi'!$A334="","",VLOOKUP(A334,dados!$A$1:$B$24,2,FALSE))</f>
        <v/>
      </c>
      <c r="C334" s="109"/>
      <c r="D334" s="58"/>
      <c r="E334" s="109"/>
      <c r="F334" s="20"/>
      <c r="G334" s="104"/>
      <c r="H334" s="104"/>
      <c r="I334" s="169"/>
      <c r="J334" s="55"/>
      <c r="K334" s="103"/>
      <c r="L334" s="328"/>
      <c r="M334" s="53"/>
      <c r="N334" s="53"/>
      <c r="O334" s="53"/>
      <c r="P334" s="53"/>
      <c r="Q334" s="111"/>
      <c r="R334" s="111"/>
      <c r="S334" s="104"/>
      <c r="T334" s="104"/>
      <c r="U334" s="104"/>
      <c r="V334" s="21"/>
      <c r="W334" s="104"/>
      <c r="X334" s="104"/>
      <c r="Y334" s="104"/>
      <c r="Z334" s="20"/>
      <c r="AA334" s="20"/>
      <c r="AB334" s="104"/>
      <c r="AC334" s="120"/>
      <c r="AD334" s="104"/>
      <c r="AE334" s="25" t="str">
        <f t="shared" si="8"/>
        <v/>
      </c>
      <c r="AF334" s="104"/>
      <c r="AG334"/>
    </row>
    <row r="335" spans="1:33" ht="60" customHeight="1">
      <c r="A335" s="53"/>
      <c r="B335" s="31" t="str">
        <f>IF('PCA Licit, Dispensa, Inexi'!$A335="","",VLOOKUP(A335,dados!$A$1:$B$24,2,FALSE))</f>
        <v/>
      </c>
      <c r="C335" s="109"/>
      <c r="D335" s="58"/>
      <c r="E335" s="109"/>
      <c r="F335" s="20"/>
      <c r="G335" s="104"/>
      <c r="H335" s="104"/>
      <c r="I335" s="169"/>
      <c r="J335" s="55"/>
      <c r="K335" s="103"/>
      <c r="L335" s="328"/>
      <c r="M335" s="53"/>
      <c r="N335" s="53"/>
      <c r="O335" s="53"/>
      <c r="P335" s="53"/>
      <c r="Q335" s="111"/>
      <c r="R335" s="111"/>
      <c r="S335" s="104"/>
      <c r="T335" s="104"/>
      <c r="U335" s="104"/>
      <c r="V335" s="21"/>
      <c r="W335" s="104"/>
      <c r="X335" s="104"/>
      <c r="Y335" s="104"/>
      <c r="Z335" s="20"/>
      <c r="AA335" s="20"/>
      <c r="AB335" s="104"/>
      <c r="AC335" s="120"/>
      <c r="AD335" s="104"/>
      <c r="AE335" s="25" t="str">
        <f t="shared" si="8"/>
        <v/>
      </c>
      <c r="AF335" s="104"/>
      <c r="AG335"/>
    </row>
    <row r="336" spans="1:33" ht="60" customHeight="1">
      <c r="A336" s="53"/>
      <c r="B336" s="31" t="str">
        <f>IF('PCA Licit, Dispensa, Inexi'!$A336="","",VLOOKUP(A336,dados!$A$1:$B$24,2,FALSE))</f>
        <v/>
      </c>
      <c r="C336" s="109"/>
      <c r="D336" s="58"/>
      <c r="E336" s="109"/>
      <c r="F336" s="20"/>
      <c r="G336" s="104"/>
      <c r="H336" s="104"/>
      <c r="I336" s="169"/>
      <c r="J336" s="55"/>
      <c r="K336" s="103"/>
      <c r="L336" s="328"/>
      <c r="M336" s="53"/>
      <c r="N336" s="53"/>
      <c r="O336" s="53"/>
      <c r="P336" s="53"/>
      <c r="Q336" s="111"/>
      <c r="R336" s="111"/>
      <c r="S336" s="104"/>
      <c r="T336" s="104"/>
      <c r="U336" s="104"/>
      <c r="V336" s="21"/>
      <c r="W336" s="104"/>
      <c r="X336" s="104"/>
      <c r="Y336" s="104"/>
      <c r="Z336" s="20"/>
      <c r="AA336" s="20"/>
      <c r="AB336" s="104"/>
      <c r="AC336" s="120"/>
      <c r="AD336" s="104"/>
      <c r="AE336" s="25" t="str">
        <f t="shared" si="8"/>
        <v/>
      </c>
      <c r="AF336" s="104"/>
      <c r="AG336"/>
    </row>
    <row r="337" spans="1:33" ht="60" customHeight="1">
      <c r="A337" s="53"/>
      <c r="B337" s="31" t="str">
        <f>IF('PCA Licit, Dispensa, Inexi'!$A337="","",VLOOKUP(A337,dados!$A$1:$B$24,2,FALSE))</f>
        <v/>
      </c>
      <c r="C337" s="109"/>
      <c r="D337" s="58"/>
      <c r="E337" s="109"/>
      <c r="F337" s="20"/>
      <c r="G337" s="104"/>
      <c r="H337" s="104"/>
      <c r="I337" s="169"/>
      <c r="J337" s="55"/>
      <c r="K337" s="103"/>
      <c r="L337" s="328"/>
      <c r="M337" s="53"/>
      <c r="N337" s="53"/>
      <c r="O337" s="53"/>
      <c r="P337" s="53"/>
      <c r="Q337" s="111"/>
      <c r="R337" s="111"/>
      <c r="S337" s="104"/>
      <c r="T337" s="104"/>
      <c r="U337" s="104"/>
      <c r="V337" s="21"/>
      <c r="W337" s="104"/>
      <c r="X337" s="104"/>
      <c r="Y337" s="104"/>
      <c r="Z337" s="20"/>
      <c r="AA337" s="20"/>
      <c r="AB337" s="104"/>
      <c r="AC337" s="120"/>
      <c r="AD337" s="104"/>
      <c r="AE337" s="25" t="str">
        <f t="shared" si="8"/>
        <v/>
      </c>
      <c r="AF337" s="104"/>
      <c r="AG337"/>
    </row>
    <row r="338" spans="1:33" ht="60" customHeight="1">
      <c r="A338" s="53"/>
      <c r="B338" s="31" t="str">
        <f>IF('PCA Licit, Dispensa, Inexi'!$A338="","",VLOOKUP(A338,dados!$A$1:$B$24,2,FALSE))</f>
        <v/>
      </c>
      <c r="C338" s="109"/>
      <c r="D338" s="58"/>
      <c r="E338" s="109"/>
      <c r="F338" s="20"/>
      <c r="G338" s="104"/>
      <c r="H338" s="104"/>
      <c r="I338" s="169"/>
      <c r="J338" s="55"/>
      <c r="K338" s="103"/>
      <c r="L338" s="328"/>
      <c r="M338" s="53"/>
      <c r="N338" s="53"/>
      <c r="O338" s="53"/>
      <c r="P338" s="53"/>
      <c r="Q338" s="111"/>
      <c r="R338" s="111"/>
      <c r="S338" s="104"/>
      <c r="T338" s="104"/>
      <c r="U338" s="104"/>
      <c r="V338" s="21"/>
      <c r="W338" s="104"/>
      <c r="X338" s="104"/>
      <c r="Y338" s="104"/>
      <c r="Z338" s="20"/>
      <c r="AA338" s="20"/>
      <c r="AB338" s="104"/>
      <c r="AC338" s="120"/>
      <c r="AD338" s="104"/>
      <c r="AE338" s="25" t="str">
        <f t="shared" si="8"/>
        <v/>
      </c>
      <c r="AF338" s="104"/>
      <c r="AG338"/>
    </row>
    <row r="339" spans="1:33" ht="60" customHeight="1">
      <c r="A339" s="53"/>
      <c r="B339" s="31" t="str">
        <f>IF('PCA Licit, Dispensa, Inexi'!$A339="","",VLOOKUP(A339,dados!$A$1:$B$24,2,FALSE))</f>
        <v/>
      </c>
      <c r="C339" s="109"/>
      <c r="D339" s="58"/>
      <c r="E339" s="109"/>
      <c r="F339" s="20"/>
      <c r="G339" s="104"/>
      <c r="H339" s="104"/>
      <c r="I339" s="169"/>
      <c r="J339" s="55"/>
      <c r="K339" s="103"/>
      <c r="L339" s="328"/>
      <c r="M339" s="53"/>
      <c r="N339" s="53"/>
      <c r="O339" s="53"/>
      <c r="P339" s="53"/>
      <c r="Q339" s="111"/>
      <c r="R339" s="111"/>
      <c r="S339" s="104"/>
      <c r="T339" s="104"/>
      <c r="U339" s="104"/>
      <c r="V339" s="21"/>
      <c r="W339" s="104"/>
      <c r="X339" s="104"/>
      <c r="Y339" s="104"/>
      <c r="Z339" s="20"/>
      <c r="AA339" s="20"/>
      <c r="AB339" s="104"/>
      <c r="AC339" s="120"/>
      <c r="AD339" s="104"/>
      <c r="AE339" s="25" t="str">
        <f t="shared" si="8"/>
        <v/>
      </c>
      <c r="AF339" s="104"/>
      <c r="AG339"/>
    </row>
    <row r="340" spans="1:33" ht="60" customHeight="1">
      <c r="A340" s="53"/>
      <c r="B340" s="31" t="str">
        <f>IF('PCA Licit, Dispensa, Inexi'!$A340="","",VLOOKUP(A340,dados!$A$1:$B$24,2,FALSE))</f>
        <v/>
      </c>
      <c r="C340" s="109"/>
      <c r="D340" s="58"/>
      <c r="E340" s="109"/>
      <c r="F340" s="20"/>
      <c r="G340" s="104"/>
      <c r="H340" s="104"/>
      <c r="I340" s="169"/>
      <c r="J340" s="55"/>
      <c r="K340" s="103"/>
      <c r="L340" s="328"/>
      <c r="M340" s="53"/>
      <c r="N340" s="53"/>
      <c r="O340" s="53"/>
      <c r="P340" s="53"/>
      <c r="Q340" s="111"/>
      <c r="R340" s="111"/>
      <c r="S340" s="104"/>
      <c r="T340" s="104"/>
      <c r="U340" s="104"/>
      <c r="V340" s="21"/>
      <c r="W340" s="104"/>
      <c r="X340" s="104"/>
      <c r="Y340" s="104"/>
      <c r="Z340" s="20"/>
      <c r="AA340" s="20"/>
      <c r="AB340" s="104"/>
      <c r="AC340" s="120"/>
      <c r="AD340" s="104"/>
      <c r="AE340" s="25" t="str">
        <f t="shared" si="8"/>
        <v/>
      </c>
      <c r="AF340" s="104"/>
      <c r="AG340"/>
    </row>
    <row r="341" spans="1:33" ht="60" customHeight="1">
      <c r="A341" s="53"/>
      <c r="B341" s="31" t="str">
        <f>IF('PCA Licit, Dispensa, Inexi'!$A341="","",VLOOKUP(A341,dados!$A$1:$B$24,2,FALSE))</f>
        <v/>
      </c>
      <c r="C341" s="109"/>
      <c r="D341" s="58"/>
      <c r="E341" s="109"/>
      <c r="F341" s="20"/>
      <c r="G341" s="104"/>
      <c r="H341" s="104"/>
      <c r="I341" s="169"/>
      <c r="J341" s="55"/>
      <c r="K341" s="103"/>
      <c r="L341" s="328"/>
      <c r="M341" s="53"/>
      <c r="N341" s="53"/>
      <c r="O341" s="53"/>
      <c r="P341" s="53"/>
      <c r="Q341" s="111"/>
      <c r="R341" s="111"/>
      <c r="S341" s="104"/>
      <c r="T341" s="104"/>
      <c r="U341" s="104"/>
      <c r="V341" s="21"/>
      <c r="W341" s="104"/>
      <c r="X341" s="104"/>
      <c r="Y341" s="104"/>
      <c r="Z341" s="20"/>
      <c r="AA341" s="20"/>
      <c r="AB341" s="104"/>
      <c r="AC341" s="120"/>
      <c r="AD341" s="104"/>
      <c r="AE341" s="25" t="str">
        <f t="shared" si="8"/>
        <v/>
      </c>
      <c r="AF341" s="104"/>
      <c r="AG341"/>
    </row>
    <row r="342" spans="1:33" ht="60" customHeight="1">
      <c r="A342" s="53"/>
      <c r="B342" s="31" t="str">
        <f>IF('PCA Licit, Dispensa, Inexi'!$A342="","",VLOOKUP(A342,dados!$A$1:$B$24,2,FALSE))</f>
        <v/>
      </c>
      <c r="C342" s="109"/>
      <c r="D342" s="58"/>
      <c r="E342" s="109"/>
      <c r="F342" s="20"/>
      <c r="G342" s="104"/>
      <c r="H342" s="104"/>
      <c r="I342" s="169"/>
      <c r="J342" s="55"/>
      <c r="K342" s="103"/>
      <c r="L342" s="328"/>
      <c r="M342" s="53"/>
      <c r="N342" s="53"/>
      <c r="O342" s="53"/>
      <c r="P342" s="53"/>
      <c r="Q342" s="111"/>
      <c r="R342" s="111"/>
      <c r="S342" s="104"/>
      <c r="T342" s="104"/>
      <c r="U342" s="104"/>
      <c r="V342" s="21"/>
      <c r="W342" s="104"/>
      <c r="X342" s="104"/>
      <c r="Y342" s="104"/>
      <c r="Z342" s="20"/>
      <c r="AA342" s="20"/>
      <c r="AB342" s="104"/>
      <c r="AC342" s="120"/>
      <c r="AD342" s="104"/>
      <c r="AE342" s="25" t="str">
        <f t="shared" si="8"/>
        <v/>
      </c>
      <c r="AF342" s="104"/>
      <c r="AG342"/>
    </row>
    <row r="343" spans="1:33" ht="60" customHeight="1">
      <c r="A343" s="53"/>
      <c r="B343" s="31" t="str">
        <f>IF('PCA Licit, Dispensa, Inexi'!$A343="","",VLOOKUP(A343,dados!$A$1:$B$24,2,FALSE))</f>
        <v/>
      </c>
      <c r="C343" s="109"/>
      <c r="D343" s="58"/>
      <c r="E343" s="109"/>
      <c r="F343" s="20"/>
      <c r="G343" s="104"/>
      <c r="H343" s="104"/>
      <c r="I343" s="169"/>
      <c r="J343" s="55"/>
      <c r="K343" s="103"/>
      <c r="L343" s="328"/>
      <c r="M343" s="53"/>
      <c r="N343" s="53"/>
      <c r="O343" s="53"/>
      <c r="P343" s="53"/>
      <c r="Q343" s="111"/>
      <c r="R343" s="111"/>
      <c r="S343" s="104"/>
      <c r="T343" s="104"/>
      <c r="U343" s="104"/>
      <c r="V343" s="21"/>
      <c r="W343" s="104"/>
      <c r="X343" s="104"/>
      <c r="Y343" s="104"/>
      <c r="Z343" s="20"/>
      <c r="AA343" s="20"/>
      <c r="AB343" s="104"/>
      <c r="AC343" s="120"/>
      <c r="AD343" s="104"/>
      <c r="AE343" s="25" t="str">
        <f t="shared" si="8"/>
        <v/>
      </c>
      <c r="AF343" s="104"/>
      <c r="AG343"/>
    </row>
    <row r="344" spans="1:33" ht="60" customHeight="1">
      <c r="A344" s="53"/>
      <c r="B344" s="31" t="str">
        <f>IF('PCA Licit, Dispensa, Inexi'!$A344="","",VLOOKUP(A344,dados!$A$1:$B$24,2,FALSE))</f>
        <v/>
      </c>
      <c r="C344" s="109"/>
      <c r="D344" s="58"/>
      <c r="E344" s="109"/>
      <c r="F344" s="20"/>
      <c r="G344" s="104"/>
      <c r="H344" s="104"/>
      <c r="I344" s="169"/>
      <c r="J344" s="55"/>
      <c r="K344" s="103"/>
      <c r="L344" s="328"/>
      <c r="M344" s="53"/>
      <c r="N344" s="53"/>
      <c r="O344" s="53"/>
      <c r="P344" s="53"/>
      <c r="Q344" s="111"/>
      <c r="R344" s="111"/>
      <c r="S344" s="104"/>
      <c r="T344" s="104"/>
      <c r="U344" s="104"/>
      <c r="V344" s="21"/>
      <c r="W344" s="104"/>
      <c r="X344" s="104"/>
      <c r="Y344" s="104"/>
      <c r="Z344" s="20"/>
      <c r="AA344" s="20"/>
      <c r="AB344" s="104"/>
      <c r="AC344" s="120"/>
      <c r="AD344" s="104"/>
      <c r="AE344" s="25" t="str">
        <f t="shared" si="8"/>
        <v/>
      </c>
      <c r="AF344" s="104"/>
      <c r="AG344"/>
    </row>
    <row r="345" spans="1:33" ht="60" customHeight="1">
      <c r="A345" s="53"/>
      <c r="B345" s="31" t="str">
        <f>IF('PCA Licit, Dispensa, Inexi'!$A345="","",VLOOKUP(A345,dados!$A$1:$B$24,2,FALSE))</f>
        <v/>
      </c>
      <c r="C345" s="109"/>
      <c r="D345" s="58"/>
      <c r="E345" s="109"/>
      <c r="F345" s="20"/>
      <c r="G345" s="104"/>
      <c r="H345" s="104"/>
      <c r="I345" s="169"/>
      <c r="J345" s="55"/>
      <c r="K345" s="103"/>
      <c r="L345" s="328"/>
      <c r="M345" s="53"/>
      <c r="N345" s="53"/>
      <c r="O345" s="53"/>
      <c r="P345" s="53"/>
      <c r="Q345" s="111"/>
      <c r="R345" s="111"/>
      <c r="S345" s="104"/>
      <c r="T345" s="104"/>
      <c r="U345" s="104"/>
      <c r="V345" s="21"/>
      <c r="W345" s="104"/>
      <c r="X345" s="104"/>
      <c r="Y345" s="104"/>
      <c r="Z345" s="20"/>
      <c r="AA345" s="20"/>
      <c r="AB345" s="104"/>
      <c r="AC345" s="120"/>
      <c r="AD345" s="104"/>
      <c r="AE345" s="25" t="str">
        <f t="shared" si="8"/>
        <v/>
      </c>
      <c r="AF345" s="104"/>
      <c r="AG345"/>
    </row>
    <row r="346" spans="1:33" ht="60" customHeight="1">
      <c r="A346" s="53"/>
      <c r="B346" s="31" t="str">
        <f>IF('PCA Licit, Dispensa, Inexi'!$A346="","",VLOOKUP(A346,dados!$A$1:$B$24,2,FALSE))</f>
        <v/>
      </c>
      <c r="C346" s="109"/>
      <c r="D346" s="58"/>
      <c r="E346" s="109"/>
      <c r="F346" s="20"/>
      <c r="G346" s="104"/>
      <c r="H346" s="104"/>
      <c r="I346" s="169"/>
      <c r="J346" s="55"/>
      <c r="K346" s="103"/>
      <c r="L346" s="328"/>
      <c r="M346" s="53"/>
      <c r="N346" s="53"/>
      <c r="O346" s="53"/>
      <c r="P346" s="53"/>
      <c r="Q346" s="111"/>
      <c r="R346" s="111"/>
      <c r="S346" s="104"/>
      <c r="T346" s="104"/>
      <c r="U346" s="104"/>
      <c r="V346" s="21"/>
      <c r="W346" s="104"/>
      <c r="X346" s="104"/>
      <c r="Y346" s="104"/>
      <c r="Z346" s="20"/>
      <c r="AA346" s="20"/>
      <c r="AB346" s="104"/>
      <c r="AC346" s="120"/>
      <c r="AD346" s="104"/>
      <c r="AE346" s="25" t="str">
        <f t="shared" si="8"/>
        <v/>
      </c>
      <c r="AF346" s="104"/>
      <c r="AG346"/>
    </row>
    <row r="347" spans="1:33" ht="60" customHeight="1">
      <c r="A347" s="53"/>
      <c r="B347" s="31" t="str">
        <f>IF('PCA Licit, Dispensa, Inexi'!$A347="","",VLOOKUP(A347,dados!$A$1:$B$24,2,FALSE))</f>
        <v/>
      </c>
      <c r="C347" s="109"/>
      <c r="D347" s="58"/>
      <c r="E347" s="109"/>
      <c r="F347" s="20"/>
      <c r="G347" s="104"/>
      <c r="H347" s="104"/>
      <c r="I347" s="169"/>
      <c r="J347" s="55"/>
      <c r="K347" s="103"/>
      <c r="L347" s="328"/>
      <c r="M347" s="53"/>
      <c r="N347" s="53"/>
      <c r="O347" s="53"/>
      <c r="P347" s="53"/>
      <c r="Q347" s="111"/>
      <c r="R347" s="111"/>
      <c r="S347" s="104"/>
      <c r="T347" s="104"/>
      <c r="U347" s="104"/>
      <c r="V347" s="21"/>
      <c r="W347" s="104"/>
      <c r="X347" s="104"/>
      <c r="Y347" s="104"/>
      <c r="Z347" s="20"/>
      <c r="AA347" s="20"/>
      <c r="AB347" s="104"/>
      <c r="AC347" s="120"/>
      <c r="AD347" s="104"/>
      <c r="AE347" s="25" t="str">
        <f t="shared" si="8"/>
        <v/>
      </c>
      <c r="AF347" s="104"/>
      <c r="AG347"/>
    </row>
    <row r="348" spans="1:33" ht="60" customHeight="1">
      <c r="A348" s="53"/>
      <c r="B348" s="31" t="str">
        <f>IF('PCA Licit, Dispensa, Inexi'!$A348="","",VLOOKUP(A348,dados!$A$1:$B$24,2,FALSE))</f>
        <v/>
      </c>
      <c r="C348" s="109"/>
      <c r="D348" s="58"/>
      <c r="E348" s="109"/>
      <c r="F348" s="20"/>
      <c r="G348" s="104"/>
      <c r="H348" s="104"/>
      <c r="I348" s="169"/>
      <c r="J348" s="55"/>
      <c r="K348" s="103"/>
      <c r="L348" s="328"/>
      <c r="M348" s="53"/>
      <c r="N348" s="53"/>
      <c r="O348" s="53"/>
      <c r="P348" s="53"/>
      <c r="Q348" s="111"/>
      <c r="R348" s="111"/>
      <c r="S348" s="104"/>
      <c r="T348" s="104"/>
      <c r="U348" s="104"/>
      <c r="V348" s="21"/>
      <c r="W348" s="104"/>
      <c r="X348" s="104"/>
      <c r="Y348" s="104"/>
      <c r="Z348" s="20"/>
      <c r="AA348" s="20"/>
      <c r="AB348" s="104"/>
      <c r="AC348" s="120"/>
      <c r="AD348" s="104"/>
      <c r="AE348" s="25" t="str">
        <f t="shared" si="8"/>
        <v/>
      </c>
      <c r="AF348" s="104"/>
      <c r="AG348"/>
    </row>
    <row r="349" spans="1:33" ht="60" customHeight="1">
      <c r="A349" s="53"/>
      <c r="B349" s="31" t="str">
        <f>IF('PCA Licit, Dispensa, Inexi'!$A349="","",VLOOKUP(A349,dados!$A$1:$B$24,2,FALSE))</f>
        <v/>
      </c>
      <c r="C349" s="109"/>
      <c r="D349" s="58"/>
      <c r="E349" s="109"/>
      <c r="F349" s="20"/>
      <c r="G349" s="104"/>
      <c r="H349" s="104"/>
      <c r="I349" s="169"/>
      <c r="J349" s="55"/>
      <c r="K349" s="103"/>
      <c r="L349" s="328"/>
      <c r="M349" s="53"/>
      <c r="N349" s="53"/>
      <c r="O349" s="53"/>
      <c r="P349" s="53"/>
      <c r="Q349" s="111"/>
      <c r="R349" s="111"/>
      <c r="S349" s="104"/>
      <c r="T349" s="104"/>
      <c r="U349" s="104"/>
      <c r="V349" s="21"/>
      <c r="W349" s="104"/>
      <c r="X349" s="104"/>
      <c r="Y349" s="104"/>
      <c r="Z349" s="20"/>
      <c r="AA349" s="20"/>
      <c r="AB349" s="104"/>
      <c r="AC349" s="120"/>
      <c r="AD349" s="104"/>
      <c r="AE349" s="25" t="str">
        <f t="shared" si="8"/>
        <v/>
      </c>
      <c r="AF349" s="104"/>
      <c r="AG349"/>
    </row>
    <row r="350" spans="1:33" ht="60" customHeight="1">
      <c r="A350" s="53"/>
      <c r="B350" s="31" t="str">
        <f>IF('PCA Licit, Dispensa, Inexi'!$A350="","",VLOOKUP(A350,dados!$A$1:$B$24,2,FALSE))</f>
        <v/>
      </c>
      <c r="C350" s="109"/>
      <c r="D350" s="58"/>
      <c r="E350" s="109"/>
      <c r="F350" s="20"/>
      <c r="G350" s="104"/>
      <c r="H350" s="104"/>
      <c r="I350" s="169"/>
      <c r="J350" s="55"/>
      <c r="K350" s="103"/>
      <c r="L350" s="328"/>
      <c r="M350" s="53"/>
      <c r="N350" s="53"/>
      <c r="O350" s="53"/>
      <c r="P350" s="53"/>
      <c r="Q350" s="111"/>
      <c r="R350" s="111"/>
      <c r="S350" s="104"/>
      <c r="T350" s="104"/>
      <c r="U350" s="104"/>
      <c r="V350" s="21"/>
      <c r="W350" s="104"/>
      <c r="X350" s="104"/>
      <c r="Y350" s="104"/>
      <c r="Z350" s="20"/>
      <c r="AA350" s="20"/>
      <c r="AB350" s="104"/>
      <c r="AC350" s="120"/>
      <c r="AD350" s="104"/>
      <c r="AE350" s="25" t="str">
        <f t="shared" si="8"/>
        <v/>
      </c>
      <c r="AF350" s="104"/>
      <c r="AG350"/>
    </row>
    <row r="351" spans="1:33" ht="60" customHeight="1">
      <c r="A351" s="53"/>
      <c r="B351" s="31" t="str">
        <f>IF('PCA Licit, Dispensa, Inexi'!$A351="","",VLOOKUP(A351,dados!$A$1:$B$24,2,FALSE))</f>
        <v/>
      </c>
      <c r="C351" s="109"/>
      <c r="D351" s="58"/>
      <c r="E351" s="109"/>
      <c r="F351" s="20"/>
      <c r="G351" s="104"/>
      <c r="H351" s="104"/>
      <c r="I351" s="169"/>
      <c r="J351" s="55"/>
      <c r="K351" s="103"/>
      <c r="L351" s="328"/>
      <c r="M351" s="53"/>
      <c r="N351" s="53"/>
      <c r="O351" s="53"/>
      <c r="P351" s="53"/>
      <c r="Q351" s="111"/>
      <c r="R351" s="111"/>
      <c r="S351" s="104"/>
      <c r="T351" s="104"/>
      <c r="U351" s="104"/>
      <c r="V351" s="21"/>
      <c r="W351" s="104"/>
      <c r="X351" s="104"/>
      <c r="Y351" s="104"/>
      <c r="Z351" s="20"/>
      <c r="AA351" s="20"/>
      <c r="AB351" s="104"/>
      <c r="AC351" s="120"/>
      <c r="AD351" s="104"/>
      <c r="AE351" s="25" t="str">
        <f t="shared" si="8"/>
        <v/>
      </c>
      <c r="AF351" s="104"/>
      <c r="AG351"/>
    </row>
    <row r="352" spans="1:33" ht="60" customHeight="1">
      <c r="A352" s="53"/>
      <c r="B352" s="31" t="str">
        <f>IF('PCA Licit, Dispensa, Inexi'!$A352="","",VLOOKUP(A352,dados!$A$1:$B$24,2,FALSE))</f>
        <v/>
      </c>
      <c r="C352" s="109"/>
      <c r="D352" s="58"/>
      <c r="E352" s="109"/>
      <c r="F352" s="20"/>
      <c r="G352" s="104"/>
      <c r="H352" s="104"/>
      <c r="I352" s="169"/>
      <c r="J352" s="55"/>
      <c r="K352" s="103"/>
      <c r="L352" s="328"/>
      <c r="M352" s="53"/>
      <c r="N352" s="53"/>
      <c r="O352" s="53"/>
      <c r="P352" s="53"/>
      <c r="Q352" s="111"/>
      <c r="R352" s="111"/>
      <c r="S352" s="104"/>
      <c r="T352" s="104"/>
      <c r="U352" s="104"/>
      <c r="V352" s="21"/>
      <c r="W352" s="104"/>
      <c r="X352" s="104"/>
      <c r="Y352" s="104"/>
      <c r="Z352" s="20"/>
      <c r="AA352" s="20"/>
      <c r="AB352" s="104"/>
      <c r="AC352" s="120"/>
      <c r="AD352" s="104"/>
      <c r="AE352" s="25" t="str">
        <f t="shared" si="8"/>
        <v/>
      </c>
      <c r="AF352" s="104"/>
      <c r="AG352"/>
    </row>
    <row r="353" spans="1:33" ht="60" customHeight="1">
      <c r="A353" s="53"/>
      <c r="B353" s="31" t="str">
        <f>IF('PCA Licit, Dispensa, Inexi'!$A353="","",VLOOKUP(A353,dados!$A$1:$B$24,2,FALSE))</f>
        <v/>
      </c>
      <c r="C353" s="109"/>
      <c r="D353" s="58"/>
      <c r="E353" s="109"/>
      <c r="F353" s="20"/>
      <c r="G353" s="104"/>
      <c r="H353" s="104"/>
      <c r="I353" s="169"/>
      <c r="J353" s="55"/>
      <c r="K353" s="103"/>
      <c r="L353" s="328"/>
      <c r="M353" s="53"/>
      <c r="N353" s="53"/>
      <c r="O353" s="53"/>
      <c r="P353" s="53"/>
      <c r="Q353" s="111"/>
      <c r="R353" s="111"/>
      <c r="S353" s="104"/>
      <c r="T353" s="104"/>
      <c r="U353" s="104"/>
      <c r="V353" s="21"/>
      <c r="W353" s="104"/>
      <c r="X353" s="104"/>
      <c r="Y353" s="104"/>
      <c r="Z353" s="20"/>
      <c r="AA353" s="20"/>
      <c r="AB353" s="104"/>
      <c r="AC353" s="120"/>
      <c r="AD353" s="104"/>
      <c r="AE353" s="25" t="str">
        <f t="shared" si="8"/>
        <v/>
      </c>
      <c r="AF353" s="104"/>
      <c r="AG353"/>
    </row>
    <row r="354" spans="1:33" ht="60" customHeight="1">
      <c r="A354" s="53"/>
      <c r="B354" s="31" t="str">
        <f>IF('PCA Licit, Dispensa, Inexi'!$A354="","",VLOOKUP(A354,dados!$A$1:$B$24,2,FALSE))</f>
        <v/>
      </c>
      <c r="C354" s="109"/>
      <c r="D354" s="58"/>
      <c r="E354" s="109"/>
      <c r="F354" s="20"/>
      <c r="G354" s="104"/>
      <c r="H354" s="104"/>
      <c r="I354" s="169"/>
      <c r="J354" s="55"/>
      <c r="K354" s="103"/>
      <c r="L354" s="328"/>
      <c r="M354" s="53"/>
      <c r="N354" s="53"/>
      <c r="O354" s="53"/>
      <c r="P354" s="53"/>
      <c r="Q354" s="111"/>
      <c r="R354" s="111"/>
      <c r="S354" s="104"/>
      <c r="T354" s="104"/>
      <c r="U354" s="104"/>
      <c r="V354" s="21"/>
      <c r="W354" s="104"/>
      <c r="X354" s="104"/>
      <c r="Y354" s="104"/>
      <c r="Z354" s="20"/>
      <c r="AA354" s="20"/>
      <c r="AB354" s="104"/>
      <c r="AC354" s="120"/>
      <c r="AD354" s="104"/>
      <c r="AE354" s="25" t="str">
        <f t="shared" si="8"/>
        <v/>
      </c>
      <c r="AF354" s="104"/>
      <c r="AG354"/>
    </row>
    <row r="355" spans="1:33" ht="60" customHeight="1">
      <c r="A355" s="53"/>
      <c r="B355" s="31" t="str">
        <f>IF('PCA Licit, Dispensa, Inexi'!$A355="","",VLOOKUP(A355,dados!$A$1:$B$24,2,FALSE))</f>
        <v/>
      </c>
      <c r="C355" s="109"/>
      <c r="D355" s="58"/>
      <c r="E355" s="109"/>
      <c r="F355" s="20"/>
      <c r="G355" s="104"/>
      <c r="H355" s="104"/>
      <c r="I355" s="169"/>
      <c r="J355" s="55"/>
      <c r="K355" s="103"/>
      <c r="L355" s="328"/>
      <c r="M355" s="53"/>
      <c r="N355" s="53"/>
      <c r="O355" s="53"/>
      <c r="P355" s="53"/>
      <c r="Q355" s="111"/>
      <c r="R355" s="111"/>
      <c r="S355" s="104"/>
      <c r="T355" s="104"/>
      <c r="U355" s="104"/>
      <c r="V355" s="21"/>
      <c r="W355" s="104"/>
      <c r="X355" s="104"/>
      <c r="Y355" s="104"/>
      <c r="Z355" s="20"/>
      <c r="AA355" s="20"/>
      <c r="AB355" s="104"/>
      <c r="AC355" s="120"/>
      <c r="AD355" s="104"/>
      <c r="AE355" s="25" t="str">
        <f t="shared" si="8"/>
        <v/>
      </c>
      <c r="AF355" s="104"/>
      <c r="AG355"/>
    </row>
    <row r="356" spans="1:33" ht="60" customHeight="1">
      <c r="A356" s="53"/>
      <c r="B356" s="31" t="str">
        <f>IF('PCA Licit, Dispensa, Inexi'!$A356="","",VLOOKUP(A356,dados!$A$1:$B$24,2,FALSE))</f>
        <v/>
      </c>
      <c r="C356" s="109"/>
      <c r="D356" s="58"/>
      <c r="E356" s="109"/>
      <c r="F356" s="20"/>
      <c r="G356" s="104"/>
      <c r="H356" s="104"/>
      <c r="I356" s="169"/>
      <c r="J356" s="55"/>
      <c r="K356" s="103"/>
      <c r="L356" s="328"/>
      <c r="M356" s="53"/>
      <c r="N356" s="53"/>
      <c r="O356" s="53"/>
      <c r="P356" s="53"/>
      <c r="Q356" s="111"/>
      <c r="R356" s="111"/>
      <c r="S356" s="104"/>
      <c r="T356" s="104"/>
      <c r="U356" s="104"/>
      <c r="V356" s="21"/>
      <c r="W356" s="104"/>
      <c r="X356" s="104"/>
      <c r="Y356" s="104"/>
      <c r="Z356" s="20"/>
      <c r="AA356" s="20"/>
      <c r="AB356" s="104"/>
      <c r="AC356" s="120"/>
      <c r="AD356" s="104"/>
      <c r="AE356" s="25" t="str">
        <f t="shared" si="8"/>
        <v/>
      </c>
      <c r="AF356" s="104"/>
      <c r="AG356"/>
    </row>
    <row r="357" spans="1:33" ht="60" customHeight="1">
      <c r="A357" s="53"/>
      <c r="B357" s="31" t="str">
        <f>IF('PCA Licit, Dispensa, Inexi'!$A357="","",VLOOKUP(A357,dados!$A$1:$B$24,2,FALSE))</f>
        <v/>
      </c>
      <c r="C357" s="109"/>
      <c r="D357" s="58"/>
      <c r="E357" s="109"/>
      <c r="F357" s="20"/>
      <c r="G357" s="104"/>
      <c r="H357" s="104"/>
      <c r="I357" s="169"/>
      <c r="J357" s="55"/>
      <c r="K357" s="103"/>
      <c r="L357" s="328"/>
      <c r="M357" s="53"/>
      <c r="N357" s="53"/>
      <c r="O357" s="53"/>
      <c r="P357" s="53"/>
      <c r="Q357" s="111"/>
      <c r="R357" s="111"/>
      <c r="S357" s="104"/>
      <c r="T357" s="104"/>
      <c r="U357" s="104"/>
      <c r="V357" s="21"/>
      <c r="W357" s="104"/>
      <c r="X357" s="104"/>
      <c r="Y357" s="104"/>
      <c r="Z357" s="20"/>
      <c r="AA357" s="20"/>
      <c r="AB357" s="104"/>
      <c r="AC357" s="120"/>
      <c r="AD357" s="104"/>
      <c r="AE357" s="25" t="str">
        <f t="shared" si="8"/>
        <v/>
      </c>
      <c r="AF357" s="104"/>
      <c r="AG357"/>
    </row>
    <row r="358" spans="1:33" ht="60" customHeight="1">
      <c r="A358" s="53"/>
      <c r="B358" s="31" t="str">
        <f>IF('PCA Licit, Dispensa, Inexi'!$A358="","",VLOOKUP(A358,dados!$A$1:$B$24,2,FALSE))</f>
        <v/>
      </c>
      <c r="C358" s="109"/>
      <c r="D358" s="58"/>
      <c r="E358" s="109"/>
      <c r="F358" s="20"/>
      <c r="G358" s="104"/>
      <c r="H358" s="104"/>
      <c r="I358" s="169"/>
      <c r="J358" s="55"/>
      <c r="K358" s="103"/>
      <c r="L358" s="328"/>
      <c r="M358" s="53"/>
      <c r="N358" s="53"/>
      <c r="O358" s="53"/>
      <c r="P358" s="53"/>
      <c r="Q358" s="111"/>
      <c r="R358" s="111"/>
      <c r="S358" s="104"/>
      <c r="T358" s="104"/>
      <c r="U358" s="104"/>
      <c r="V358" s="21"/>
      <c r="W358" s="104"/>
      <c r="X358" s="104"/>
      <c r="Y358" s="104"/>
      <c r="Z358" s="20"/>
      <c r="AA358" s="20"/>
      <c r="AB358" s="104"/>
      <c r="AC358" s="120"/>
      <c r="AD358" s="104"/>
      <c r="AE358" s="25" t="str">
        <f t="shared" ref="AE358:AE421" si="9">IF(AD358="","",DATEDIF(X358,AD358,"d"))</f>
        <v/>
      </c>
      <c r="AF358" s="104"/>
      <c r="AG358"/>
    </row>
    <row r="359" spans="1:33" ht="60" customHeight="1">
      <c r="A359" s="53"/>
      <c r="B359" s="31" t="str">
        <f>IF('PCA Licit, Dispensa, Inexi'!$A359="","",VLOOKUP(A359,dados!$A$1:$B$24,2,FALSE))</f>
        <v/>
      </c>
      <c r="C359" s="109"/>
      <c r="D359" s="58"/>
      <c r="E359" s="109"/>
      <c r="F359" s="20"/>
      <c r="G359" s="104"/>
      <c r="H359" s="104"/>
      <c r="I359" s="169"/>
      <c r="J359" s="55"/>
      <c r="K359" s="103"/>
      <c r="L359" s="328"/>
      <c r="M359" s="53"/>
      <c r="N359" s="53"/>
      <c r="O359" s="53"/>
      <c r="P359" s="53"/>
      <c r="Q359" s="111"/>
      <c r="R359" s="111"/>
      <c r="S359" s="104"/>
      <c r="T359" s="104"/>
      <c r="U359" s="104"/>
      <c r="V359" s="21"/>
      <c r="W359" s="104"/>
      <c r="X359" s="104"/>
      <c r="Y359" s="104"/>
      <c r="Z359" s="20"/>
      <c r="AA359" s="20"/>
      <c r="AB359" s="104"/>
      <c r="AC359" s="120"/>
      <c r="AD359" s="104"/>
      <c r="AE359" s="25" t="str">
        <f t="shared" si="9"/>
        <v/>
      </c>
      <c r="AF359" s="104"/>
      <c r="AG359"/>
    </row>
    <row r="360" spans="1:33" ht="60" customHeight="1">
      <c r="A360" s="53"/>
      <c r="B360" s="31" t="str">
        <f>IF('PCA Licit, Dispensa, Inexi'!$A360="","",VLOOKUP(A360,dados!$A$1:$B$24,2,FALSE))</f>
        <v/>
      </c>
      <c r="C360" s="109"/>
      <c r="D360" s="58"/>
      <c r="E360" s="109"/>
      <c r="F360" s="20"/>
      <c r="G360" s="104"/>
      <c r="H360" s="104"/>
      <c r="I360" s="169"/>
      <c r="J360" s="55"/>
      <c r="K360" s="103"/>
      <c r="L360" s="328"/>
      <c r="M360" s="53"/>
      <c r="N360" s="53"/>
      <c r="O360" s="53"/>
      <c r="P360" s="53"/>
      <c r="Q360" s="111"/>
      <c r="R360" s="111"/>
      <c r="S360" s="104"/>
      <c r="T360" s="104"/>
      <c r="U360" s="104"/>
      <c r="V360" s="21"/>
      <c r="W360" s="104"/>
      <c r="X360" s="104"/>
      <c r="Y360" s="104"/>
      <c r="Z360" s="20"/>
      <c r="AA360" s="20"/>
      <c r="AB360" s="104"/>
      <c r="AC360" s="120"/>
      <c r="AD360" s="104"/>
      <c r="AE360" s="25" t="str">
        <f t="shared" si="9"/>
        <v/>
      </c>
      <c r="AF360" s="104"/>
      <c r="AG360"/>
    </row>
    <row r="361" spans="1:33" ht="60" customHeight="1">
      <c r="A361" s="53"/>
      <c r="B361" s="31" t="str">
        <f>IF('PCA Licit, Dispensa, Inexi'!$A361="","",VLOOKUP(A361,dados!$A$1:$B$24,2,FALSE))</f>
        <v/>
      </c>
      <c r="C361" s="109"/>
      <c r="D361" s="58"/>
      <c r="E361" s="109"/>
      <c r="F361" s="20"/>
      <c r="G361" s="104"/>
      <c r="H361" s="104"/>
      <c r="I361" s="169"/>
      <c r="J361" s="55"/>
      <c r="K361" s="103"/>
      <c r="L361" s="328"/>
      <c r="M361" s="53"/>
      <c r="N361" s="53"/>
      <c r="O361" s="53"/>
      <c r="P361" s="53"/>
      <c r="Q361" s="111"/>
      <c r="R361" s="111"/>
      <c r="S361" s="104"/>
      <c r="T361" s="104"/>
      <c r="U361" s="104"/>
      <c r="V361" s="21"/>
      <c r="W361" s="104"/>
      <c r="X361" s="104"/>
      <c r="Y361" s="104"/>
      <c r="Z361" s="20"/>
      <c r="AA361" s="20"/>
      <c r="AB361" s="104"/>
      <c r="AC361" s="120"/>
      <c r="AD361" s="104"/>
      <c r="AE361" s="25" t="str">
        <f t="shared" si="9"/>
        <v/>
      </c>
      <c r="AF361" s="104"/>
      <c r="AG361"/>
    </row>
    <row r="362" spans="1:33" ht="60" customHeight="1">
      <c r="A362" s="53"/>
      <c r="B362" s="31" t="str">
        <f>IF('PCA Licit, Dispensa, Inexi'!$A362="","",VLOOKUP(A362,dados!$A$1:$B$24,2,FALSE))</f>
        <v/>
      </c>
      <c r="C362" s="109"/>
      <c r="D362" s="58"/>
      <c r="E362" s="109"/>
      <c r="F362" s="20"/>
      <c r="G362" s="104"/>
      <c r="H362" s="104"/>
      <c r="I362" s="169"/>
      <c r="J362" s="55"/>
      <c r="K362" s="103"/>
      <c r="L362" s="328"/>
      <c r="M362" s="53"/>
      <c r="N362" s="53"/>
      <c r="O362" s="53"/>
      <c r="P362" s="53"/>
      <c r="Q362" s="111"/>
      <c r="R362" s="111"/>
      <c r="S362" s="104"/>
      <c r="T362" s="104"/>
      <c r="U362" s="104"/>
      <c r="V362" s="21"/>
      <c r="W362" s="104"/>
      <c r="X362" s="104"/>
      <c r="Y362" s="104"/>
      <c r="Z362" s="20"/>
      <c r="AA362" s="20"/>
      <c r="AB362" s="104"/>
      <c r="AC362" s="120"/>
      <c r="AD362" s="104"/>
      <c r="AE362" s="25" t="str">
        <f t="shared" si="9"/>
        <v/>
      </c>
      <c r="AF362" s="104"/>
      <c r="AG362"/>
    </row>
    <row r="363" spans="1:33" ht="60" customHeight="1">
      <c r="A363" s="53"/>
      <c r="B363" s="31" t="str">
        <f>IF('PCA Licit, Dispensa, Inexi'!$A363="","",VLOOKUP(A363,dados!$A$1:$B$24,2,FALSE))</f>
        <v/>
      </c>
      <c r="C363" s="109"/>
      <c r="D363" s="58"/>
      <c r="E363" s="109"/>
      <c r="F363" s="20"/>
      <c r="G363" s="104"/>
      <c r="H363" s="104"/>
      <c r="I363" s="169"/>
      <c r="J363" s="55"/>
      <c r="K363" s="103"/>
      <c r="L363" s="328"/>
      <c r="M363" s="53"/>
      <c r="N363" s="53"/>
      <c r="O363" s="53"/>
      <c r="P363" s="53"/>
      <c r="Q363" s="111"/>
      <c r="R363" s="111"/>
      <c r="S363" s="104"/>
      <c r="T363" s="104"/>
      <c r="U363" s="104"/>
      <c r="V363" s="21"/>
      <c r="W363" s="104"/>
      <c r="X363" s="104"/>
      <c r="Y363" s="104"/>
      <c r="Z363" s="20"/>
      <c r="AA363" s="20"/>
      <c r="AB363" s="104"/>
      <c r="AC363" s="120"/>
      <c r="AD363" s="104"/>
      <c r="AE363" s="25" t="str">
        <f t="shared" si="9"/>
        <v/>
      </c>
      <c r="AF363" s="104"/>
      <c r="AG363"/>
    </row>
    <row r="364" spans="1:33" ht="60" customHeight="1">
      <c r="A364" s="53"/>
      <c r="B364" s="31" t="str">
        <f>IF('PCA Licit, Dispensa, Inexi'!$A364="","",VLOOKUP(A364,dados!$A$1:$B$24,2,FALSE))</f>
        <v/>
      </c>
      <c r="C364" s="109"/>
      <c r="D364" s="58"/>
      <c r="E364" s="109"/>
      <c r="F364" s="20"/>
      <c r="G364" s="104"/>
      <c r="H364" s="104"/>
      <c r="I364" s="169"/>
      <c r="J364" s="55"/>
      <c r="K364" s="103"/>
      <c r="L364" s="328"/>
      <c r="M364" s="53"/>
      <c r="N364" s="53"/>
      <c r="O364" s="53"/>
      <c r="P364" s="53"/>
      <c r="Q364" s="111"/>
      <c r="R364" s="111"/>
      <c r="S364" s="104"/>
      <c r="T364" s="104"/>
      <c r="U364" s="104"/>
      <c r="V364" s="21"/>
      <c r="W364" s="104"/>
      <c r="X364" s="104"/>
      <c r="Y364" s="104"/>
      <c r="Z364" s="20"/>
      <c r="AA364" s="20"/>
      <c r="AB364" s="104"/>
      <c r="AC364" s="120"/>
      <c r="AD364" s="104"/>
      <c r="AE364" s="25" t="str">
        <f t="shared" si="9"/>
        <v/>
      </c>
      <c r="AF364" s="104"/>
      <c r="AG364"/>
    </row>
    <row r="365" spans="1:33" ht="60" customHeight="1">
      <c r="A365" s="53"/>
      <c r="B365" s="31" t="str">
        <f>IF('PCA Licit, Dispensa, Inexi'!$A365="","",VLOOKUP(A365,dados!$A$1:$B$24,2,FALSE))</f>
        <v/>
      </c>
      <c r="C365" s="109"/>
      <c r="D365" s="58"/>
      <c r="E365" s="109"/>
      <c r="F365" s="20"/>
      <c r="G365" s="104"/>
      <c r="H365" s="104"/>
      <c r="I365" s="169"/>
      <c r="J365" s="55"/>
      <c r="K365" s="103"/>
      <c r="L365" s="328"/>
      <c r="M365" s="53"/>
      <c r="N365" s="53"/>
      <c r="O365" s="53"/>
      <c r="P365" s="53"/>
      <c r="Q365" s="111"/>
      <c r="R365" s="111"/>
      <c r="S365" s="104"/>
      <c r="T365" s="104"/>
      <c r="U365" s="104"/>
      <c r="V365" s="21"/>
      <c r="W365" s="104"/>
      <c r="X365" s="104"/>
      <c r="Y365" s="104"/>
      <c r="Z365" s="20"/>
      <c r="AA365" s="20"/>
      <c r="AB365" s="104"/>
      <c r="AC365" s="120"/>
      <c r="AD365" s="104"/>
      <c r="AE365" s="25" t="str">
        <f t="shared" si="9"/>
        <v/>
      </c>
      <c r="AF365" s="104"/>
      <c r="AG365"/>
    </row>
    <row r="366" spans="1:33" ht="60" customHeight="1">
      <c r="A366" s="53"/>
      <c r="B366" s="31" t="str">
        <f>IF('PCA Licit, Dispensa, Inexi'!$A366="","",VLOOKUP(A366,dados!$A$1:$B$24,2,FALSE))</f>
        <v/>
      </c>
      <c r="C366" s="109"/>
      <c r="D366" s="58"/>
      <c r="E366" s="109"/>
      <c r="F366" s="20"/>
      <c r="G366" s="104"/>
      <c r="H366" s="104"/>
      <c r="I366" s="169"/>
      <c r="J366" s="55"/>
      <c r="K366" s="103"/>
      <c r="L366" s="328"/>
      <c r="M366" s="53"/>
      <c r="N366" s="53"/>
      <c r="O366" s="53"/>
      <c r="P366" s="53"/>
      <c r="Q366" s="111"/>
      <c r="R366" s="111"/>
      <c r="S366" s="104"/>
      <c r="T366" s="104"/>
      <c r="U366" s="104"/>
      <c r="V366" s="21"/>
      <c r="W366" s="104"/>
      <c r="X366" s="104"/>
      <c r="Y366" s="104"/>
      <c r="Z366" s="20"/>
      <c r="AA366" s="20"/>
      <c r="AB366" s="104"/>
      <c r="AC366" s="120"/>
      <c r="AD366" s="104"/>
      <c r="AE366" s="25" t="str">
        <f t="shared" si="9"/>
        <v/>
      </c>
      <c r="AF366" s="104"/>
      <c r="AG366"/>
    </row>
    <row r="367" spans="1:33" ht="60" customHeight="1">
      <c r="A367" s="53"/>
      <c r="B367" s="31" t="str">
        <f>IF('PCA Licit, Dispensa, Inexi'!$A367="","",VLOOKUP(A367,dados!$A$1:$B$24,2,FALSE))</f>
        <v/>
      </c>
      <c r="C367" s="109"/>
      <c r="D367" s="58"/>
      <c r="E367" s="109"/>
      <c r="F367" s="20"/>
      <c r="G367" s="104"/>
      <c r="H367" s="104"/>
      <c r="I367" s="169"/>
      <c r="J367" s="55"/>
      <c r="K367" s="103"/>
      <c r="L367" s="328"/>
      <c r="M367" s="53"/>
      <c r="N367" s="53"/>
      <c r="O367" s="53"/>
      <c r="P367" s="53"/>
      <c r="Q367" s="111"/>
      <c r="R367" s="111"/>
      <c r="S367" s="104"/>
      <c r="T367" s="104"/>
      <c r="U367" s="104"/>
      <c r="V367" s="21"/>
      <c r="W367" s="104"/>
      <c r="X367" s="104"/>
      <c r="Y367" s="104"/>
      <c r="Z367" s="20"/>
      <c r="AA367" s="20"/>
      <c r="AB367" s="104"/>
      <c r="AC367" s="120"/>
      <c r="AD367" s="104"/>
      <c r="AE367" s="25" t="str">
        <f t="shared" si="9"/>
        <v/>
      </c>
      <c r="AF367" s="104"/>
      <c r="AG367"/>
    </row>
    <row r="368" spans="1:33" ht="60" customHeight="1">
      <c r="A368" s="53"/>
      <c r="B368" s="31" t="str">
        <f>IF('PCA Licit, Dispensa, Inexi'!$A368="","",VLOOKUP(A368,dados!$A$1:$B$24,2,FALSE))</f>
        <v/>
      </c>
      <c r="C368" s="109"/>
      <c r="D368" s="58"/>
      <c r="E368" s="109"/>
      <c r="F368" s="20"/>
      <c r="G368" s="104"/>
      <c r="H368" s="104"/>
      <c r="I368" s="169"/>
      <c r="J368" s="55"/>
      <c r="K368" s="103"/>
      <c r="L368" s="328"/>
      <c r="M368" s="53"/>
      <c r="N368" s="53"/>
      <c r="O368" s="53"/>
      <c r="P368" s="53"/>
      <c r="Q368" s="111"/>
      <c r="R368" s="111"/>
      <c r="S368" s="104"/>
      <c r="T368" s="104"/>
      <c r="U368" s="104"/>
      <c r="V368" s="21"/>
      <c r="W368" s="104"/>
      <c r="X368" s="104"/>
      <c r="Y368" s="104"/>
      <c r="Z368" s="20"/>
      <c r="AA368" s="20"/>
      <c r="AB368" s="104"/>
      <c r="AC368" s="120"/>
      <c r="AD368" s="104"/>
      <c r="AE368" s="25" t="str">
        <f t="shared" si="9"/>
        <v/>
      </c>
      <c r="AF368" s="104"/>
      <c r="AG368"/>
    </row>
    <row r="369" spans="1:33" ht="60" customHeight="1">
      <c r="A369" s="53"/>
      <c r="B369" s="31" t="str">
        <f>IF('PCA Licit, Dispensa, Inexi'!$A369="","",VLOOKUP(A369,dados!$A$1:$B$24,2,FALSE))</f>
        <v/>
      </c>
      <c r="C369" s="109"/>
      <c r="D369" s="58"/>
      <c r="E369" s="109"/>
      <c r="F369" s="20"/>
      <c r="G369" s="104"/>
      <c r="H369" s="104"/>
      <c r="I369" s="169"/>
      <c r="J369" s="55"/>
      <c r="K369" s="103"/>
      <c r="L369" s="328"/>
      <c r="M369" s="53"/>
      <c r="N369" s="53"/>
      <c r="O369" s="53"/>
      <c r="P369" s="53"/>
      <c r="Q369" s="111"/>
      <c r="R369" s="111"/>
      <c r="S369" s="104"/>
      <c r="T369" s="104"/>
      <c r="U369" s="104"/>
      <c r="V369" s="21"/>
      <c r="W369" s="104"/>
      <c r="X369" s="104"/>
      <c r="Y369" s="104"/>
      <c r="Z369" s="20"/>
      <c r="AA369" s="20"/>
      <c r="AB369" s="104"/>
      <c r="AC369" s="120"/>
      <c r="AD369" s="104"/>
      <c r="AE369" s="25" t="str">
        <f t="shared" si="9"/>
        <v/>
      </c>
      <c r="AF369" s="104"/>
      <c r="AG369"/>
    </row>
    <row r="370" spans="1:33" ht="60" customHeight="1">
      <c r="A370" s="53"/>
      <c r="B370" s="31" t="str">
        <f>IF('PCA Licit, Dispensa, Inexi'!$A370="","",VLOOKUP(A370,dados!$A$1:$B$24,2,FALSE))</f>
        <v/>
      </c>
      <c r="C370" s="109"/>
      <c r="D370" s="58"/>
      <c r="E370" s="109"/>
      <c r="F370" s="20"/>
      <c r="G370" s="104"/>
      <c r="H370" s="104"/>
      <c r="I370" s="169"/>
      <c r="J370" s="55"/>
      <c r="K370" s="103"/>
      <c r="L370" s="328"/>
      <c r="M370" s="53"/>
      <c r="N370" s="53"/>
      <c r="O370" s="53"/>
      <c r="P370" s="53"/>
      <c r="Q370" s="111"/>
      <c r="R370" s="111"/>
      <c r="S370" s="104"/>
      <c r="T370" s="104"/>
      <c r="U370" s="104"/>
      <c r="V370" s="21"/>
      <c r="W370" s="104"/>
      <c r="X370" s="104"/>
      <c r="Y370" s="104"/>
      <c r="Z370" s="20"/>
      <c r="AA370" s="20"/>
      <c r="AB370" s="104"/>
      <c r="AC370" s="120"/>
      <c r="AD370" s="104"/>
      <c r="AE370" s="25" t="str">
        <f t="shared" si="9"/>
        <v/>
      </c>
      <c r="AF370" s="104"/>
      <c r="AG370"/>
    </row>
    <row r="371" spans="1:33" ht="60" customHeight="1">
      <c r="A371" s="53"/>
      <c r="B371" s="31" t="str">
        <f>IF('PCA Licit, Dispensa, Inexi'!$A371="","",VLOOKUP(A371,dados!$A$1:$B$24,2,FALSE))</f>
        <v/>
      </c>
      <c r="C371" s="109"/>
      <c r="D371" s="58"/>
      <c r="E371" s="109"/>
      <c r="F371" s="20"/>
      <c r="G371" s="104"/>
      <c r="H371" s="104"/>
      <c r="I371" s="169"/>
      <c r="J371" s="55"/>
      <c r="K371" s="103"/>
      <c r="L371" s="328"/>
      <c r="M371" s="53"/>
      <c r="N371" s="53"/>
      <c r="O371" s="53"/>
      <c r="P371" s="53"/>
      <c r="Q371" s="111"/>
      <c r="R371" s="111"/>
      <c r="S371" s="104"/>
      <c r="T371" s="104"/>
      <c r="U371" s="104"/>
      <c r="V371" s="21"/>
      <c r="W371" s="104"/>
      <c r="X371" s="104"/>
      <c r="Y371" s="104"/>
      <c r="Z371" s="20"/>
      <c r="AA371" s="20"/>
      <c r="AB371" s="104"/>
      <c r="AC371" s="120"/>
      <c r="AD371" s="104"/>
      <c r="AE371" s="25" t="str">
        <f t="shared" si="9"/>
        <v/>
      </c>
      <c r="AF371" s="104"/>
      <c r="AG371"/>
    </row>
    <row r="372" spans="1:33" ht="60" customHeight="1">
      <c r="A372" s="53"/>
      <c r="B372" s="31" t="str">
        <f>IF('PCA Licit, Dispensa, Inexi'!$A372="","",VLOOKUP(A372,dados!$A$1:$B$24,2,FALSE))</f>
        <v/>
      </c>
      <c r="C372" s="109"/>
      <c r="D372" s="58"/>
      <c r="E372" s="109"/>
      <c r="F372" s="20"/>
      <c r="G372" s="104"/>
      <c r="H372" s="104"/>
      <c r="I372" s="169"/>
      <c r="J372" s="55"/>
      <c r="K372" s="103"/>
      <c r="L372" s="328"/>
      <c r="M372" s="53"/>
      <c r="N372" s="53"/>
      <c r="O372" s="53"/>
      <c r="P372" s="53"/>
      <c r="Q372" s="111"/>
      <c r="R372" s="111"/>
      <c r="S372" s="104"/>
      <c r="T372" s="104"/>
      <c r="U372" s="104"/>
      <c r="V372" s="21"/>
      <c r="W372" s="104"/>
      <c r="X372" s="104"/>
      <c r="Y372" s="104"/>
      <c r="Z372" s="20"/>
      <c r="AA372" s="20"/>
      <c r="AB372" s="104"/>
      <c r="AC372" s="120"/>
      <c r="AD372" s="104"/>
      <c r="AE372" s="25" t="str">
        <f t="shared" si="9"/>
        <v/>
      </c>
      <c r="AF372" s="104"/>
      <c r="AG372"/>
    </row>
    <row r="373" spans="1:33" ht="60" customHeight="1">
      <c r="A373" s="53"/>
      <c r="B373" s="31" t="str">
        <f>IF('PCA Licit, Dispensa, Inexi'!$A373="","",VLOOKUP(A373,dados!$A$1:$B$24,2,FALSE))</f>
        <v/>
      </c>
      <c r="C373" s="109"/>
      <c r="D373" s="58"/>
      <c r="E373" s="109"/>
      <c r="F373" s="20"/>
      <c r="G373" s="104"/>
      <c r="H373" s="104"/>
      <c r="I373" s="169"/>
      <c r="J373" s="55"/>
      <c r="K373" s="103"/>
      <c r="L373" s="328"/>
      <c r="M373" s="53"/>
      <c r="N373" s="53"/>
      <c r="O373" s="53"/>
      <c r="P373" s="53"/>
      <c r="Q373" s="111"/>
      <c r="R373" s="111"/>
      <c r="S373" s="104"/>
      <c r="T373" s="104"/>
      <c r="U373" s="104"/>
      <c r="V373" s="21"/>
      <c r="W373" s="104"/>
      <c r="X373" s="104"/>
      <c r="Y373" s="104"/>
      <c r="Z373" s="20"/>
      <c r="AA373" s="20"/>
      <c r="AB373" s="104"/>
      <c r="AC373" s="120"/>
      <c r="AD373" s="104"/>
      <c r="AE373" s="25" t="str">
        <f t="shared" si="9"/>
        <v/>
      </c>
      <c r="AF373" s="104"/>
      <c r="AG373"/>
    </row>
    <row r="374" spans="1:33" ht="60" customHeight="1">
      <c r="A374" s="53"/>
      <c r="B374" s="31" t="str">
        <f>IF('PCA Licit, Dispensa, Inexi'!$A374="","",VLOOKUP(A374,dados!$A$1:$B$24,2,FALSE))</f>
        <v/>
      </c>
      <c r="C374" s="109"/>
      <c r="D374" s="58"/>
      <c r="E374" s="109"/>
      <c r="F374" s="20"/>
      <c r="G374" s="104"/>
      <c r="H374" s="104"/>
      <c r="I374" s="169"/>
      <c r="J374" s="55"/>
      <c r="K374" s="103"/>
      <c r="L374" s="328"/>
      <c r="M374" s="53"/>
      <c r="N374" s="53"/>
      <c r="O374" s="53"/>
      <c r="P374" s="53"/>
      <c r="Q374" s="111"/>
      <c r="R374" s="111"/>
      <c r="S374" s="104"/>
      <c r="T374" s="104"/>
      <c r="U374" s="104"/>
      <c r="V374" s="21"/>
      <c r="W374" s="104"/>
      <c r="X374" s="104"/>
      <c r="Y374" s="104"/>
      <c r="Z374" s="20"/>
      <c r="AA374" s="20"/>
      <c r="AB374" s="104"/>
      <c r="AC374" s="120"/>
      <c r="AD374" s="104"/>
      <c r="AE374" s="25" t="str">
        <f t="shared" si="9"/>
        <v/>
      </c>
      <c r="AF374" s="104"/>
      <c r="AG374"/>
    </row>
    <row r="375" spans="1:33" ht="60" customHeight="1">
      <c r="A375" s="53"/>
      <c r="B375" s="31" t="str">
        <f>IF('PCA Licit, Dispensa, Inexi'!$A375="","",VLOOKUP(A375,dados!$A$1:$B$24,2,FALSE))</f>
        <v/>
      </c>
      <c r="C375" s="109"/>
      <c r="D375" s="58"/>
      <c r="E375" s="109"/>
      <c r="F375" s="20"/>
      <c r="G375" s="104"/>
      <c r="H375" s="104"/>
      <c r="I375" s="169"/>
      <c r="J375" s="55"/>
      <c r="K375" s="103"/>
      <c r="L375" s="328"/>
      <c r="M375" s="53"/>
      <c r="N375" s="53"/>
      <c r="O375" s="53"/>
      <c r="P375" s="53"/>
      <c r="Q375" s="111"/>
      <c r="R375" s="111"/>
      <c r="S375" s="104"/>
      <c r="T375" s="104"/>
      <c r="U375" s="104"/>
      <c r="V375" s="21"/>
      <c r="W375" s="104"/>
      <c r="X375" s="104"/>
      <c r="Y375" s="104"/>
      <c r="Z375" s="20"/>
      <c r="AA375" s="20"/>
      <c r="AB375" s="104"/>
      <c r="AC375" s="120"/>
      <c r="AD375" s="104"/>
      <c r="AE375" s="25" t="str">
        <f t="shared" si="9"/>
        <v/>
      </c>
      <c r="AF375" s="104"/>
      <c r="AG375"/>
    </row>
    <row r="376" spans="1:33" ht="60" customHeight="1">
      <c r="A376" s="53"/>
      <c r="B376" s="31" t="str">
        <f>IF('PCA Licit, Dispensa, Inexi'!$A376="","",VLOOKUP(A376,dados!$A$1:$B$24,2,FALSE))</f>
        <v/>
      </c>
      <c r="C376" s="109"/>
      <c r="D376" s="58"/>
      <c r="E376" s="109"/>
      <c r="F376" s="20"/>
      <c r="G376" s="104"/>
      <c r="H376" s="104"/>
      <c r="I376" s="169"/>
      <c r="J376" s="55"/>
      <c r="K376" s="103"/>
      <c r="L376" s="328"/>
      <c r="M376" s="53"/>
      <c r="N376" s="53"/>
      <c r="O376" s="53"/>
      <c r="P376" s="53"/>
      <c r="Q376" s="111"/>
      <c r="R376" s="111"/>
      <c r="S376" s="104"/>
      <c r="T376" s="104"/>
      <c r="U376" s="104"/>
      <c r="V376" s="21"/>
      <c r="W376" s="104"/>
      <c r="X376" s="104"/>
      <c r="Y376" s="104"/>
      <c r="Z376" s="20"/>
      <c r="AA376" s="20"/>
      <c r="AB376" s="104"/>
      <c r="AC376" s="120"/>
      <c r="AD376" s="104"/>
      <c r="AE376" s="25" t="str">
        <f t="shared" si="9"/>
        <v/>
      </c>
      <c r="AF376" s="104"/>
      <c r="AG376"/>
    </row>
    <row r="377" spans="1:33" ht="60" customHeight="1">
      <c r="A377" s="53"/>
      <c r="B377" s="31" t="str">
        <f>IF('PCA Licit, Dispensa, Inexi'!$A377="","",VLOOKUP(A377,dados!$A$1:$B$24,2,FALSE))</f>
        <v/>
      </c>
      <c r="C377" s="109"/>
      <c r="D377" s="58"/>
      <c r="E377" s="109"/>
      <c r="F377" s="20"/>
      <c r="G377" s="104"/>
      <c r="H377" s="104"/>
      <c r="I377" s="169"/>
      <c r="J377" s="55"/>
      <c r="K377" s="103"/>
      <c r="L377" s="328"/>
      <c r="M377" s="53"/>
      <c r="N377" s="53"/>
      <c r="O377" s="53"/>
      <c r="P377" s="53"/>
      <c r="Q377" s="111"/>
      <c r="R377" s="111"/>
      <c r="S377" s="104"/>
      <c r="T377" s="104"/>
      <c r="U377" s="104"/>
      <c r="V377" s="21"/>
      <c r="W377" s="104"/>
      <c r="X377" s="104"/>
      <c r="Y377" s="104"/>
      <c r="Z377" s="20"/>
      <c r="AA377" s="20"/>
      <c r="AB377" s="104"/>
      <c r="AC377" s="120"/>
      <c r="AD377" s="104"/>
      <c r="AE377" s="25" t="str">
        <f t="shared" si="9"/>
        <v/>
      </c>
      <c r="AF377" s="104"/>
      <c r="AG377"/>
    </row>
    <row r="378" spans="1:33" ht="60" customHeight="1">
      <c r="A378" s="53"/>
      <c r="B378" s="31" t="str">
        <f>IF('PCA Licit, Dispensa, Inexi'!$A378="","",VLOOKUP(A378,dados!$A$1:$B$24,2,FALSE))</f>
        <v/>
      </c>
      <c r="C378" s="109"/>
      <c r="D378" s="58"/>
      <c r="E378" s="109"/>
      <c r="F378" s="20"/>
      <c r="G378" s="104"/>
      <c r="H378" s="104"/>
      <c r="I378" s="169"/>
      <c r="J378" s="55"/>
      <c r="K378" s="103"/>
      <c r="L378" s="328"/>
      <c r="M378" s="53"/>
      <c r="N378" s="53"/>
      <c r="O378" s="53"/>
      <c r="P378" s="53"/>
      <c r="Q378" s="111"/>
      <c r="R378" s="111"/>
      <c r="S378" s="104"/>
      <c r="T378" s="104"/>
      <c r="U378" s="104"/>
      <c r="V378" s="21"/>
      <c r="W378" s="104"/>
      <c r="X378" s="104"/>
      <c r="Y378" s="104"/>
      <c r="Z378" s="20"/>
      <c r="AA378" s="20"/>
      <c r="AB378" s="104"/>
      <c r="AC378" s="120"/>
      <c r="AD378" s="104"/>
      <c r="AE378" s="25" t="str">
        <f t="shared" si="9"/>
        <v/>
      </c>
      <c r="AF378" s="104"/>
      <c r="AG378"/>
    </row>
    <row r="379" spans="1:33" ht="60" customHeight="1">
      <c r="A379" s="53"/>
      <c r="B379" s="31" t="str">
        <f>IF('PCA Licit, Dispensa, Inexi'!$A379="","",VLOOKUP(A379,dados!$A$1:$B$24,2,FALSE))</f>
        <v/>
      </c>
      <c r="C379" s="109"/>
      <c r="D379" s="58"/>
      <c r="E379" s="109"/>
      <c r="F379" s="20"/>
      <c r="G379" s="104"/>
      <c r="H379" s="104"/>
      <c r="I379" s="169"/>
      <c r="J379" s="55"/>
      <c r="K379" s="103"/>
      <c r="L379" s="328"/>
      <c r="M379" s="53"/>
      <c r="N379" s="53"/>
      <c r="O379" s="53"/>
      <c r="P379" s="53"/>
      <c r="Q379" s="111"/>
      <c r="R379" s="111"/>
      <c r="S379" s="104"/>
      <c r="T379" s="104"/>
      <c r="U379" s="104"/>
      <c r="V379" s="21"/>
      <c r="W379" s="104"/>
      <c r="X379" s="104"/>
      <c r="Y379" s="104"/>
      <c r="Z379" s="20"/>
      <c r="AA379" s="20"/>
      <c r="AB379" s="104"/>
      <c r="AC379" s="120"/>
      <c r="AD379" s="104"/>
      <c r="AE379" s="25" t="str">
        <f t="shared" si="9"/>
        <v/>
      </c>
      <c r="AF379" s="104"/>
      <c r="AG379"/>
    </row>
    <row r="380" spans="1:33" ht="60" customHeight="1">
      <c r="A380" s="53"/>
      <c r="B380" s="31" t="str">
        <f>IF('PCA Licit, Dispensa, Inexi'!$A380="","",VLOOKUP(A380,dados!$A$1:$B$24,2,FALSE))</f>
        <v/>
      </c>
      <c r="C380" s="109"/>
      <c r="D380" s="58"/>
      <c r="E380" s="109"/>
      <c r="F380" s="20"/>
      <c r="G380" s="104"/>
      <c r="H380" s="104"/>
      <c r="I380" s="169"/>
      <c r="J380" s="55"/>
      <c r="K380" s="103"/>
      <c r="L380" s="328"/>
      <c r="M380" s="53"/>
      <c r="N380" s="53"/>
      <c r="O380" s="53"/>
      <c r="P380" s="53"/>
      <c r="Q380" s="111"/>
      <c r="R380" s="111"/>
      <c r="S380" s="104"/>
      <c r="T380" s="104"/>
      <c r="U380" s="104"/>
      <c r="V380" s="21"/>
      <c r="W380" s="104"/>
      <c r="X380" s="104"/>
      <c r="Y380" s="104"/>
      <c r="Z380" s="20"/>
      <c r="AA380" s="20"/>
      <c r="AB380" s="104"/>
      <c r="AC380" s="120"/>
      <c r="AD380" s="104"/>
      <c r="AE380" s="25" t="str">
        <f t="shared" si="9"/>
        <v/>
      </c>
      <c r="AF380" s="104"/>
      <c r="AG380"/>
    </row>
    <row r="381" spans="1:33" ht="60" customHeight="1">
      <c r="A381" s="53"/>
      <c r="B381" s="31" t="str">
        <f>IF('PCA Licit, Dispensa, Inexi'!$A381="","",VLOOKUP(A381,dados!$A$1:$B$24,2,FALSE))</f>
        <v/>
      </c>
      <c r="C381" s="109"/>
      <c r="D381" s="58"/>
      <c r="E381" s="109"/>
      <c r="F381" s="20"/>
      <c r="G381" s="104"/>
      <c r="H381" s="104"/>
      <c r="I381" s="169"/>
      <c r="J381" s="55"/>
      <c r="K381" s="103"/>
      <c r="L381" s="328"/>
      <c r="M381" s="53"/>
      <c r="N381" s="53"/>
      <c r="O381" s="53"/>
      <c r="P381" s="53"/>
      <c r="Q381" s="111"/>
      <c r="R381" s="111"/>
      <c r="S381" s="104"/>
      <c r="T381" s="104"/>
      <c r="U381" s="104"/>
      <c r="V381" s="21"/>
      <c r="W381" s="104"/>
      <c r="X381" s="104"/>
      <c r="Y381" s="104"/>
      <c r="Z381" s="20"/>
      <c r="AA381" s="20"/>
      <c r="AB381" s="104"/>
      <c r="AC381" s="120"/>
      <c r="AD381" s="104"/>
      <c r="AE381" s="25" t="str">
        <f t="shared" si="9"/>
        <v/>
      </c>
      <c r="AF381" s="104"/>
      <c r="AG381"/>
    </row>
    <row r="382" spans="1:33" ht="60" customHeight="1">
      <c r="A382" s="53"/>
      <c r="B382" s="31" t="str">
        <f>IF('PCA Licit, Dispensa, Inexi'!$A382="","",VLOOKUP(A382,dados!$A$1:$B$24,2,FALSE))</f>
        <v/>
      </c>
      <c r="C382" s="109"/>
      <c r="D382" s="58"/>
      <c r="E382" s="109"/>
      <c r="F382" s="20"/>
      <c r="G382" s="104"/>
      <c r="H382" s="104"/>
      <c r="I382" s="169"/>
      <c r="J382" s="55"/>
      <c r="K382" s="103"/>
      <c r="L382" s="328"/>
      <c r="M382" s="53"/>
      <c r="N382" s="53"/>
      <c r="O382" s="53"/>
      <c r="P382" s="53"/>
      <c r="Q382" s="111"/>
      <c r="R382" s="111"/>
      <c r="S382" s="104"/>
      <c r="T382" s="104"/>
      <c r="U382" s="104"/>
      <c r="V382" s="21"/>
      <c r="W382" s="104"/>
      <c r="X382" s="104"/>
      <c r="Y382" s="104"/>
      <c r="Z382" s="20"/>
      <c r="AA382" s="20"/>
      <c r="AB382" s="104"/>
      <c r="AC382" s="120"/>
      <c r="AD382" s="104"/>
      <c r="AE382" s="25" t="str">
        <f t="shared" si="9"/>
        <v/>
      </c>
      <c r="AF382" s="104"/>
      <c r="AG382"/>
    </row>
    <row r="383" spans="1:33" ht="60" customHeight="1">
      <c r="A383" s="53"/>
      <c r="B383" s="31" t="str">
        <f>IF('PCA Licit, Dispensa, Inexi'!$A383="","",VLOOKUP(A383,dados!$A$1:$B$24,2,FALSE))</f>
        <v/>
      </c>
      <c r="C383" s="109"/>
      <c r="D383" s="58"/>
      <c r="E383" s="109"/>
      <c r="F383" s="20"/>
      <c r="G383" s="104"/>
      <c r="H383" s="104"/>
      <c r="I383" s="169"/>
      <c r="J383" s="55"/>
      <c r="K383" s="103"/>
      <c r="L383" s="328"/>
      <c r="M383" s="53"/>
      <c r="N383" s="53"/>
      <c r="O383" s="53"/>
      <c r="P383" s="53"/>
      <c r="Q383" s="111"/>
      <c r="R383" s="111"/>
      <c r="S383" s="104"/>
      <c r="T383" s="104"/>
      <c r="U383" s="104"/>
      <c r="V383" s="21"/>
      <c r="W383" s="104"/>
      <c r="X383" s="104"/>
      <c r="Y383" s="104"/>
      <c r="Z383" s="20"/>
      <c r="AA383" s="20"/>
      <c r="AB383" s="104"/>
      <c r="AC383" s="120"/>
      <c r="AD383" s="104"/>
      <c r="AE383" s="25" t="str">
        <f t="shared" si="9"/>
        <v/>
      </c>
      <c r="AF383" s="104"/>
      <c r="AG383"/>
    </row>
    <row r="384" spans="1:33" ht="60" customHeight="1">
      <c r="A384" s="53"/>
      <c r="B384" s="31" t="str">
        <f>IF('PCA Licit, Dispensa, Inexi'!$A384="","",VLOOKUP(A384,dados!$A$1:$B$24,2,FALSE))</f>
        <v/>
      </c>
      <c r="C384" s="109"/>
      <c r="D384" s="58"/>
      <c r="E384" s="109"/>
      <c r="F384" s="20"/>
      <c r="G384" s="104"/>
      <c r="H384" s="104"/>
      <c r="I384" s="169"/>
      <c r="J384" s="55"/>
      <c r="K384" s="103"/>
      <c r="L384" s="328"/>
      <c r="M384" s="53"/>
      <c r="N384" s="53"/>
      <c r="O384" s="53"/>
      <c r="P384" s="53"/>
      <c r="Q384" s="111"/>
      <c r="R384" s="111"/>
      <c r="S384" s="104"/>
      <c r="T384" s="104"/>
      <c r="U384" s="104"/>
      <c r="V384" s="21"/>
      <c r="W384" s="104"/>
      <c r="X384" s="104"/>
      <c r="Y384" s="104"/>
      <c r="Z384" s="20"/>
      <c r="AA384" s="20"/>
      <c r="AB384" s="104"/>
      <c r="AC384" s="120"/>
      <c r="AD384" s="104"/>
      <c r="AE384" s="25" t="str">
        <f t="shared" si="9"/>
        <v/>
      </c>
      <c r="AF384" s="104"/>
      <c r="AG384"/>
    </row>
    <row r="385" spans="1:33" ht="60" customHeight="1">
      <c r="A385" s="53"/>
      <c r="B385" s="31" t="str">
        <f>IF('PCA Licit, Dispensa, Inexi'!$A385="","",VLOOKUP(A385,dados!$A$1:$B$24,2,FALSE))</f>
        <v/>
      </c>
      <c r="C385" s="109"/>
      <c r="D385" s="58"/>
      <c r="E385" s="109"/>
      <c r="F385" s="20"/>
      <c r="G385" s="104"/>
      <c r="H385" s="104"/>
      <c r="I385" s="169"/>
      <c r="J385" s="55"/>
      <c r="K385" s="103"/>
      <c r="L385" s="328"/>
      <c r="M385" s="53"/>
      <c r="N385" s="53"/>
      <c r="O385" s="53"/>
      <c r="P385" s="53"/>
      <c r="Q385" s="111"/>
      <c r="R385" s="111"/>
      <c r="S385" s="104"/>
      <c r="T385" s="104"/>
      <c r="U385" s="104"/>
      <c r="V385" s="21"/>
      <c r="W385" s="104"/>
      <c r="X385" s="104"/>
      <c r="Y385" s="104"/>
      <c r="Z385" s="20"/>
      <c r="AA385" s="20"/>
      <c r="AB385" s="104"/>
      <c r="AC385" s="120"/>
      <c r="AD385" s="104"/>
      <c r="AE385" s="25" t="str">
        <f t="shared" si="9"/>
        <v/>
      </c>
      <c r="AF385" s="104"/>
      <c r="AG385"/>
    </row>
    <row r="386" spans="1:33" ht="60" customHeight="1">
      <c r="A386" s="53"/>
      <c r="B386" s="31" t="str">
        <f>IF('PCA Licit, Dispensa, Inexi'!$A386="","",VLOOKUP(A386,dados!$A$1:$B$24,2,FALSE))</f>
        <v/>
      </c>
      <c r="C386" s="109"/>
      <c r="D386" s="58"/>
      <c r="E386" s="109"/>
      <c r="F386" s="20"/>
      <c r="G386" s="104"/>
      <c r="H386" s="104"/>
      <c r="I386" s="169"/>
      <c r="J386" s="55"/>
      <c r="K386" s="103"/>
      <c r="L386" s="328"/>
      <c r="M386" s="53"/>
      <c r="N386" s="53"/>
      <c r="O386" s="53"/>
      <c r="P386" s="53"/>
      <c r="Q386" s="111"/>
      <c r="R386" s="111"/>
      <c r="S386" s="104"/>
      <c r="T386" s="104"/>
      <c r="U386" s="104"/>
      <c r="V386" s="21"/>
      <c r="W386" s="104"/>
      <c r="X386" s="104"/>
      <c r="Y386" s="104"/>
      <c r="Z386" s="20"/>
      <c r="AA386" s="20"/>
      <c r="AB386" s="104"/>
      <c r="AC386" s="120"/>
      <c r="AD386" s="104"/>
      <c r="AE386" s="25" t="str">
        <f t="shared" si="9"/>
        <v/>
      </c>
      <c r="AF386" s="104"/>
      <c r="AG386"/>
    </row>
    <row r="387" spans="1:33" ht="60" customHeight="1">
      <c r="A387" s="53"/>
      <c r="B387" s="31" t="str">
        <f>IF('PCA Licit, Dispensa, Inexi'!$A387="","",VLOOKUP(A387,dados!$A$1:$B$24,2,FALSE))</f>
        <v/>
      </c>
      <c r="C387" s="109"/>
      <c r="D387" s="58"/>
      <c r="E387" s="109"/>
      <c r="F387" s="20"/>
      <c r="G387" s="104"/>
      <c r="H387" s="104"/>
      <c r="I387" s="169"/>
      <c r="J387" s="55"/>
      <c r="K387" s="103"/>
      <c r="L387" s="328"/>
      <c r="M387" s="53"/>
      <c r="N387" s="53"/>
      <c r="O387" s="53"/>
      <c r="P387" s="53"/>
      <c r="Q387" s="111"/>
      <c r="R387" s="111"/>
      <c r="S387" s="104"/>
      <c r="T387" s="104"/>
      <c r="U387" s="104"/>
      <c r="V387" s="21"/>
      <c r="W387" s="104"/>
      <c r="X387" s="104"/>
      <c r="Y387" s="104"/>
      <c r="Z387" s="20"/>
      <c r="AA387" s="20"/>
      <c r="AB387" s="104"/>
      <c r="AC387" s="120"/>
      <c r="AD387" s="104"/>
      <c r="AE387" s="25" t="str">
        <f t="shared" si="9"/>
        <v/>
      </c>
      <c r="AF387" s="104"/>
      <c r="AG387"/>
    </row>
    <row r="388" spans="1:33" ht="60" customHeight="1">
      <c r="A388" s="53"/>
      <c r="B388" s="31" t="str">
        <f>IF('PCA Licit, Dispensa, Inexi'!$A388="","",VLOOKUP(A388,dados!$A$1:$B$24,2,FALSE))</f>
        <v/>
      </c>
      <c r="C388" s="109"/>
      <c r="D388" s="58"/>
      <c r="E388" s="109"/>
      <c r="F388" s="20"/>
      <c r="G388" s="104"/>
      <c r="H388" s="104"/>
      <c r="I388" s="169"/>
      <c r="J388" s="55"/>
      <c r="K388" s="103"/>
      <c r="L388" s="328"/>
      <c r="M388" s="53"/>
      <c r="N388" s="53"/>
      <c r="O388" s="53"/>
      <c r="P388" s="53"/>
      <c r="Q388" s="111"/>
      <c r="R388" s="111"/>
      <c r="S388" s="104"/>
      <c r="T388" s="104"/>
      <c r="U388" s="104"/>
      <c r="V388" s="21"/>
      <c r="W388" s="104"/>
      <c r="X388" s="104"/>
      <c r="Y388" s="104"/>
      <c r="Z388" s="20"/>
      <c r="AA388" s="20"/>
      <c r="AB388" s="104"/>
      <c r="AC388" s="120"/>
      <c r="AD388" s="104"/>
      <c r="AE388" s="25" t="str">
        <f t="shared" si="9"/>
        <v/>
      </c>
      <c r="AF388" s="104"/>
      <c r="AG388"/>
    </row>
    <row r="389" spans="1:33" ht="60" customHeight="1">
      <c r="A389" s="53"/>
      <c r="B389" s="31" t="str">
        <f>IF('PCA Licit, Dispensa, Inexi'!$A389="","",VLOOKUP(A389,dados!$A$1:$B$24,2,FALSE))</f>
        <v/>
      </c>
      <c r="C389" s="109"/>
      <c r="D389" s="58"/>
      <c r="E389" s="109"/>
      <c r="F389" s="20"/>
      <c r="G389" s="104"/>
      <c r="H389" s="104"/>
      <c r="I389" s="169"/>
      <c r="J389" s="55"/>
      <c r="K389" s="103"/>
      <c r="L389" s="328"/>
      <c r="M389" s="53"/>
      <c r="N389" s="53"/>
      <c r="O389" s="53"/>
      <c r="P389" s="53"/>
      <c r="Q389" s="111"/>
      <c r="R389" s="111"/>
      <c r="S389" s="104"/>
      <c r="T389" s="104"/>
      <c r="U389" s="104"/>
      <c r="V389" s="21"/>
      <c r="W389" s="104"/>
      <c r="X389" s="104"/>
      <c r="Y389" s="104"/>
      <c r="Z389" s="20"/>
      <c r="AA389" s="20"/>
      <c r="AB389" s="104"/>
      <c r="AC389" s="120"/>
      <c r="AD389" s="104"/>
      <c r="AE389" s="25" t="str">
        <f t="shared" si="9"/>
        <v/>
      </c>
      <c r="AF389" s="104"/>
      <c r="AG389"/>
    </row>
    <row r="390" spans="1:33" ht="60" customHeight="1">
      <c r="A390" s="53"/>
      <c r="B390" s="31" t="str">
        <f>IF('PCA Licit, Dispensa, Inexi'!$A390="","",VLOOKUP(A390,dados!$A$1:$B$24,2,FALSE))</f>
        <v/>
      </c>
      <c r="C390" s="109"/>
      <c r="D390" s="58"/>
      <c r="E390" s="109"/>
      <c r="F390" s="20"/>
      <c r="G390" s="104"/>
      <c r="H390" s="104"/>
      <c r="I390" s="169"/>
      <c r="J390" s="55"/>
      <c r="K390" s="103"/>
      <c r="L390" s="328"/>
      <c r="M390" s="53"/>
      <c r="N390" s="53"/>
      <c r="O390" s="53"/>
      <c r="P390" s="53"/>
      <c r="Q390" s="111"/>
      <c r="R390" s="111"/>
      <c r="S390" s="104"/>
      <c r="T390" s="104"/>
      <c r="U390" s="104"/>
      <c r="V390" s="21"/>
      <c r="W390" s="104"/>
      <c r="X390" s="104"/>
      <c r="Y390" s="104"/>
      <c r="Z390" s="20"/>
      <c r="AA390" s="20"/>
      <c r="AB390" s="104"/>
      <c r="AC390" s="120"/>
      <c r="AD390" s="104"/>
      <c r="AE390" s="25" t="str">
        <f t="shared" si="9"/>
        <v/>
      </c>
      <c r="AF390" s="104"/>
      <c r="AG390"/>
    </row>
    <row r="391" spans="1:33" ht="60" customHeight="1">
      <c r="A391" s="53"/>
      <c r="B391" s="31" t="str">
        <f>IF('PCA Licit, Dispensa, Inexi'!$A391="","",VLOOKUP(A391,dados!$A$1:$B$24,2,FALSE))</f>
        <v/>
      </c>
      <c r="C391" s="109"/>
      <c r="D391" s="58"/>
      <c r="E391" s="109"/>
      <c r="F391" s="20"/>
      <c r="G391" s="104"/>
      <c r="H391" s="104"/>
      <c r="I391" s="169"/>
      <c r="J391" s="55"/>
      <c r="K391" s="103"/>
      <c r="L391" s="328"/>
      <c r="M391" s="53"/>
      <c r="N391" s="53"/>
      <c r="O391" s="53"/>
      <c r="P391" s="53"/>
      <c r="Q391" s="111"/>
      <c r="R391" s="111"/>
      <c r="S391" s="104"/>
      <c r="T391" s="104"/>
      <c r="U391" s="104"/>
      <c r="V391" s="21"/>
      <c r="W391" s="104"/>
      <c r="X391" s="104"/>
      <c r="Y391" s="104"/>
      <c r="Z391" s="20"/>
      <c r="AA391" s="20"/>
      <c r="AB391" s="104"/>
      <c r="AC391" s="120"/>
      <c r="AD391" s="104"/>
      <c r="AE391" s="25" t="str">
        <f t="shared" si="9"/>
        <v/>
      </c>
      <c r="AF391" s="104"/>
      <c r="AG391"/>
    </row>
    <row r="392" spans="1:33" ht="60" customHeight="1">
      <c r="A392" s="53"/>
      <c r="B392" s="31" t="str">
        <f>IF('PCA Licit, Dispensa, Inexi'!$A392="","",VLOOKUP(A392,dados!$A$1:$B$24,2,FALSE))</f>
        <v/>
      </c>
      <c r="C392" s="109"/>
      <c r="D392" s="58"/>
      <c r="E392" s="109"/>
      <c r="F392" s="20"/>
      <c r="G392" s="104"/>
      <c r="H392" s="104"/>
      <c r="I392" s="169"/>
      <c r="J392" s="55"/>
      <c r="K392" s="103"/>
      <c r="L392" s="328"/>
      <c r="M392" s="53"/>
      <c r="N392" s="53"/>
      <c r="O392" s="53"/>
      <c r="P392" s="53"/>
      <c r="Q392" s="111"/>
      <c r="R392" s="111"/>
      <c r="S392" s="104"/>
      <c r="T392" s="104"/>
      <c r="U392" s="104"/>
      <c r="V392" s="21"/>
      <c r="W392" s="104"/>
      <c r="X392" s="104"/>
      <c r="Y392" s="104"/>
      <c r="Z392" s="20"/>
      <c r="AA392" s="20"/>
      <c r="AB392" s="104"/>
      <c r="AC392" s="120"/>
      <c r="AD392" s="104"/>
      <c r="AE392" s="25" t="str">
        <f t="shared" si="9"/>
        <v/>
      </c>
      <c r="AF392" s="104"/>
      <c r="AG392"/>
    </row>
    <row r="393" spans="1:33" ht="60" customHeight="1">
      <c r="A393" s="53"/>
      <c r="B393" s="31" t="str">
        <f>IF('PCA Licit, Dispensa, Inexi'!$A393="","",VLOOKUP(A393,dados!$A$1:$B$24,2,FALSE))</f>
        <v/>
      </c>
      <c r="C393" s="109"/>
      <c r="D393" s="58"/>
      <c r="E393" s="109"/>
      <c r="F393" s="20"/>
      <c r="G393" s="104"/>
      <c r="H393" s="104"/>
      <c r="I393" s="169"/>
      <c r="J393" s="55"/>
      <c r="K393" s="103"/>
      <c r="L393" s="328"/>
      <c r="M393" s="53"/>
      <c r="N393" s="53"/>
      <c r="O393" s="53"/>
      <c r="P393" s="53"/>
      <c r="Q393" s="111"/>
      <c r="R393" s="111"/>
      <c r="S393" s="104"/>
      <c r="T393" s="104"/>
      <c r="U393" s="104"/>
      <c r="V393" s="21"/>
      <c r="W393" s="104"/>
      <c r="X393" s="104"/>
      <c r="Y393" s="104"/>
      <c r="Z393" s="20"/>
      <c r="AA393" s="20"/>
      <c r="AB393" s="104"/>
      <c r="AC393" s="120"/>
      <c r="AD393" s="104"/>
      <c r="AE393" s="25" t="str">
        <f t="shared" si="9"/>
        <v/>
      </c>
      <c r="AF393" s="104"/>
      <c r="AG393"/>
    </row>
    <row r="394" spans="1:33" ht="60" customHeight="1">
      <c r="A394" s="53"/>
      <c r="B394" s="31" t="str">
        <f>IF('PCA Licit, Dispensa, Inexi'!$A394="","",VLOOKUP(A394,dados!$A$1:$B$24,2,FALSE))</f>
        <v/>
      </c>
      <c r="C394" s="109"/>
      <c r="D394" s="58"/>
      <c r="E394" s="109"/>
      <c r="F394" s="20"/>
      <c r="G394" s="104"/>
      <c r="H394" s="104"/>
      <c r="I394" s="169"/>
      <c r="J394" s="55"/>
      <c r="K394" s="103"/>
      <c r="L394" s="328"/>
      <c r="M394" s="53"/>
      <c r="N394" s="53"/>
      <c r="O394" s="53"/>
      <c r="P394" s="53"/>
      <c r="Q394" s="111"/>
      <c r="R394" s="111"/>
      <c r="S394" s="104"/>
      <c r="T394" s="104"/>
      <c r="U394" s="104"/>
      <c r="V394" s="21"/>
      <c r="W394" s="104"/>
      <c r="X394" s="104"/>
      <c r="Y394" s="104"/>
      <c r="Z394" s="20"/>
      <c r="AA394" s="20"/>
      <c r="AB394" s="104"/>
      <c r="AC394" s="120"/>
      <c r="AD394" s="104"/>
      <c r="AE394" s="25" t="str">
        <f t="shared" si="9"/>
        <v/>
      </c>
      <c r="AF394" s="104"/>
      <c r="AG394"/>
    </row>
    <row r="395" spans="1:33" ht="60" customHeight="1">
      <c r="A395" s="53"/>
      <c r="B395" s="31" t="str">
        <f>IF('PCA Licit, Dispensa, Inexi'!$A395="","",VLOOKUP(A395,dados!$A$1:$B$24,2,FALSE))</f>
        <v/>
      </c>
      <c r="C395" s="109"/>
      <c r="D395" s="58"/>
      <c r="E395" s="109"/>
      <c r="F395" s="20"/>
      <c r="G395" s="104"/>
      <c r="H395" s="104"/>
      <c r="I395" s="169"/>
      <c r="J395" s="55"/>
      <c r="K395" s="103"/>
      <c r="L395" s="328"/>
      <c r="M395" s="53"/>
      <c r="N395" s="53"/>
      <c r="O395" s="53"/>
      <c r="P395" s="53"/>
      <c r="Q395" s="111"/>
      <c r="R395" s="111"/>
      <c r="S395" s="104"/>
      <c r="T395" s="104"/>
      <c r="U395" s="104"/>
      <c r="V395" s="21"/>
      <c r="W395" s="104"/>
      <c r="X395" s="104"/>
      <c r="Y395" s="104"/>
      <c r="Z395" s="20"/>
      <c r="AA395" s="20"/>
      <c r="AB395" s="104"/>
      <c r="AC395" s="120"/>
      <c r="AD395" s="104"/>
      <c r="AE395" s="25" t="str">
        <f t="shared" si="9"/>
        <v/>
      </c>
      <c r="AF395" s="104"/>
      <c r="AG395"/>
    </row>
    <row r="396" spans="1:33" ht="60" customHeight="1">
      <c r="A396" s="53"/>
      <c r="B396" s="31" t="str">
        <f>IF('PCA Licit, Dispensa, Inexi'!$A396="","",VLOOKUP(A396,dados!$A$1:$B$24,2,FALSE))</f>
        <v/>
      </c>
      <c r="C396" s="109"/>
      <c r="D396" s="58"/>
      <c r="E396" s="109"/>
      <c r="F396" s="20"/>
      <c r="G396" s="104"/>
      <c r="H396" s="104"/>
      <c r="I396" s="169"/>
      <c r="J396" s="55"/>
      <c r="K396" s="103"/>
      <c r="L396" s="328"/>
      <c r="M396" s="53"/>
      <c r="N396" s="53"/>
      <c r="O396" s="53"/>
      <c r="P396" s="53"/>
      <c r="Q396" s="111"/>
      <c r="R396" s="111"/>
      <c r="S396" s="104"/>
      <c r="T396" s="104"/>
      <c r="U396" s="104"/>
      <c r="V396" s="21"/>
      <c r="W396" s="104"/>
      <c r="X396" s="104"/>
      <c r="Y396" s="104"/>
      <c r="Z396" s="20"/>
      <c r="AA396" s="20"/>
      <c r="AB396" s="104"/>
      <c r="AC396" s="120"/>
      <c r="AD396" s="104"/>
      <c r="AE396" s="25" t="str">
        <f t="shared" si="9"/>
        <v/>
      </c>
      <c r="AF396" s="104"/>
      <c r="AG396"/>
    </row>
    <row r="397" spans="1:33" ht="60" customHeight="1">
      <c r="A397" s="53"/>
      <c r="B397" s="31" t="str">
        <f>IF('PCA Licit, Dispensa, Inexi'!$A397="","",VLOOKUP(A397,dados!$A$1:$B$24,2,FALSE))</f>
        <v/>
      </c>
      <c r="C397" s="109"/>
      <c r="D397" s="58"/>
      <c r="E397" s="109"/>
      <c r="F397" s="20"/>
      <c r="G397" s="104"/>
      <c r="H397" s="104"/>
      <c r="I397" s="169"/>
      <c r="J397" s="55"/>
      <c r="K397" s="103"/>
      <c r="L397" s="328"/>
      <c r="M397" s="53"/>
      <c r="N397" s="53"/>
      <c r="O397" s="53"/>
      <c r="P397" s="53"/>
      <c r="Q397" s="111"/>
      <c r="R397" s="111"/>
      <c r="S397" s="104"/>
      <c r="T397" s="104"/>
      <c r="U397" s="104"/>
      <c r="V397" s="21"/>
      <c r="W397" s="104"/>
      <c r="X397" s="104"/>
      <c r="Y397" s="104"/>
      <c r="Z397" s="20"/>
      <c r="AA397" s="20"/>
      <c r="AB397" s="104"/>
      <c r="AC397" s="120"/>
      <c r="AD397" s="104"/>
      <c r="AE397" s="25" t="str">
        <f t="shared" si="9"/>
        <v/>
      </c>
      <c r="AF397" s="104"/>
      <c r="AG397"/>
    </row>
    <row r="398" spans="1:33" ht="60" customHeight="1">
      <c r="A398" s="53"/>
      <c r="B398" s="31" t="str">
        <f>IF('PCA Licit, Dispensa, Inexi'!$A398="","",VLOOKUP(A398,dados!$A$1:$B$24,2,FALSE))</f>
        <v/>
      </c>
      <c r="C398" s="109"/>
      <c r="D398" s="58"/>
      <c r="E398" s="109"/>
      <c r="F398" s="20"/>
      <c r="G398" s="104"/>
      <c r="H398" s="104"/>
      <c r="I398" s="169"/>
      <c r="J398" s="55"/>
      <c r="K398" s="103"/>
      <c r="L398" s="328"/>
      <c r="M398" s="53"/>
      <c r="N398" s="53"/>
      <c r="O398" s="53"/>
      <c r="P398" s="53"/>
      <c r="Q398" s="111"/>
      <c r="R398" s="111"/>
      <c r="S398" s="104"/>
      <c r="T398" s="104"/>
      <c r="U398" s="104"/>
      <c r="V398" s="21"/>
      <c r="W398" s="104"/>
      <c r="X398" s="104"/>
      <c r="Y398" s="104"/>
      <c r="Z398" s="20"/>
      <c r="AA398" s="20"/>
      <c r="AB398" s="104"/>
      <c r="AC398" s="120"/>
      <c r="AD398" s="104"/>
      <c r="AE398" s="25" t="str">
        <f t="shared" si="9"/>
        <v/>
      </c>
      <c r="AF398" s="104"/>
      <c r="AG398"/>
    </row>
    <row r="399" spans="1:33" ht="60" customHeight="1">
      <c r="A399" s="53"/>
      <c r="B399" s="31" t="str">
        <f>IF('PCA Licit, Dispensa, Inexi'!$A399="","",VLOOKUP(A399,dados!$A$1:$B$24,2,FALSE))</f>
        <v/>
      </c>
      <c r="C399" s="109"/>
      <c r="D399" s="58"/>
      <c r="E399" s="109"/>
      <c r="F399" s="20"/>
      <c r="G399" s="104"/>
      <c r="H399" s="104"/>
      <c r="I399" s="169"/>
      <c r="J399" s="55"/>
      <c r="K399" s="103"/>
      <c r="L399" s="328"/>
      <c r="M399" s="53"/>
      <c r="N399" s="53"/>
      <c r="O399" s="53"/>
      <c r="P399" s="53"/>
      <c r="Q399" s="111"/>
      <c r="R399" s="111"/>
      <c r="S399" s="104"/>
      <c r="T399" s="104"/>
      <c r="U399" s="104"/>
      <c r="V399" s="21"/>
      <c r="W399" s="104"/>
      <c r="X399" s="104"/>
      <c r="Y399" s="104"/>
      <c r="Z399" s="20"/>
      <c r="AA399" s="20"/>
      <c r="AB399" s="104"/>
      <c r="AC399" s="120"/>
      <c r="AD399" s="104"/>
      <c r="AE399" s="25" t="str">
        <f t="shared" si="9"/>
        <v/>
      </c>
      <c r="AF399" s="104"/>
      <c r="AG399"/>
    </row>
    <row r="400" spans="1:33" ht="60" customHeight="1">
      <c r="A400" s="53"/>
      <c r="B400" s="31" t="str">
        <f>IF('PCA Licit, Dispensa, Inexi'!$A400="","",VLOOKUP(A400,dados!$A$1:$B$24,2,FALSE))</f>
        <v/>
      </c>
      <c r="C400" s="109"/>
      <c r="D400" s="58"/>
      <c r="E400" s="109"/>
      <c r="F400" s="20"/>
      <c r="G400" s="104"/>
      <c r="H400" s="104"/>
      <c r="I400" s="169"/>
      <c r="J400" s="55"/>
      <c r="K400" s="103"/>
      <c r="L400" s="328"/>
      <c r="M400" s="53"/>
      <c r="N400" s="53"/>
      <c r="O400" s="53"/>
      <c r="P400" s="53"/>
      <c r="Q400" s="111"/>
      <c r="R400" s="111"/>
      <c r="S400" s="104"/>
      <c r="T400" s="104"/>
      <c r="U400" s="104"/>
      <c r="V400" s="21"/>
      <c r="W400" s="104"/>
      <c r="X400" s="104"/>
      <c r="Y400" s="104"/>
      <c r="Z400" s="20"/>
      <c r="AA400" s="20"/>
      <c r="AB400" s="104"/>
      <c r="AC400" s="120"/>
      <c r="AD400" s="104"/>
      <c r="AE400" s="25" t="str">
        <f t="shared" si="9"/>
        <v/>
      </c>
      <c r="AF400" s="104"/>
      <c r="AG400"/>
    </row>
    <row r="401" spans="1:33" ht="60" customHeight="1">
      <c r="A401" s="53"/>
      <c r="B401" s="31" t="str">
        <f>IF('PCA Licit, Dispensa, Inexi'!$A401="","",VLOOKUP(A401,dados!$A$1:$B$24,2,FALSE))</f>
        <v/>
      </c>
      <c r="C401" s="109"/>
      <c r="D401" s="58"/>
      <c r="E401" s="109"/>
      <c r="F401" s="20"/>
      <c r="G401" s="104"/>
      <c r="H401" s="104"/>
      <c r="I401" s="169"/>
      <c r="J401" s="55"/>
      <c r="K401" s="103"/>
      <c r="L401" s="328"/>
      <c r="M401" s="53"/>
      <c r="N401" s="53"/>
      <c r="O401" s="53"/>
      <c r="P401" s="53"/>
      <c r="Q401" s="111"/>
      <c r="R401" s="111"/>
      <c r="S401" s="104"/>
      <c r="T401" s="104"/>
      <c r="U401" s="104"/>
      <c r="V401" s="21"/>
      <c r="W401" s="104"/>
      <c r="X401" s="104"/>
      <c r="Y401" s="104"/>
      <c r="Z401" s="20"/>
      <c r="AA401" s="20"/>
      <c r="AB401" s="104"/>
      <c r="AC401" s="120"/>
      <c r="AD401" s="104"/>
      <c r="AE401" s="25" t="str">
        <f t="shared" si="9"/>
        <v/>
      </c>
      <c r="AF401" s="104"/>
      <c r="AG401"/>
    </row>
    <row r="402" spans="1:33" ht="60" customHeight="1">
      <c r="A402" s="53"/>
      <c r="B402" s="31" t="str">
        <f>IF('PCA Licit, Dispensa, Inexi'!$A402="","",VLOOKUP(A402,dados!$A$1:$B$24,2,FALSE))</f>
        <v/>
      </c>
      <c r="C402" s="109"/>
      <c r="D402" s="58"/>
      <c r="E402" s="109"/>
      <c r="F402" s="20"/>
      <c r="G402" s="104"/>
      <c r="H402" s="104"/>
      <c r="I402" s="169"/>
      <c r="J402" s="55"/>
      <c r="K402" s="103"/>
      <c r="L402" s="328"/>
      <c r="M402" s="53"/>
      <c r="N402" s="53"/>
      <c r="O402" s="53"/>
      <c r="P402" s="53"/>
      <c r="Q402" s="111"/>
      <c r="R402" s="111"/>
      <c r="S402" s="104"/>
      <c r="T402" s="104"/>
      <c r="U402" s="104"/>
      <c r="V402" s="21"/>
      <c r="W402" s="104"/>
      <c r="X402" s="104"/>
      <c r="Y402" s="104"/>
      <c r="Z402" s="20"/>
      <c r="AA402" s="20"/>
      <c r="AB402" s="104"/>
      <c r="AC402" s="120"/>
      <c r="AD402" s="104"/>
      <c r="AE402" s="25" t="str">
        <f t="shared" si="9"/>
        <v/>
      </c>
      <c r="AF402" s="104"/>
      <c r="AG402"/>
    </row>
    <row r="403" spans="1:33" ht="60" customHeight="1">
      <c r="A403" s="53"/>
      <c r="B403" s="31" t="str">
        <f>IF('PCA Licit, Dispensa, Inexi'!$A403="","",VLOOKUP(A403,dados!$A$1:$B$24,2,FALSE))</f>
        <v/>
      </c>
      <c r="C403" s="109"/>
      <c r="D403" s="58"/>
      <c r="E403" s="109"/>
      <c r="F403" s="20"/>
      <c r="G403" s="104"/>
      <c r="H403" s="104"/>
      <c r="I403" s="169"/>
      <c r="J403" s="55"/>
      <c r="K403" s="103"/>
      <c r="L403" s="328"/>
      <c r="M403" s="53"/>
      <c r="N403" s="53"/>
      <c r="O403" s="53"/>
      <c r="P403" s="53"/>
      <c r="Q403" s="111"/>
      <c r="R403" s="111"/>
      <c r="S403" s="104"/>
      <c r="T403" s="104"/>
      <c r="U403" s="104"/>
      <c r="V403" s="21"/>
      <c r="W403" s="104"/>
      <c r="X403" s="104"/>
      <c r="Y403" s="104"/>
      <c r="Z403" s="20"/>
      <c r="AA403" s="20"/>
      <c r="AB403" s="104"/>
      <c r="AC403" s="120"/>
      <c r="AD403" s="104"/>
      <c r="AE403" s="25" t="str">
        <f t="shared" si="9"/>
        <v/>
      </c>
      <c r="AF403" s="104"/>
      <c r="AG403"/>
    </row>
    <row r="404" spans="1:33" ht="60" customHeight="1">
      <c r="A404" s="53"/>
      <c r="B404" s="31" t="str">
        <f>IF('PCA Licit, Dispensa, Inexi'!$A404="","",VLOOKUP(A404,dados!$A$1:$B$24,2,FALSE))</f>
        <v/>
      </c>
      <c r="C404" s="109"/>
      <c r="D404" s="58"/>
      <c r="E404" s="109"/>
      <c r="F404" s="20"/>
      <c r="G404" s="104"/>
      <c r="H404" s="104"/>
      <c r="I404" s="169"/>
      <c r="J404" s="55"/>
      <c r="K404" s="103"/>
      <c r="L404" s="328"/>
      <c r="M404" s="53"/>
      <c r="N404" s="53"/>
      <c r="O404" s="53"/>
      <c r="P404" s="53"/>
      <c r="Q404" s="111"/>
      <c r="R404" s="111"/>
      <c r="S404" s="104"/>
      <c r="T404" s="104"/>
      <c r="U404" s="104"/>
      <c r="V404" s="21"/>
      <c r="W404" s="104"/>
      <c r="X404" s="104"/>
      <c r="Y404" s="104"/>
      <c r="Z404" s="20"/>
      <c r="AA404" s="20"/>
      <c r="AB404" s="104"/>
      <c r="AC404" s="120"/>
      <c r="AD404" s="104"/>
      <c r="AE404" s="25" t="str">
        <f t="shared" si="9"/>
        <v/>
      </c>
      <c r="AF404" s="104"/>
      <c r="AG404"/>
    </row>
    <row r="405" spans="1:33" ht="60" customHeight="1">
      <c r="A405" s="53"/>
      <c r="B405" s="31" t="str">
        <f>IF('PCA Licit, Dispensa, Inexi'!$A405="","",VLOOKUP(A405,dados!$A$1:$B$24,2,FALSE))</f>
        <v/>
      </c>
      <c r="C405" s="109"/>
      <c r="D405" s="58"/>
      <c r="E405" s="109"/>
      <c r="F405" s="20"/>
      <c r="G405" s="104"/>
      <c r="H405" s="104"/>
      <c r="I405" s="169"/>
      <c r="J405" s="55"/>
      <c r="K405" s="103"/>
      <c r="L405" s="328"/>
      <c r="M405" s="53"/>
      <c r="N405" s="53"/>
      <c r="O405" s="53"/>
      <c r="P405" s="53"/>
      <c r="Q405" s="111"/>
      <c r="R405" s="111"/>
      <c r="S405" s="104"/>
      <c r="T405" s="104"/>
      <c r="U405" s="104"/>
      <c r="V405" s="21"/>
      <c r="W405" s="104"/>
      <c r="X405" s="104"/>
      <c r="Y405" s="104"/>
      <c r="Z405" s="20"/>
      <c r="AA405" s="20"/>
      <c r="AB405" s="104"/>
      <c r="AC405" s="120"/>
      <c r="AD405" s="104"/>
      <c r="AE405" s="25" t="str">
        <f t="shared" si="9"/>
        <v/>
      </c>
      <c r="AF405" s="104"/>
      <c r="AG405"/>
    </row>
    <row r="406" spans="1:33" ht="60" customHeight="1">
      <c r="A406" s="53"/>
      <c r="B406" s="31" t="str">
        <f>IF('PCA Licit, Dispensa, Inexi'!$A406="","",VLOOKUP(A406,dados!$A$1:$B$24,2,FALSE))</f>
        <v/>
      </c>
      <c r="C406" s="109"/>
      <c r="D406" s="58"/>
      <c r="E406" s="109"/>
      <c r="F406" s="20"/>
      <c r="G406" s="104"/>
      <c r="H406" s="104"/>
      <c r="I406" s="169"/>
      <c r="J406" s="55"/>
      <c r="K406" s="103"/>
      <c r="L406" s="328"/>
      <c r="M406" s="53"/>
      <c r="N406" s="53"/>
      <c r="O406" s="53"/>
      <c r="P406" s="53"/>
      <c r="Q406" s="111"/>
      <c r="R406" s="111"/>
      <c r="S406" s="104"/>
      <c r="T406" s="104"/>
      <c r="U406" s="104"/>
      <c r="V406" s="21"/>
      <c r="W406" s="104"/>
      <c r="X406" s="104"/>
      <c r="Y406" s="104"/>
      <c r="Z406" s="20"/>
      <c r="AA406" s="20"/>
      <c r="AB406" s="104"/>
      <c r="AC406" s="120"/>
      <c r="AD406" s="104"/>
      <c r="AE406" s="25" t="str">
        <f t="shared" si="9"/>
        <v/>
      </c>
      <c r="AF406" s="104"/>
      <c r="AG406"/>
    </row>
    <row r="407" spans="1:33" ht="60" customHeight="1">
      <c r="A407" s="53"/>
      <c r="B407" s="31" t="str">
        <f>IF('PCA Licit, Dispensa, Inexi'!$A407="","",VLOOKUP(A407,dados!$A$1:$B$24,2,FALSE))</f>
        <v/>
      </c>
      <c r="C407" s="109"/>
      <c r="D407" s="58"/>
      <c r="E407" s="109"/>
      <c r="F407" s="20"/>
      <c r="G407" s="104"/>
      <c r="H407" s="104"/>
      <c r="I407" s="169"/>
      <c r="J407" s="55"/>
      <c r="K407" s="103"/>
      <c r="L407" s="328"/>
      <c r="M407" s="53"/>
      <c r="N407" s="53"/>
      <c r="O407" s="53"/>
      <c r="P407" s="53"/>
      <c r="Q407" s="111"/>
      <c r="R407" s="111"/>
      <c r="S407" s="104"/>
      <c r="T407" s="104"/>
      <c r="U407" s="104"/>
      <c r="V407" s="21"/>
      <c r="W407" s="104"/>
      <c r="X407" s="104"/>
      <c r="Y407" s="104"/>
      <c r="Z407" s="20"/>
      <c r="AA407" s="20"/>
      <c r="AB407" s="104"/>
      <c r="AC407" s="120"/>
      <c r="AD407" s="104"/>
      <c r="AE407" s="25" t="str">
        <f t="shared" si="9"/>
        <v/>
      </c>
      <c r="AF407" s="104"/>
      <c r="AG407"/>
    </row>
    <row r="408" spans="1:33" ht="60" customHeight="1">
      <c r="A408" s="53"/>
      <c r="B408" s="31" t="str">
        <f>IF('PCA Licit, Dispensa, Inexi'!$A408="","",VLOOKUP(A408,dados!$A$1:$B$24,2,FALSE))</f>
        <v/>
      </c>
      <c r="C408" s="109"/>
      <c r="D408" s="58"/>
      <c r="E408" s="109"/>
      <c r="F408" s="20"/>
      <c r="G408" s="104"/>
      <c r="H408" s="104"/>
      <c r="I408" s="169"/>
      <c r="J408" s="55"/>
      <c r="K408" s="103"/>
      <c r="L408" s="328"/>
      <c r="M408" s="53"/>
      <c r="N408" s="53"/>
      <c r="O408" s="53"/>
      <c r="P408" s="53"/>
      <c r="Q408" s="111"/>
      <c r="R408" s="111"/>
      <c r="S408" s="104"/>
      <c r="T408" s="104"/>
      <c r="U408" s="104"/>
      <c r="V408" s="21"/>
      <c r="W408" s="104"/>
      <c r="X408" s="104"/>
      <c r="Y408" s="104"/>
      <c r="Z408" s="20"/>
      <c r="AA408" s="20"/>
      <c r="AB408" s="104"/>
      <c r="AC408" s="120"/>
      <c r="AD408" s="104"/>
      <c r="AE408" s="25" t="str">
        <f t="shared" si="9"/>
        <v/>
      </c>
      <c r="AF408" s="104"/>
      <c r="AG408"/>
    </row>
    <row r="409" spans="1:33" ht="60" customHeight="1">
      <c r="A409" s="53"/>
      <c r="B409" s="31" t="str">
        <f>IF('PCA Licit, Dispensa, Inexi'!$A409="","",VLOOKUP(A409,dados!$A$1:$B$24,2,FALSE))</f>
        <v/>
      </c>
      <c r="C409" s="109"/>
      <c r="D409" s="58"/>
      <c r="E409" s="109"/>
      <c r="F409" s="20"/>
      <c r="G409" s="104"/>
      <c r="H409" s="104"/>
      <c r="I409" s="169"/>
      <c r="J409" s="55"/>
      <c r="K409" s="103"/>
      <c r="L409" s="328"/>
      <c r="M409" s="53"/>
      <c r="N409" s="53"/>
      <c r="O409" s="53"/>
      <c r="P409" s="53"/>
      <c r="Q409" s="111"/>
      <c r="R409" s="111"/>
      <c r="S409" s="104"/>
      <c r="T409" s="104"/>
      <c r="U409" s="104"/>
      <c r="V409" s="21"/>
      <c r="W409" s="104"/>
      <c r="X409" s="104"/>
      <c r="Y409" s="104"/>
      <c r="Z409" s="20"/>
      <c r="AA409" s="20"/>
      <c r="AB409" s="104"/>
      <c r="AC409" s="120"/>
      <c r="AD409" s="104"/>
      <c r="AE409" s="25" t="str">
        <f t="shared" si="9"/>
        <v/>
      </c>
      <c r="AF409" s="104"/>
      <c r="AG409"/>
    </row>
    <row r="410" spans="1:33" ht="60" customHeight="1">
      <c r="A410" s="53"/>
      <c r="B410" s="31" t="str">
        <f>IF('PCA Licit, Dispensa, Inexi'!$A410="","",VLOOKUP(A410,dados!$A$1:$B$24,2,FALSE))</f>
        <v/>
      </c>
      <c r="C410" s="109"/>
      <c r="D410" s="58"/>
      <c r="E410" s="109"/>
      <c r="F410" s="20"/>
      <c r="G410" s="104"/>
      <c r="H410" s="104"/>
      <c r="I410" s="169"/>
      <c r="J410" s="55"/>
      <c r="K410" s="103"/>
      <c r="L410" s="328"/>
      <c r="M410" s="53"/>
      <c r="N410" s="53"/>
      <c r="O410" s="53"/>
      <c r="P410" s="53"/>
      <c r="Q410" s="111"/>
      <c r="R410" s="111"/>
      <c r="S410" s="104"/>
      <c r="T410" s="104"/>
      <c r="U410" s="104"/>
      <c r="V410" s="21"/>
      <c r="W410" s="104"/>
      <c r="X410" s="104"/>
      <c r="Y410" s="104"/>
      <c r="Z410" s="20"/>
      <c r="AA410" s="20"/>
      <c r="AB410" s="104"/>
      <c r="AC410" s="120"/>
      <c r="AD410" s="104"/>
      <c r="AE410" s="25" t="str">
        <f t="shared" si="9"/>
        <v/>
      </c>
      <c r="AF410" s="104"/>
      <c r="AG410"/>
    </row>
    <row r="411" spans="1:33" ht="60" customHeight="1">
      <c r="A411" s="53"/>
      <c r="B411" s="31" t="str">
        <f>IF('PCA Licit, Dispensa, Inexi'!$A411="","",VLOOKUP(A411,dados!$A$1:$B$24,2,FALSE))</f>
        <v/>
      </c>
      <c r="C411" s="109"/>
      <c r="D411" s="58"/>
      <c r="E411" s="109"/>
      <c r="F411" s="20"/>
      <c r="G411" s="104"/>
      <c r="H411" s="104"/>
      <c r="I411" s="169"/>
      <c r="J411" s="55"/>
      <c r="K411" s="103"/>
      <c r="L411" s="328"/>
      <c r="M411" s="53"/>
      <c r="N411" s="53"/>
      <c r="O411" s="53"/>
      <c r="P411" s="53"/>
      <c r="Q411" s="111"/>
      <c r="R411" s="111"/>
      <c r="S411" s="104"/>
      <c r="T411" s="104"/>
      <c r="U411" s="104"/>
      <c r="V411" s="21"/>
      <c r="W411" s="104"/>
      <c r="X411" s="104"/>
      <c r="Y411" s="104"/>
      <c r="Z411" s="20"/>
      <c r="AA411" s="20"/>
      <c r="AB411" s="104"/>
      <c r="AC411" s="120"/>
      <c r="AD411" s="104"/>
      <c r="AE411" s="25" t="str">
        <f t="shared" si="9"/>
        <v/>
      </c>
      <c r="AF411" s="104"/>
      <c r="AG411"/>
    </row>
    <row r="412" spans="1:33" ht="60" customHeight="1">
      <c r="A412" s="53"/>
      <c r="B412" s="31" t="str">
        <f>IF('PCA Licit, Dispensa, Inexi'!$A412="","",VLOOKUP(A412,dados!$A$1:$B$24,2,FALSE))</f>
        <v/>
      </c>
      <c r="C412" s="109"/>
      <c r="D412" s="58"/>
      <c r="E412" s="109"/>
      <c r="F412" s="20"/>
      <c r="G412" s="104"/>
      <c r="H412" s="104"/>
      <c r="I412" s="169"/>
      <c r="J412" s="55"/>
      <c r="K412" s="103"/>
      <c r="L412" s="328"/>
      <c r="M412" s="53"/>
      <c r="N412" s="53"/>
      <c r="O412" s="53"/>
      <c r="P412" s="53"/>
      <c r="Q412" s="111"/>
      <c r="R412" s="111"/>
      <c r="S412" s="104"/>
      <c r="T412" s="104"/>
      <c r="U412" s="104"/>
      <c r="V412" s="21"/>
      <c r="W412" s="104"/>
      <c r="X412" s="104"/>
      <c r="Y412" s="104"/>
      <c r="Z412" s="20"/>
      <c r="AA412" s="20"/>
      <c r="AB412" s="104"/>
      <c r="AC412" s="120"/>
      <c r="AD412" s="104"/>
      <c r="AE412" s="25" t="str">
        <f t="shared" si="9"/>
        <v/>
      </c>
      <c r="AF412" s="104"/>
      <c r="AG412"/>
    </row>
    <row r="413" spans="1:33" ht="60" customHeight="1">
      <c r="A413" s="53"/>
      <c r="B413" s="31" t="str">
        <f>IF('PCA Licit, Dispensa, Inexi'!$A413="","",VLOOKUP(A413,dados!$A$1:$B$24,2,FALSE))</f>
        <v/>
      </c>
      <c r="C413" s="109"/>
      <c r="D413" s="58"/>
      <c r="E413" s="109"/>
      <c r="F413" s="20"/>
      <c r="G413" s="104"/>
      <c r="H413" s="104"/>
      <c r="I413" s="169"/>
      <c r="J413" s="55"/>
      <c r="K413" s="103"/>
      <c r="L413" s="328"/>
      <c r="M413" s="53"/>
      <c r="N413" s="53"/>
      <c r="O413" s="53"/>
      <c r="P413" s="53"/>
      <c r="Q413" s="111"/>
      <c r="R413" s="111"/>
      <c r="S413" s="104"/>
      <c r="T413" s="104"/>
      <c r="U413" s="104"/>
      <c r="V413" s="21"/>
      <c r="W413" s="104"/>
      <c r="X413" s="104"/>
      <c r="Y413" s="104"/>
      <c r="Z413" s="20"/>
      <c r="AA413" s="20"/>
      <c r="AB413" s="104"/>
      <c r="AC413" s="120"/>
      <c r="AD413" s="104"/>
      <c r="AE413" s="25" t="str">
        <f t="shared" si="9"/>
        <v/>
      </c>
      <c r="AF413" s="104"/>
      <c r="AG413"/>
    </row>
    <row r="414" spans="1:33" ht="60" customHeight="1">
      <c r="A414" s="53"/>
      <c r="B414" s="31" t="str">
        <f>IF('PCA Licit, Dispensa, Inexi'!$A414="","",VLOOKUP(A414,dados!$A$1:$B$24,2,FALSE))</f>
        <v/>
      </c>
      <c r="C414" s="109"/>
      <c r="D414" s="58"/>
      <c r="E414" s="109"/>
      <c r="F414" s="20"/>
      <c r="G414" s="104"/>
      <c r="H414" s="104"/>
      <c r="I414" s="169"/>
      <c r="J414" s="55"/>
      <c r="K414" s="103"/>
      <c r="L414" s="328"/>
      <c r="M414" s="53"/>
      <c r="N414" s="53"/>
      <c r="O414" s="53"/>
      <c r="P414" s="53"/>
      <c r="Q414" s="111"/>
      <c r="R414" s="111"/>
      <c r="S414" s="104"/>
      <c r="T414" s="104"/>
      <c r="U414" s="104"/>
      <c r="V414" s="21"/>
      <c r="W414" s="104"/>
      <c r="X414" s="104"/>
      <c r="Y414" s="104"/>
      <c r="Z414" s="20"/>
      <c r="AA414" s="20"/>
      <c r="AB414" s="104"/>
      <c r="AC414" s="120"/>
      <c r="AD414" s="104"/>
      <c r="AE414" s="25" t="str">
        <f t="shared" si="9"/>
        <v/>
      </c>
      <c r="AF414" s="104"/>
      <c r="AG414"/>
    </row>
    <row r="415" spans="1:33" ht="60" customHeight="1">
      <c r="A415" s="53"/>
      <c r="B415" s="31" t="str">
        <f>IF('PCA Licit, Dispensa, Inexi'!$A415="","",VLOOKUP(A415,dados!$A$1:$B$24,2,FALSE))</f>
        <v/>
      </c>
      <c r="C415" s="109"/>
      <c r="D415" s="58"/>
      <c r="E415" s="109"/>
      <c r="F415" s="20"/>
      <c r="G415" s="104"/>
      <c r="H415" s="104"/>
      <c r="I415" s="169"/>
      <c r="J415" s="55"/>
      <c r="K415" s="103"/>
      <c r="L415" s="328"/>
      <c r="M415" s="53"/>
      <c r="N415" s="53"/>
      <c r="O415" s="53"/>
      <c r="P415" s="53"/>
      <c r="Q415" s="111"/>
      <c r="R415" s="111"/>
      <c r="S415" s="104"/>
      <c r="T415" s="104"/>
      <c r="U415" s="104"/>
      <c r="V415" s="21"/>
      <c r="W415" s="104"/>
      <c r="X415" s="104"/>
      <c r="Y415" s="104"/>
      <c r="Z415" s="20"/>
      <c r="AA415" s="20"/>
      <c r="AB415" s="104"/>
      <c r="AC415" s="120"/>
      <c r="AD415" s="104"/>
      <c r="AE415" s="25" t="str">
        <f t="shared" si="9"/>
        <v/>
      </c>
      <c r="AF415" s="104"/>
      <c r="AG415"/>
    </row>
    <row r="416" spans="1:33" ht="60" customHeight="1">
      <c r="A416" s="53"/>
      <c r="B416" s="31" t="str">
        <f>IF('PCA Licit, Dispensa, Inexi'!$A416="","",VLOOKUP(A416,dados!$A$1:$B$24,2,FALSE))</f>
        <v/>
      </c>
      <c r="C416" s="109"/>
      <c r="D416" s="58"/>
      <c r="E416" s="109"/>
      <c r="F416" s="20"/>
      <c r="G416" s="104"/>
      <c r="H416" s="104"/>
      <c r="I416" s="169"/>
      <c r="J416" s="55"/>
      <c r="K416" s="103"/>
      <c r="L416" s="328"/>
      <c r="M416" s="53"/>
      <c r="N416" s="53"/>
      <c r="O416" s="53"/>
      <c r="P416" s="53"/>
      <c r="Q416" s="111"/>
      <c r="R416" s="111"/>
      <c r="S416" s="104"/>
      <c r="T416" s="104"/>
      <c r="U416" s="104"/>
      <c r="V416" s="21"/>
      <c r="W416" s="104"/>
      <c r="X416" s="104"/>
      <c r="Y416" s="104"/>
      <c r="Z416" s="20"/>
      <c r="AA416" s="20"/>
      <c r="AB416" s="104"/>
      <c r="AC416" s="120"/>
      <c r="AD416" s="104"/>
      <c r="AE416" s="25" t="str">
        <f t="shared" si="9"/>
        <v/>
      </c>
      <c r="AF416" s="104"/>
      <c r="AG416"/>
    </row>
    <row r="417" spans="1:33" ht="60" customHeight="1">
      <c r="A417" s="53"/>
      <c r="B417" s="31" t="str">
        <f>IF('PCA Licit, Dispensa, Inexi'!$A417="","",VLOOKUP(A417,dados!$A$1:$B$24,2,FALSE))</f>
        <v/>
      </c>
      <c r="C417" s="109"/>
      <c r="D417" s="58"/>
      <c r="E417" s="109"/>
      <c r="F417" s="20"/>
      <c r="G417" s="104"/>
      <c r="H417" s="104"/>
      <c r="I417" s="169"/>
      <c r="J417" s="55"/>
      <c r="K417" s="103"/>
      <c r="L417" s="328"/>
      <c r="M417" s="53"/>
      <c r="N417" s="53"/>
      <c r="O417" s="53"/>
      <c r="P417" s="53"/>
      <c r="Q417" s="111"/>
      <c r="R417" s="111"/>
      <c r="S417" s="104"/>
      <c r="T417" s="104"/>
      <c r="U417" s="104"/>
      <c r="V417" s="21"/>
      <c r="W417" s="104"/>
      <c r="X417" s="104"/>
      <c r="Y417" s="104"/>
      <c r="Z417" s="20"/>
      <c r="AA417" s="20"/>
      <c r="AB417" s="104"/>
      <c r="AC417" s="120"/>
      <c r="AD417" s="104"/>
      <c r="AE417" s="25" t="str">
        <f t="shared" si="9"/>
        <v/>
      </c>
      <c r="AF417" s="104"/>
      <c r="AG417"/>
    </row>
    <row r="418" spans="1:33" ht="60" customHeight="1">
      <c r="A418" s="53"/>
      <c r="B418" s="31" t="str">
        <f>IF('PCA Licit, Dispensa, Inexi'!$A418="","",VLOOKUP(A418,dados!$A$1:$B$24,2,FALSE))</f>
        <v/>
      </c>
      <c r="C418" s="109"/>
      <c r="D418" s="58"/>
      <c r="E418" s="109"/>
      <c r="F418" s="20"/>
      <c r="G418" s="104"/>
      <c r="H418" s="104"/>
      <c r="I418" s="169"/>
      <c r="J418" s="55"/>
      <c r="K418" s="103"/>
      <c r="L418" s="328"/>
      <c r="M418" s="53"/>
      <c r="N418" s="53"/>
      <c r="O418" s="53"/>
      <c r="P418" s="53"/>
      <c r="Q418" s="111"/>
      <c r="R418" s="111"/>
      <c r="S418" s="104"/>
      <c r="T418" s="104"/>
      <c r="U418" s="104"/>
      <c r="V418" s="21"/>
      <c r="W418" s="104"/>
      <c r="X418" s="104"/>
      <c r="Y418" s="104"/>
      <c r="Z418" s="20"/>
      <c r="AA418" s="20"/>
      <c r="AB418" s="104"/>
      <c r="AC418" s="120"/>
      <c r="AD418" s="104"/>
      <c r="AE418" s="25" t="str">
        <f t="shared" si="9"/>
        <v/>
      </c>
      <c r="AF418" s="104"/>
      <c r="AG418"/>
    </row>
    <row r="419" spans="1:33" ht="60" customHeight="1">
      <c r="A419" s="53"/>
      <c r="B419" s="31" t="str">
        <f>IF('PCA Licit, Dispensa, Inexi'!$A419="","",VLOOKUP(A419,dados!$A$1:$B$24,2,FALSE))</f>
        <v/>
      </c>
      <c r="C419" s="109"/>
      <c r="D419" s="58"/>
      <c r="E419" s="109"/>
      <c r="F419" s="20"/>
      <c r="G419" s="104"/>
      <c r="H419" s="104"/>
      <c r="I419" s="169"/>
      <c r="J419" s="55"/>
      <c r="K419" s="103"/>
      <c r="L419" s="328"/>
      <c r="M419" s="53"/>
      <c r="N419" s="53"/>
      <c r="O419" s="53"/>
      <c r="P419" s="53"/>
      <c r="Q419" s="111"/>
      <c r="R419" s="111"/>
      <c r="S419" s="104"/>
      <c r="T419" s="104"/>
      <c r="U419" s="104"/>
      <c r="V419" s="21"/>
      <c r="W419" s="104"/>
      <c r="X419" s="104"/>
      <c r="Y419" s="104"/>
      <c r="Z419" s="20"/>
      <c r="AA419" s="20"/>
      <c r="AB419" s="104"/>
      <c r="AC419" s="120"/>
      <c r="AD419" s="104"/>
      <c r="AE419" s="25" t="str">
        <f t="shared" si="9"/>
        <v/>
      </c>
      <c r="AF419" s="104"/>
      <c r="AG419"/>
    </row>
    <row r="420" spans="1:33" ht="60" customHeight="1">
      <c r="A420" s="53"/>
      <c r="B420" s="31" t="str">
        <f>IF('PCA Licit, Dispensa, Inexi'!$A420="","",VLOOKUP(A420,dados!$A$1:$B$24,2,FALSE))</f>
        <v/>
      </c>
      <c r="C420" s="109"/>
      <c r="D420" s="58"/>
      <c r="E420" s="109"/>
      <c r="F420" s="20"/>
      <c r="G420" s="104"/>
      <c r="H420" s="104"/>
      <c r="I420" s="169"/>
      <c r="J420" s="55"/>
      <c r="K420" s="103"/>
      <c r="L420" s="328"/>
      <c r="M420" s="53"/>
      <c r="N420" s="53"/>
      <c r="O420" s="53"/>
      <c r="P420" s="53"/>
      <c r="Q420" s="111"/>
      <c r="R420" s="111"/>
      <c r="S420" s="104"/>
      <c r="T420" s="104"/>
      <c r="U420" s="104"/>
      <c r="V420" s="21"/>
      <c r="W420" s="104"/>
      <c r="X420" s="104"/>
      <c r="Y420" s="104"/>
      <c r="Z420" s="20"/>
      <c r="AA420" s="20"/>
      <c r="AB420" s="104"/>
      <c r="AC420" s="120"/>
      <c r="AD420" s="104"/>
      <c r="AE420" s="25" t="str">
        <f t="shared" si="9"/>
        <v/>
      </c>
      <c r="AF420" s="104"/>
      <c r="AG420"/>
    </row>
    <row r="421" spans="1:33" ht="60" customHeight="1">
      <c r="A421" s="53"/>
      <c r="B421" s="31" t="str">
        <f>IF('PCA Licit, Dispensa, Inexi'!$A421="","",VLOOKUP(A421,dados!$A$1:$B$24,2,FALSE))</f>
        <v/>
      </c>
      <c r="C421" s="109"/>
      <c r="D421" s="58"/>
      <c r="E421" s="109"/>
      <c r="F421" s="20"/>
      <c r="G421" s="104"/>
      <c r="H421" s="104"/>
      <c r="I421" s="169"/>
      <c r="J421" s="55"/>
      <c r="K421" s="103"/>
      <c r="L421" s="328"/>
      <c r="M421" s="53"/>
      <c r="N421" s="53"/>
      <c r="O421" s="53"/>
      <c r="P421" s="53"/>
      <c r="Q421" s="111"/>
      <c r="R421" s="111"/>
      <c r="S421" s="104"/>
      <c r="T421" s="104"/>
      <c r="U421" s="104"/>
      <c r="V421" s="21"/>
      <c r="W421" s="104"/>
      <c r="X421" s="104"/>
      <c r="Y421" s="104"/>
      <c r="Z421" s="20"/>
      <c r="AA421" s="20"/>
      <c r="AB421" s="104"/>
      <c r="AC421" s="120"/>
      <c r="AD421" s="104"/>
      <c r="AE421" s="25" t="str">
        <f t="shared" si="9"/>
        <v/>
      </c>
      <c r="AF421" s="104"/>
      <c r="AG421"/>
    </row>
    <row r="422" spans="1:33" ht="60" customHeight="1">
      <c r="A422" s="53"/>
      <c r="B422" s="31" t="str">
        <f>IF('PCA Licit, Dispensa, Inexi'!$A422="","",VLOOKUP(A422,dados!$A$1:$B$24,2,FALSE))</f>
        <v/>
      </c>
      <c r="C422" s="109"/>
      <c r="D422" s="58"/>
      <c r="E422" s="109"/>
      <c r="F422" s="20"/>
      <c r="G422" s="104"/>
      <c r="H422" s="104"/>
      <c r="I422" s="169"/>
      <c r="J422" s="55"/>
      <c r="K422" s="103"/>
      <c r="L422" s="328"/>
      <c r="M422" s="53"/>
      <c r="N422" s="53"/>
      <c r="O422" s="53"/>
      <c r="P422" s="53"/>
      <c r="Q422" s="111"/>
      <c r="R422" s="111"/>
      <c r="S422" s="104"/>
      <c r="T422" s="104"/>
      <c r="U422" s="104"/>
      <c r="V422" s="21"/>
      <c r="W422" s="104"/>
      <c r="X422" s="104"/>
      <c r="Y422" s="104"/>
      <c r="Z422" s="20"/>
      <c r="AA422" s="20"/>
      <c r="AB422" s="104"/>
      <c r="AC422" s="120"/>
      <c r="AD422" s="104"/>
      <c r="AE422" s="25" t="str">
        <f t="shared" ref="AE422:AE485" si="10">IF(AD422="","",DATEDIF(X422,AD422,"d"))</f>
        <v/>
      </c>
      <c r="AF422" s="104"/>
      <c r="AG422"/>
    </row>
    <row r="423" spans="1:33" ht="60" customHeight="1">
      <c r="A423" s="53"/>
      <c r="B423" s="31" t="str">
        <f>IF('PCA Licit, Dispensa, Inexi'!$A423="","",VLOOKUP(A423,dados!$A$1:$B$24,2,FALSE))</f>
        <v/>
      </c>
      <c r="C423" s="109"/>
      <c r="D423" s="58"/>
      <c r="E423" s="109"/>
      <c r="F423" s="20"/>
      <c r="G423" s="104"/>
      <c r="H423" s="104"/>
      <c r="I423" s="169"/>
      <c r="J423" s="55"/>
      <c r="K423" s="103"/>
      <c r="L423" s="328"/>
      <c r="M423" s="53"/>
      <c r="N423" s="53"/>
      <c r="O423" s="53"/>
      <c r="P423" s="53"/>
      <c r="Q423" s="111"/>
      <c r="R423" s="111"/>
      <c r="S423" s="104"/>
      <c r="T423" s="104"/>
      <c r="U423" s="104"/>
      <c r="V423" s="21"/>
      <c r="W423" s="104"/>
      <c r="X423" s="104"/>
      <c r="Y423" s="104"/>
      <c r="Z423" s="20"/>
      <c r="AA423" s="20"/>
      <c r="AB423" s="104"/>
      <c r="AC423" s="120"/>
      <c r="AD423" s="104"/>
      <c r="AE423" s="25" t="str">
        <f t="shared" si="10"/>
        <v/>
      </c>
      <c r="AF423" s="104"/>
      <c r="AG423"/>
    </row>
    <row r="424" spans="1:33" ht="60" customHeight="1">
      <c r="A424" s="53"/>
      <c r="B424" s="31" t="str">
        <f>IF('PCA Licit, Dispensa, Inexi'!$A424="","",VLOOKUP(A424,dados!$A$1:$B$24,2,FALSE))</f>
        <v/>
      </c>
      <c r="C424" s="109"/>
      <c r="D424" s="58"/>
      <c r="E424" s="109"/>
      <c r="F424" s="20"/>
      <c r="G424" s="104"/>
      <c r="H424" s="104"/>
      <c r="I424" s="169"/>
      <c r="J424" s="55"/>
      <c r="K424" s="103"/>
      <c r="L424" s="328"/>
      <c r="M424" s="53"/>
      <c r="N424" s="53"/>
      <c r="O424" s="53"/>
      <c r="P424" s="53"/>
      <c r="Q424" s="111"/>
      <c r="R424" s="111"/>
      <c r="S424" s="104"/>
      <c r="T424" s="104"/>
      <c r="U424" s="104"/>
      <c r="V424" s="21"/>
      <c r="W424" s="104"/>
      <c r="X424" s="104"/>
      <c r="Y424" s="104"/>
      <c r="Z424" s="20"/>
      <c r="AA424" s="20"/>
      <c r="AB424" s="104"/>
      <c r="AC424" s="120"/>
      <c r="AD424" s="104"/>
      <c r="AE424" s="25" t="str">
        <f t="shared" si="10"/>
        <v/>
      </c>
      <c r="AF424" s="104"/>
      <c r="AG424"/>
    </row>
    <row r="425" spans="1:33" ht="60" customHeight="1">
      <c r="A425" s="53"/>
      <c r="B425" s="31" t="str">
        <f>IF('PCA Licit, Dispensa, Inexi'!$A425="","",VLOOKUP(A425,dados!$A$1:$B$24,2,FALSE))</f>
        <v/>
      </c>
      <c r="C425" s="109"/>
      <c r="D425" s="58"/>
      <c r="E425" s="109"/>
      <c r="F425" s="20"/>
      <c r="G425" s="104"/>
      <c r="H425" s="104"/>
      <c r="I425" s="169"/>
      <c r="J425" s="55"/>
      <c r="K425" s="103"/>
      <c r="L425" s="328"/>
      <c r="M425" s="53"/>
      <c r="N425" s="53"/>
      <c r="O425" s="53"/>
      <c r="P425" s="53"/>
      <c r="Q425" s="111"/>
      <c r="R425" s="111"/>
      <c r="S425" s="104"/>
      <c r="T425" s="104"/>
      <c r="U425" s="104"/>
      <c r="V425" s="21"/>
      <c r="W425" s="104"/>
      <c r="X425" s="104"/>
      <c r="Y425" s="104"/>
      <c r="Z425" s="20"/>
      <c r="AA425" s="20"/>
      <c r="AB425" s="104"/>
      <c r="AC425" s="120"/>
      <c r="AD425" s="104"/>
      <c r="AE425" s="25" t="str">
        <f t="shared" si="10"/>
        <v/>
      </c>
      <c r="AF425" s="104"/>
      <c r="AG425"/>
    </row>
    <row r="426" spans="1:33" ht="60" customHeight="1">
      <c r="A426" s="53"/>
      <c r="B426" s="31" t="str">
        <f>IF('PCA Licit, Dispensa, Inexi'!$A426="","",VLOOKUP(A426,dados!$A$1:$B$24,2,FALSE))</f>
        <v/>
      </c>
      <c r="C426" s="109"/>
      <c r="D426" s="58"/>
      <c r="E426" s="109"/>
      <c r="F426" s="20"/>
      <c r="G426" s="104"/>
      <c r="H426" s="104"/>
      <c r="I426" s="169"/>
      <c r="J426" s="55"/>
      <c r="K426" s="103"/>
      <c r="L426" s="328"/>
      <c r="M426" s="53"/>
      <c r="N426" s="53"/>
      <c r="O426" s="53"/>
      <c r="P426" s="53"/>
      <c r="Q426" s="111"/>
      <c r="R426" s="111"/>
      <c r="S426" s="104"/>
      <c r="T426" s="104"/>
      <c r="U426" s="104"/>
      <c r="V426" s="21"/>
      <c r="W426" s="104"/>
      <c r="X426" s="104"/>
      <c r="Y426" s="104"/>
      <c r="Z426" s="20"/>
      <c r="AA426" s="20"/>
      <c r="AB426" s="104"/>
      <c r="AC426" s="120"/>
      <c r="AD426" s="104"/>
      <c r="AE426" s="25" t="str">
        <f t="shared" si="10"/>
        <v/>
      </c>
      <c r="AF426" s="104"/>
      <c r="AG426"/>
    </row>
    <row r="427" spans="1:33" ht="60" customHeight="1">
      <c r="A427" s="53"/>
      <c r="B427" s="31" t="str">
        <f>IF('PCA Licit, Dispensa, Inexi'!$A427="","",VLOOKUP(A427,dados!$A$1:$B$24,2,FALSE))</f>
        <v/>
      </c>
      <c r="C427" s="109"/>
      <c r="D427" s="58"/>
      <c r="E427" s="109"/>
      <c r="F427" s="20"/>
      <c r="G427" s="104"/>
      <c r="H427" s="104"/>
      <c r="I427" s="169"/>
      <c r="J427" s="55"/>
      <c r="K427" s="103"/>
      <c r="L427" s="328"/>
      <c r="M427" s="53"/>
      <c r="N427" s="53"/>
      <c r="O427" s="53"/>
      <c r="P427" s="53"/>
      <c r="Q427" s="111"/>
      <c r="R427" s="111"/>
      <c r="S427" s="104"/>
      <c r="T427" s="104"/>
      <c r="U427" s="104"/>
      <c r="V427" s="21"/>
      <c r="W427" s="104"/>
      <c r="X427" s="104"/>
      <c r="Y427" s="104"/>
      <c r="Z427" s="20"/>
      <c r="AA427" s="20"/>
      <c r="AB427" s="104"/>
      <c r="AC427" s="120"/>
      <c r="AD427" s="104"/>
      <c r="AE427" s="25" t="str">
        <f t="shared" si="10"/>
        <v/>
      </c>
      <c r="AF427" s="104"/>
      <c r="AG427"/>
    </row>
    <row r="428" spans="1:33" ht="60" customHeight="1">
      <c r="A428" s="53"/>
      <c r="B428" s="31" t="str">
        <f>IF('PCA Licit, Dispensa, Inexi'!$A428="","",VLOOKUP(A428,dados!$A$1:$B$24,2,FALSE))</f>
        <v/>
      </c>
      <c r="C428" s="109"/>
      <c r="D428" s="58"/>
      <c r="E428" s="109"/>
      <c r="F428" s="20"/>
      <c r="G428" s="104"/>
      <c r="H428" s="104"/>
      <c r="I428" s="169"/>
      <c r="J428" s="55"/>
      <c r="K428" s="103"/>
      <c r="L428" s="328"/>
      <c r="M428" s="53"/>
      <c r="N428" s="53"/>
      <c r="O428" s="53"/>
      <c r="P428" s="53"/>
      <c r="Q428" s="111"/>
      <c r="R428" s="111"/>
      <c r="S428" s="104"/>
      <c r="T428" s="104"/>
      <c r="U428" s="104"/>
      <c r="V428" s="21"/>
      <c r="W428" s="104"/>
      <c r="X428" s="104"/>
      <c r="Y428" s="104"/>
      <c r="Z428" s="20"/>
      <c r="AA428" s="20"/>
      <c r="AB428" s="104"/>
      <c r="AC428" s="120"/>
      <c r="AD428" s="104"/>
      <c r="AE428" s="25" t="str">
        <f t="shared" si="10"/>
        <v/>
      </c>
      <c r="AF428" s="104"/>
      <c r="AG428"/>
    </row>
    <row r="429" spans="1:33" ht="60" customHeight="1">
      <c r="A429" s="53"/>
      <c r="B429" s="31" t="str">
        <f>IF('PCA Licit, Dispensa, Inexi'!$A429="","",VLOOKUP(A429,dados!$A$1:$B$24,2,FALSE))</f>
        <v/>
      </c>
      <c r="C429" s="109"/>
      <c r="D429" s="58"/>
      <c r="E429" s="109"/>
      <c r="F429" s="20"/>
      <c r="G429" s="104"/>
      <c r="H429" s="104"/>
      <c r="I429" s="169"/>
      <c r="J429" s="55"/>
      <c r="K429" s="103"/>
      <c r="L429" s="328"/>
      <c r="M429" s="53"/>
      <c r="N429" s="53"/>
      <c r="O429" s="53"/>
      <c r="P429" s="53"/>
      <c r="Q429" s="111"/>
      <c r="R429" s="111"/>
      <c r="S429" s="104"/>
      <c r="T429" s="104"/>
      <c r="U429" s="104"/>
      <c r="V429" s="21"/>
      <c r="W429" s="104"/>
      <c r="X429" s="104"/>
      <c r="Y429" s="104"/>
      <c r="Z429" s="20"/>
      <c r="AA429" s="20"/>
      <c r="AB429" s="104"/>
      <c r="AC429" s="120"/>
      <c r="AD429" s="104"/>
      <c r="AE429" s="25" t="str">
        <f t="shared" si="10"/>
        <v/>
      </c>
      <c r="AF429" s="104"/>
      <c r="AG429"/>
    </row>
    <row r="430" spans="1:33" ht="60" customHeight="1">
      <c r="A430" s="53"/>
      <c r="B430" s="31" t="str">
        <f>IF('PCA Licit, Dispensa, Inexi'!$A430="","",VLOOKUP(A430,dados!$A$1:$B$24,2,FALSE))</f>
        <v/>
      </c>
      <c r="C430" s="109"/>
      <c r="D430" s="58"/>
      <c r="E430" s="109"/>
      <c r="F430" s="20"/>
      <c r="G430" s="104"/>
      <c r="H430" s="104"/>
      <c r="I430" s="169"/>
      <c r="J430" s="55"/>
      <c r="K430" s="103"/>
      <c r="L430" s="328"/>
      <c r="M430" s="53"/>
      <c r="N430" s="53"/>
      <c r="O430" s="53"/>
      <c r="P430" s="53"/>
      <c r="Q430" s="111"/>
      <c r="R430" s="111"/>
      <c r="S430" s="104"/>
      <c r="T430" s="104"/>
      <c r="U430" s="104"/>
      <c r="V430" s="21"/>
      <c r="W430" s="104"/>
      <c r="X430" s="104"/>
      <c r="Y430" s="104"/>
      <c r="Z430" s="20"/>
      <c r="AA430" s="20"/>
      <c r="AB430" s="104"/>
      <c r="AC430" s="120"/>
      <c r="AD430" s="104"/>
      <c r="AE430" s="25" t="str">
        <f t="shared" si="10"/>
        <v/>
      </c>
      <c r="AF430" s="104"/>
      <c r="AG430"/>
    </row>
    <row r="431" spans="1:33" ht="60" customHeight="1">
      <c r="A431" s="53"/>
      <c r="B431" s="31" t="str">
        <f>IF('PCA Licit, Dispensa, Inexi'!$A431="","",VLOOKUP(A431,dados!$A$1:$B$24,2,FALSE))</f>
        <v/>
      </c>
      <c r="C431" s="109"/>
      <c r="D431" s="58"/>
      <c r="E431" s="109"/>
      <c r="F431" s="20"/>
      <c r="G431" s="104"/>
      <c r="H431" s="104"/>
      <c r="I431" s="169"/>
      <c r="J431" s="55"/>
      <c r="K431" s="103"/>
      <c r="L431" s="328"/>
      <c r="M431" s="53"/>
      <c r="N431" s="53"/>
      <c r="O431" s="53"/>
      <c r="P431" s="53"/>
      <c r="Q431" s="111"/>
      <c r="R431" s="111"/>
      <c r="S431" s="104"/>
      <c r="T431" s="104"/>
      <c r="U431" s="104"/>
      <c r="V431" s="21"/>
      <c r="W431" s="104"/>
      <c r="X431" s="104"/>
      <c r="Y431" s="104"/>
      <c r="Z431" s="20"/>
      <c r="AA431" s="20"/>
      <c r="AB431" s="104"/>
      <c r="AC431" s="120"/>
      <c r="AD431" s="104"/>
      <c r="AE431" s="25" t="str">
        <f t="shared" si="10"/>
        <v/>
      </c>
      <c r="AF431" s="104"/>
      <c r="AG431"/>
    </row>
    <row r="432" spans="1:33" ht="60" customHeight="1">
      <c r="A432" s="53"/>
      <c r="B432" s="31" t="str">
        <f>IF('PCA Licit, Dispensa, Inexi'!$A432="","",VLOOKUP(A432,dados!$A$1:$B$24,2,FALSE))</f>
        <v/>
      </c>
      <c r="C432" s="109"/>
      <c r="D432" s="58"/>
      <c r="E432" s="109"/>
      <c r="F432" s="20"/>
      <c r="G432" s="104"/>
      <c r="H432" s="104"/>
      <c r="I432" s="169"/>
      <c r="J432" s="55"/>
      <c r="K432" s="103"/>
      <c r="L432" s="328"/>
      <c r="M432" s="53"/>
      <c r="N432" s="53"/>
      <c r="O432" s="53"/>
      <c r="P432" s="53"/>
      <c r="Q432" s="111"/>
      <c r="R432" s="111"/>
      <c r="S432" s="104"/>
      <c r="T432" s="104"/>
      <c r="U432" s="104"/>
      <c r="V432" s="21"/>
      <c r="W432" s="104"/>
      <c r="X432" s="104"/>
      <c r="Y432" s="104"/>
      <c r="Z432" s="20"/>
      <c r="AA432" s="20"/>
      <c r="AB432" s="104"/>
      <c r="AC432" s="120"/>
      <c r="AD432" s="104"/>
      <c r="AE432" s="25" t="str">
        <f t="shared" si="10"/>
        <v/>
      </c>
      <c r="AF432" s="104"/>
      <c r="AG432"/>
    </row>
    <row r="433" spans="1:33" ht="60" customHeight="1">
      <c r="A433" s="53"/>
      <c r="B433" s="31" t="str">
        <f>IF('PCA Licit, Dispensa, Inexi'!$A433="","",VLOOKUP(A433,dados!$A$1:$B$24,2,FALSE))</f>
        <v/>
      </c>
      <c r="C433" s="109"/>
      <c r="D433" s="58"/>
      <c r="E433" s="109"/>
      <c r="F433" s="20"/>
      <c r="G433" s="104"/>
      <c r="H433" s="104"/>
      <c r="I433" s="169"/>
      <c r="J433" s="55"/>
      <c r="K433" s="103"/>
      <c r="L433" s="328"/>
      <c r="M433" s="53"/>
      <c r="N433" s="53"/>
      <c r="O433" s="53"/>
      <c r="P433" s="53"/>
      <c r="Q433" s="111"/>
      <c r="R433" s="111"/>
      <c r="S433" s="104"/>
      <c r="T433" s="104"/>
      <c r="U433" s="104"/>
      <c r="V433" s="21"/>
      <c r="W433" s="104"/>
      <c r="X433" s="104"/>
      <c r="Y433" s="104"/>
      <c r="Z433" s="20"/>
      <c r="AA433" s="20"/>
      <c r="AB433" s="104"/>
      <c r="AC433" s="120"/>
      <c r="AD433" s="104"/>
      <c r="AE433" s="25" t="str">
        <f t="shared" si="10"/>
        <v/>
      </c>
      <c r="AF433" s="104"/>
      <c r="AG433"/>
    </row>
    <row r="434" spans="1:33" ht="60" customHeight="1">
      <c r="A434" s="53"/>
      <c r="B434" s="31" t="str">
        <f>IF('PCA Licit, Dispensa, Inexi'!$A434="","",VLOOKUP(A434,dados!$A$1:$B$24,2,FALSE))</f>
        <v/>
      </c>
      <c r="C434" s="109"/>
      <c r="D434" s="58"/>
      <c r="E434" s="109"/>
      <c r="F434" s="20"/>
      <c r="G434" s="104"/>
      <c r="H434" s="104"/>
      <c r="I434" s="169"/>
      <c r="J434" s="55"/>
      <c r="K434" s="103"/>
      <c r="L434" s="328"/>
      <c r="M434" s="53"/>
      <c r="N434" s="53"/>
      <c r="O434" s="53"/>
      <c r="P434" s="53"/>
      <c r="Q434" s="111"/>
      <c r="R434" s="111"/>
      <c r="S434" s="104"/>
      <c r="T434" s="104"/>
      <c r="U434" s="104"/>
      <c r="V434" s="21"/>
      <c r="W434" s="104"/>
      <c r="X434" s="104"/>
      <c r="Y434" s="104"/>
      <c r="Z434" s="20"/>
      <c r="AA434" s="20"/>
      <c r="AB434" s="104"/>
      <c r="AC434" s="120"/>
      <c r="AD434" s="104"/>
      <c r="AE434" s="25" t="str">
        <f t="shared" si="10"/>
        <v/>
      </c>
      <c r="AF434" s="104"/>
      <c r="AG434"/>
    </row>
    <row r="435" spans="1:33" ht="60" customHeight="1">
      <c r="A435" s="53"/>
      <c r="B435" s="31" t="str">
        <f>IF('PCA Licit, Dispensa, Inexi'!$A435="","",VLOOKUP(A435,dados!$A$1:$B$24,2,FALSE))</f>
        <v/>
      </c>
      <c r="C435" s="109"/>
      <c r="D435" s="58"/>
      <c r="E435" s="109"/>
      <c r="F435" s="20"/>
      <c r="G435" s="104"/>
      <c r="H435" s="104"/>
      <c r="I435" s="169"/>
      <c r="J435" s="55"/>
      <c r="K435" s="103"/>
      <c r="L435" s="328"/>
      <c r="M435" s="53"/>
      <c r="N435" s="53"/>
      <c r="O435" s="53"/>
      <c r="P435" s="53"/>
      <c r="Q435" s="111"/>
      <c r="R435" s="111"/>
      <c r="S435" s="104"/>
      <c r="T435" s="104"/>
      <c r="U435" s="104"/>
      <c r="V435" s="21"/>
      <c r="W435" s="104"/>
      <c r="X435" s="104"/>
      <c r="Y435" s="104"/>
      <c r="Z435" s="20"/>
      <c r="AA435" s="20"/>
      <c r="AB435" s="104"/>
      <c r="AC435" s="120"/>
      <c r="AD435" s="104"/>
      <c r="AE435" s="25" t="str">
        <f t="shared" si="10"/>
        <v/>
      </c>
      <c r="AF435" s="104"/>
      <c r="AG435"/>
    </row>
    <row r="436" spans="1:33" ht="60" customHeight="1">
      <c r="A436" s="53"/>
      <c r="B436" s="31" t="str">
        <f>IF('PCA Licit, Dispensa, Inexi'!$A436="","",VLOOKUP(A436,dados!$A$1:$B$24,2,FALSE))</f>
        <v/>
      </c>
      <c r="C436" s="109"/>
      <c r="D436" s="58"/>
      <c r="E436" s="109"/>
      <c r="F436" s="20"/>
      <c r="G436" s="104"/>
      <c r="H436" s="104"/>
      <c r="I436" s="169"/>
      <c r="J436" s="55"/>
      <c r="K436" s="103"/>
      <c r="L436" s="328"/>
      <c r="M436" s="53"/>
      <c r="N436" s="53"/>
      <c r="O436" s="53"/>
      <c r="P436" s="53"/>
      <c r="Q436" s="111"/>
      <c r="R436" s="111"/>
      <c r="S436" s="104"/>
      <c r="T436" s="104"/>
      <c r="U436" s="104"/>
      <c r="V436" s="21"/>
      <c r="W436" s="104"/>
      <c r="X436" s="104"/>
      <c r="Y436" s="104"/>
      <c r="Z436" s="20"/>
      <c r="AA436" s="20"/>
      <c r="AB436" s="104"/>
      <c r="AC436" s="120"/>
      <c r="AD436" s="104"/>
      <c r="AE436" s="25" t="str">
        <f t="shared" si="10"/>
        <v/>
      </c>
      <c r="AF436" s="104"/>
      <c r="AG436"/>
    </row>
    <row r="437" spans="1:33" ht="60" customHeight="1">
      <c r="A437" s="53"/>
      <c r="B437" s="31" t="str">
        <f>IF('PCA Licit, Dispensa, Inexi'!$A437="","",VLOOKUP(A437,dados!$A$1:$B$24,2,FALSE))</f>
        <v/>
      </c>
      <c r="C437" s="109"/>
      <c r="D437" s="58"/>
      <c r="E437" s="109"/>
      <c r="F437" s="20"/>
      <c r="G437" s="104"/>
      <c r="H437" s="104"/>
      <c r="I437" s="169"/>
      <c r="J437" s="55"/>
      <c r="K437" s="103"/>
      <c r="L437" s="328"/>
      <c r="M437" s="53"/>
      <c r="N437" s="53"/>
      <c r="O437" s="53"/>
      <c r="P437" s="53"/>
      <c r="Q437" s="111"/>
      <c r="R437" s="111"/>
      <c r="S437" s="104"/>
      <c r="T437" s="104"/>
      <c r="U437" s="104"/>
      <c r="V437" s="21"/>
      <c r="W437" s="104"/>
      <c r="X437" s="104"/>
      <c r="Y437" s="104"/>
      <c r="Z437" s="20"/>
      <c r="AA437" s="20"/>
      <c r="AB437" s="104"/>
      <c r="AC437" s="120"/>
      <c r="AD437" s="104"/>
      <c r="AE437" s="25" t="str">
        <f t="shared" si="10"/>
        <v/>
      </c>
      <c r="AF437" s="104"/>
      <c r="AG437"/>
    </row>
    <row r="438" spans="1:33" ht="60" customHeight="1">
      <c r="A438" s="53"/>
      <c r="B438" s="31" t="str">
        <f>IF('PCA Licit, Dispensa, Inexi'!$A438="","",VLOOKUP(A438,dados!$A$1:$B$24,2,FALSE))</f>
        <v/>
      </c>
      <c r="C438" s="109"/>
      <c r="D438" s="58"/>
      <c r="E438" s="109"/>
      <c r="F438" s="20"/>
      <c r="G438" s="104"/>
      <c r="H438" s="104"/>
      <c r="I438" s="169"/>
      <c r="J438" s="55"/>
      <c r="K438" s="103"/>
      <c r="L438" s="328"/>
      <c r="M438" s="53"/>
      <c r="N438" s="53"/>
      <c r="O438" s="53"/>
      <c r="P438" s="53"/>
      <c r="Q438" s="111"/>
      <c r="R438" s="111"/>
      <c r="S438" s="104"/>
      <c r="T438" s="104"/>
      <c r="U438" s="104"/>
      <c r="V438" s="21"/>
      <c r="W438" s="104"/>
      <c r="X438" s="104"/>
      <c r="Y438" s="104"/>
      <c r="Z438" s="20"/>
      <c r="AA438" s="20"/>
      <c r="AB438" s="104"/>
      <c r="AC438" s="120"/>
      <c r="AD438" s="104"/>
      <c r="AE438" s="25" t="str">
        <f t="shared" si="10"/>
        <v/>
      </c>
      <c r="AF438" s="104"/>
      <c r="AG438"/>
    </row>
    <row r="439" spans="1:33" ht="60" customHeight="1">
      <c r="A439" s="53"/>
      <c r="B439" s="31" t="str">
        <f>IF('PCA Licit, Dispensa, Inexi'!$A439="","",VLOOKUP(A439,dados!$A$1:$B$24,2,FALSE))</f>
        <v/>
      </c>
      <c r="C439" s="109"/>
      <c r="D439" s="58"/>
      <c r="E439" s="109"/>
      <c r="F439" s="20"/>
      <c r="G439" s="104"/>
      <c r="H439" s="104"/>
      <c r="I439" s="169"/>
      <c r="J439" s="55"/>
      <c r="K439" s="103"/>
      <c r="L439" s="328"/>
      <c r="M439" s="53"/>
      <c r="N439" s="53"/>
      <c r="O439" s="53"/>
      <c r="P439" s="53"/>
      <c r="Q439" s="111"/>
      <c r="R439" s="111"/>
      <c r="S439" s="104"/>
      <c r="T439" s="104"/>
      <c r="U439" s="104"/>
      <c r="V439" s="21"/>
      <c r="W439" s="104"/>
      <c r="X439" s="104"/>
      <c r="Y439" s="104"/>
      <c r="Z439" s="20"/>
      <c r="AA439" s="20"/>
      <c r="AB439" s="104"/>
      <c r="AC439" s="120"/>
      <c r="AD439" s="104"/>
      <c r="AE439" s="25" t="str">
        <f t="shared" si="10"/>
        <v/>
      </c>
      <c r="AF439" s="104"/>
      <c r="AG439"/>
    </row>
    <row r="440" spans="1:33" ht="60" customHeight="1">
      <c r="A440" s="53"/>
      <c r="B440" s="31" t="str">
        <f>IF('PCA Licit, Dispensa, Inexi'!$A440="","",VLOOKUP(A440,dados!$A$1:$B$24,2,FALSE))</f>
        <v/>
      </c>
      <c r="C440" s="109"/>
      <c r="D440" s="58"/>
      <c r="E440" s="109"/>
      <c r="F440" s="20"/>
      <c r="G440" s="104"/>
      <c r="H440" s="104"/>
      <c r="I440" s="169"/>
      <c r="J440" s="55"/>
      <c r="K440" s="103"/>
      <c r="L440" s="328"/>
      <c r="M440" s="53"/>
      <c r="N440" s="53"/>
      <c r="O440" s="53"/>
      <c r="P440" s="53"/>
      <c r="Q440" s="111"/>
      <c r="R440" s="111"/>
      <c r="S440" s="104"/>
      <c r="T440" s="104"/>
      <c r="U440" s="104"/>
      <c r="V440" s="21"/>
      <c r="W440" s="104"/>
      <c r="X440" s="104"/>
      <c r="Y440" s="104"/>
      <c r="Z440" s="20"/>
      <c r="AA440" s="20"/>
      <c r="AB440" s="104"/>
      <c r="AC440" s="120"/>
      <c r="AD440" s="104"/>
      <c r="AE440" s="25" t="str">
        <f t="shared" si="10"/>
        <v/>
      </c>
      <c r="AF440" s="104"/>
      <c r="AG440"/>
    </row>
    <row r="441" spans="1:33" ht="60" customHeight="1">
      <c r="A441" s="53"/>
      <c r="B441" s="31" t="str">
        <f>IF('PCA Licit, Dispensa, Inexi'!$A441="","",VLOOKUP(A441,dados!$A$1:$B$24,2,FALSE))</f>
        <v/>
      </c>
      <c r="C441" s="109"/>
      <c r="D441" s="58"/>
      <c r="E441" s="109"/>
      <c r="F441" s="20"/>
      <c r="G441" s="104"/>
      <c r="H441" s="104"/>
      <c r="I441" s="169"/>
      <c r="J441" s="55"/>
      <c r="K441" s="103"/>
      <c r="L441" s="328"/>
      <c r="M441" s="53"/>
      <c r="N441" s="53"/>
      <c r="O441" s="53"/>
      <c r="P441" s="53"/>
      <c r="Q441" s="111"/>
      <c r="R441" s="111"/>
      <c r="S441" s="104"/>
      <c r="T441" s="104"/>
      <c r="U441" s="104"/>
      <c r="V441" s="21"/>
      <c r="W441" s="104"/>
      <c r="X441" s="104"/>
      <c r="Y441" s="104"/>
      <c r="Z441" s="20"/>
      <c r="AA441" s="20"/>
      <c r="AB441" s="104"/>
      <c r="AC441" s="120"/>
      <c r="AD441" s="104"/>
      <c r="AE441" s="25" t="str">
        <f t="shared" si="10"/>
        <v/>
      </c>
      <c r="AF441" s="104"/>
      <c r="AG441"/>
    </row>
    <row r="442" spans="1:33" ht="60" customHeight="1">
      <c r="A442" s="53"/>
      <c r="B442" s="31" t="str">
        <f>IF('PCA Licit, Dispensa, Inexi'!$A442="","",VLOOKUP(A442,dados!$A$1:$B$24,2,FALSE))</f>
        <v/>
      </c>
      <c r="C442" s="109"/>
      <c r="D442" s="58"/>
      <c r="E442" s="109"/>
      <c r="F442" s="20"/>
      <c r="G442" s="104"/>
      <c r="H442" s="104"/>
      <c r="I442" s="169"/>
      <c r="J442" s="55"/>
      <c r="K442" s="103"/>
      <c r="L442" s="328"/>
      <c r="M442" s="53"/>
      <c r="N442" s="53"/>
      <c r="O442" s="53"/>
      <c r="P442" s="53"/>
      <c r="Q442" s="111"/>
      <c r="R442" s="111"/>
      <c r="S442" s="104"/>
      <c r="T442" s="104"/>
      <c r="U442" s="104"/>
      <c r="V442" s="21"/>
      <c r="W442" s="104"/>
      <c r="X442" s="104"/>
      <c r="Y442" s="104"/>
      <c r="Z442" s="20"/>
      <c r="AA442" s="20"/>
      <c r="AB442" s="104"/>
      <c r="AC442" s="120"/>
      <c r="AD442" s="104"/>
      <c r="AE442" s="25" t="str">
        <f t="shared" si="10"/>
        <v/>
      </c>
      <c r="AF442" s="104"/>
      <c r="AG442"/>
    </row>
    <row r="443" spans="1:33" ht="60" customHeight="1">
      <c r="A443" s="53"/>
      <c r="B443" s="31" t="str">
        <f>IF('PCA Licit, Dispensa, Inexi'!$A443="","",VLOOKUP(A443,dados!$A$1:$B$24,2,FALSE))</f>
        <v/>
      </c>
      <c r="C443" s="109"/>
      <c r="D443" s="58"/>
      <c r="E443" s="109"/>
      <c r="F443" s="20"/>
      <c r="G443" s="104"/>
      <c r="H443" s="104"/>
      <c r="I443" s="169"/>
      <c r="J443" s="55"/>
      <c r="K443" s="103"/>
      <c r="L443" s="328"/>
      <c r="M443" s="53"/>
      <c r="N443" s="53"/>
      <c r="O443" s="53"/>
      <c r="P443" s="53"/>
      <c r="Q443" s="111"/>
      <c r="R443" s="111"/>
      <c r="S443" s="104"/>
      <c r="T443" s="104"/>
      <c r="U443" s="104"/>
      <c r="V443" s="21"/>
      <c r="W443" s="104"/>
      <c r="X443" s="104"/>
      <c r="Y443" s="104"/>
      <c r="Z443" s="20"/>
      <c r="AA443" s="20"/>
      <c r="AB443" s="104"/>
      <c r="AC443" s="120"/>
      <c r="AD443" s="104"/>
      <c r="AE443" s="25" t="str">
        <f t="shared" si="10"/>
        <v/>
      </c>
      <c r="AF443" s="104"/>
      <c r="AG443"/>
    </row>
    <row r="444" spans="1:33" ht="60" customHeight="1">
      <c r="A444" s="53"/>
      <c r="B444" s="31" t="str">
        <f>IF('PCA Licit, Dispensa, Inexi'!$A444="","",VLOOKUP(A444,dados!$A$1:$B$24,2,FALSE))</f>
        <v/>
      </c>
      <c r="C444" s="109"/>
      <c r="D444" s="58"/>
      <c r="E444" s="109"/>
      <c r="F444" s="20"/>
      <c r="G444" s="104"/>
      <c r="H444" s="104"/>
      <c r="I444" s="169"/>
      <c r="J444" s="55"/>
      <c r="K444" s="103"/>
      <c r="L444" s="328"/>
      <c r="M444" s="53"/>
      <c r="N444" s="53"/>
      <c r="O444" s="53"/>
      <c r="P444" s="53"/>
      <c r="Q444" s="111"/>
      <c r="R444" s="111"/>
      <c r="S444" s="104"/>
      <c r="T444" s="104"/>
      <c r="U444" s="104"/>
      <c r="V444" s="21"/>
      <c r="W444" s="104"/>
      <c r="X444" s="104"/>
      <c r="Y444" s="104"/>
      <c r="Z444" s="20"/>
      <c r="AA444" s="20"/>
      <c r="AB444" s="104"/>
      <c r="AC444" s="120"/>
      <c r="AD444" s="104"/>
      <c r="AE444" s="25" t="str">
        <f t="shared" si="10"/>
        <v/>
      </c>
      <c r="AF444" s="104"/>
      <c r="AG444"/>
    </row>
    <row r="445" spans="1:33" ht="60" customHeight="1">
      <c r="A445" s="53"/>
      <c r="B445" s="31" t="str">
        <f>IF('PCA Licit, Dispensa, Inexi'!$A445="","",VLOOKUP(A445,dados!$A$1:$B$24,2,FALSE))</f>
        <v/>
      </c>
      <c r="C445" s="109"/>
      <c r="D445" s="58"/>
      <c r="E445" s="109"/>
      <c r="F445" s="20"/>
      <c r="G445" s="104"/>
      <c r="H445" s="104"/>
      <c r="I445" s="169"/>
      <c r="J445" s="55"/>
      <c r="K445" s="103"/>
      <c r="L445" s="328"/>
      <c r="M445" s="53"/>
      <c r="N445" s="53"/>
      <c r="O445" s="53"/>
      <c r="P445" s="53"/>
      <c r="Q445" s="111"/>
      <c r="R445" s="111"/>
      <c r="S445" s="104"/>
      <c r="T445" s="104"/>
      <c r="U445" s="104"/>
      <c r="V445" s="21"/>
      <c r="W445" s="104"/>
      <c r="X445" s="104"/>
      <c r="Y445" s="104"/>
      <c r="Z445" s="20"/>
      <c r="AA445" s="20"/>
      <c r="AB445" s="104"/>
      <c r="AC445" s="120"/>
      <c r="AD445" s="104"/>
      <c r="AE445" s="25" t="str">
        <f t="shared" si="10"/>
        <v/>
      </c>
      <c r="AF445" s="104"/>
      <c r="AG445"/>
    </row>
    <row r="446" spans="1:33" ht="60" customHeight="1">
      <c r="A446" s="53"/>
      <c r="B446" s="31" t="str">
        <f>IF('PCA Licit, Dispensa, Inexi'!$A446="","",VLOOKUP(A446,dados!$A$1:$B$24,2,FALSE))</f>
        <v/>
      </c>
      <c r="C446" s="109"/>
      <c r="D446" s="58"/>
      <c r="E446" s="109"/>
      <c r="F446" s="20"/>
      <c r="G446" s="104"/>
      <c r="H446" s="104"/>
      <c r="I446" s="169"/>
      <c r="J446" s="55"/>
      <c r="K446" s="103"/>
      <c r="L446" s="328"/>
      <c r="M446" s="53"/>
      <c r="N446" s="53"/>
      <c r="O446" s="53"/>
      <c r="P446" s="53"/>
      <c r="Q446" s="111"/>
      <c r="R446" s="111"/>
      <c r="S446" s="104"/>
      <c r="T446" s="104"/>
      <c r="U446" s="104"/>
      <c r="V446" s="21"/>
      <c r="W446" s="104"/>
      <c r="X446" s="104"/>
      <c r="Y446" s="104"/>
      <c r="Z446" s="20"/>
      <c r="AA446" s="20"/>
      <c r="AB446" s="104"/>
      <c r="AC446" s="120"/>
      <c r="AD446" s="104"/>
      <c r="AE446" s="25" t="str">
        <f t="shared" si="10"/>
        <v/>
      </c>
      <c r="AF446" s="104"/>
      <c r="AG446"/>
    </row>
    <row r="447" spans="1:33" ht="60" customHeight="1">
      <c r="A447" s="53"/>
      <c r="B447" s="31" t="str">
        <f>IF('PCA Licit, Dispensa, Inexi'!$A447="","",VLOOKUP(A447,dados!$A$1:$B$24,2,FALSE))</f>
        <v/>
      </c>
      <c r="C447" s="109"/>
      <c r="D447" s="58"/>
      <c r="E447" s="109"/>
      <c r="F447" s="20"/>
      <c r="G447" s="104"/>
      <c r="H447" s="104"/>
      <c r="I447" s="169"/>
      <c r="J447" s="55"/>
      <c r="K447" s="103"/>
      <c r="L447" s="328"/>
      <c r="M447" s="53"/>
      <c r="N447" s="53"/>
      <c r="O447" s="53"/>
      <c r="P447" s="53"/>
      <c r="Q447" s="111"/>
      <c r="R447" s="111"/>
      <c r="S447" s="104"/>
      <c r="T447" s="104"/>
      <c r="U447" s="104"/>
      <c r="V447" s="21"/>
      <c r="W447" s="104"/>
      <c r="X447" s="104"/>
      <c r="Y447" s="104"/>
      <c r="Z447" s="20"/>
      <c r="AA447" s="20"/>
      <c r="AB447" s="104"/>
      <c r="AC447" s="120"/>
      <c r="AD447" s="104"/>
      <c r="AE447" s="25" t="str">
        <f t="shared" si="10"/>
        <v/>
      </c>
      <c r="AF447" s="104"/>
      <c r="AG447"/>
    </row>
    <row r="448" spans="1:33" ht="60" customHeight="1">
      <c r="A448" s="53"/>
      <c r="B448" s="31" t="str">
        <f>IF('PCA Licit, Dispensa, Inexi'!$A448="","",VLOOKUP(A448,dados!$A$1:$B$24,2,FALSE))</f>
        <v/>
      </c>
      <c r="C448" s="109"/>
      <c r="D448" s="58"/>
      <c r="E448" s="109"/>
      <c r="F448" s="20"/>
      <c r="G448" s="104"/>
      <c r="H448" s="104"/>
      <c r="I448" s="169"/>
      <c r="J448" s="55"/>
      <c r="K448" s="103"/>
      <c r="L448" s="328"/>
      <c r="M448" s="53"/>
      <c r="N448" s="53"/>
      <c r="O448" s="53"/>
      <c r="P448" s="53"/>
      <c r="Q448" s="111"/>
      <c r="R448" s="111"/>
      <c r="S448" s="104"/>
      <c r="T448" s="104"/>
      <c r="U448" s="104"/>
      <c r="V448" s="21"/>
      <c r="W448" s="104"/>
      <c r="X448" s="104"/>
      <c r="Y448" s="104"/>
      <c r="Z448" s="20"/>
      <c r="AA448" s="20"/>
      <c r="AB448" s="104"/>
      <c r="AC448" s="120"/>
      <c r="AD448" s="104"/>
      <c r="AE448" s="25" t="str">
        <f t="shared" si="10"/>
        <v/>
      </c>
      <c r="AF448" s="104"/>
      <c r="AG448"/>
    </row>
    <row r="449" spans="1:33" ht="60" customHeight="1">
      <c r="A449" s="53"/>
      <c r="B449" s="31" t="str">
        <f>IF('PCA Licit, Dispensa, Inexi'!$A449="","",VLOOKUP(A449,dados!$A$1:$B$24,2,FALSE))</f>
        <v/>
      </c>
      <c r="C449" s="109"/>
      <c r="D449" s="58"/>
      <c r="E449" s="109"/>
      <c r="F449" s="20"/>
      <c r="G449" s="104"/>
      <c r="H449" s="104"/>
      <c r="I449" s="169"/>
      <c r="J449" s="55"/>
      <c r="K449" s="103"/>
      <c r="L449" s="328"/>
      <c r="M449" s="53"/>
      <c r="N449" s="53"/>
      <c r="O449" s="53"/>
      <c r="P449" s="53"/>
      <c r="Q449" s="111"/>
      <c r="R449" s="111"/>
      <c r="S449" s="104"/>
      <c r="T449" s="104"/>
      <c r="U449" s="104"/>
      <c r="V449" s="21"/>
      <c r="W449" s="104"/>
      <c r="X449" s="104"/>
      <c r="Y449" s="104"/>
      <c r="Z449" s="20"/>
      <c r="AA449" s="20"/>
      <c r="AB449" s="104"/>
      <c r="AC449" s="120"/>
      <c r="AD449" s="104"/>
      <c r="AE449" s="25" t="str">
        <f t="shared" si="10"/>
        <v/>
      </c>
      <c r="AF449" s="104"/>
      <c r="AG449"/>
    </row>
    <row r="450" spans="1:33" ht="60" customHeight="1">
      <c r="A450" s="53"/>
      <c r="B450" s="31" t="str">
        <f>IF('PCA Licit, Dispensa, Inexi'!$A450="","",VLOOKUP(A450,dados!$A$1:$B$24,2,FALSE))</f>
        <v/>
      </c>
      <c r="C450" s="109"/>
      <c r="D450" s="58"/>
      <c r="E450" s="109"/>
      <c r="F450" s="20"/>
      <c r="G450" s="104"/>
      <c r="H450" s="104"/>
      <c r="I450" s="169"/>
      <c r="J450" s="55"/>
      <c r="K450" s="103"/>
      <c r="L450" s="328"/>
      <c r="M450" s="53"/>
      <c r="N450" s="53"/>
      <c r="O450" s="53"/>
      <c r="P450" s="53"/>
      <c r="Q450" s="111"/>
      <c r="R450" s="111"/>
      <c r="S450" s="104"/>
      <c r="T450" s="104"/>
      <c r="U450" s="104"/>
      <c r="V450" s="21"/>
      <c r="W450" s="104"/>
      <c r="X450" s="104"/>
      <c r="Y450" s="104"/>
      <c r="Z450" s="20"/>
      <c r="AA450" s="20"/>
      <c r="AB450" s="104"/>
      <c r="AC450" s="120"/>
      <c r="AD450" s="104"/>
      <c r="AE450" s="25" t="str">
        <f t="shared" si="10"/>
        <v/>
      </c>
      <c r="AF450" s="104"/>
      <c r="AG450"/>
    </row>
    <row r="451" spans="1:33" ht="60" customHeight="1">
      <c r="A451" s="53"/>
      <c r="B451" s="31" t="str">
        <f>IF('PCA Licit, Dispensa, Inexi'!$A451="","",VLOOKUP(A451,dados!$A$1:$B$24,2,FALSE))</f>
        <v/>
      </c>
      <c r="C451" s="109"/>
      <c r="D451" s="58"/>
      <c r="E451" s="109"/>
      <c r="F451" s="20"/>
      <c r="G451" s="104"/>
      <c r="H451" s="104"/>
      <c r="I451" s="169"/>
      <c r="J451" s="55"/>
      <c r="K451" s="103"/>
      <c r="L451" s="328"/>
      <c r="M451" s="53"/>
      <c r="N451" s="53"/>
      <c r="O451" s="53"/>
      <c r="P451" s="53"/>
      <c r="Q451" s="111"/>
      <c r="R451" s="111"/>
      <c r="S451" s="104"/>
      <c r="T451" s="104"/>
      <c r="U451" s="104"/>
      <c r="V451" s="21"/>
      <c r="W451" s="104"/>
      <c r="X451" s="104"/>
      <c r="Y451" s="104"/>
      <c r="Z451" s="20"/>
      <c r="AA451" s="20"/>
      <c r="AB451" s="104"/>
      <c r="AC451" s="120"/>
      <c r="AD451" s="104"/>
      <c r="AE451" s="25" t="str">
        <f t="shared" si="10"/>
        <v/>
      </c>
      <c r="AF451" s="104"/>
      <c r="AG451"/>
    </row>
    <row r="452" spans="1:33" ht="60" customHeight="1">
      <c r="A452" s="53"/>
      <c r="B452" s="31" t="str">
        <f>IF('PCA Licit, Dispensa, Inexi'!$A452="","",VLOOKUP(A452,dados!$A$1:$B$24,2,FALSE))</f>
        <v/>
      </c>
      <c r="C452" s="109"/>
      <c r="D452" s="58"/>
      <c r="E452" s="109"/>
      <c r="F452" s="20"/>
      <c r="G452" s="104"/>
      <c r="H452" s="104"/>
      <c r="I452" s="169"/>
      <c r="J452" s="55"/>
      <c r="K452" s="103"/>
      <c r="L452" s="328"/>
      <c r="M452" s="53"/>
      <c r="N452" s="53"/>
      <c r="O452" s="53"/>
      <c r="P452" s="53"/>
      <c r="Q452" s="111"/>
      <c r="R452" s="111"/>
      <c r="S452" s="104"/>
      <c r="T452" s="104"/>
      <c r="U452" s="104"/>
      <c r="V452" s="21"/>
      <c r="W452" s="104"/>
      <c r="X452" s="104"/>
      <c r="Y452" s="104"/>
      <c r="Z452" s="20"/>
      <c r="AA452" s="20"/>
      <c r="AB452" s="104"/>
      <c r="AC452" s="120"/>
      <c r="AD452" s="104"/>
      <c r="AE452" s="25" t="str">
        <f t="shared" si="10"/>
        <v/>
      </c>
      <c r="AF452" s="104"/>
      <c r="AG452"/>
    </row>
    <row r="453" spans="1:33" ht="60" customHeight="1">
      <c r="A453" s="53"/>
      <c r="B453" s="31" t="str">
        <f>IF('PCA Licit, Dispensa, Inexi'!$A453="","",VLOOKUP(A453,dados!$A$1:$B$24,2,FALSE))</f>
        <v/>
      </c>
      <c r="C453" s="109"/>
      <c r="D453" s="58"/>
      <c r="E453" s="109"/>
      <c r="F453" s="20"/>
      <c r="G453" s="104"/>
      <c r="H453" s="104"/>
      <c r="I453" s="169"/>
      <c r="J453" s="55"/>
      <c r="K453" s="103"/>
      <c r="L453" s="328"/>
      <c r="M453" s="53"/>
      <c r="N453" s="53"/>
      <c r="O453" s="53"/>
      <c r="P453" s="53"/>
      <c r="Q453" s="111"/>
      <c r="R453" s="111"/>
      <c r="S453" s="104"/>
      <c r="T453" s="104"/>
      <c r="U453" s="104"/>
      <c r="V453" s="21"/>
      <c r="W453" s="104"/>
      <c r="X453" s="104"/>
      <c r="Y453" s="104"/>
      <c r="Z453" s="20"/>
      <c r="AA453" s="20"/>
      <c r="AB453" s="104"/>
      <c r="AC453" s="120"/>
      <c r="AD453" s="104"/>
      <c r="AE453" s="25" t="str">
        <f t="shared" si="10"/>
        <v/>
      </c>
      <c r="AF453" s="104"/>
      <c r="AG453"/>
    </row>
    <row r="454" spans="1:33" ht="60" customHeight="1">
      <c r="A454" s="53"/>
      <c r="B454" s="31" t="str">
        <f>IF('PCA Licit, Dispensa, Inexi'!$A454="","",VLOOKUP(A454,dados!$A$1:$B$24,2,FALSE))</f>
        <v/>
      </c>
      <c r="C454" s="109"/>
      <c r="D454" s="58"/>
      <c r="E454" s="109"/>
      <c r="F454" s="20"/>
      <c r="G454" s="104"/>
      <c r="H454" s="104"/>
      <c r="I454" s="169"/>
      <c r="J454" s="55"/>
      <c r="K454" s="103"/>
      <c r="L454" s="328"/>
      <c r="M454" s="53"/>
      <c r="N454" s="53"/>
      <c r="O454" s="53"/>
      <c r="P454" s="53"/>
      <c r="Q454" s="111"/>
      <c r="R454" s="111"/>
      <c r="S454" s="104"/>
      <c r="T454" s="104"/>
      <c r="U454" s="104"/>
      <c r="V454" s="21"/>
      <c r="W454" s="104"/>
      <c r="X454" s="104"/>
      <c r="Y454" s="104"/>
      <c r="Z454" s="20"/>
      <c r="AA454" s="20"/>
      <c r="AB454" s="104"/>
      <c r="AC454" s="120"/>
      <c r="AD454" s="104"/>
      <c r="AE454" s="25" t="str">
        <f t="shared" si="10"/>
        <v/>
      </c>
      <c r="AF454" s="104"/>
      <c r="AG454"/>
    </row>
    <row r="455" spans="1:33" ht="60" customHeight="1">
      <c r="A455" s="53"/>
      <c r="B455" s="31" t="str">
        <f>IF('PCA Licit, Dispensa, Inexi'!$A455="","",VLOOKUP(A455,dados!$A$1:$B$24,2,FALSE))</f>
        <v/>
      </c>
      <c r="C455" s="109"/>
      <c r="D455" s="58"/>
      <c r="E455" s="109"/>
      <c r="F455" s="20"/>
      <c r="G455" s="104"/>
      <c r="H455" s="104"/>
      <c r="I455" s="169"/>
      <c r="J455" s="55"/>
      <c r="K455" s="103"/>
      <c r="L455" s="328"/>
      <c r="M455" s="53"/>
      <c r="N455" s="53"/>
      <c r="O455" s="53"/>
      <c r="P455" s="53"/>
      <c r="Q455" s="111"/>
      <c r="R455" s="111"/>
      <c r="S455" s="104"/>
      <c r="T455" s="104"/>
      <c r="U455" s="104"/>
      <c r="V455" s="21"/>
      <c r="W455" s="104"/>
      <c r="X455" s="104"/>
      <c r="Y455" s="104"/>
      <c r="Z455" s="20"/>
      <c r="AA455" s="20"/>
      <c r="AB455" s="104"/>
      <c r="AC455" s="120"/>
      <c r="AD455" s="104"/>
      <c r="AE455" s="25" t="str">
        <f t="shared" si="10"/>
        <v/>
      </c>
      <c r="AF455" s="104"/>
      <c r="AG455"/>
    </row>
    <row r="456" spans="1:33" ht="60" customHeight="1">
      <c r="A456" s="53"/>
      <c r="B456" s="31" t="str">
        <f>IF('PCA Licit, Dispensa, Inexi'!$A456="","",VLOOKUP(A456,dados!$A$1:$B$24,2,FALSE))</f>
        <v/>
      </c>
      <c r="C456" s="109"/>
      <c r="D456" s="58"/>
      <c r="E456" s="109"/>
      <c r="F456" s="20"/>
      <c r="G456" s="104"/>
      <c r="H456" s="104"/>
      <c r="I456" s="169"/>
      <c r="J456" s="55"/>
      <c r="K456" s="103"/>
      <c r="L456" s="328"/>
      <c r="M456" s="53"/>
      <c r="N456" s="53"/>
      <c r="O456" s="53"/>
      <c r="P456" s="53"/>
      <c r="Q456" s="111"/>
      <c r="R456" s="111"/>
      <c r="S456" s="104"/>
      <c r="T456" s="104"/>
      <c r="U456" s="104"/>
      <c r="V456" s="21"/>
      <c r="W456" s="104"/>
      <c r="X456" s="104"/>
      <c r="Y456" s="104"/>
      <c r="Z456" s="20"/>
      <c r="AA456" s="20"/>
      <c r="AB456" s="104"/>
      <c r="AC456" s="120"/>
      <c r="AD456" s="104"/>
      <c r="AE456" s="25" t="str">
        <f t="shared" si="10"/>
        <v/>
      </c>
      <c r="AF456" s="104"/>
      <c r="AG456"/>
    </row>
    <row r="457" spans="1:33" ht="60" customHeight="1">
      <c r="A457" s="53"/>
      <c r="B457" s="31" t="str">
        <f>IF('PCA Licit, Dispensa, Inexi'!$A457="","",VLOOKUP(A457,dados!$A$1:$B$24,2,FALSE))</f>
        <v/>
      </c>
      <c r="C457" s="109"/>
      <c r="D457" s="58"/>
      <c r="E457" s="109"/>
      <c r="F457" s="20"/>
      <c r="G457" s="104"/>
      <c r="H457" s="104"/>
      <c r="I457" s="169"/>
      <c r="J457" s="55"/>
      <c r="K457" s="103"/>
      <c r="L457" s="328"/>
      <c r="M457" s="53"/>
      <c r="N457" s="53"/>
      <c r="O457" s="53"/>
      <c r="P457" s="53"/>
      <c r="Q457" s="111"/>
      <c r="R457" s="111"/>
      <c r="S457" s="104"/>
      <c r="T457" s="104"/>
      <c r="U457" s="104"/>
      <c r="V457" s="21"/>
      <c r="W457" s="104"/>
      <c r="X457" s="104"/>
      <c r="Y457" s="104"/>
      <c r="Z457" s="20"/>
      <c r="AA457" s="20"/>
      <c r="AB457" s="104"/>
      <c r="AC457" s="120"/>
      <c r="AD457" s="104"/>
      <c r="AE457" s="25" t="str">
        <f t="shared" si="10"/>
        <v/>
      </c>
      <c r="AF457" s="104"/>
      <c r="AG457"/>
    </row>
    <row r="458" spans="1:33" ht="60" customHeight="1">
      <c r="A458" s="53"/>
      <c r="B458" s="31" t="str">
        <f>IF('PCA Licit, Dispensa, Inexi'!$A458="","",VLOOKUP(A458,dados!$A$1:$B$24,2,FALSE))</f>
        <v/>
      </c>
      <c r="C458" s="109"/>
      <c r="D458" s="58"/>
      <c r="E458" s="109"/>
      <c r="F458" s="20"/>
      <c r="G458" s="104"/>
      <c r="H458" s="104"/>
      <c r="I458" s="169"/>
      <c r="J458" s="55"/>
      <c r="K458" s="103"/>
      <c r="L458" s="328"/>
      <c r="M458" s="53"/>
      <c r="N458" s="53"/>
      <c r="O458" s="53"/>
      <c r="P458" s="53"/>
      <c r="Q458" s="111"/>
      <c r="R458" s="111"/>
      <c r="S458" s="104"/>
      <c r="T458" s="104"/>
      <c r="U458" s="104"/>
      <c r="V458" s="21"/>
      <c r="W458" s="104"/>
      <c r="X458" s="104"/>
      <c r="Y458" s="104"/>
      <c r="Z458" s="20"/>
      <c r="AA458" s="20"/>
      <c r="AB458" s="104"/>
      <c r="AC458" s="120"/>
      <c r="AD458" s="104"/>
      <c r="AE458" s="25" t="str">
        <f t="shared" si="10"/>
        <v/>
      </c>
      <c r="AF458" s="104"/>
      <c r="AG458"/>
    </row>
    <row r="459" spans="1:33" ht="60" customHeight="1">
      <c r="A459" s="53"/>
      <c r="B459" s="31" t="str">
        <f>IF('PCA Licit, Dispensa, Inexi'!$A459="","",VLOOKUP(A459,dados!$A$1:$B$24,2,FALSE))</f>
        <v/>
      </c>
      <c r="C459" s="109"/>
      <c r="D459" s="58"/>
      <c r="E459" s="109"/>
      <c r="F459" s="20"/>
      <c r="G459" s="104"/>
      <c r="H459" s="104"/>
      <c r="I459" s="169"/>
      <c r="J459" s="55"/>
      <c r="K459" s="103"/>
      <c r="L459" s="328"/>
      <c r="M459" s="53"/>
      <c r="N459" s="53"/>
      <c r="O459" s="53"/>
      <c r="P459" s="53"/>
      <c r="Q459" s="111"/>
      <c r="R459" s="111"/>
      <c r="S459" s="104"/>
      <c r="T459" s="104"/>
      <c r="U459" s="104"/>
      <c r="V459" s="21"/>
      <c r="W459" s="104"/>
      <c r="X459" s="104"/>
      <c r="Y459" s="104"/>
      <c r="Z459" s="20"/>
      <c r="AA459" s="20"/>
      <c r="AB459" s="104"/>
      <c r="AC459" s="120"/>
      <c r="AD459" s="104"/>
      <c r="AE459" s="25" t="str">
        <f t="shared" si="10"/>
        <v/>
      </c>
      <c r="AF459" s="104"/>
      <c r="AG459"/>
    </row>
    <row r="460" spans="1:33" ht="60" customHeight="1">
      <c r="A460" s="53"/>
      <c r="B460" s="31" t="str">
        <f>IF('PCA Licit, Dispensa, Inexi'!$A460="","",VLOOKUP(A460,dados!$A$1:$B$24,2,FALSE))</f>
        <v/>
      </c>
      <c r="C460" s="109"/>
      <c r="D460" s="58"/>
      <c r="E460" s="109"/>
      <c r="F460" s="20"/>
      <c r="G460" s="104"/>
      <c r="H460" s="104"/>
      <c r="I460" s="169"/>
      <c r="J460" s="55"/>
      <c r="K460" s="103"/>
      <c r="L460" s="328"/>
      <c r="M460" s="53"/>
      <c r="N460" s="53"/>
      <c r="O460" s="53"/>
      <c r="P460" s="53"/>
      <c r="Q460" s="111"/>
      <c r="R460" s="111"/>
      <c r="S460" s="104"/>
      <c r="T460" s="104"/>
      <c r="U460" s="104"/>
      <c r="V460" s="21"/>
      <c r="W460" s="104"/>
      <c r="X460" s="104"/>
      <c r="Y460" s="104"/>
      <c r="Z460" s="20"/>
      <c r="AA460" s="20"/>
      <c r="AB460" s="104"/>
      <c r="AC460" s="120"/>
      <c r="AD460" s="104"/>
      <c r="AE460" s="25" t="str">
        <f t="shared" si="10"/>
        <v/>
      </c>
      <c r="AF460" s="104"/>
      <c r="AG460"/>
    </row>
    <row r="461" spans="1:33" ht="60" customHeight="1">
      <c r="A461" s="53"/>
      <c r="B461" s="31" t="str">
        <f>IF('PCA Licit, Dispensa, Inexi'!$A461="","",VLOOKUP(A461,dados!$A$1:$B$24,2,FALSE))</f>
        <v/>
      </c>
      <c r="C461" s="109"/>
      <c r="D461" s="58"/>
      <c r="E461" s="109"/>
      <c r="F461" s="20"/>
      <c r="G461" s="104"/>
      <c r="H461" s="104"/>
      <c r="I461" s="169"/>
      <c r="J461" s="55"/>
      <c r="K461" s="103"/>
      <c r="L461" s="328"/>
      <c r="M461" s="53"/>
      <c r="N461" s="53"/>
      <c r="O461" s="53"/>
      <c r="P461" s="53"/>
      <c r="Q461" s="111"/>
      <c r="R461" s="111"/>
      <c r="S461" s="104"/>
      <c r="T461" s="104"/>
      <c r="U461" s="104"/>
      <c r="V461" s="21"/>
      <c r="W461" s="104"/>
      <c r="X461" s="104"/>
      <c r="Y461" s="104"/>
      <c r="Z461" s="20"/>
      <c r="AA461" s="20"/>
      <c r="AB461" s="104"/>
      <c r="AC461" s="120"/>
      <c r="AD461" s="104"/>
      <c r="AE461" s="25" t="str">
        <f t="shared" si="10"/>
        <v/>
      </c>
      <c r="AF461" s="104"/>
      <c r="AG461"/>
    </row>
    <row r="462" spans="1:33" ht="60" customHeight="1">
      <c r="A462" s="53"/>
      <c r="B462" s="31" t="str">
        <f>IF('PCA Licit, Dispensa, Inexi'!$A462="","",VLOOKUP(A462,dados!$A$1:$B$24,2,FALSE))</f>
        <v/>
      </c>
      <c r="C462" s="109"/>
      <c r="D462" s="58"/>
      <c r="E462" s="109"/>
      <c r="F462" s="20"/>
      <c r="G462" s="104"/>
      <c r="H462" s="104"/>
      <c r="I462" s="169"/>
      <c r="J462" s="55"/>
      <c r="K462" s="103"/>
      <c r="L462" s="328"/>
      <c r="M462" s="53"/>
      <c r="N462" s="53"/>
      <c r="O462" s="53"/>
      <c r="P462" s="53"/>
      <c r="Q462" s="111"/>
      <c r="R462" s="111"/>
      <c r="S462" s="104"/>
      <c r="T462" s="104"/>
      <c r="U462" s="104"/>
      <c r="V462" s="21"/>
      <c r="W462" s="104"/>
      <c r="X462" s="104"/>
      <c r="Y462" s="104"/>
      <c r="Z462" s="20"/>
      <c r="AA462" s="20"/>
      <c r="AB462" s="104"/>
      <c r="AC462" s="120"/>
      <c r="AD462" s="104"/>
      <c r="AE462" s="25" t="str">
        <f t="shared" si="10"/>
        <v/>
      </c>
      <c r="AF462" s="104"/>
      <c r="AG462"/>
    </row>
    <row r="463" spans="1:33" ht="60" customHeight="1">
      <c r="A463" s="53"/>
      <c r="B463" s="31" t="str">
        <f>IF('PCA Licit, Dispensa, Inexi'!$A463="","",VLOOKUP(A463,dados!$A$1:$B$24,2,FALSE))</f>
        <v/>
      </c>
      <c r="C463" s="109"/>
      <c r="D463" s="58"/>
      <c r="E463" s="109"/>
      <c r="F463" s="20"/>
      <c r="G463" s="104"/>
      <c r="H463" s="104"/>
      <c r="I463" s="169"/>
      <c r="J463" s="55"/>
      <c r="K463" s="103"/>
      <c r="L463" s="328"/>
      <c r="M463" s="53"/>
      <c r="N463" s="53"/>
      <c r="O463" s="53"/>
      <c r="P463" s="53"/>
      <c r="Q463" s="111"/>
      <c r="R463" s="111"/>
      <c r="S463" s="104"/>
      <c r="T463" s="104"/>
      <c r="U463" s="104"/>
      <c r="V463" s="21"/>
      <c r="W463" s="104"/>
      <c r="X463" s="104"/>
      <c r="Y463" s="104"/>
      <c r="Z463" s="20"/>
      <c r="AA463" s="20"/>
      <c r="AB463" s="104"/>
      <c r="AC463" s="120"/>
      <c r="AD463" s="104"/>
      <c r="AE463" s="25" t="str">
        <f t="shared" si="10"/>
        <v/>
      </c>
      <c r="AF463" s="104"/>
      <c r="AG463"/>
    </row>
    <row r="464" spans="1:33" ht="60" customHeight="1">
      <c r="A464" s="53"/>
      <c r="B464" s="31" t="str">
        <f>IF('PCA Licit, Dispensa, Inexi'!$A464="","",VLOOKUP(A464,dados!$A$1:$B$24,2,FALSE))</f>
        <v/>
      </c>
      <c r="C464" s="109"/>
      <c r="D464" s="58"/>
      <c r="E464" s="109"/>
      <c r="F464" s="20"/>
      <c r="G464" s="104"/>
      <c r="H464" s="104"/>
      <c r="I464" s="169"/>
      <c r="J464" s="55"/>
      <c r="K464" s="103"/>
      <c r="L464" s="328"/>
      <c r="M464" s="53"/>
      <c r="N464" s="53"/>
      <c r="O464" s="53"/>
      <c r="P464" s="53"/>
      <c r="Q464" s="111"/>
      <c r="R464" s="111"/>
      <c r="S464" s="104"/>
      <c r="T464" s="104"/>
      <c r="U464" s="104"/>
      <c r="V464" s="21"/>
      <c r="W464" s="104"/>
      <c r="X464" s="104"/>
      <c r="Y464" s="104"/>
      <c r="Z464" s="20"/>
      <c r="AA464" s="20"/>
      <c r="AB464" s="104"/>
      <c r="AC464" s="120"/>
      <c r="AD464" s="104"/>
      <c r="AE464" s="25" t="str">
        <f t="shared" si="10"/>
        <v/>
      </c>
      <c r="AF464" s="104"/>
      <c r="AG464"/>
    </row>
    <row r="465" spans="1:33" ht="60" customHeight="1">
      <c r="A465" s="53"/>
      <c r="B465" s="31" t="str">
        <f>IF('PCA Licit, Dispensa, Inexi'!$A465="","",VLOOKUP(A465,dados!$A$1:$B$24,2,FALSE))</f>
        <v/>
      </c>
      <c r="C465" s="109"/>
      <c r="D465" s="58"/>
      <c r="E465" s="109"/>
      <c r="F465" s="20"/>
      <c r="G465" s="104"/>
      <c r="H465" s="104"/>
      <c r="I465" s="169"/>
      <c r="J465" s="55"/>
      <c r="K465" s="103"/>
      <c r="L465" s="328"/>
      <c r="M465" s="53"/>
      <c r="N465" s="53"/>
      <c r="O465" s="53"/>
      <c r="P465" s="53"/>
      <c r="Q465" s="111"/>
      <c r="R465" s="111"/>
      <c r="S465" s="104"/>
      <c r="T465" s="104"/>
      <c r="U465" s="104"/>
      <c r="V465" s="21"/>
      <c r="W465" s="104"/>
      <c r="X465" s="104"/>
      <c r="Y465" s="104"/>
      <c r="Z465" s="20"/>
      <c r="AA465" s="20"/>
      <c r="AB465" s="104"/>
      <c r="AC465" s="120"/>
      <c r="AD465" s="104"/>
      <c r="AE465" s="25" t="str">
        <f t="shared" si="10"/>
        <v/>
      </c>
      <c r="AF465" s="104"/>
      <c r="AG465"/>
    </row>
    <row r="466" spans="1:33" ht="60" customHeight="1">
      <c r="A466" s="53"/>
      <c r="B466" s="31" t="str">
        <f>IF('PCA Licit, Dispensa, Inexi'!$A466="","",VLOOKUP(A466,dados!$A$1:$B$24,2,FALSE))</f>
        <v/>
      </c>
      <c r="C466" s="109"/>
      <c r="D466" s="58"/>
      <c r="E466" s="109"/>
      <c r="F466" s="20"/>
      <c r="G466" s="104"/>
      <c r="H466" s="104"/>
      <c r="I466" s="169"/>
      <c r="J466" s="55"/>
      <c r="K466" s="103"/>
      <c r="L466" s="328"/>
      <c r="M466" s="53"/>
      <c r="N466" s="53"/>
      <c r="O466" s="53"/>
      <c r="P466" s="53"/>
      <c r="Q466" s="111"/>
      <c r="R466" s="111"/>
      <c r="S466" s="104"/>
      <c r="T466" s="104"/>
      <c r="U466" s="104"/>
      <c r="V466" s="21"/>
      <c r="W466" s="104"/>
      <c r="X466" s="104"/>
      <c r="Y466" s="104"/>
      <c r="Z466" s="20"/>
      <c r="AA466" s="20"/>
      <c r="AB466" s="104"/>
      <c r="AC466" s="120"/>
      <c r="AD466" s="104"/>
      <c r="AE466" s="25" t="str">
        <f t="shared" si="10"/>
        <v/>
      </c>
      <c r="AF466" s="104"/>
      <c r="AG466"/>
    </row>
    <row r="467" spans="1:33" ht="60" customHeight="1">
      <c r="A467" s="53"/>
      <c r="B467" s="31" t="str">
        <f>IF('PCA Licit, Dispensa, Inexi'!$A467="","",VLOOKUP(A467,dados!$A$1:$B$24,2,FALSE))</f>
        <v/>
      </c>
      <c r="C467" s="109"/>
      <c r="D467" s="58"/>
      <c r="E467" s="109"/>
      <c r="F467" s="20"/>
      <c r="G467" s="104"/>
      <c r="H467" s="104"/>
      <c r="I467" s="169"/>
      <c r="J467" s="55"/>
      <c r="K467" s="103"/>
      <c r="L467" s="328"/>
      <c r="M467" s="53"/>
      <c r="N467" s="53"/>
      <c r="O467" s="53"/>
      <c r="P467" s="53"/>
      <c r="Q467" s="111"/>
      <c r="R467" s="111"/>
      <c r="S467" s="104"/>
      <c r="T467" s="104"/>
      <c r="U467" s="104"/>
      <c r="V467" s="21"/>
      <c r="W467" s="104"/>
      <c r="X467" s="104"/>
      <c r="Y467" s="104"/>
      <c r="Z467" s="20"/>
      <c r="AA467" s="20"/>
      <c r="AB467" s="104"/>
      <c r="AC467" s="120"/>
      <c r="AD467" s="104"/>
      <c r="AE467" s="25" t="str">
        <f t="shared" si="10"/>
        <v/>
      </c>
      <c r="AF467" s="104"/>
      <c r="AG467"/>
    </row>
    <row r="468" spans="1:33" ht="60" customHeight="1">
      <c r="A468" s="53"/>
      <c r="B468" s="31" t="str">
        <f>IF('PCA Licit, Dispensa, Inexi'!$A468="","",VLOOKUP(A468,dados!$A$1:$B$24,2,FALSE))</f>
        <v/>
      </c>
      <c r="C468" s="109"/>
      <c r="D468" s="58"/>
      <c r="E468" s="109"/>
      <c r="F468" s="20"/>
      <c r="G468" s="104"/>
      <c r="H468" s="104"/>
      <c r="I468" s="169"/>
      <c r="J468" s="55"/>
      <c r="K468" s="103"/>
      <c r="L468" s="328"/>
      <c r="M468" s="53"/>
      <c r="N468" s="53"/>
      <c r="O468" s="53"/>
      <c r="P468" s="53"/>
      <c r="Q468" s="111"/>
      <c r="R468" s="111"/>
      <c r="S468" s="104"/>
      <c r="T468" s="104"/>
      <c r="U468" s="104"/>
      <c r="V468" s="21"/>
      <c r="W468" s="104"/>
      <c r="X468" s="104"/>
      <c r="Y468" s="104"/>
      <c r="Z468" s="20"/>
      <c r="AA468" s="20"/>
      <c r="AB468" s="104"/>
      <c r="AC468" s="120"/>
      <c r="AD468" s="104"/>
      <c r="AE468" s="25" t="str">
        <f t="shared" si="10"/>
        <v/>
      </c>
      <c r="AF468" s="104"/>
      <c r="AG468"/>
    </row>
    <row r="469" spans="1:33" ht="60" customHeight="1">
      <c r="A469" s="53"/>
      <c r="B469" s="31" t="str">
        <f>IF('PCA Licit, Dispensa, Inexi'!$A469="","",VLOOKUP(A469,dados!$A$1:$B$24,2,FALSE))</f>
        <v/>
      </c>
      <c r="C469" s="109"/>
      <c r="D469" s="58"/>
      <c r="E469" s="109"/>
      <c r="F469" s="20"/>
      <c r="G469" s="104"/>
      <c r="H469" s="104"/>
      <c r="I469" s="169"/>
      <c r="J469" s="55"/>
      <c r="K469" s="103"/>
      <c r="L469" s="328"/>
      <c r="M469" s="53"/>
      <c r="N469" s="53"/>
      <c r="O469" s="53"/>
      <c r="P469" s="53"/>
      <c r="Q469" s="111"/>
      <c r="R469" s="111"/>
      <c r="S469" s="104"/>
      <c r="T469" s="104"/>
      <c r="U469" s="104"/>
      <c r="V469" s="21"/>
      <c r="W469" s="104"/>
      <c r="X469" s="104"/>
      <c r="Y469" s="104"/>
      <c r="Z469" s="20"/>
      <c r="AA469" s="20"/>
      <c r="AB469" s="104"/>
      <c r="AC469" s="120"/>
      <c r="AD469" s="104"/>
      <c r="AE469" s="25" t="str">
        <f t="shared" si="10"/>
        <v/>
      </c>
      <c r="AF469" s="104"/>
      <c r="AG469"/>
    </row>
    <row r="470" spans="1:33" ht="60" customHeight="1">
      <c r="A470" s="53"/>
      <c r="B470" s="31" t="str">
        <f>IF('PCA Licit, Dispensa, Inexi'!$A470="","",VLOOKUP(A470,dados!$A$1:$B$24,2,FALSE))</f>
        <v/>
      </c>
      <c r="C470" s="109"/>
      <c r="D470" s="58"/>
      <c r="E470" s="109"/>
      <c r="F470" s="20"/>
      <c r="G470" s="104"/>
      <c r="H470" s="104"/>
      <c r="I470" s="169"/>
      <c r="J470" s="55"/>
      <c r="K470" s="103"/>
      <c r="L470" s="328"/>
      <c r="M470" s="53"/>
      <c r="N470" s="53"/>
      <c r="O470" s="53"/>
      <c r="P470" s="53"/>
      <c r="Q470" s="111"/>
      <c r="R470" s="111"/>
      <c r="S470" s="104"/>
      <c r="T470" s="104"/>
      <c r="U470" s="104"/>
      <c r="V470" s="21"/>
      <c r="W470" s="104"/>
      <c r="X470" s="104"/>
      <c r="Y470" s="104"/>
      <c r="Z470" s="20"/>
      <c r="AA470" s="20"/>
      <c r="AB470" s="104"/>
      <c r="AC470" s="120"/>
      <c r="AD470" s="104"/>
      <c r="AE470" s="25" t="str">
        <f t="shared" si="10"/>
        <v/>
      </c>
      <c r="AF470" s="104"/>
      <c r="AG470"/>
    </row>
    <row r="471" spans="1:33" ht="60" customHeight="1">
      <c r="A471" s="53"/>
      <c r="B471" s="31" t="str">
        <f>IF('PCA Licit, Dispensa, Inexi'!$A471="","",VLOOKUP(A471,dados!$A$1:$B$24,2,FALSE))</f>
        <v/>
      </c>
      <c r="C471" s="109"/>
      <c r="D471" s="58"/>
      <c r="E471" s="109"/>
      <c r="F471" s="20"/>
      <c r="G471" s="104"/>
      <c r="H471" s="104"/>
      <c r="I471" s="169"/>
      <c r="J471" s="55"/>
      <c r="K471" s="103"/>
      <c r="L471" s="328"/>
      <c r="M471" s="53"/>
      <c r="N471" s="53"/>
      <c r="O471" s="53"/>
      <c r="P471" s="53"/>
      <c r="Q471" s="111"/>
      <c r="R471" s="111"/>
      <c r="S471" s="104"/>
      <c r="T471" s="104"/>
      <c r="U471" s="104"/>
      <c r="V471" s="21"/>
      <c r="W471" s="104"/>
      <c r="X471" s="104"/>
      <c r="Y471" s="104"/>
      <c r="Z471" s="20"/>
      <c r="AA471" s="20"/>
      <c r="AB471" s="104"/>
      <c r="AC471" s="120"/>
      <c r="AD471" s="104"/>
      <c r="AE471" s="25" t="str">
        <f t="shared" si="10"/>
        <v/>
      </c>
      <c r="AF471" s="104"/>
      <c r="AG471"/>
    </row>
    <row r="472" spans="1:33" ht="60" customHeight="1">
      <c r="A472" s="53"/>
      <c r="B472" s="31" t="str">
        <f>IF('PCA Licit, Dispensa, Inexi'!$A472="","",VLOOKUP(A472,dados!$A$1:$B$24,2,FALSE))</f>
        <v/>
      </c>
      <c r="C472" s="109"/>
      <c r="D472" s="58"/>
      <c r="E472" s="109"/>
      <c r="F472" s="20"/>
      <c r="G472" s="104"/>
      <c r="H472" s="104"/>
      <c r="I472" s="169"/>
      <c r="J472" s="55"/>
      <c r="K472" s="103"/>
      <c r="L472" s="328"/>
      <c r="M472" s="53"/>
      <c r="N472" s="53"/>
      <c r="O472" s="53"/>
      <c r="P472" s="53"/>
      <c r="Q472" s="111"/>
      <c r="R472" s="111"/>
      <c r="S472" s="104"/>
      <c r="T472" s="104"/>
      <c r="U472" s="104"/>
      <c r="V472" s="21"/>
      <c r="W472" s="104"/>
      <c r="X472" s="104"/>
      <c r="Y472" s="104"/>
      <c r="Z472" s="20"/>
      <c r="AA472" s="20"/>
      <c r="AB472" s="104"/>
      <c r="AC472" s="120"/>
      <c r="AD472" s="104"/>
      <c r="AE472" s="25" t="str">
        <f t="shared" si="10"/>
        <v/>
      </c>
      <c r="AF472" s="104"/>
      <c r="AG472"/>
    </row>
    <row r="473" spans="1:33" ht="60" customHeight="1">
      <c r="A473" s="53"/>
      <c r="B473" s="31" t="str">
        <f>IF('PCA Licit, Dispensa, Inexi'!$A473="","",VLOOKUP(A473,dados!$A$1:$B$24,2,FALSE))</f>
        <v/>
      </c>
      <c r="C473" s="109"/>
      <c r="D473" s="58"/>
      <c r="E473" s="109"/>
      <c r="F473" s="20"/>
      <c r="G473" s="104"/>
      <c r="H473" s="104"/>
      <c r="I473" s="169"/>
      <c r="J473" s="55"/>
      <c r="K473" s="103"/>
      <c r="L473" s="328"/>
      <c r="M473" s="53"/>
      <c r="N473" s="53"/>
      <c r="O473" s="53"/>
      <c r="P473" s="53"/>
      <c r="Q473" s="111"/>
      <c r="R473" s="111"/>
      <c r="S473" s="104"/>
      <c r="T473" s="104"/>
      <c r="U473" s="104"/>
      <c r="V473" s="21"/>
      <c r="W473" s="104"/>
      <c r="X473" s="104"/>
      <c r="Y473" s="104"/>
      <c r="Z473" s="20"/>
      <c r="AA473" s="20"/>
      <c r="AB473" s="104"/>
      <c r="AC473" s="120"/>
      <c r="AD473" s="104"/>
      <c r="AE473" s="25" t="str">
        <f t="shared" si="10"/>
        <v/>
      </c>
      <c r="AF473" s="104"/>
      <c r="AG473"/>
    </row>
    <row r="474" spans="1:33" ht="60" customHeight="1">
      <c r="A474" s="53"/>
      <c r="B474" s="31" t="str">
        <f>IF('PCA Licit, Dispensa, Inexi'!$A474="","",VLOOKUP(A474,dados!$A$1:$B$24,2,FALSE))</f>
        <v/>
      </c>
      <c r="C474" s="109"/>
      <c r="D474" s="58"/>
      <c r="E474" s="109"/>
      <c r="F474" s="20"/>
      <c r="G474" s="104"/>
      <c r="H474" s="104"/>
      <c r="I474" s="169"/>
      <c r="J474" s="55"/>
      <c r="K474" s="103"/>
      <c r="L474" s="328"/>
      <c r="M474" s="53"/>
      <c r="N474" s="53"/>
      <c r="O474" s="53"/>
      <c r="P474" s="53"/>
      <c r="Q474" s="111"/>
      <c r="R474" s="111"/>
      <c r="S474" s="104"/>
      <c r="T474" s="104"/>
      <c r="U474" s="104"/>
      <c r="V474" s="21"/>
      <c r="W474" s="104"/>
      <c r="X474" s="104"/>
      <c r="Y474" s="104"/>
      <c r="Z474" s="20"/>
      <c r="AA474" s="20"/>
      <c r="AB474" s="104"/>
      <c r="AC474" s="120"/>
      <c r="AD474" s="104"/>
      <c r="AE474" s="25" t="str">
        <f t="shared" si="10"/>
        <v/>
      </c>
      <c r="AF474" s="104"/>
      <c r="AG474"/>
    </row>
    <row r="475" spans="1:33" ht="60" customHeight="1">
      <c r="A475" s="53"/>
      <c r="B475" s="31" t="str">
        <f>IF('PCA Licit, Dispensa, Inexi'!$A475="","",VLOOKUP(A475,dados!$A$1:$B$24,2,FALSE))</f>
        <v/>
      </c>
      <c r="C475" s="109"/>
      <c r="D475" s="58"/>
      <c r="E475" s="109"/>
      <c r="F475" s="20"/>
      <c r="G475" s="104"/>
      <c r="H475" s="104"/>
      <c r="I475" s="169"/>
      <c r="J475" s="55"/>
      <c r="K475" s="103"/>
      <c r="L475" s="328"/>
      <c r="M475" s="53"/>
      <c r="N475" s="53"/>
      <c r="O475" s="53"/>
      <c r="P475" s="53"/>
      <c r="Q475" s="111"/>
      <c r="R475" s="111"/>
      <c r="S475" s="104"/>
      <c r="T475" s="104"/>
      <c r="U475" s="104"/>
      <c r="V475" s="21"/>
      <c r="W475" s="104"/>
      <c r="X475" s="104"/>
      <c r="Y475" s="104"/>
      <c r="Z475" s="20"/>
      <c r="AA475" s="20"/>
      <c r="AB475" s="104"/>
      <c r="AC475" s="120"/>
      <c r="AD475" s="104"/>
      <c r="AE475" s="25" t="str">
        <f t="shared" si="10"/>
        <v/>
      </c>
      <c r="AF475" s="104"/>
      <c r="AG475"/>
    </row>
    <row r="476" spans="1:33" ht="60" customHeight="1">
      <c r="A476" s="53"/>
      <c r="B476" s="31" t="str">
        <f>IF('PCA Licit, Dispensa, Inexi'!$A476="","",VLOOKUP(A476,dados!$A$1:$B$24,2,FALSE))</f>
        <v/>
      </c>
      <c r="C476" s="109"/>
      <c r="D476" s="58"/>
      <c r="E476" s="109"/>
      <c r="F476" s="20"/>
      <c r="G476" s="104"/>
      <c r="H476" s="104"/>
      <c r="I476" s="169"/>
      <c r="J476" s="55"/>
      <c r="K476" s="103"/>
      <c r="L476" s="328"/>
      <c r="M476" s="53"/>
      <c r="N476" s="53"/>
      <c r="O476" s="53"/>
      <c r="P476" s="53"/>
      <c r="Q476" s="111"/>
      <c r="R476" s="111"/>
      <c r="S476" s="104"/>
      <c r="T476" s="104"/>
      <c r="U476" s="104"/>
      <c r="V476" s="21"/>
      <c r="W476" s="104"/>
      <c r="X476" s="104"/>
      <c r="Y476" s="104"/>
      <c r="Z476" s="20"/>
      <c r="AA476" s="20"/>
      <c r="AB476" s="104"/>
      <c r="AC476" s="120"/>
      <c r="AD476" s="104"/>
      <c r="AE476" s="25" t="str">
        <f t="shared" si="10"/>
        <v/>
      </c>
      <c r="AF476" s="104"/>
      <c r="AG476"/>
    </row>
    <row r="477" spans="1:33" ht="60" customHeight="1">
      <c r="A477" s="53"/>
      <c r="B477" s="31" t="str">
        <f>IF('PCA Licit, Dispensa, Inexi'!$A477="","",VLOOKUP(A477,dados!$A$1:$B$24,2,FALSE))</f>
        <v/>
      </c>
      <c r="C477" s="109"/>
      <c r="D477" s="58"/>
      <c r="E477" s="109"/>
      <c r="F477" s="20"/>
      <c r="G477" s="104"/>
      <c r="H477" s="104"/>
      <c r="I477" s="169"/>
      <c r="J477" s="55"/>
      <c r="K477" s="103"/>
      <c r="L477" s="328"/>
      <c r="M477" s="53"/>
      <c r="N477" s="53"/>
      <c r="O477" s="53"/>
      <c r="P477" s="53"/>
      <c r="Q477" s="111"/>
      <c r="R477" s="111"/>
      <c r="S477" s="104"/>
      <c r="T477" s="104"/>
      <c r="U477" s="104"/>
      <c r="V477" s="21"/>
      <c r="W477" s="104"/>
      <c r="X477" s="104"/>
      <c r="Y477" s="104"/>
      <c r="Z477" s="20"/>
      <c r="AA477" s="20"/>
      <c r="AB477" s="104"/>
      <c r="AC477" s="120"/>
      <c r="AD477" s="104"/>
      <c r="AE477" s="25" t="str">
        <f t="shared" si="10"/>
        <v/>
      </c>
      <c r="AF477" s="104"/>
      <c r="AG477"/>
    </row>
    <row r="478" spans="1:33" ht="60" customHeight="1">
      <c r="A478" s="53"/>
      <c r="B478" s="31" t="str">
        <f>IF('PCA Licit, Dispensa, Inexi'!$A478="","",VLOOKUP(A478,dados!$A$1:$B$24,2,FALSE))</f>
        <v/>
      </c>
      <c r="C478" s="109"/>
      <c r="D478" s="58"/>
      <c r="E478" s="109"/>
      <c r="F478" s="20"/>
      <c r="G478" s="104"/>
      <c r="H478" s="104"/>
      <c r="I478" s="169"/>
      <c r="J478" s="55"/>
      <c r="K478" s="103"/>
      <c r="L478" s="328"/>
      <c r="M478" s="53"/>
      <c r="N478" s="53"/>
      <c r="O478" s="53"/>
      <c r="P478" s="53"/>
      <c r="Q478" s="111"/>
      <c r="R478" s="111"/>
      <c r="S478" s="104"/>
      <c r="T478" s="104"/>
      <c r="U478" s="104"/>
      <c r="V478" s="21"/>
      <c r="W478" s="104"/>
      <c r="X478" s="104"/>
      <c r="Y478" s="104"/>
      <c r="Z478" s="20"/>
      <c r="AA478" s="20"/>
      <c r="AB478" s="104"/>
      <c r="AC478" s="120"/>
      <c r="AD478" s="104"/>
      <c r="AE478" s="25" t="str">
        <f t="shared" si="10"/>
        <v/>
      </c>
      <c r="AF478" s="104"/>
      <c r="AG478"/>
    </row>
    <row r="479" spans="1:33" ht="60" customHeight="1">
      <c r="A479" s="53"/>
      <c r="B479" s="31" t="str">
        <f>IF('PCA Licit, Dispensa, Inexi'!$A479="","",VLOOKUP(A479,dados!$A$1:$B$24,2,FALSE))</f>
        <v/>
      </c>
      <c r="C479" s="109"/>
      <c r="D479" s="58"/>
      <c r="E479" s="109"/>
      <c r="F479" s="20"/>
      <c r="G479" s="104"/>
      <c r="H479" s="104"/>
      <c r="I479" s="169"/>
      <c r="J479" s="55"/>
      <c r="K479" s="103"/>
      <c r="L479" s="328"/>
      <c r="M479" s="53"/>
      <c r="N479" s="53"/>
      <c r="O479" s="53"/>
      <c r="P479" s="53"/>
      <c r="Q479" s="111"/>
      <c r="R479" s="111"/>
      <c r="S479" s="104"/>
      <c r="T479" s="104"/>
      <c r="U479" s="104"/>
      <c r="V479" s="21"/>
      <c r="W479" s="104"/>
      <c r="X479" s="104"/>
      <c r="Y479" s="104"/>
      <c r="Z479" s="20"/>
      <c r="AA479" s="20"/>
      <c r="AB479" s="104"/>
      <c r="AC479" s="120"/>
      <c r="AD479" s="104"/>
      <c r="AE479" s="25" t="str">
        <f t="shared" si="10"/>
        <v/>
      </c>
      <c r="AF479" s="104"/>
      <c r="AG479"/>
    </row>
    <row r="480" spans="1:33" ht="60" customHeight="1">
      <c r="A480" s="53"/>
      <c r="B480" s="31" t="str">
        <f>IF('PCA Licit, Dispensa, Inexi'!$A480="","",VLOOKUP(A480,dados!$A$1:$B$24,2,FALSE))</f>
        <v/>
      </c>
      <c r="C480" s="109"/>
      <c r="D480" s="58"/>
      <c r="E480" s="109"/>
      <c r="F480" s="20"/>
      <c r="G480" s="104"/>
      <c r="H480" s="104"/>
      <c r="I480" s="169"/>
      <c r="J480" s="55"/>
      <c r="K480" s="103"/>
      <c r="L480" s="328"/>
      <c r="M480" s="53"/>
      <c r="N480" s="53"/>
      <c r="O480" s="53"/>
      <c r="P480" s="53"/>
      <c r="Q480" s="111"/>
      <c r="R480" s="111"/>
      <c r="S480" s="104"/>
      <c r="T480" s="104"/>
      <c r="U480" s="104"/>
      <c r="V480" s="21"/>
      <c r="W480" s="104"/>
      <c r="X480" s="104"/>
      <c r="Y480" s="104"/>
      <c r="Z480" s="20"/>
      <c r="AA480" s="20"/>
      <c r="AB480" s="104"/>
      <c r="AC480" s="120"/>
      <c r="AD480" s="104"/>
      <c r="AE480" s="25" t="str">
        <f t="shared" si="10"/>
        <v/>
      </c>
      <c r="AF480" s="104"/>
      <c r="AG480"/>
    </row>
    <row r="481" spans="1:33" ht="60" customHeight="1">
      <c r="A481" s="53"/>
      <c r="B481" s="31" t="str">
        <f>IF('PCA Licit, Dispensa, Inexi'!$A481="","",VLOOKUP(A481,dados!$A$1:$B$24,2,FALSE))</f>
        <v/>
      </c>
      <c r="C481" s="109"/>
      <c r="D481" s="58"/>
      <c r="E481" s="109"/>
      <c r="F481" s="20"/>
      <c r="G481" s="104"/>
      <c r="H481" s="104"/>
      <c r="I481" s="169"/>
      <c r="J481" s="55"/>
      <c r="K481" s="103"/>
      <c r="L481" s="328"/>
      <c r="M481" s="53"/>
      <c r="N481" s="53"/>
      <c r="O481" s="53"/>
      <c r="P481" s="53"/>
      <c r="Q481" s="111"/>
      <c r="R481" s="111"/>
      <c r="S481" s="104"/>
      <c r="T481" s="104"/>
      <c r="U481" s="104"/>
      <c r="V481" s="21"/>
      <c r="W481" s="104"/>
      <c r="X481" s="104"/>
      <c r="Y481" s="104"/>
      <c r="Z481" s="20"/>
      <c r="AA481" s="20"/>
      <c r="AB481" s="104"/>
      <c r="AC481" s="120"/>
      <c r="AD481" s="104"/>
      <c r="AE481" s="25" t="str">
        <f t="shared" si="10"/>
        <v/>
      </c>
      <c r="AF481" s="104"/>
      <c r="AG481"/>
    </row>
    <row r="482" spans="1:33" ht="60" customHeight="1">
      <c r="A482" s="53"/>
      <c r="B482" s="31" t="str">
        <f>IF('PCA Licit, Dispensa, Inexi'!$A482="","",VLOOKUP(A482,dados!$A$1:$B$24,2,FALSE))</f>
        <v/>
      </c>
      <c r="C482" s="109"/>
      <c r="D482" s="58"/>
      <c r="E482" s="109"/>
      <c r="F482" s="20"/>
      <c r="G482" s="104"/>
      <c r="H482" s="104"/>
      <c r="I482" s="169"/>
      <c r="J482" s="55"/>
      <c r="K482" s="103"/>
      <c r="L482" s="328"/>
      <c r="M482" s="53"/>
      <c r="N482" s="53"/>
      <c r="O482" s="53"/>
      <c r="P482" s="53"/>
      <c r="Q482" s="111"/>
      <c r="R482" s="111"/>
      <c r="S482" s="104"/>
      <c r="T482" s="104"/>
      <c r="U482" s="104"/>
      <c r="V482" s="21"/>
      <c r="W482" s="104"/>
      <c r="X482" s="104"/>
      <c r="Y482" s="104"/>
      <c r="Z482" s="20"/>
      <c r="AA482" s="20"/>
      <c r="AB482" s="104"/>
      <c r="AC482" s="120"/>
      <c r="AD482" s="104"/>
      <c r="AE482" s="25" t="str">
        <f t="shared" si="10"/>
        <v/>
      </c>
      <c r="AF482" s="104"/>
      <c r="AG482"/>
    </row>
    <row r="483" spans="1:33" ht="60" customHeight="1">
      <c r="A483" s="53"/>
      <c r="B483" s="31" t="str">
        <f>IF('PCA Licit, Dispensa, Inexi'!$A483="","",VLOOKUP(A483,dados!$A$1:$B$24,2,FALSE))</f>
        <v/>
      </c>
      <c r="C483" s="109"/>
      <c r="D483" s="58"/>
      <c r="E483" s="109"/>
      <c r="F483" s="20"/>
      <c r="G483" s="104"/>
      <c r="H483" s="104"/>
      <c r="I483" s="169"/>
      <c r="J483" s="55"/>
      <c r="K483" s="103"/>
      <c r="L483" s="328"/>
      <c r="M483" s="53"/>
      <c r="N483" s="53"/>
      <c r="O483" s="53"/>
      <c r="P483" s="53"/>
      <c r="Q483" s="111"/>
      <c r="R483" s="111"/>
      <c r="S483" s="104"/>
      <c r="T483" s="104"/>
      <c r="U483" s="104"/>
      <c r="V483" s="21"/>
      <c r="W483" s="104"/>
      <c r="X483" s="104"/>
      <c r="Y483" s="104"/>
      <c r="Z483" s="20"/>
      <c r="AA483" s="20"/>
      <c r="AB483" s="104"/>
      <c r="AC483" s="120"/>
      <c r="AD483" s="104"/>
      <c r="AE483" s="25" t="str">
        <f t="shared" si="10"/>
        <v/>
      </c>
      <c r="AF483" s="104"/>
      <c r="AG483"/>
    </row>
    <row r="484" spans="1:33" ht="60" customHeight="1">
      <c r="A484" s="53"/>
      <c r="B484" s="31" t="str">
        <f>IF('PCA Licit, Dispensa, Inexi'!$A484="","",VLOOKUP(A484,dados!$A$1:$B$24,2,FALSE))</f>
        <v/>
      </c>
      <c r="C484" s="109"/>
      <c r="D484" s="58"/>
      <c r="E484" s="109"/>
      <c r="F484" s="20"/>
      <c r="G484" s="104"/>
      <c r="H484" s="104"/>
      <c r="I484" s="169"/>
      <c r="J484" s="55"/>
      <c r="K484" s="103"/>
      <c r="L484" s="328"/>
      <c r="M484" s="53"/>
      <c r="N484" s="53"/>
      <c r="O484" s="53"/>
      <c r="P484" s="53"/>
      <c r="Q484" s="111"/>
      <c r="R484" s="111"/>
      <c r="S484" s="104"/>
      <c r="T484" s="104"/>
      <c r="U484" s="104"/>
      <c r="V484" s="21"/>
      <c r="W484" s="104"/>
      <c r="X484" s="104"/>
      <c r="Y484" s="104"/>
      <c r="Z484" s="20"/>
      <c r="AA484" s="20"/>
      <c r="AB484" s="104"/>
      <c r="AC484" s="120"/>
      <c r="AD484" s="104"/>
      <c r="AE484" s="25" t="str">
        <f t="shared" si="10"/>
        <v/>
      </c>
      <c r="AF484" s="104"/>
      <c r="AG484"/>
    </row>
    <row r="485" spans="1:33" ht="60" customHeight="1">
      <c r="A485" s="53"/>
      <c r="B485" s="31" t="str">
        <f>IF('PCA Licit, Dispensa, Inexi'!$A485="","",VLOOKUP(A485,dados!$A$1:$B$24,2,FALSE))</f>
        <v/>
      </c>
      <c r="C485" s="109"/>
      <c r="D485" s="58"/>
      <c r="E485" s="109"/>
      <c r="F485" s="20"/>
      <c r="G485" s="104"/>
      <c r="H485" s="104"/>
      <c r="I485" s="169"/>
      <c r="J485" s="55"/>
      <c r="K485" s="103"/>
      <c r="L485" s="328"/>
      <c r="M485" s="53"/>
      <c r="N485" s="53"/>
      <c r="O485" s="53"/>
      <c r="P485" s="53"/>
      <c r="Q485" s="111"/>
      <c r="R485" s="111"/>
      <c r="S485" s="104"/>
      <c r="T485" s="104"/>
      <c r="U485" s="104"/>
      <c r="V485" s="21"/>
      <c r="W485" s="104"/>
      <c r="X485" s="104"/>
      <c r="Y485" s="104"/>
      <c r="Z485" s="20"/>
      <c r="AA485" s="20"/>
      <c r="AB485" s="104"/>
      <c r="AC485" s="120"/>
      <c r="AD485" s="104"/>
      <c r="AE485" s="25" t="str">
        <f t="shared" si="10"/>
        <v/>
      </c>
      <c r="AF485" s="104"/>
      <c r="AG485"/>
    </row>
    <row r="486" spans="1:33" ht="60" customHeight="1">
      <c r="A486" s="53"/>
      <c r="B486" s="31" t="str">
        <f>IF('PCA Licit, Dispensa, Inexi'!$A486="","",VLOOKUP(A486,dados!$A$1:$B$24,2,FALSE))</f>
        <v/>
      </c>
      <c r="C486" s="109"/>
      <c r="D486" s="58"/>
      <c r="E486" s="109"/>
      <c r="F486" s="20"/>
      <c r="G486" s="104"/>
      <c r="H486" s="104"/>
      <c r="I486" s="169"/>
      <c r="J486" s="55"/>
      <c r="K486" s="103"/>
      <c r="L486" s="328"/>
      <c r="M486" s="53"/>
      <c r="N486" s="53"/>
      <c r="O486" s="53"/>
      <c r="P486" s="53"/>
      <c r="Q486" s="111"/>
      <c r="R486" s="111"/>
      <c r="S486" s="104"/>
      <c r="T486" s="104"/>
      <c r="U486" s="104"/>
      <c r="V486" s="21"/>
      <c r="W486" s="104"/>
      <c r="X486" s="104"/>
      <c r="Y486" s="104"/>
      <c r="Z486" s="20"/>
      <c r="AA486" s="20"/>
      <c r="AB486" s="104"/>
      <c r="AC486" s="120"/>
      <c r="AD486" s="104"/>
      <c r="AE486" s="25" t="str">
        <f t="shared" ref="AE486:AE549" si="11">IF(AD486="","",DATEDIF(X486,AD486,"d"))</f>
        <v/>
      </c>
      <c r="AF486" s="104"/>
      <c r="AG486"/>
    </row>
    <row r="487" spans="1:33" ht="60" customHeight="1">
      <c r="A487" s="53"/>
      <c r="B487" s="31" t="str">
        <f>IF('PCA Licit, Dispensa, Inexi'!$A487="","",VLOOKUP(A487,dados!$A$1:$B$24,2,FALSE))</f>
        <v/>
      </c>
      <c r="C487" s="109"/>
      <c r="D487" s="58"/>
      <c r="E487" s="109"/>
      <c r="F487" s="20"/>
      <c r="G487" s="104"/>
      <c r="H487" s="104"/>
      <c r="I487" s="169"/>
      <c r="J487" s="55"/>
      <c r="K487" s="103"/>
      <c r="L487" s="328"/>
      <c r="M487" s="53"/>
      <c r="N487" s="53"/>
      <c r="O487" s="53"/>
      <c r="P487" s="53"/>
      <c r="Q487" s="111"/>
      <c r="R487" s="111"/>
      <c r="S487" s="104"/>
      <c r="T487" s="104"/>
      <c r="U487" s="104"/>
      <c r="V487" s="21"/>
      <c r="W487" s="104"/>
      <c r="X487" s="104"/>
      <c r="Y487" s="104"/>
      <c r="Z487" s="20"/>
      <c r="AA487" s="20"/>
      <c r="AB487" s="104"/>
      <c r="AC487" s="120"/>
      <c r="AD487" s="104"/>
      <c r="AE487" s="25" t="str">
        <f t="shared" si="11"/>
        <v/>
      </c>
      <c r="AF487" s="104"/>
      <c r="AG487"/>
    </row>
    <row r="488" spans="1:33" ht="60" customHeight="1">
      <c r="A488" s="53"/>
      <c r="B488" s="31" t="str">
        <f>IF('PCA Licit, Dispensa, Inexi'!$A488="","",VLOOKUP(A488,dados!$A$1:$B$24,2,FALSE))</f>
        <v/>
      </c>
      <c r="C488" s="109"/>
      <c r="D488" s="58"/>
      <c r="E488" s="109"/>
      <c r="F488" s="20"/>
      <c r="G488" s="104"/>
      <c r="H488" s="104"/>
      <c r="I488" s="169"/>
      <c r="J488" s="55"/>
      <c r="K488" s="103"/>
      <c r="L488" s="328"/>
      <c r="M488" s="53"/>
      <c r="N488" s="53"/>
      <c r="O488" s="53"/>
      <c r="P488" s="53"/>
      <c r="Q488" s="111"/>
      <c r="R488" s="111"/>
      <c r="S488" s="104"/>
      <c r="T488" s="104"/>
      <c r="U488" s="104"/>
      <c r="V488" s="21"/>
      <c r="W488" s="104"/>
      <c r="X488" s="104"/>
      <c r="Y488" s="104"/>
      <c r="Z488" s="20"/>
      <c r="AA488" s="20"/>
      <c r="AB488" s="104"/>
      <c r="AC488" s="120"/>
      <c r="AD488" s="104"/>
      <c r="AE488" s="25" t="str">
        <f t="shared" si="11"/>
        <v/>
      </c>
      <c r="AF488" s="104"/>
      <c r="AG488"/>
    </row>
    <row r="489" spans="1:33" ht="60" customHeight="1">
      <c r="A489" s="53"/>
      <c r="B489" s="31" t="str">
        <f>IF('PCA Licit, Dispensa, Inexi'!$A489="","",VLOOKUP(A489,dados!$A$1:$B$24,2,FALSE))</f>
        <v/>
      </c>
      <c r="C489" s="109"/>
      <c r="D489" s="58"/>
      <c r="E489" s="109"/>
      <c r="F489" s="20"/>
      <c r="G489" s="104"/>
      <c r="H489" s="104"/>
      <c r="I489" s="169"/>
      <c r="J489" s="55"/>
      <c r="K489" s="103"/>
      <c r="L489" s="328"/>
      <c r="M489" s="53"/>
      <c r="N489" s="53"/>
      <c r="O489" s="53"/>
      <c r="P489" s="53"/>
      <c r="Q489" s="111"/>
      <c r="R489" s="111"/>
      <c r="S489" s="104"/>
      <c r="T489" s="104"/>
      <c r="U489" s="104"/>
      <c r="V489" s="21"/>
      <c r="W489" s="104"/>
      <c r="X489" s="104"/>
      <c r="Y489" s="104"/>
      <c r="Z489" s="20"/>
      <c r="AA489" s="20"/>
      <c r="AB489" s="104"/>
      <c r="AC489" s="120"/>
      <c r="AD489" s="104"/>
      <c r="AE489" s="25" t="str">
        <f t="shared" si="11"/>
        <v/>
      </c>
      <c r="AF489" s="104"/>
      <c r="AG489"/>
    </row>
    <row r="490" spans="1:33" ht="60" customHeight="1">
      <c r="A490" s="53"/>
      <c r="B490" s="31" t="str">
        <f>IF('PCA Licit, Dispensa, Inexi'!$A490="","",VLOOKUP(A490,dados!$A$1:$B$24,2,FALSE))</f>
        <v/>
      </c>
      <c r="C490" s="109"/>
      <c r="D490" s="58"/>
      <c r="E490" s="109"/>
      <c r="F490" s="20"/>
      <c r="G490" s="104"/>
      <c r="H490" s="104"/>
      <c r="I490" s="169"/>
      <c r="J490" s="55"/>
      <c r="K490" s="103"/>
      <c r="L490" s="328"/>
      <c r="M490" s="53"/>
      <c r="N490" s="53"/>
      <c r="O490" s="53"/>
      <c r="P490" s="53"/>
      <c r="Q490" s="111"/>
      <c r="R490" s="111"/>
      <c r="S490" s="104"/>
      <c r="T490" s="104"/>
      <c r="U490" s="104"/>
      <c r="V490" s="21"/>
      <c r="W490" s="104"/>
      <c r="X490" s="104"/>
      <c r="Y490" s="104"/>
      <c r="Z490" s="20"/>
      <c r="AA490" s="20"/>
      <c r="AB490" s="104"/>
      <c r="AC490" s="120"/>
      <c r="AD490" s="104"/>
      <c r="AE490" s="25" t="str">
        <f t="shared" si="11"/>
        <v/>
      </c>
      <c r="AF490" s="104"/>
      <c r="AG490"/>
    </row>
    <row r="491" spans="1:33" ht="60" customHeight="1">
      <c r="A491" s="53"/>
      <c r="B491" s="31" t="str">
        <f>IF('PCA Licit, Dispensa, Inexi'!$A491="","",VLOOKUP(A491,dados!$A$1:$B$24,2,FALSE))</f>
        <v/>
      </c>
      <c r="C491" s="109"/>
      <c r="D491" s="58"/>
      <c r="E491" s="109"/>
      <c r="F491" s="20"/>
      <c r="G491" s="104"/>
      <c r="H491" s="104"/>
      <c r="I491" s="169"/>
      <c r="J491" s="55"/>
      <c r="K491" s="103"/>
      <c r="L491" s="328"/>
      <c r="M491" s="53"/>
      <c r="N491" s="53"/>
      <c r="O491" s="53"/>
      <c r="P491" s="53"/>
      <c r="Q491" s="111"/>
      <c r="R491" s="111"/>
      <c r="S491" s="104"/>
      <c r="T491" s="104"/>
      <c r="U491" s="104"/>
      <c r="V491" s="21"/>
      <c r="W491" s="104"/>
      <c r="X491" s="104"/>
      <c r="Y491" s="104"/>
      <c r="Z491" s="20"/>
      <c r="AA491" s="20"/>
      <c r="AB491" s="104"/>
      <c r="AC491" s="120"/>
      <c r="AD491" s="104"/>
      <c r="AE491" s="25" t="str">
        <f t="shared" si="11"/>
        <v/>
      </c>
      <c r="AF491" s="104"/>
      <c r="AG491"/>
    </row>
    <row r="492" spans="1:33" ht="60" customHeight="1">
      <c r="A492" s="53"/>
      <c r="B492" s="31" t="str">
        <f>IF('PCA Licit, Dispensa, Inexi'!$A492="","",VLOOKUP(A492,dados!$A$1:$B$24,2,FALSE))</f>
        <v/>
      </c>
      <c r="C492" s="109"/>
      <c r="D492" s="58"/>
      <c r="E492" s="109"/>
      <c r="F492" s="20"/>
      <c r="G492" s="104"/>
      <c r="H492" s="104"/>
      <c r="I492" s="169"/>
      <c r="J492" s="55"/>
      <c r="K492" s="103"/>
      <c r="L492" s="328"/>
      <c r="M492" s="53"/>
      <c r="N492" s="53"/>
      <c r="O492" s="53"/>
      <c r="P492" s="53"/>
      <c r="Q492" s="111"/>
      <c r="R492" s="111"/>
      <c r="S492" s="104"/>
      <c r="T492" s="104"/>
      <c r="U492" s="104"/>
      <c r="V492" s="21"/>
      <c r="W492" s="104"/>
      <c r="X492" s="104"/>
      <c r="Y492" s="104"/>
      <c r="Z492" s="20"/>
      <c r="AA492" s="20"/>
      <c r="AB492" s="104"/>
      <c r="AC492" s="120"/>
      <c r="AD492" s="104"/>
      <c r="AE492" s="25" t="str">
        <f t="shared" si="11"/>
        <v/>
      </c>
      <c r="AF492" s="104"/>
      <c r="AG492"/>
    </row>
    <row r="493" spans="1:33" ht="60" customHeight="1">
      <c r="A493" s="53"/>
      <c r="B493" s="31" t="str">
        <f>IF('PCA Licit, Dispensa, Inexi'!$A493="","",VLOOKUP(A493,dados!$A$1:$B$24,2,FALSE))</f>
        <v/>
      </c>
      <c r="C493" s="109"/>
      <c r="D493" s="58"/>
      <c r="E493" s="109"/>
      <c r="F493" s="20"/>
      <c r="G493" s="104"/>
      <c r="H493" s="104"/>
      <c r="I493" s="169"/>
      <c r="J493" s="55"/>
      <c r="K493" s="103"/>
      <c r="L493" s="328"/>
      <c r="M493" s="53"/>
      <c r="N493" s="53"/>
      <c r="O493" s="53"/>
      <c r="P493" s="53"/>
      <c r="Q493" s="111"/>
      <c r="R493" s="111"/>
      <c r="S493" s="104"/>
      <c r="T493" s="104"/>
      <c r="U493" s="104"/>
      <c r="V493" s="21"/>
      <c r="W493" s="104"/>
      <c r="X493" s="104"/>
      <c r="Y493" s="104"/>
      <c r="Z493" s="20"/>
      <c r="AA493" s="20"/>
      <c r="AB493" s="104"/>
      <c r="AC493" s="120"/>
      <c r="AD493" s="104"/>
      <c r="AE493" s="25" t="str">
        <f t="shared" si="11"/>
        <v/>
      </c>
      <c r="AF493" s="104"/>
      <c r="AG493"/>
    </row>
    <row r="494" spans="1:33" ht="60" customHeight="1">
      <c r="A494" s="53"/>
      <c r="B494" s="31" t="str">
        <f>IF('PCA Licit, Dispensa, Inexi'!$A494="","",VLOOKUP(A494,dados!$A$1:$B$24,2,FALSE))</f>
        <v/>
      </c>
      <c r="C494" s="109"/>
      <c r="D494" s="58"/>
      <c r="E494" s="109"/>
      <c r="F494" s="20"/>
      <c r="G494" s="104"/>
      <c r="H494" s="104"/>
      <c r="I494" s="169"/>
      <c r="J494" s="55"/>
      <c r="K494" s="103"/>
      <c r="L494" s="328"/>
      <c r="M494" s="53"/>
      <c r="N494" s="53"/>
      <c r="O494" s="53"/>
      <c r="P494" s="53"/>
      <c r="Q494" s="111"/>
      <c r="R494" s="111"/>
      <c r="S494" s="104"/>
      <c r="T494" s="104"/>
      <c r="U494" s="104"/>
      <c r="V494" s="21"/>
      <c r="W494" s="104"/>
      <c r="X494" s="104"/>
      <c r="Y494" s="104"/>
      <c r="Z494" s="20"/>
      <c r="AA494" s="20"/>
      <c r="AB494" s="104"/>
      <c r="AC494" s="120"/>
      <c r="AD494" s="104"/>
      <c r="AE494" s="25" t="str">
        <f t="shared" si="11"/>
        <v/>
      </c>
      <c r="AF494" s="104"/>
      <c r="AG494"/>
    </row>
    <row r="495" spans="1:33" ht="60" customHeight="1">
      <c r="A495" s="53"/>
      <c r="B495" s="31" t="str">
        <f>IF('PCA Licit, Dispensa, Inexi'!$A495="","",VLOOKUP(A495,dados!$A$1:$B$24,2,FALSE))</f>
        <v/>
      </c>
      <c r="C495" s="109"/>
      <c r="D495" s="58"/>
      <c r="E495" s="109"/>
      <c r="F495" s="20"/>
      <c r="G495" s="104"/>
      <c r="H495" s="104"/>
      <c r="I495" s="169"/>
      <c r="J495" s="55"/>
      <c r="K495" s="103"/>
      <c r="L495" s="328"/>
      <c r="M495" s="53"/>
      <c r="N495" s="53"/>
      <c r="O495" s="53"/>
      <c r="P495" s="53"/>
      <c r="Q495" s="111"/>
      <c r="R495" s="111"/>
      <c r="S495" s="104"/>
      <c r="T495" s="104"/>
      <c r="U495" s="104"/>
      <c r="V495" s="21"/>
      <c r="W495" s="104"/>
      <c r="X495" s="104"/>
      <c r="Y495" s="104"/>
      <c r="Z495" s="20"/>
      <c r="AA495" s="20"/>
      <c r="AB495" s="104"/>
      <c r="AC495" s="120"/>
      <c r="AD495" s="104"/>
      <c r="AE495" s="25" t="str">
        <f t="shared" si="11"/>
        <v/>
      </c>
      <c r="AF495" s="104"/>
      <c r="AG495"/>
    </row>
    <row r="496" spans="1:33" ht="60" customHeight="1">
      <c r="A496" s="53"/>
      <c r="B496" s="31" t="str">
        <f>IF('PCA Licit, Dispensa, Inexi'!$A496="","",VLOOKUP(A496,dados!$A$1:$B$24,2,FALSE))</f>
        <v/>
      </c>
      <c r="C496" s="109"/>
      <c r="D496" s="58"/>
      <c r="E496" s="109"/>
      <c r="F496" s="20"/>
      <c r="G496" s="104"/>
      <c r="H496" s="104"/>
      <c r="I496" s="169"/>
      <c r="J496" s="55"/>
      <c r="K496" s="103"/>
      <c r="L496" s="328"/>
      <c r="M496" s="53"/>
      <c r="N496" s="53"/>
      <c r="O496" s="53"/>
      <c r="P496" s="53"/>
      <c r="Q496" s="111"/>
      <c r="R496" s="111"/>
      <c r="S496" s="104"/>
      <c r="T496" s="104"/>
      <c r="U496" s="104"/>
      <c r="V496" s="21"/>
      <c r="W496" s="104"/>
      <c r="X496" s="104"/>
      <c r="Y496" s="104"/>
      <c r="Z496" s="20"/>
      <c r="AA496" s="20"/>
      <c r="AB496" s="104"/>
      <c r="AC496" s="120"/>
      <c r="AD496" s="104"/>
      <c r="AE496" s="25" t="str">
        <f t="shared" si="11"/>
        <v/>
      </c>
      <c r="AF496" s="104"/>
      <c r="AG496"/>
    </row>
    <row r="497" spans="1:33" ht="60" customHeight="1">
      <c r="A497" s="53"/>
      <c r="B497" s="31" t="str">
        <f>IF('PCA Licit, Dispensa, Inexi'!$A497="","",VLOOKUP(A497,dados!$A$1:$B$24,2,FALSE))</f>
        <v/>
      </c>
      <c r="C497" s="109"/>
      <c r="D497" s="58"/>
      <c r="E497" s="109"/>
      <c r="F497" s="20"/>
      <c r="G497" s="104"/>
      <c r="H497" s="104"/>
      <c r="I497" s="169"/>
      <c r="J497" s="55"/>
      <c r="K497" s="103"/>
      <c r="L497" s="328"/>
      <c r="M497" s="53"/>
      <c r="N497" s="53"/>
      <c r="O497" s="53"/>
      <c r="P497" s="53"/>
      <c r="Q497" s="111"/>
      <c r="R497" s="111"/>
      <c r="S497" s="104"/>
      <c r="T497" s="104"/>
      <c r="U497" s="104"/>
      <c r="V497" s="21"/>
      <c r="W497" s="104"/>
      <c r="X497" s="104"/>
      <c r="Y497" s="104"/>
      <c r="Z497" s="20"/>
      <c r="AA497" s="20"/>
      <c r="AB497" s="104"/>
      <c r="AC497" s="120"/>
      <c r="AD497" s="104"/>
      <c r="AE497" s="25" t="str">
        <f t="shared" si="11"/>
        <v/>
      </c>
      <c r="AF497" s="104"/>
      <c r="AG497"/>
    </row>
    <row r="498" spans="1:33" ht="60" customHeight="1">
      <c r="A498" s="53"/>
      <c r="B498" s="31" t="str">
        <f>IF('PCA Licit, Dispensa, Inexi'!$A498="","",VLOOKUP(A498,dados!$A$1:$B$24,2,FALSE))</f>
        <v/>
      </c>
      <c r="C498" s="109"/>
      <c r="D498" s="58"/>
      <c r="E498" s="109"/>
      <c r="F498" s="20"/>
      <c r="G498" s="104"/>
      <c r="H498" s="104"/>
      <c r="I498" s="169"/>
      <c r="J498" s="55"/>
      <c r="K498" s="103"/>
      <c r="L498" s="328"/>
      <c r="M498" s="53"/>
      <c r="N498" s="53"/>
      <c r="O498" s="53"/>
      <c r="P498" s="53"/>
      <c r="Q498" s="111"/>
      <c r="R498" s="111"/>
      <c r="S498" s="104"/>
      <c r="T498" s="104"/>
      <c r="U498" s="104"/>
      <c r="V498" s="21"/>
      <c r="W498" s="104"/>
      <c r="X498" s="104"/>
      <c r="Y498" s="104"/>
      <c r="Z498" s="20"/>
      <c r="AA498" s="20"/>
      <c r="AB498" s="104"/>
      <c r="AC498" s="120"/>
      <c r="AD498" s="104"/>
      <c r="AE498" s="25" t="str">
        <f t="shared" si="11"/>
        <v/>
      </c>
      <c r="AF498" s="104"/>
      <c r="AG498"/>
    </row>
    <row r="499" spans="1:33" ht="60" customHeight="1">
      <c r="A499" s="53"/>
      <c r="B499" s="31" t="str">
        <f>IF('PCA Licit, Dispensa, Inexi'!$A499="","",VLOOKUP(A499,dados!$A$1:$B$24,2,FALSE))</f>
        <v/>
      </c>
      <c r="C499" s="109"/>
      <c r="D499" s="58"/>
      <c r="E499" s="109"/>
      <c r="F499" s="20"/>
      <c r="G499" s="104"/>
      <c r="H499" s="104"/>
      <c r="I499" s="169"/>
      <c r="J499" s="55"/>
      <c r="K499" s="103"/>
      <c r="L499" s="328"/>
      <c r="M499" s="53"/>
      <c r="N499" s="53"/>
      <c r="O499" s="53"/>
      <c r="P499" s="53"/>
      <c r="Q499" s="111"/>
      <c r="R499" s="111"/>
      <c r="S499" s="104"/>
      <c r="T499" s="104"/>
      <c r="U499" s="104"/>
      <c r="V499" s="21"/>
      <c r="W499" s="104"/>
      <c r="X499" s="104"/>
      <c r="Y499" s="104"/>
      <c r="Z499" s="20"/>
      <c r="AA499" s="20"/>
      <c r="AB499" s="104"/>
      <c r="AC499" s="120"/>
      <c r="AD499" s="104"/>
      <c r="AE499" s="25" t="str">
        <f t="shared" si="11"/>
        <v/>
      </c>
      <c r="AF499" s="104"/>
      <c r="AG499"/>
    </row>
    <row r="500" spans="1:33" ht="60" customHeight="1">
      <c r="A500" s="53"/>
      <c r="B500" s="31" t="str">
        <f>IF('PCA Licit, Dispensa, Inexi'!$A500="","",VLOOKUP(A500,dados!$A$1:$B$24,2,FALSE))</f>
        <v/>
      </c>
      <c r="C500" s="109"/>
      <c r="D500" s="58"/>
      <c r="E500" s="109"/>
      <c r="F500" s="20"/>
      <c r="G500" s="104"/>
      <c r="H500" s="104"/>
      <c r="I500" s="169"/>
      <c r="J500" s="55"/>
      <c r="K500" s="103"/>
      <c r="L500" s="328"/>
      <c r="M500" s="53"/>
      <c r="N500" s="53"/>
      <c r="O500" s="53"/>
      <c r="P500" s="53"/>
      <c r="Q500" s="111"/>
      <c r="R500" s="111"/>
      <c r="S500" s="104"/>
      <c r="T500" s="104"/>
      <c r="U500" s="104"/>
      <c r="V500" s="21"/>
      <c r="W500" s="104"/>
      <c r="X500" s="104"/>
      <c r="Y500" s="104"/>
      <c r="Z500" s="20"/>
      <c r="AA500" s="20"/>
      <c r="AB500" s="104"/>
      <c r="AC500" s="120"/>
      <c r="AD500" s="104"/>
      <c r="AE500" s="25" t="str">
        <f t="shared" si="11"/>
        <v/>
      </c>
      <c r="AF500" s="104"/>
      <c r="AG500"/>
    </row>
    <row r="501" spans="1:33" ht="60" customHeight="1">
      <c r="A501" s="53"/>
      <c r="B501" s="31" t="str">
        <f>IF('PCA Licit, Dispensa, Inexi'!$A501="","",VLOOKUP(A501,dados!$A$1:$B$24,2,FALSE))</f>
        <v/>
      </c>
      <c r="C501" s="109"/>
      <c r="D501" s="58"/>
      <c r="E501" s="109"/>
      <c r="F501" s="20"/>
      <c r="G501" s="104"/>
      <c r="H501" s="104"/>
      <c r="I501" s="169"/>
      <c r="J501" s="55"/>
      <c r="K501" s="103"/>
      <c r="L501" s="328"/>
      <c r="M501" s="53"/>
      <c r="N501" s="53"/>
      <c r="O501" s="53"/>
      <c r="P501" s="53"/>
      <c r="Q501" s="111"/>
      <c r="R501" s="111"/>
      <c r="S501" s="104"/>
      <c r="T501" s="104"/>
      <c r="U501" s="104"/>
      <c r="V501" s="21"/>
      <c r="W501" s="104"/>
      <c r="X501" s="104"/>
      <c r="Y501" s="104"/>
      <c r="Z501" s="20"/>
      <c r="AA501" s="20"/>
      <c r="AB501" s="104"/>
      <c r="AC501" s="120"/>
      <c r="AD501" s="104"/>
      <c r="AE501" s="25" t="str">
        <f t="shared" si="11"/>
        <v/>
      </c>
      <c r="AF501" s="104"/>
      <c r="AG501"/>
    </row>
    <row r="502" spans="1:33" ht="60" customHeight="1">
      <c r="A502" s="53"/>
      <c r="B502" s="31" t="str">
        <f>IF('PCA Licit, Dispensa, Inexi'!$A502="","",VLOOKUP(A502,dados!$A$1:$B$24,2,FALSE))</f>
        <v/>
      </c>
      <c r="C502" s="109"/>
      <c r="D502" s="58"/>
      <c r="E502" s="109"/>
      <c r="F502" s="20"/>
      <c r="G502" s="104"/>
      <c r="H502" s="104"/>
      <c r="I502" s="169"/>
      <c r="J502" s="55"/>
      <c r="K502" s="103"/>
      <c r="L502" s="328"/>
      <c r="M502" s="53"/>
      <c r="N502" s="53"/>
      <c r="O502" s="53"/>
      <c r="P502" s="53"/>
      <c r="Q502" s="111"/>
      <c r="R502" s="111"/>
      <c r="S502" s="104"/>
      <c r="T502" s="104"/>
      <c r="U502" s="104"/>
      <c r="V502" s="21"/>
      <c r="W502" s="104"/>
      <c r="X502" s="104"/>
      <c r="Y502" s="104"/>
      <c r="Z502" s="20"/>
      <c r="AA502" s="20"/>
      <c r="AB502" s="104"/>
      <c r="AC502" s="120"/>
      <c r="AD502" s="104"/>
      <c r="AE502" s="25" t="str">
        <f t="shared" si="11"/>
        <v/>
      </c>
      <c r="AF502" s="104"/>
      <c r="AG502"/>
    </row>
    <row r="503" spans="1:33" ht="60" customHeight="1">
      <c r="A503" s="53"/>
      <c r="B503" s="31" t="str">
        <f>IF('PCA Licit, Dispensa, Inexi'!$A503="","",VLOOKUP(A503,dados!$A$1:$B$24,2,FALSE))</f>
        <v/>
      </c>
      <c r="C503" s="109"/>
      <c r="D503" s="58"/>
      <c r="E503" s="109"/>
      <c r="F503" s="20"/>
      <c r="G503" s="104"/>
      <c r="H503" s="104"/>
      <c r="I503" s="169"/>
      <c r="J503" s="55"/>
      <c r="K503" s="103"/>
      <c r="L503" s="328"/>
      <c r="M503" s="53"/>
      <c r="N503" s="53"/>
      <c r="O503" s="53"/>
      <c r="P503" s="53"/>
      <c r="Q503" s="111"/>
      <c r="R503" s="111"/>
      <c r="S503" s="104"/>
      <c r="T503" s="104"/>
      <c r="U503" s="104"/>
      <c r="V503" s="21"/>
      <c r="W503" s="104"/>
      <c r="X503" s="104"/>
      <c r="Y503" s="104"/>
      <c r="Z503" s="20"/>
      <c r="AA503" s="20"/>
      <c r="AB503" s="104"/>
      <c r="AC503" s="120"/>
      <c r="AD503" s="104"/>
      <c r="AE503" s="25" t="str">
        <f t="shared" si="11"/>
        <v/>
      </c>
      <c r="AF503" s="104"/>
      <c r="AG503"/>
    </row>
    <row r="504" spans="1:33" ht="60" customHeight="1">
      <c r="A504" s="53"/>
      <c r="B504" s="31" t="str">
        <f>IF('PCA Licit, Dispensa, Inexi'!$A504="","",VLOOKUP(A504,dados!$A$1:$B$24,2,FALSE))</f>
        <v/>
      </c>
      <c r="C504" s="109"/>
      <c r="D504" s="58"/>
      <c r="E504" s="109"/>
      <c r="F504" s="20"/>
      <c r="G504" s="104"/>
      <c r="H504" s="104"/>
      <c r="I504" s="169"/>
      <c r="J504" s="55"/>
      <c r="K504" s="103"/>
      <c r="L504" s="328"/>
      <c r="M504" s="53"/>
      <c r="N504" s="53"/>
      <c r="O504" s="53"/>
      <c r="P504" s="53"/>
      <c r="Q504" s="111"/>
      <c r="R504" s="111"/>
      <c r="S504" s="104"/>
      <c r="T504" s="104"/>
      <c r="U504" s="104"/>
      <c r="V504" s="21"/>
      <c r="W504" s="104"/>
      <c r="X504" s="104"/>
      <c r="Y504" s="104"/>
      <c r="Z504" s="20"/>
      <c r="AA504" s="20"/>
      <c r="AB504" s="104"/>
      <c r="AC504" s="120"/>
      <c r="AD504" s="104"/>
      <c r="AE504" s="25" t="str">
        <f t="shared" si="11"/>
        <v/>
      </c>
      <c r="AF504" s="104"/>
      <c r="AG504"/>
    </row>
    <row r="505" spans="1:33" ht="60" customHeight="1">
      <c r="A505" s="53"/>
      <c r="B505" s="31" t="str">
        <f>IF('PCA Licit, Dispensa, Inexi'!$A505="","",VLOOKUP(A505,dados!$A$1:$B$24,2,FALSE))</f>
        <v/>
      </c>
      <c r="C505" s="109"/>
      <c r="D505" s="58"/>
      <c r="E505" s="109"/>
      <c r="F505" s="20"/>
      <c r="G505" s="104"/>
      <c r="H505" s="104"/>
      <c r="I505" s="169"/>
      <c r="J505" s="55"/>
      <c r="K505" s="103"/>
      <c r="L505" s="328"/>
      <c r="M505" s="53"/>
      <c r="N505" s="53"/>
      <c r="O505" s="53"/>
      <c r="P505" s="53"/>
      <c r="Q505" s="111"/>
      <c r="R505" s="111"/>
      <c r="S505" s="104"/>
      <c r="T505" s="104"/>
      <c r="U505" s="104"/>
      <c r="V505" s="21"/>
      <c r="W505" s="104"/>
      <c r="X505" s="104"/>
      <c r="Y505" s="104"/>
      <c r="Z505" s="20"/>
      <c r="AA505" s="20"/>
      <c r="AB505" s="104"/>
      <c r="AC505" s="120"/>
      <c r="AD505" s="104"/>
      <c r="AE505" s="25" t="str">
        <f t="shared" si="11"/>
        <v/>
      </c>
      <c r="AF505" s="104"/>
      <c r="AG505"/>
    </row>
    <row r="506" spans="1:33" ht="60" customHeight="1">
      <c r="A506" s="53"/>
      <c r="B506" s="31" t="str">
        <f>IF('PCA Licit, Dispensa, Inexi'!$A506="","",VLOOKUP(A506,dados!$A$1:$B$24,2,FALSE))</f>
        <v/>
      </c>
      <c r="C506" s="109"/>
      <c r="D506" s="58"/>
      <c r="E506" s="109"/>
      <c r="F506" s="20"/>
      <c r="G506" s="104"/>
      <c r="H506" s="104"/>
      <c r="I506" s="169"/>
      <c r="J506" s="55"/>
      <c r="K506" s="103"/>
      <c r="L506" s="328"/>
      <c r="M506" s="53"/>
      <c r="N506" s="53"/>
      <c r="O506" s="53"/>
      <c r="P506" s="53"/>
      <c r="Q506" s="111"/>
      <c r="R506" s="111"/>
      <c r="S506" s="104"/>
      <c r="T506" s="104"/>
      <c r="U506" s="104"/>
      <c r="V506" s="21"/>
      <c r="W506" s="104"/>
      <c r="X506" s="104"/>
      <c r="Y506" s="104"/>
      <c r="Z506" s="20"/>
      <c r="AA506" s="20"/>
      <c r="AB506" s="104"/>
      <c r="AC506" s="120"/>
      <c r="AD506" s="104"/>
      <c r="AE506" s="25" t="str">
        <f t="shared" si="11"/>
        <v/>
      </c>
      <c r="AF506" s="104"/>
      <c r="AG506"/>
    </row>
    <row r="507" spans="1:33" ht="60" customHeight="1">
      <c r="A507" s="53"/>
      <c r="B507" s="31" t="str">
        <f>IF('PCA Licit, Dispensa, Inexi'!$A507="","",VLOOKUP(A507,dados!$A$1:$B$24,2,FALSE))</f>
        <v/>
      </c>
      <c r="C507" s="109"/>
      <c r="D507" s="58"/>
      <c r="E507" s="109"/>
      <c r="F507" s="20"/>
      <c r="G507" s="104"/>
      <c r="H507" s="104"/>
      <c r="I507" s="169"/>
      <c r="J507" s="55"/>
      <c r="K507" s="103"/>
      <c r="L507" s="328"/>
      <c r="M507" s="53"/>
      <c r="N507" s="53"/>
      <c r="O507" s="53"/>
      <c r="P507" s="53"/>
      <c r="Q507" s="111"/>
      <c r="R507" s="111"/>
      <c r="S507" s="104"/>
      <c r="T507" s="104"/>
      <c r="U507" s="104"/>
      <c r="V507" s="21"/>
      <c r="W507" s="104"/>
      <c r="X507" s="104"/>
      <c r="Y507" s="104"/>
      <c r="Z507" s="20"/>
      <c r="AA507" s="20"/>
      <c r="AB507" s="104"/>
      <c r="AC507" s="120"/>
      <c r="AD507" s="104"/>
      <c r="AE507" s="25" t="str">
        <f t="shared" si="11"/>
        <v/>
      </c>
      <c r="AF507" s="104"/>
      <c r="AG507"/>
    </row>
    <row r="508" spans="1:33" ht="60" customHeight="1">
      <c r="A508" s="53"/>
      <c r="B508" s="31" t="str">
        <f>IF('PCA Licit, Dispensa, Inexi'!$A508="","",VLOOKUP(A508,dados!$A$1:$B$24,2,FALSE))</f>
        <v/>
      </c>
      <c r="C508" s="109"/>
      <c r="D508" s="58"/>
      <c r="E508" s="109"/>
      <c r="F508" s="20"/>
      <c r="G508" s="104"/>
      <c r="H508" s="104"/>
      <c r="I508" s="169"/>
      <c r="J508" s="55"/>
      <c r="K508" s="103"/>
      <c r="L508" s="328"/>
      <c r="M508" s="53"/>
      <c r="N508" s="53"/>
      <c r="O508" s="53"/>
      <c r="P508" s="53"/>
      <c r="Q508" s="111"/>
      <c r="R508" s="111"/>
      <c r="S508" s="104"/>
      <c r="T508" s="104"/>
      <c r="U508" s="104"/>
      <c r="V508" s="21"/>
      <c r="W508" s="104"/>
      <c r="X508" s="104"/>
      <c r="Y508" s="104"/>
      <c r="Z508" s="20"/>
      <c r="AA508" s="20"/>
      <c r="AB508" s="104"/>
      <c r="AC508" s="120"/>
      <c r="AD508" s="104"/>
      <c r="AE508" s="25" t="str">
        <f t="shared" si="11"/>
        <v/>
      </c>
      <c r="AF508" s="104"/>
      <c r="AG508"/>
    </row>
    <row r="509" spans="1:33" ht="60" customHeight="1">
      <c r="A509" s="53"/>
      <c r="B509" s="31" t="str">
        <f>IF('PCA Licit, Dispensa, Inexi'!$A509="","",VLOOKUP(A509,dados!$A$1:$B$24,2,FALSE))</f>
        <v/>
      </c>
      <c r="C509" s="109"/>
      <c r="D509" s="58"/>
      <c r="E509" s="109"/>
      <c r="F509" s="20"/>
      <c r="G509" s="104"/>
      <c r="H509" s="104"/>
      <c r="I509" s="169"/>
      <c r="J509" s="55"/>
      <c r="K509" s="103"/>
      <c r="L509" s="328"/>
      <c r="M509" s="53"/>
      <c r="N509" s="53"/>
      <c r="O509" s="53"/>
      <c r="P509" s="53"/>
      <c r="Q509" s="111"/>
      <c r="R509" s="111"/>
      <c r="S509" s="104"/>
      <c r="T509" s="104"/>
      <c r="U509" s="104"/>
      <c r="V509" s="21"/>
      <c r="W509" s="104"/>
      <c r="X509" s="104"/>
      <c r="Y509" s="104"/>
      <c r="Z509" s="20"/>
      <c r="AA509" s="20"/>
      <c r="AB509" s="104"/>
      <c r="AC509" s="120"/>
      <c r="AD509" s="104"/>
      <c r="AE509" s="25" t="str">
        <f t="shared" si="11"/>
        <v/>
      </c>
      <c r="AF509" s="104"/>
      <c r="AG509"/>
    </row>
    <row r="510" spans="1:33" ht="60" customHeight="1">
      <c r="A510" s="53"/>
      <c r="B510" s="31" t="str">
        <f>IF('PCA Licit, Dispensa, Inexi'!$A510="","",VLOOKUP(A510,dados!$A$1:$B$24,2,FALSE))</f>
        <v/>
      </c>
      <c r="C510" s="109"/>
      <c r="D510" s="58"/>
      <c r="E510" s="109"/>
      <c r="F510" s="20"/>
      <c r="G510" s="104"/>
      <c r="H510" s="104"/>
      <c r="I510" s="169"/>
      <c r="J510" s="55"/>
      <c r="K510" s="103"/>
      <c r="L510" s="328"/>
      <c r="M510" s="53"/>
      <c r="N510" s="53"/>
      <c r="O510" s="53"/>
      <c r="P510" s="53"/>
      <c r="Q510" s="111"/>
      <c r="R510" s="111"/>
      <c r="S510" s="104"/>
      <c r="T510" s="104"/>
      <c r="U510" s="104"/>
      <c r="V510" s="21"/>
      <c r="W510" s="104"/>
      <c r="X510" s="104"/>
      <c r="Y510" s="104"/>
      <c r="Z510" s="20"/>
      <c r="AA510" s="20"/>
      <c r="AB510" s="104"/>
      <c r="AC510" s="120"/>
      <c r="AD510" s="104"/>
      <c r="AE510" s="25" t="str">
        <f t="shared" si="11"/>
        <v/>
      </c>
      <c r="AF510" s="104"/>
      <c r="AG510"/>
    </row>
    <row r="511" spans="1:33" ht="60" customHeight="1">
      <c r="A511" s="53"/>
      <c r="B511" s="31" t="str">
        <f>IF('PCA Licit, Dispensa, Inexi'!$A511="","",VLOOKUP(A511,dados!$A$1:$B$24,2,FALSE))</f>
        <v/>
      </c>
      <c r="C511" s="109"/>
      <c r="D511" s="58"/>
      <c r="E511" s="109"/>
      <c r="F511" s="20"/>
      <c r="G511" s="104"/>
      <c r="H511" s="104"/>
      <c r="I511" s="169"/>
      <c r="J511" s="55"/>
      <c r="K511" s="103"/>
      <c r="L511" s="328"/>
      <c r="M511" s="53"/>
      <c r="N511" s="53"/>
      <c r="O511" s="53"/>
      <c r="P511" s="53"/>
      <c r="Q511" s="111"/>
      <c r="R511" s="111"/>
      <c r="S511" s="104"/>
      <c r="T511" s="104"/>
      <c r="U511" s="104"/>
      <c r="V511" s="21"/>
      <c r="W511" s="104"/>
      <c r="X511" s="104"/>
      <c r="Y511" s="104"/>
      <c r="Z511" s="20"/>
      <c r="AA511" s="20"/>
      <c r="AB511" s="104"/>
      <c r="AC511" s="120"/>
      <c r="AD511" s="104"/>
      <c r="AE511" s="25" t="str">
        <f t="shared" si="11"/>
        <v/>
      </c>
      <c r="AF511" s="104"/>
      <c r="AG511"/>
    </row>
    <row r="512" spans="1:33" ht="60" customHeight="1">
      <c r="A512" s="53"/>
      <c r="B512" s="31" t="str">
        <f>IF('PCA Licit, Dispensa, Inexi'!$A512="","",VLOOKUP(A512,dados!$A$1:$B$24,2,FALSE))</f>
        <v/>
      </c>
      <c r="C512" s="109"/>
      <c r="D512" s="58"/>
      <c r="E512" s="109"/>
      <c r="F512" s="20"/>
      <c r="G512" s="104"/>
      <c r="H512" s="104"/>
      <c r="I512" s="169"/>
      <c r="J512" s="55"/>
      <c r="K512" s="103"/>
      <c r="L512" s="328"/>
      <c r="M512" s="53"/>
      <c r="N512" s="53"/>
      <c r="O512" s="53"/>
      <c r="P512" s="53"/>
      <c r="Q512" s="111"/>
      <c r="R512" s="111"/>
      <c r="S512" s="104"/>
      <c r="T512" s="104"/>
      <c r="U512" s="104"/>
      <c r="V512" s="21"/>
      <c r="W512" s="104"/>
      <c r="X512" s="104"/>
      <c r="Y512" s="104"/>
      <c r="Z512" s="20"/>
      <c r="AA512" s="20"/>
      <c r="AB512" s="104"/>
      <c r="AC512" s="120"/>
      <c r="AD512" s="104"/>
      <c r="AE512" s="25" t="str">
        <f t="shared" si="11"/>
        <v/>
      </c>
      <c r="AF512" s="104"/>
      <c r="AG512"/>
    </row>
    <row r="513" spans="1:33" ht="60" customHeight="1">
      <c r="A513" s="53"/>
      <c r="B513" s="31" t="str">
        <f>IF('PCA Licit, Dispensa, Inexi'!$A513="","",VLOOKUP(A513,dados!$A$1:$B$24,2,FALSE))</f>
        <v/>
      </c>
      <c r="C513" s="109"/>
      <c r="D513" s="58"/>
      <c r="E513" s="109"/>
      <c r="F513" s="20"/>
      <c r="G513" s="104"/>
      <c r="H513" s="104"/>
      <c r="I513" s="169"/>
      <c r="J513" s="55"/>
      <c r="K513" s="103"/>
      <c r="L513" s="328"/>
      <c r="M513" s="53"/>
      <c r="N513" s="53"/>
      <c r="O513" s="53"/>
      <c r="P513" s="53"/>
      <c r="Q513" s="111"/>
      <c r="R513" s="111"/>
      <c r="S513" s="104"/>
      <c r="T513" s="104"/>
      <c r="U513" s="104"/>
      <c r="V513" s="21"/>
      <c r="W513" s="104"/>
      <c r="X513" s="104"/>
      <c r="Y513" s="104"/>
      <c r="Z513" s="20"/>
      <c r="AA513" s="20"/>
      <c r="AB513" s="104"/>
      <c r="AC513" s="120"/>
      <c r="AD513" s="104"/>
      <c r="AE513" s="25" t="str">
        <f t="shared" si="11"/>
        <v/>
      </c>
      <c r="AF513" s="104"/>
      <c r="AG513"/>
    </row>
    <row r="514" spans="1:33" ht="60" customHeight="1">
      <c r="A514" s="53"/>
      <c r="B514" s="31" t="str">
        <f>IF('PCA Licit, Dispensa, Inexi'!$A514="","",VLOOKUP(A514,dados!$A$1:$B$24,2,FALSE))</f>
        <v/>
      </c>
      <c r="C514" s="109"/>
      <c r="D514" s="58"/>
      <c r="E514" s="109"/>
      <c r="F514" s="20"/>
      <c r="G514" s="104"/>
      <c r="H514" s="104"/>
      <c r="I514" s="169"/>
      <c r="J514" s="55"/>
      <c r="K514" s="103"/>
      <c r="L514" s="328"/>
      <c r="M514" s="53"/>
      <c r="N514" s="53"/>
      <c r="O514" s="53"/>
      <c r="P514" s="53"/>
      <c r="Q514" s="111"/>
      <c r="R514" s="111"/>
      <c r="S514" s="104"/>
      <c r="T514" s="104"/>
      <c r="U514" s="104"/>
      <c r="V514" s="21"/>
      <c r="W514" s="104"/>
      <c r="X514" s="104"/>
      <c r="Y514" s="104"/>
      <c r="Z514" s="20"/>
      <c r="AA514" s="20"/>
      <c r="AB514" s="104"/>
      <c r="AC514" s="120"/>
      <c r="AD514" s="104"/>
      <c r="AE514" s="25" t="str">
        <f t="shared" si="11"/>
        <v/>
      </c>
      <c r="AF514" s="104"/>
      <c r="AG514"/>
    </row>
    <row r="515" spans="1:33" ht="60" customHeight="1">
      <c r="A515" s="53"/>
      <c r="B515" s="31" t="str">
        <f>IF('PCA Licit, Dispensa, Inexi'!$A515="","",VLOOKUP(A515,dados!$A$1:$B$24,2,FALSE))</f>
        <v/>
      </c>
      <c r="C515" s="109"/>
      <c r="D515" s="58"/>
      <c r="E515" s="109"/>
      <c r="F515" s="20"/>
      <c r="G515" s="104"/>
      <c r="H515" s="104"/>
      <c r="I515" s="169"/>
      <c r="J515" s="55"/>
      <c r="K515" s="103"/>
      <c r="L515" s="328"/>
      <c r="M515" s="53"/>
      <c r="N515" s="53"/>
      <c r="O515" s="53"/>
      <c r="P515" s="53"/>
      <c r="Q515" s="111"/>
      <c r="R515" s="111"/>
      <c r="S515" s="104"/>
      <c r="T515" s="104"/>
      <c r="U515" s="104"/>
      <c r="V515" s="21"/>
      <c r="W515" s="104"/>
      <c r="X515" s="104"/>
      <c r="Y515" s="104"/>
      <c r="Z515" s="20"/>
      <c r="AA515" s="20"/>
      <c r="AB515" s="104"/>
      <c r="AC515" s="120"/>
      <c r="AD515" s="104"/>
      <c r="AE515" s="25" t="str">
        <f t="shared" si="11"/>
        <v/>
      </c>
      <c r="AF515" s="104"/>
      <c r="AG515"/>
    </row>
    <row r="516" spans="1:33" ht="60" customHeight="1">
      <c r="A516" s="53"/>
      <c r="B516" s="31" t="str">
        <f>IF('PCA Licit, Dispensa, Inexi'!$A516="","",VLOOKUP(A516,dados!$A$1:$B$24,2,FALSE))</f>
        <v/>
      </c>
      <c r="C516" s="109"/>
      <c r="D516" s="58"/>
      <c r="E516" s="109"/>
      <c r="F516" s="20"/>
      <c r="G516" s="104"/>
      <c r="H516" s="104"/>
      <c r="I516" s="169"/>
      <c r="J516" s="55"/>
      <c r="K516" s="103"/>
      <c r="L516" s="328"/>
      <c r="M516" s="53"/>
      <c r="N516" s="53"/>
      <c r="O516" s="53"/>
      <c r="P516" s="53"/>
      <c r="Q516" s="111"/>
      <c r="R516" s="111"/>
      <c r="S516" s="104"/>
      <c r="T516" s="104"/>
      <c r="U516" s="104"/>
      <c r="V516" s="21"/>
      <c r="W516" s="104"/>
      <c r="X516" s="104"/>
      <c r="Y516" s="104"/>
      <c r="Z516" s="20"/>
      <c r="AA516" s="20"/>
      <c r="AB516" s="104"/>
      <c r="AC516" s="120"/>
      <c r="AD516" s="104"/>
      <c r="AE516" s="25" t="str">
        <f t="shared" si="11"/>
        <v/>
      </c>
      <c r="AF516" s="104"/>
      <c r="AG516"/>
    </row>
    <row r="517" spans="1:33" ht="60" customHeight="1">
      <c r="A517" s="53"/>
      <c r="B517" s="31" t="str">
        <f>IF('PCA Licit, Dispensa, Inexi'!$A517="","",VLOOKUP(A517,dados!$A$1:$B$24,2,FALSE))</f>
        <v/>
      </c>
      <c r="C517" s="109"/>
      <c r="D517" s="58"/>
      <c r="E517" s="109"/>
      <c r="F517" s="20"/>
      <c r="G517" s="104"/>
      <c r="H517" s="104"/>
      <c r="I517" s="169"/>
      <c r="J517" s="55"/>
      <c r="K517" s="103"/>
      <c r="L517" s="328"/>
      <c r="M517" s="53"/>
      <c r="N517" s="53"/>
      <c r="O517" s="53"/>
      <c r="P517" s="53"/>
      <c r="Q517" s="111"/>
      <c r="R517" s="111"/>
      <c r="S517" s="104"/>
      <c r="T517" s="104"/>
      <c r="U517" s="104"/>
      <c r="V517" s="21"/>
      <c r="W517" s="104"/>
      <c r="X517" s="104"/>
      <c r="Y517" s="104"/>
      <c r="Z517" s="20"/>
      <c r="AA517" s="20"/>
      <c r="AB517" s="104"/>
      <c r="AC517" s="120"/>
      <c r="AD517" s="104"/>
      <c r="AE517" s="25" t="str">
        <f t="shared" si="11"/>
        <v/>
      </c>
      <c r="AF517" s="104"/>
      <c r="AG517"/>
    </row>
    <row r="518" spans="1:33" ht="60" customHeight="1">
      <c r="A518" s="53"/>
      <c r="B518" s="31" t="str">
        <f>IF('PCA Licit, Dispensa, Inexi'!$A518="","",VLOOKUP(A518,dados!$A$1:$B$24,2,FALSE))</f>
        <v/>
      </c>
      <c r="C518" s="109"/>
      <c r="D518" s="58"/>
      <c r="E518" s="109"/>
      <c r="F518" s="20"/>
      <c r="G518" s="104"/>
      <c r="H518" s="104"/>
      <c r="I518" s="169"/>
      <c r="J518" s="55"/>
      <c r="K518" s="103"/>
      <c r="L518" s="328"/>
      <c r="M518" s="53"/>
      <c r="N518" s="53"/>
      <c r="O518" s="53"/>
      <c r="P518" s="53"/>
      <c r="Q518" s="111"/>
      <c r="R518" s="111"/>
      <c r="S518" s="104"/>
      <c r="T518" s="104"/>
      <c r="U518" s="104"/>
      <c r="V518" s="21"/>
      <c r="W518" s="104"/>
      <c r="X518" s="104"/>
      <c r="Y518" s="104"/>
      <c r="Z518" s="20"/>
      <c r="AA518" s="20"/>
      <c r="AB518" s="104"/>
      <c r="AC518" s="120"/>
      <c r="AD518" s="104"/>
      <c r="AE518" s="25" t="str">
        <f t="shared" si="11"/>
        <v/>
      </c>
      <c r="AF518" s="104"/>
      <c r="AG518"/>
    </row>
    <row r="519" spans="1:33" ht="60" customHeight="1">
      <c r="A519" s="53"/>
      <c r="B519" s="31" t="str">
        <f>IF('PCA Licit, Dispensa, Inexi'!$A519="","",VLOOKUP(A519,dados!$A$1:$B$24,2,FALSE))</f>
        <v/>
      </c>
      <c r="C519" s="109"/>
      <c r="D519" s="58"/>
      <c r="E519" s="109"/>
      <c r="F519" s="20"/>
      <c r="G519" s="104"/>
      <c r="H519" s="104"/>
      <c r="I519" s="169"/>
      <c r="J519" s="55"/>
      <c r="K519" s="103"/>
      <c r="L519" s="328"/>
      <c r="M519" s="53"/>
      <c r="N519" s="53"/>
      <c r="O519" s="53"/>
      <c r="P519" s="53"/>
      <c r="Q519" s="111"/>
      <c r="R519" s="111"/>
      <c r="S519" s="104"/>
      <c r="T519" s="104"/>
      <c r="U519" s="104"/>
      <c r="V519" s="21"/>
      <c r="W519" s="104"/>
      <c r="X519" s="104"/>
      <c r="Y519" s="104"/>
      <c r="Z519" s="20"/>
      <c r="AA519" s="20"/>
      <c r="AB519" s="104"/>
      <c r="AC519" s="120"/>
      <c r="AD519" s="104"/>
      <c r="AE519" s="25" t="str">
        <f t="shared" si="11"/>
        <v/>
      </c>
      <c r="AF519" s="104"/>
      <c r="AG519"/>
    </row>
    <row r="520" spans="1:33" ht="60" customHeight="1">
      <c r="A520" s="53"/>
      <c r="B520" s="31" t="str">
        <f>IF('PCA Licit, Dispensa, Inexi'!$A520="","",VLOOKUP(A520,dados!$A$1:$B$24,2,FALSE))</f>
        <v/>
      </c>
      <c r="C520" s="109"/>
      <c r="D520" s="58"/>
      <c r="E520" s="109"/>
      <c r="F520" s="20"/>
      <c r="G520" s="104"/>
      <c r="H520" s="104"/>
      <c r="I520" s="169"/>
      <c r="J520" s="55"/>
      <c r="K520" s="103"/>
      <c r="L520" s="328"/>
      <c r="M520" s="53"/>
      <c r="N520" s="53"/>
      <c r="O520" s="53"/>
      <c r="P520" s="53"/>
      <c r="Q520" s="111"/>
      <c r="R520" s="111"/>
      <c r="S520" s="104"/>
      <c r="T520" s="104"/>
      <c r="U520" s="104"/>
      <c r="V520" s="21"/>
      <c r="W520" s="104"/>
      <c r="X520" s="104"/>
      <c r="Y520" s="104"/>
      <c r="Z520" s="20"/>
      <c r="AA520" s="20"/>
      <c r="AB520" s="104"/>
      <c r="AC520" s="120"/>
      <c r="AD520" s="104"/>
      <c r="AE520" s="25" t="str">
        <f t="shared" si="11"/>
        <v/>
      </c>
      <c r="AF520" s="104"/>
      <c r="AG520"/>
    </row>
    <row r="521" spans="1:33" ht="60" customHeight="1">
      <c r="A521" s="53"/>
      <c r="B521" s="31" t="str">
        <f>IF('PCA Licit, Dispensa, Inexi'!$A521="","",VLOOKUP(A521,dados!$A$1:$B$24,2,FALSE))</f>
        <v/>
      </c>
      <c r="C521" s="109"/>
      <c r="D521" s="58"/>
      <c r="E521" s="109"/>
      <c r="F521" s="20"/>
      <c r="G521" s="104"/>
      <c r="H521" s="104"/>
      <c r="I521" s="169"/>
      <c r="J521" s="55"/>
      <c r="K521" s="103"/>
      <c r="L521" s="328"/>
      <c r="M521" s="53"/>
      <c r="N521" s="53"/>
      <c r="O521" s="53"/>
      <c r="P521" s="53"/>
      <c r="Q521" s="111"/>
      <c r="R521" s="111"/>
      <c r="S521" s="104"/>
      <c r="T521" s="104"/>
      <c r="U521" s="104"/>
      <c r="V521" s="21"/>
      <c r="W521" s="104"/>
      <c r="X521" s="104"/>
      <c r="Y521" s="104"/>
      <c r="Z521" s="20"/>
      <c r="AA521" s="20"/>
      <c r="AB521" s="104"/>
      <c r="AC521" s="120"/>
      <c r="AD521" s="104"/>
      <c r="AE521" s="25" t="str">
        <f t="shared" si="11"/>
        <v/>
      </c>
      <c r="AF521" s="104"/>
      <c r="AG521"/>
    </row>
    <row r="522" spans="1:33" ht="60" customHeight="1">
      <c r="A522" s="53"/>
      <c r="B522" s="31" t="str">
        <f>IF('PCA Licit, Dispensa, Inexi'!$A522="","",VLOOKUP(A522,dados!$A$1:$B$24,2,FALSE))</f>
        <v/>
      </c>
      <c r="C522" s="109"/>
      <c r="D522" s="58"/>
      <c r="E522" s="109"/>
      <c r="F522" s="20"/>
      <c r="G522" s="104"/>
      <c r="H522" s="104"/>
      <c r="I522" s="169"/>
      <c r="J522" s="55"/>
      <c r="K522" s="103"/>
      <c r="L522" s="328"/>
      <c r="M522" s="53"/>
      <c r="N522" s="53"/>
      <c r="O522" s="53"/>
      <c r="P522" s="53"/>
      <c r="Q522" s="111"/>
      <c r="R522" s="111"/>
      <c r="S522" s="104"/>
      <c r="T522" s="104"/>
      <c r="U522" s="104"/>
      <c r="V522" s="21"/>
      <c r="W522" s="104"/>
      <c r="X522" s="104"/>
      <c r="Y522" s="104"/>
      <c r="Z522" s="20"/>
      <c r="AA522" s="20"/>
      <c r="AB522" s="104"/>
      <c r="AC522" s="120"/>
      <c r="AD522" s="104"/>
      <c r="AE522" s="25" t="str">
        <f t="shared" si="11"/>
        <v/>
      </c>
      <c r="AF522" s="104"/>
      <c r="AG522"/>
    </row>
    <row r="523" spans="1:33" ht="60" customHeight="1">
      <c r="A523" s="53"/>
      <c r="B523" s="31" t="str">
        <f>IF('PCA Licit, Dispensa, Inexi'!$A523="","",VLOOKUP(A523,dados!$A$1:$B$24,2,FALSE))</f>
        <v/>
      </c>
      <c r="C523" s="109"/>
      <c r="D523" s="58"/>
      <c r="E523" s="109"/>
      <c r="F523" s="20"/>
      <c r="G523" s="104"/>
      <c r="H523" s="104"/>
      <c r="I523" s="169"/>
      <c r="J523" s="55"/>
      <c r="K523" s="103"/>
      <c r="L523" s="328"/>
      <c r="M523" s="53"/>
      <c r="N523" s="53"/>
      <c r="O523" s="53"/>
      <c r="P523" s="53"/>
      <c r="Q523" s="111"/>
      <c r="R523" s="111"/>
      <c r="S523" s="104"/>
      <c r="T523" s="104"/>
      <c r="U523" s="104"/>
      <c r="V523" s="21"/>
      <c r="W523" s="104"/>
      <c r="X523" s="104"/>
      <c r="Y523" s="104"/>
      <c r="Z523" s="20"/>
      <c r="AA523" s="20"/>
      <c r="AB523" s="104"/>
      <c r="AC523" s="120"/>
      <c r="AD523" s="104"/>
      <c r="AE523" s="25" t="str">
        <f t="shared" si="11"/>
        <v/>
      </c>
      <c r="AF523" s="104"/>
      <c r="AG523"/>
    </row>
    <row r="524" spans="1:33" ht="60" customHeight="1">
      <c r="A524" s="53"/>
      <c r="B524" s="31" t="str">
        <f>IF('PCA Licit, Dispensa, Inexi'!$A524="","",VLOOKUP(A524,dados!$A$1:$B$24,2,FALSE))</f>
        <v/>
      </c>
      <c r="C524" s="109"/>
      <c r="D524" s="58"/>
      <c r="E524" s="109"/>
      <c r="F524" s="20"/>
      <c r="G524" s="104"/>
      <c r="H524" s="104"/>
      <c r="I524" s="169"/>
      <c r="J524" s="55"/>
      <c r="K524" s="103"/>
      <c r="L524" s="328"/>
      <c r="M524" s="53"/>
      <c r="N524" s="53"/>
      <c r="O524" s="53"/>
      <c r="P524" s="53"/>
      <c r="Q524" s="111"/>
      <c r="R524" s="111"/>
      <c r="S524" s="104"/>
      <c r="T524" s="104"/>
      <c r="U524" s="104"/>
      <c r="V524" s="21"/>
      <c r="W524" s="104"/>
      <c r="X524" s="104"/>
      <c r="Y524" s="104"/>
      <c r="Z524" s="20"/>
      <c r="AA524" s="20"/>
      <c r="AB524" s="104"/>
      <c r="AC524" s="120"/>
      <c r="AD524" s="104"/>
      <c r="AE524" s="25" t="str">
        <f t="shared" si="11"/>
        <v/>
      </c>
      <c r="AF524" s="104"/>
      <c r="AG524"/>
    </row>
    <row r="525" spans="1:33" ht="60" customHeight="1">
      <c r="A525" s="53"/>
      <c r="B525" s="31" t="str">
        <f>IF('PCA Licit, Dispensa, Inexi'!$A525="","",VLOOKUP(A525,dados!$A$1:$B$24,2,FALSE))</f>
        <v/>
      </c>
      <c r="C525" s="109"/>
      <c r="D525" s="58"/>
      <c r="E525" s="109"/>
      <c r="F525" s="20"/>
      <c r="G525" s="104"/>
      <c r="H525" s="104"/>
      <c r="I525" s="169"/>
      <c r="J525" s="55"/>
      <c r="K525" s="103"/>
      <c r="L525" s="328"/>
      <c r="M525" s="53"/>
      <c r="N525" s="53"/>
      <c r="O525" s="53"/>
      <c r="P525" s="53"/>
      <c r="Q525" s="111"/>
      <c r="R525" s="111"/>
      <c r="S525" s="104"/>
      <c r="T525" s="104"/>
      <c r="U525" s="104"/>
      <c r="V525" s="21"/>
      <c r="W525" s="104"/>
      <c r="X525" s="104"/>
      <c r="Y525" s="104"/>
      <c r="Z525" s="20"/>
      <c r="AA525" s="20"/>
      <c r="AB525" s="104"/>
      <c r="AC525" s="120"/>
      <c r="AD525" s="104"/>
      <c r="AE525" s="25" t="str">
        <f t="shared" si="11"/>
        <v/>
      </c>
      <c r="AF525" s="104"/>
      <c r="AG525"/>
    </row>
    <row r="526" spans="1:33" ht="60" customHeight="1">
      <c r="A526" s="53"/>
      <c r="B526" s="31" t="str">
        <f>IF('PCA Licit, Dispensa, Inexi'!$A526="","",VLOOKUP(A526,dados!$A$1:$B$24,2,FALSE))</f>
        <v/>
      </c>
      <c r="C526" s="109"/>
      <c r="D526" s="58"/>
      <c r="E526" s="109"/>
      <c r="F526" s="20"/>
      <c r="G526" s="104"/>
      <c r="H526" s="104"/>
      <c r="I526" s="169"/>
      <c r="J526" s="55"/>
      <c r="K526" s="103"/>
      <c r="L526" s="328"/>
      <c r="M526" s="53"/>
      <c r="N526" s="53"/>
      <c r="O526" s="53"/>
      <c r="P526" s="53"/>
      <c r="Q526" s="111"/>
      <c r="R526" s="111"/>
      <c r="S526" s="104"/>
      <c r="T526" s="104"/>
      <c r="U526" s="104"/>
      <c r="V526" s="21"/>
      <c r="W526" s="104"/>
      <c r="X526" s="104"/>
      <c r="Y526" s="104"/>
      <c r="Z526" s="20"/>
      <c r="AA526" s="20"/>
      <c r="AB526" s="104"/>
      <c r="AC526" s="120"/>
      <c r="AD526" s="104"/>
      <c r="AE526" s="25" t="str">
        <f t="shared" si="11"/>
        <v/>
      </c>
      <c r="AF526" s="104"/>
      <c r="AG526"/>
    </row>
    <row r="527" spans="1:33" ht="60" customHeight="1">
      <c r="A527" s="53"/>
      <c r="B527" s="31" t="str">
        <f>IF('PCA Licit, Dispensa, Inexi'!$A527="","",VLOOKUP(A527,dados!$A$1:$B$24,2,FALSE))</f>
        <v/>
      </c>
      <c r="C527" s="109"/>
      <c r="D527" s="58"/>
      <c r="E527" s="109"/>
      <c r="F527" s="20"/>
      <c r="G527" s="104"/>
      <c r="H527" s="104"/>
      <c r="I527" s="169"/>
      <c r="J527" s="55"/>
      <c r="K527" s="103"/>
      <c r="L527" s="328"/>
      <c r="M527" s="53"/>
      <c r="N527" s="53"/>
      <c r="O527" s="53"/>
      <c r="P527" s="53"/>
      <c r="Q527" s="111"/>
      <c r="R527" s="111"/>
      <c r="S527" s="104"/>
      <c r="T527" s="104"/>
      <c r="U527" s="104"/>
      <c r="V527" s="21"/>
      <c r="W527" s="104"/>
      <c r="X527" s="104"/>
      <c r="Y527" s="104"/>
      <c r="Z527" s="20"/>
      <c r="AA527" s="20"/>
      <c r="AB527" s="104"/>
      <c r="AC527" s="120"/>
      <c r="AD527" s="104"/>
      <c r="AE527" s="25" t="str">
        <f t="shared" si="11"/>
        <v/>
      </c>
      <c r="AF527" s="104"/>
      <c r="AG527"/>
    </row>
    <row r="528" spans="1:33" ht="60" customHeight="1">
      <c r="A528" s="53"/>
      <c r="B528" s="31" t="str">
        <f>IF('PCA Licit, Dispensa, Inexi'!$A528="","",VLOOKUP(A528,dados!$A$1:$B$24,2,FALSE))</f>
        <v/>
      </c>
      <c r="C528" s="109"/>
      <c r="D528" s="58"/>
      <c r="E528" s="109"/>
      <c r="F528" s="20"/>
      <c r="G528" s="104"/>
      <c r="H528" s="104"/>
      <c r="I528" s="169"/>
      <c r="J528" s="55"/>
      <c r="K528" s="103"/>
      <c r="L528" s="328"/>
      <c r="M528" s="53"/>
      <c r="N528" s="53"/>
      <c r="O528" s="53"/>
      <c r="P528" s="53"/>
      <c r="Q528" s="111"/>
      <c r="R528" s="111"/>
      <c r="S528" s="104"/>
      <c r="T528" s="104"/>
      <c r="U528" s="104"/>
      <c r="V528" s="21"/>
      <c r="W528" s="104"/>
      <c r="X528" s="104"/>
      <c r="Y528" s="104"/>
      <c r="Z528" s="20"/>
      <c r="AA528" s="20"/>
      <c r="AB528" s="104"/>
      <c r="AC528" s="120"/>
      <c r="AD528" s="104"/>
      <c r="AE528" s="25" t="str">
        <f t="shared" si="11"/>
        <v/>
      </c>
      <c r="AF528" s="104"/>
      <c r="AG528"/>
    </row>
    <row r="529" spans="1:33" ht="60" customHeight="1">
      <c r="A529" s="53"/>
      <c r="B529" s="31" t="str">
        <f>IF('PCA Licit, Dispensa, Inexi'!$A529="","",VLOOKUP(A529,dados!$A$1:$B$24,2,FALSE))</f>
        <v/>
      </c>
      <c r="C529" s="109"/>
      <c r="D529" s="58"/>
      <c r="E529" s="109"/>
      <c r="F529" s="20"/>
      <c r="G529" s="104"/>
      <c r="H529" s="104"/>
      <c r="I529" s="169"/>
      <c r="J529" s="55"/>
      <c r="K529" s="103"/>
      <c r="L529" s="328"/>
      <c r="M529" s="53"/>
      <c r="N529" s="53"/>
      <c r="O529" s="53"/>
      <c r="P529" s="53"/>
      <c r="Q529" s="111"/>
      <c r="R529" s="111"/>
      <c r="S529" s="104"/>
      <c r="T529" s="104"/>
      <c r="U529" s="104"/>
      <c r="V529" s="21"/>
      <c r="W529" s="104"/>
      <c r="X529" s="104"/>
      <c r="Y529" s="104"/>
      <c r="Z529" s="20"/>
      <c r="AA529" s="20"/>
      <c r="AB529" s="104"/>
      <c r="AC529" s="120"/>
      <c r="AD529" s="104"/>
      <c r="AE529" s="25" t="str">
        <f t="shared" si="11"/>
        <v/>
      </c>
      <c r="AF529" s="104"/>
      <c r="AG529"/>
    </row>
    <row r="530" spans="1:33" ht="60" customHeight="1">
      <c r="A530" s="53"/>
      <c r="B530" s="31" t="str">
        <f>IF('PCA Licit, Dispensa, Inexi'!$A530="","",VLOOKUP(A530,dados!$A$1:$B$24,2,FALSE))</f>
        <v/>
      </c>
      <c r="C530" s="109"/>
      <c r="D530" s="58"/>
      <c r="E530" s="109"/>
      <c r="F530" s="20"/>
      <c r="G530" s="104"/>
      <c r="H530" s="104"/>
      <c r="I530" s="169"/>
      <c r="J530" s="55"/>
      <c r="K530" s="103"/>
      <c r="L530" s="328"/>
      <c r="M530" s="53"/>
      <c r="N530" s="53"/>
      <c r="O530" s="53"/>
      <c r="P530" s="53"/>
      <c r="Q530" s="111"/>
      <c r="R530" s="111"/>
      <c r="S530" s="104"/>
      <c r="T530" s="104"/>
      <c r="U530" s="104"/>
      <c r="V530" s="21"/>
      <c r="W530" s="104"/>
      <c r="X530" s="104"/>
      <c r="Y530" s="104"/>
      <c r="Z530" s="20"/>
      <c r="AA530" s="20"/>
      <c r="AB530" s="104"/>
      <c r="AC530" s="120"/>
      <c r="AD530" s="104"/>
      <c r="AE530" s="25" t="str">
        <f t="shared" si="11"/>
        <v/>
      </c>
      <c r="AF530" s="104"/>
      <c r="AG530"/>
    </row>
    <row r="531" spans="1:33" ht="60" customHeight="1">
      <c r="A531" s="53"/>
      <c r="B531" s="31" t="str">
        <f>IF('PCA Licit, Dispensa, Inexi'!$A531="","",VLOOKUP(A531,dados!$A$1:$B$24,2,FALSE))</f>
        <v/>
      </c>
      <c r="C531" s="109"/>
      <c r="D531" s="58"/>
      <c r="E531" s="109"/>
      <c r="F531" s="20"/>
      <c r="G531" s="104"/>
      <c r="H531" s="104"/>
      <c r="I531" s="169"/>
      <c r="J531" s="55"/>
      <c r="K531" s="103"/>
      <c r="L531" s="328"/>
      <c r="M531" s="53"/>
      <c r="N531" s="53"/>
      <c r="O531" s="53"/>
      <c r="P531" s="53"/>
      <c r="Q531" s="111"/>
      <c r="R531" s="111"/>
      <c r="S531" s="104"/>
      <c r="T531" s="104"/>
      <c r="U531" s="104"/>
      <c r="V531" s="21"/>
      <c r="W531" s="104"/>
      <c r="X531" s="104"/>
      <c r="Y531" s="104"/>
      <c r="Z531" s="20"/>
      <c r="AA531" s="20"/>
      <c r="AB531" s="104"/>
      <c r="AC531" s="120"/>
      <c r="AD531" s="104"/>
      <c r="AE531" s="25" t="str">
        <f t="shared" si="11"/>
        <v/>
      </c>
      <c r="AF531" s="104"/>
      <c r="AG531"/>
    </row>
    <row r="532" spans="1:33" ht="60" customHeight="1">
      <c r="A532" s="53"/>
      <c r="B532" s="31" t="str">
        <f>IF('PCA Licit, Dispensa, Inexi'!$A532="","",VLOOKUP(A532,dados!$A$1:$B$24,2,FALSE))</f>
        <v/>
      </c>
      <c r="C532" s="109"/>
      <c r="D532" s="58"/>
      <c r="E532" s="109"/>
      <c r="F532" s="20"/>
      <c r="G532" s="104"/>
      <c r="H532" s="104"/>
      <c r="I532" s="169"/>
      <c r="J532" s="55"/>
      <c r="K532" s="103"/>
      <c r="L532" s="328"/>
      <c r="M532" s="53"/>
      <c r="N532" s="53"/>
      <c r="O532" s="53"/>
      <c r="P532" s="53"/>
      <c r="Q532" s="111"/>
      <c r="R532" s="111"/>
      <c r="S532" s="104"/>
      <c r="T532" s="104"/>
      <c r="U532" s="104"/>
      <c r="V532" s="21"/>
      <c r="W532" s="104"/>
      <c r="X532" s="104"/>
      <c r="Y532" s="104"/>
      <c r="Z532" s="20"/>
      <c r="AA532" s="20"/>
      <c r="AB532" s="104"/>
      <c r="AC532" s="120"/>
      <c r="AD532" s="104"/>
      <c r="AE532" s="25" t="str">
        <f t="shared" si="11"/>
        <v/>
      </c>
      <c r="AF532" s="104"/>
      <c r="AG532"/>
    </row>
    <row r="533" spans="1:33" ht="60" customHeight="1">
      <c r="A533" s="53"/>
      <c r="B533" s="31" t="str">
        <f>IF('PCA Licit, Dispensa, Inexi'!$A533="","",VLOOKUP(A533,dados!$A$1:$B$24,2,FALSE))</f>
        <v/>
      </c>
      <c r="C533" s="109"/>
      <c r="D533" s="58"/>
      <c r="E533" s="109"/>
      <c r="F533" s="20"/>
      <c r="G533" s="104"/>
      <c r="H533" s="104"/>
      <c r="I533" s="169"/>
      <c r="J533" s="55"/>
      <c r="K533" s="103"/>
      <c r="L533" s="328"/>
      <c r="M533" s="53"/>
      <c r="N533" s="53"/>
      <c r="O533" s="53"/>
      <c r="P533" s="53"/>
      <c r="Q533" s="111"/>
      <c r="R533" s="111"/>
      <c r="S533" s="104"/>
      <c r="T533" s="104"/>
      <c r="U533" s="104"/>
      <c r="V533" s="21"/>
      <c r="W533" s="104"/>
      <c r="X533" s="104"/>
      <c r="Y533" s="104"/>
      <c r="Z533" s="20"/>
      <c r="AA533" s="20"/>
      <c r="AB533" s="104"/>
      <c r="AC533" s="120"/>
      <c r="AD533" s="104"/>
      <c r="AE533" s="25" t="str">
        <f t="shared" si="11"/>
        <v/>
      </c>
      <c r="AF533" s="104"/>
      <c r="AG533"/>
    </row>
    <row r="534" spans="1:33" ht="60" customHeight="1">
      <c r="A534" s="53"/>
      <c r="B534" s="31" t="str">
        <f>IF('PCA Licit, Dispensa, Inexi'!$A534="","",VLOOKUP(A534,dados!$A$1:$B$24,2,FALSE))</f>
        <v/>
      </c>
      <c r="C534" s="109"/>
      <c r="D534" s="58"/>
      <c r="E534" s="109"/>
      <c r="F534" s="20"/>
      <c r="G534" s="104"/>
      <c r="H534" s="104"/>
      <c r="I534" s="169"/>
      <c r="J534" s="55"/>
      <c r="K534" s="103"/>
      <c r="L534" s="328"/>
      <c r="M534" s="53"/>
      <c r="N534" s="53"/>
      <c r="O534" s="53"/>
      <c r="P534" s="53"/>
      <c r="Q534" s="111"/>
      <c r="R534" s="111"/>
      <c r="S534" s="104"/>
      <c r="T534" s="104"/>
      <c r="U534" s="104"/>
      <c r="V534" s="21"/>
      <c r="W534" s="104"/>
      <c r="X534" s="104"/>
      <c r="Y534" s="104"/>
      <c r="Z534" s="20"/>
      <c r="AA534" s="20"/>
      <c r="AB534" s="104"/>
      <c r="AC534" s="120"/>
      <c r="AD534" s="104"/>
      <c r="AE534" s="25" t="str">
        <f t="shared" si="11"/>
        <v/>
      </c>
      <c r="AF534" s="104"/>
      <c r="AG534"/>
    </row>
    <row r="535" spans="1:33" ht="60" customHeight="1">
      <c r="A535" s="53"/>
      <c r="B535" s="31" t="str">
        <f>IF('PCA Licit, Dispensa, Inexi'!$A535="","",VLOOKUP(A535,dados!$A$1:$B$24,2,FALSE))</f>
        <v/>
      </c>
      <c r="C535" s="109"/>
      <c r="D535" s="58"/>
      <c r="E535" s="109"/>
      <c r="F535" s="20"/>
      <c r="G535" s="104"/>
      <c r="H535" s="104"/>
      <c r="I535" s="169"/>
      <c r="J535" s="55"/>
      <c r="K535" s="103"/>
      <c r="L535" s="328"/>
      <c r="M535" s="53"/>
      <c r="N535" s="53"/>
      <c r="O535" s="53"/>
      <c r="P535" s="53"/>
      <c r="Q535" s="111"/>
      <c r="R535" s="111"/>
      <c r="S535" s="104"/>
      <c r="T535" s="104"/>
      <c r="U535" s="104"/>
      <c r="V535" s="21"/>
      <c r="W535" s="104"/>
      <c r="X535" s="104"/>
      <c r="Y535" s="104"/>
      <c r="Z535" s="20"/>
      <c r="AA535" s="20"/>
      <c r="AB535" s="104"/>
      <c r="AC535" s="120"/>
      <c r="AD535" s="104"/>
      <c r="AE535" s="25" t="str">
        <f t="shared" si="11"/>
        <v/>
      </c>
      <c r="AF535" s="104"/>
      <c r="AG535"/>
    </row>
    <row r="536" spans="1:33" ht="60" customHeight="1">
      <c r="A536" s="53"/>
      <c r="B536" s="31" t="str">
        <f>IF('PCA Licit, Dispensa, Inexi'!$A536="","",VLOOKUP(A536,dados!$A$1:$B$24,2,FALSE))</f>
        <v/>
      </c>
      <c r="C536" s="109"/>
      <c r="D536" s="58"/>
      <c r="E536" s="109"/>
      <c r="F536" s="20"/>
      <c r="G536" s="104"/>
      <c r="H536" s="104"/>
      <c r="I536" s="169"/>
      <c r="J536" s="55"/>
      <c r="K536" s="103"/>
      <c r="L536" s="328"/>
      <c r="M536" s="53"/>
      <c r="N536" s="53"/>
      <c r="O536" s="53"/>
      <c r="P536" s="53"/>
      <c r="Q536" s="111"/>
      <c r="R536" s="111"/>
      <c r="S536" s="104"/>
      <c r="T536" s="104"/>
      <c r="U536" s="104"/>
      <c r="V536" s="21"/>
      <c r="W536" s="104"/>
      <c r="X536" s="104"/>
      <c r="Y536" s="104"/>
      <c r="Z536" s="20"/>
      <c r="AA536" s="20"/>
      <c r="AB536" s="104"/>
      <c r="AC536" s="120"/>
      <c r="AD536" s="104"/>
      <c r="AE536" s="25" t="str">
        <f t="shared" si="11"/>
        <v/>
      </c>
      <c r="AF536" s="104"/>
      <c r="AG536"/>
    </row>
    <row r="537" spans="1:33" ht="60" customHeight="1">
      <c r="A537" s="53"/>
      <c r="B537" s="31" t="str">
        <f>IF('PCA Licit, Dispensa, Inexi'!$A537="","",VLOOKUP(A537,dados!$A$1:$B$24,2,FALSE))</f>
        <v/>
      </c>
      <c r="C537" s="109"/>
      <c r="D537" s="58"/>
      <c r="E537" s="109"/>
      <c r="F537" s="20"/>
      <c r="G537" s="104"/>
      <c r="H537" s="104"/>
      <c r="I537" s="169"/>
      <c r="J537" s="55"/>
      <c r="K537" s="103"/>
      <c r="L537" s="328"/>
      <c r="M537" s="53"/>
      <c r="N537" s="53"/>
      <c r="O537" s="53"/>
      <c r="P537" s="53"/>
      <c r="Q537" s="111"/>
      <c r="R537" s="111"/>
      <c r="S537" s="104"/>
      <c r="T537" s="104"/>
      <c r="U537" s="104"/>
      <c r="V537" s="21"/>
      <c r="W537" s="104"/>
      <c r="X537" s="104"/>
      <c r="Y537" s="104"/>
      <c r="Z537" s="20"/>
      <c r="AA537" s="20"/>
      <c r="AB537" s="104"/>
      <c r="AC537" s="120"/>
      <c r="AD537" s="104"/>
      <c r="AE537" s="25" t="str">
        <f t="shared" si="11"/>
        <v/>
      </c>
      <c r="AF537" s="104"/>
      <c r="AG537"/>
    </row>
    <row r="538" spans="1:33" ht="60" customHeight="1">
      <c r="A538" s="53"/>
      <c r="B538" s="31" t="str">
        <f>IF('PCA Licit, Dispensa, Inexi'!$A538="","",VLOOKUP(A538,dados!$A$1:$B$24,2,FALSE))</f>
        <v/>
      </c>
      <c r="C538" s="109"/>
      <c r="D538" s="58"/>
      <c r="E538" s="109"/>
      <c r="F538" s="20"/>
      <c r="G538" s="104"/>
      <c r="H538" s="104"/>
      <c r="I538" s="169"/>
      <c r="J538" s="55"/>
      <c r="K538" s="103"/>
      <c r="L538" s="328"/>
      <c r="M538" s="53"/>
      <c r="N538" s="53"/>
      <c r="O538" s="53"/>
      <c r="P538" s="53"/>
      <c r="Q538" s="111"/>
      <c r="R538" s="111"/>
      <c r="S538" s="104"/>
      <c r="T538" s="104"/>
      <c r="U538" s="104"/>
      <c r="V538" s="21"/>
      <c r="W538" s="104"/>
      <c r="X538" s="104"/>
      <c r="Y538" s="104"/>
      <c r="Z538" s="20"/>
      <c r="AA538" s="20"/>
      <c r="AB538" s="104"/>
      <c r="AC538" s="120"/>
      <c r="AD538" s="104"/>
      <c r="AE538" s="25" t="str">
        <f t="shared" si="11"/>
        <v/>
      </c>
      <c r="AF538" s="104"/>
      <c r="AG538"/>
    </row>
    <row r="539" spans="1:33" ht="60" customHeight="1">
      <c r="A539" s="53"/>
      <c r="B539" s="31" t="str">
        <f>IF('PCA Licit, Dispensa, Inexi'!$A539="","",VLOOKUP(A539,dados!$A$1:$B$24,2,FALSE))</f>
        <v/>
      </c>
      <c r="C539" s="109"/>
      <c r="D539" s="58"/>
      <c r="E539" s="109"/>
      <c r="F539" s="20"/>
      <c r="G539" s="104"/>
      <c r="H539" s="104"/>
      <c r="I539" s="169"/>
      <c r="J539" s="55"/>
      <c r="K539" s="103"/>
      <c r="L539" s="328"/>
      <c r="M539" s="53"/>
      <c r="N539" s="53"/>
      <c r="O539" s="53"/>
      <c r="P539" s="53"/>
      <c r="Q539" s="111"/>
      <c r="R539" s="111"/>
      <c r="S539" s="104"/>
      <c r="T539" s="104"/>
      <c r="U539" s="104"/>
      <c r="V539" s="21"/>
      <c r="W539" s="104"/>
      <c r="X539" s="104"/>
      <c r="Y539" s="104"/>
      <c r="Z539" s="20"/>
      <c r="AA539" s="20"/>
      <c r="AB539" s="104"/>
      <c r="AC539" s="120"/>
      <c r="AD539" s="104"/>
      <c r="AE539" s="25" t="str">
        <f t="shared" si="11"/>
        <v/>
      </c>
      <c r="AF539" s="104"/>
      <c r="AG539"/>
    </row>
    <row r="540" spans="1:33" ht="60" customHeight="1">
      <c r="A540" s="53"/>
      <c r="B540" s="31" t="str">
        <f>IF('PCA Licit, Dispensa, Inexi'!$A540="","",VLOOKUP(A540,dados!$A$1:$B$24,2,FALSE))</f>
        <v/>
      </c>
      <c r="C540" s="109"/>
      <c r="D540" s="58"/>
      <c r="E540" s="109"/>
      <c r="F540" s="20"/>
      <c r="G540" s="104"/>
      <c r="H540" s="104"/>
      <c r="I540" s="169"/>
      <c r="J540" s="55"/>
      <c r="K540" s="103"/>
      <c r="L540" s="328"/>
      <c r="M540" s="53"/>
      <c r="N540" s="53"/>
      <c r="O540" s="53"/>
      <c r="P540" s="53"/>
      <c r="Q540" s="111"/>
      <c r="R540" s="111"/>
      <c r="S540" s="104"/>
      <c r="T540" s="104"/>
      <c r="U540" s="104"/>
      <c r="V540" s="21"/>
      <c r="W540" s="104"/>
      <c r="X540" s="104"/>
      <c r="Y540" s="104"/>
      <c r="Z540" s="20"/>
      <c r="AA540" s="20"/>
      <c r="AB540" s="104"/>
      <c r="AC540" s="120"/>
      <c r="AD540" s="104"/>
      <c r="AE540" s="25" t="str">
        <f t="shared" si="11"/>
        <v/>
      </c>
      <c r="AF540" s="104"/>
      <c r="AG540"/>
    </row>
    <row r="541" spans="1:33" ht="60" customHeight="1">
      <c r="A541" s="53"/>
      <c r="B541" s="31" t="str">
        <f>IF('PCA Licit, Dispensa, Inexi'!$A541="","",VLOOKUP(A541,dados!$A$1:$B$24,2,FALSE))</f>
        <v/>
      </c>
      <c r="C541" s="109"/>
      <c r="D541" s="58"/>
      <c r="E541" s="109"/>
      <c r="F541" s="20"/>
      <c r="G541" s="104"/>
      <c r="H541" s="104"/>
      <c r="I541" s="169"/>
      <c r="J541" s="55"/>
      <c r="K541" s="103"/>
      <c r="L541" s="328"/>
      <c r="M541" s="53"/>
      <c r="N541" s="53"/>
      <c r="O541" s="53"/>
      <c r="P541" s="53"/>
      <c r="Q541" s="111"/>
      <c r="R541" s="111"/>
      <c r="S541" s="104"/>
      <c r="T541" s="104"/>
      <c r="U541" s="104"/>
      <c r="V541" s="21"/>
      <c r="W541" s="104"/>
      <c r="X541" s="104"/>
      <c r="Y541" s="104"/>
      <c r="Z541" s="20"/>
      <c r="AA541" s="20"/>
      <c r="AB541" s="104"/>
      <c r="AC541" s="120"/>
      <c r="AD541" s="104"/>
      <c r="AE541" s="25" t="str">
        <f t="shared" si="11"/>
        <v/>
      </c>
      <c r="AF541" s="104"/>
      <c r="AG541"/>
    </row>
    <row r="542" spans="1:33" ht="60" customHeight="1">
      <c r="A542" s="53"/>
      <c r="B542" s="31" t="str">
        <f>IF('PCA Licit, Dispensa, Inexi'!$A542="","",VLOOKUP(A542,dados!$A$1:$B$24,2,FALSE))</f>
        <v/>
      </c>
      <c r="C542" s="109"/>
      <c r="D542" s="58"/>
      <c r="E542" s="109"/>
      <c r="F542" s="20"/>
      <c r="G542" s="104"/>
      <c r="H542" s="104"/>
      <c r="I542" s="169"/>
      <c r="J542" s="55"/>
      <c r="K542" s="103"/>
      <c r="L542" s="328"/>
      <c r="M542" s="53"/>
      <c r="N542" s="53"/>
      <c r="O542" s="53"/>
      <c r="P542" s="53"/>
      <c r="Q542" s="111"/>
      <c r="R542" s="111"/>
      <c r="S542" s="104"/>
      <c r="T542" s="104"/>
      <c r="U542" s="104"/>
      <c r="V542" s="21"/>
      <c r="W542" s="104"/>
      <c r="X542" s="104"/>
      <c r="Y542" s="104"/>
      <c r="Z542" s="20"/>
      <c r="AA542" s="20"/>
      <c r="AB542" s="104"/>
      <c r="AC542" s="120"/>
      <c r="AD542" s="104"/>
      <c r="AE542" s="25" t="str">
        <f t="shared" si="11"/>
        <v/>
      </c>
      <c r="AF542" s="104"/>
      <c r="AG542"/>
    </row>
    <row r="543" spans="1:33" ht="60" customHeight="1">
      <c r="A543" s="53"/>
      <c r="B543" s="31" t="str">
        <f>IF('PCA Licit, Dispensa, Inexi'!$A543="","",VLOOKUP(A543,dados!$A$1:$B$24,2,FALSE))</f>
        <v/>
      </c>
      <c r="C543" s="109"/>
      <c r="D543" s="58"/>
      <c r="E543" s="109"/>
      <c r="F543" s="20"/>
      <c r="G543" s="104"/>
      <c r="H543" s="104"/>
      <c r="I543" s="169"/>
      <c r="J543" s="55"/>
      <c r="K543" s="103"/>
      <c r="L543" s="328"/>
      <c r="M543" s="53"/>
      <c r="N543" s="53"/>
      <c r="O543" s="53"/>
      <c r="P543" s="53"/>
      <c r="Q543" s="111"/>
      <c r="R543" s="111"/>
      <c r="S543" s="104"/>
      <c r="T543" s="104"/>
      <c r="U543" s="104"/>
      <c r="V543" s="21"/>
      <c r="W543" s="104"/>
      <c r="X543" s="104"/>
      <c r="Y543" s="104"/>
      <c r="Z543" s="20"/>
      <c r="AA543" s="20"/>
      <c r="AB543" s="104"/>
      <c r="AC543" s="120"/>
      <c r="AD543" s="104"/>
      <c r="AE543" s="25" t="str">
        <f t="shared" si="11"/>
        <v/>
      </c>
      <c r="AF543" s="104"/>
      <c r="AG543"/>
    </row>
    <row r="544" spans="1:33" ht="60" customHeight="1">
      <c r="A544" s="53"/>
      <c r="B544" s="31" t="str">
        <f>IF('PCA Licit, Dispensa, Inexi'!$A544="","",VLOOKUP(A544,dados!$A$1:$B$24,2,FALSE))</f>
        <v/>
      </c>
      <c r="C544" s="109"/>
      <c r="D544" s="58"/>
      <c r="E544" s="109"/>
      <c r="F544" s="20"/>
      <c r="G544" s="104"/>
      <c r="H544" s="104"/>
      <c r="I544" s="169"/>
      <c r="J544" s="55"/>
      <c r="K544" s="103"/>
      <c r="L544" s="328"/>
      <c r="M544" s="53"/>
      <c r="N544" s="53"/>
      <c r="O544" s="53"/>
      <c r="P544" s="53"/>
      <c r="Q544" s="111"/>
      <c r="R544" s="111"/>
      <c r="S544" s="104"/>
      <c r="T544" s="104"/>
      <c r="U544" s="104"/>
      <c r="V544" s="104"/>
      <c r="W544" s="104"/>
      <c r="X544" s="104"/>
      <c r="Y544" s="104"/>
      <c r="Z544" s="20"/>
      <c r="AA544" s="20"/>
      <c r="AB544" s="104"/>
      <c r="AC544" s="120"/>
      <c r="AD544" s="104"/>
      <c r="AE544" s="25" t="str">
        <f t="shared" si="11"/>
        <v/>
      </c>
      <c r="AF544" s="104"/>
      <c r="AG544"/>
    </row>
    <row r="545" spans="1:33" ht="60" customHeight="1">
      <c r="A545" s="53"/>
      <c r="B545" s="31" t="str">
        <f>IF('PCA Licit, Dispensa, Inexi'!$A545="","",VLOOKUP(A545,dados!$A$1:$B$24,2,FALSE))</f>
        <v/>
      </c>
      <c r="C545" s="109"/>
      <c r="D545" s="58"/>
      <c r="E545" s="109"/>
      <c r="F545" s="20"/>
      <c r="G545" s="104"/>
      <c r="H545" s="104"/>
      <c r="I545" s="169"/>
      <c r="J545" s="55"/>
      <c r="K545" s="103"/>
      <c r="L545" s="328"/>
      <c r="M545" s="53"/>
      <c r="N545" s="53"/>
      <c r="O545" s="53"/>
      <c r="P545" s="53"/>
      <c r="Q545" s="111"/>
      <c r="R545" s="111"/>
      <c r="S545" s="104"/>
      <c r="T545" s="104"/>
      <c r="U545" s="104"/>
      <c r="V545" s="104"/>
      <c r="W545" s="104"/>
      <c r="X545" s="104"/>
      <c r="Y545" s="104"/>
      <c r="Z545" s="20"/>
      <c r="AA545" s="20"/>
      <c r="AB545" s="104"/>
      <c r="AC545" s="120"/>
      <c r="AD545" s="104"/>
      <c r="AE545" s="25" t="str">
        <f t="shared" si="11"/>
        <v/>
      </c>
      <c r="AF545" s="104"/>
      <c r="AG545"/>
    </row>
    <row r="546" spans="1:33" ht="60" customHeight="1">
      <c r="A546" s="53"/>
      <c r="B546" s="31" t="str">
        <f>IF('PCA Licit, Dispensa, Inexi'!$A546="","",VLOOKUP(A546,dados!$A$1:$B$24,2,FALSE))</f>
        <v/>
      </c>
      <c r="C546" s="109"/>
      <c r="D546" s="58"/>
      <c r="E546" s="109"/>
      <c r="F546" s="20"/>
      <c r="G546" s="104"/>
      <c r="H546" s="104"/>
      <c r="I546" s="169"/>
      <c r="J546" s="55"/>
      <c r="K546" s="103"/>
      <c r="L546" s="328"/>
      <c r="M546" s="53"/>
      <c r="N546" s="53"/>
      <c r="O546" s="53"/>
      <c r="P546" s="53"/>
      <c r="Q546" s="111"/>
      <c r="R546" s="111"/>
      <c r="S546" s="104"/>
      <c r="T546" s="104"/>
      <c r="U546" s="104"/>
      <c r="V546" s="104"/>
      <c r="W546" s="104"/>
      <c r="X546" s="104"/>
      <c r="Y546" s="104"/>
      <c r="Z546" s="20"/>
      <c r="AA546" s="20"/>
      <c r="AB546" s="104"/>
      <c r="AC546" s="120"/>
      <c r="AD546" s="104"/>
      <c r="AE546" s="25" t="str">
        <f t="shared" si="11"/>
        <v/>
      </c>
      <c r="AF546" s="104"/>
      <c r="AG546"/>
    </row>
    <row r="547" spans="1:33" ht="60" customHeight="1">
      <c r="A547" s="53"/>
      <c r="B547" s="31" t="str">
        <f>IF('PCA Licit, Dispensa, Inexi'!$A547="","",VLOOKUP(A547,dados!$A$1:$B$24,2,FALSE))</f>
        <v/>
      </c>
      <c r="C547" s="109"/>
      <c r="D547" s="58"/>
      <c r="E547" s="109"/>
      <c r="F547" s="20"/>
      <c r="G547" s="104"/>
      <c r="H547" s="104"/>
      <c r="I547" s="169"/>
      <c r="J547" s="55"/>
      <c r="K547" s="103"/>
      <c r="L547" s="328"/>
      <c r="M547" s="53"/>
      <c r="N547" s="53"/>
      <c r="O547" s="53"/>
      <c r="P547" s="53"/>
      <c r="Q547" s="111"/>
      <c r="R547" s="111"/>
      <c r="S547" s="104"/>
      <c r="T547" s="104"/>
      <c r="U547" s="104"/>
      <c r="V547" s="104"/>
      <c r="W547" s="104"/>
      <c r="X547" s="104"/>
      <c r="Y547" s="104"/>
      <c r="Z547" s="20"/>
      <c r="AA547" s="20"/>
      <c r="AB547" s="104"/>
      <c r="AC547" s="120"/>
      <c r="AD547" s="104"/>
      <c r="AE547" s="25" t="str">
        <f t="shared" si="11"/>
        <v/>
      </c>
      <c r="AF547" s="104"/>
      <c r="AG547"/>
    </row>
    <row r="548" spans="1:33" ht="60" customHeight="1">
      <c r="A548" s="53"/>
      <c r="B548" s="31" t="str">
        <f>IF('PCA Licit, Dispensa, Inexi'!$A548="","",VLOOKUP(A548,dados!$A$1:$B$24,2,FALSE))</f>
        <v/>
      </c>
      <c r="C548" s="109"/>
      <c r="D548" s="58"/>
      <c r="E548" s="109"/>
      <c r="F548" s="20"/>
      <c r="G548" s="104"/>
      <c r="H548" s="104"/>
      <c r="I548" s="169"/>
      <c r="J548" s="55"/>
      <c r="K548" s="103"/>
      <c r="L548" s="328"/>
      <c r="M548" s="53"/>
      <c r="N548" s="53"/>
      <c r="O548" s="53"/>
      <c r="P548" s="53"/>
      <c r="Q548" s="111"/>
      <c r="R548" s="111"/>
      <c r="S548" s="104"/>
      <c r="T548" s="104"/>
      <c r="U548" s="104"/>
      <c r="V548" s="104"/>
      <c r="W548" s="104"/>
      <c r="X548" s="104"/>
      <c r="Y548" s="104"/>
      <c r="Z548" s="20"/>
      <c r="AA548" s="20"/>
      <c r="AB548" s="104"/>
      <c r="AC548" s="120"/>
      <c r="AD548" s="104"/>
      <c r="AE548" s="25" t="str">
        <f t="shared" si="11"/>
        <v/>
      </c>
      <c r="AF548" s="104"/>
      <c r="AG548"/>
    </row>
    <row r="549" spans="1:33" ht="60" customHeight="1">
      <c r="A549" s="53"/>
      <c r="B549" s="31" t="str">
        <f>IF('PCA Licit, Dispensa, Inexi'!$A549="","",VLOOKUP(A549,dados!$A$1:$B$24,2,FALSE))</f>
        <v/>
      </c>
      <c r="C549" s="109"/>
      <c r="D549" s="58"/>
      <c r="E549" s="109"/>
      <c r="F549" s="20"/>
      <c r="G549" s="104"/>
      <c r="H549" s="104"/>
      <c r="I549" s="169"/>
      <c r="J549" s="55"/>
      <c r="K549" s="103"/>
      <c r="L549" s="328"/>
      <c r="M549" s="53"/>
      <c r="N549" s="53"/>
      <c r="O549" s="53"/>
      <c r="P549" s="53"/>
      <c r="Q549" s="111"/>
      <c r="R549" s="111"/>
      <c r="S549" s="104"/>
      <c r="T549" s="104"/>
      <c r="U549" s="104"/>
      <c r="V549" s="104"/>
      <c r="W549" s="104"/>
      <c r="X549" s="104"/>
      <c r="Y549" s="104"/>
      <c r="Z549" s="20"/>
      <c r="AA549" s="20"/>
      <c r="AB549" s="104"/>
      <c r="AC549" s="120"/>
      <c r="AD549" s="104"/>
      <c r="AE549" s="25" t="str">
        <f t="shared" si="11"/>
        <v/>
      </c>
      <c r="AF549" s="104"/>
      <c r="AG549"/>
    </row>
    <row r="550" spans="1:33" ht="60" customHeight="1">
      <c r="A550" s="53"/>
      <c r="B550" s="31" t="str">
        <f>IF('PCA Licit, Dispensa, Inexi'!$A550="","",VLOOKUP(A550,dados!$A$1:$B$24,2,FALSE))</f>
        <v/>
      </c>
      <c r="C550" s="109"/>
      <c r="D550" s="58"/>
      <c r="E550" s="109"/>
      <c r="F550" s="20"/>
      <c r="G550" s="104"/>
      <c r="H550" s="104"/>
      <c r="I550" s="169"/>
      <c r="J550" s="55"/>
      <c r="K550" s="103"/>
      <c r="L550" s="328"/>
      <c r="M550" s="53"/>
      <c r="N550" s="53"/>
      <c r="O550" s="53"/>
      <c r="P550" s="53"/>
      <c r="Q550" s="111"/>
      <c r="R550" s="111"/>
      <c r="S550" s="104"/>
      <c r="T550" s="104"/>
      <c r="U550" s="104"/>
      <c r="V550" s="104"/>
      <c r="W550" s="104"/>
      <c r="X550" s="104"/>
      <c r="Y550" s="104"/>
      <c r="Z550" s="20"/>
      <c r="AA550" s="20"/>
      <c r="AB550" s="104"/>
      <c r="AC550" s="120"/>
      <c r="AD550" s="104"/>
      <c r="AE550" s="25" t="str">
        <f t="shared" ref="AE550:AE613" si="12">IF(AD550="","",DATEDIF(X550,AD550,"d"))</f>
        <v/>
      </c>
      <c r="AF550" s="104"/>
      <c r="AG550"/>
    </row>
    <row r="551" spans="1:33" ht="60" customHeight="1">
      <c r="A551" s="53"/>
      <c r="B551" s="31" t="str">
        <f>IF('PCA Licit, Dispensa, Inexi'!$A551="","",VLOOKUP(A551,dados!$A$1:$B$24,2,FALSE))</f>
        <v/>
      </c>
      <c r="C551" s="109"/>
      <c r="D551" s="58"/>
      <c r="E551" s="109"/>
      <c r="F551" s="20"/>
      <c r="G551" s="104"/>
      <c r="H551" s="104"/>
      <c r="I551" s="169"/>
      <c r="J551" s="55"/>
      <c r="K551" s="103"/>
      <c r="L551" s="328"/>
      <c r="M551" s="53"/>
      <c r="N551" s="53"/>
      <c r="O551" s="53"/>
      <c r="P551" s="53"/>
      <c r="Q551" s="111"/>
      <c r="R551" s="111"/>
      <c r="S551" s="104"/>
      <c r="T551" s="104"/>
      <c r="U551" s="104"/>
      <c r="V551" s="104"/>
      <c r="W551" s="104"/>
      <c r="X551" s="104"/>
      <c r="Y551" s="104"/>
      <c r="Z551" s="20"/>
      <c r="AA551" s="20"/>
      <c r="AB551" s="104"/>
      <c r="AC551" s="120"/>
      <c r="AD551" s="104"/>
      <c r="AE551" s="25" t="str">
        <f t="shared" si="12"/>
        <v/>
      </c>
      <c r="AF551" s="104"/>
      <c r="AG551"/>
    </row>
    <row r="552" spans="1:33" ht="60" customHeight="1">
      <c r="A552" s="53"/>
      <c r="B552" s="31" t="str">
        <f>IF('PCA Licit, Dispensa, Inexi'!$A552="","",VLOOKUP(A552,dados!$A$1:$B$24,2,FALSE))</f>
        <v/>
      </c>
      <c r="C552" s="109"/>
      <c r="D552" s="58"/>
      <c r="E552" s="109"/>
      <c r="F552" s="20"/>
      <c r="G552" s="104"/>
      <c r="H552" s="104"/>
      <c r="I552" s="169"/>
      <c r="J552" s="55"/>
      <c r="K552" s="103"/>
      <c r="L552" s="328"/>
      <c r="M552" s="53"/>
      <c r="N552" s="53"/>
      <c r="O552" s="53"/>
      <c r="P552" s="53"/>
      <c r="Q552" s="111"/>
      <c r="R552" s="111"/>
      <c r="S552" s="104"/>
      <c r="T552" s="104"/>
      <c r="U552" s="104"/>
      <c r="V552" s="104"/>
      <c r="W552" s="104"/>
      <c r="X552" s="104"/>
      <c r="Y552" s="104"/>
      <c r="Z552" s="20"/>
      <c r="AA552" s="20"/>
      <c r="AB552" s="104"/>
      <c r="AC552" s="120"/>
      <c r="AD552" s="104"/>
      <c r="AE552" s="25" t="str">
        <f t="shared" si="12"/>
        <v/>
      </c>
      <c r="AF552" s="104"/>
      <c r="AG552"/>
    </row>
    <row r="553" spans="1:33" ht="60" customHeight="1">
      <c r="A553" s="53"/>
      <c r="B553" s="31" t="str">
        <f>IF('PCA Licit, Dispensa, Inexi'!$A553="","",VLOOKUP(A553,dados!$A$1:$B$24,2,FALSE))</f>
        <v/>
      </c>
      <c r="C553" s="109"/>
      <c r="D553" s="58"/>
      <c r="E553" s="109"/>
      <c r="F553" s="20"/>
      <c r="G553" s="104"/>
      <c r="H553" s="104"/>
      <c r="I553" s="169"/>
      <c r="J553" s="55"/>
      <c r="K553" s="103"/>
      <c r="L553" s="328"/>
      <c r="M553" s="53"/>
      <c r="N553" s="53"/>
      <c r="O553" s="53"/>
      <c r="P553" s="53"/>
      <c r="Q553" s="111"/>
      <c r="R553" s="111"/>
      <c r="S553" s="104"/>
      <c r="T553" s="104"/>
      <c r="U553" s="104"/>
      <c r="V553" s="104"/>
      <c r="W553" s="104"/>
      <c r="X553" s="104"/>
      <c r="Y553" s="104"/>
      <c r="Z553" s="20"/>
      <c r="AA553" s="20"/>
      <c r="AB553" s="104"/>
      <c r="AC553" s="120"/>
      <c r="AD553" s="104"/>
      <c r="AE553" s="25" t="str">
        <f t="shared" si="12"/>
        <v/>
      </c>
      <c r="AF553" s="104"/>
      <c r="AG553"/>
    </row>
    <row r="554" spans="1:33" ht="60" customHeight="1">
      <c r="A554" s="53"/>
      <c r="B554" s="31" t="str">
        <f>IF('PCA Licit, Dispensa, Inexi'!$A554="","",VLOOKUP(A554,dados!$A$1:$B$24,2,FALSE))</f>
        <v/>
      </c>
      <c r="C554" s="109"/>
      <c r="D554" s="58"/>
      <c r="E554" s="109"/>
      <c r="F554" s="20"/>
      <c r="G554" s="104"/>
      <c r="H554" s="104"/>
      <c r="I554" s="169"/>
      <c r="J554" s="55"/>
      <c r="K554" s="103"/>
      <c r="L554" s="328"/>
      <c r="M554" s="53"/>
      <c r="N554" s="53"/>
      <c r="O554" s="53"/>
      <c r="P554" s="53"/>
      <c r="Q554" s="111"/>
      <c r="R554" s="111"/>
      <c r="S554" s="104"/>
      <c r="T554" s="104"/>
      <c r="U554" s="104"/>
      <c r="V554" s="104"/>
      <c r="W554" s="104"/>
      <c r="X554" s="104"/>
      <c r="Y554" s="104"/>
      <c r="Z554" s="20"/>
      <c r="AA554" s="20"/>
      <c r="AB554" s="104"/>
      <c r="AC554" s="120"/>
      <c r="AD554" s="104"/>
      <c r="AE554" s="25" t="str">
        <f t="shared" si="12"/>
        <v/>
      </c>
      <c r="AF554" s="104"/>
      <c r="AG554"/>
    </row>
    <row r="555" spans="1:33" ht="60" customHeight="1">
      <c r="A555" s="53"/>
      <c r="B555" s="31" t="str">
        <f>IF('PCA Licit, Dispensa, Inexi'!$A555="","",VLOOKUP(A555,dados!$A$1:$B$24,2,FALSE))</f>
        <v/>
      </c>
      <c r="C555" s="109"/>
      <c r="D555" s="58"/>
      <c r="E555" s="109"/>
      <c r="F555" s="20"/>
      <c r="G555" s="104"/>
      <c r="H555" s="104"/>
      <c r="I555" s="169"/>
      <c r="J555" s="55"/>
      <c r="K555" s="103"/>
      <c r="L555" s="328"/>
      <c r="M555" s="53"/>
      <c r="N555" s="53"/>
      <c r="O555" s="53"/>
      <c r="P555" s="53"/>
      <c r="Q555" s="111"/>
      <c r="R555" s="111"/>
      <c r="S555" s="104"/>
      <c r="T555" s="104"/>
      <c r="U555" s="104"/>
      <c r="V555" s="104"/>
      <c r="W555" s="104"/>
      <c r="X555" s="104"/>
      <c r="Y555" s="104"/>
      <c r="Z555" s="20"/>
      <c r="AA555" s="20"/>
      <c r="AB555" s="104"/>
      <c r="AC555" s="120"/>
      <c r="AD555" s="104"/>
      <c r="AE555" s="25" t="str">
        <f t="shared" si="12"/>
        <v/>
      </c>
      <c r="AF555" s="104"/>
      <c r="AG555"/>
    </row>
    <row r="556" spans="1:33" ht="60" customHeight="1">
      <c r="A556" s="53"/>
      <c r="B556" s="31" t="str">
        <f>IF('PCA Licit, Dispensa, Inexi'!$A556="","",VLOOKUP(A556,dados!$A$1:$B$24,2,FALSE))</f>
        <v/>
      </c>
      <c r="C556" s="109"/>
      <c r="D556" s="58"/>
      <c r="E556" s="109"/>
      <c r="F556" s="20"/>
      <c r="G556" s="104"/>
      <c r="H556" s="104"/>
      <c r="I556" s="169"/>
      <c r="J556" s="55"/>
      <c r="K556" s="103"/>
      <c r="L556" s="328"/>
      <c r="M556" s="53"/>
      <c r="N556" s="53"/>
      <c r="O556" s="53"/>
      <c r="P556" s="53"/>
      <c r="Q556" s="111"/>
      <c r="R556" s="111"/>
      <c r="S556" s="104"/>
      <c r="T556" s="104"/>
      <c r="U556" s="104"/>
      <c r="V556" s="104"/>
      <c r="W556" s="104"/>
      <c r="X556" s="104"/>
      <c r="Y556" s="104"/>
      <c r="Z556" s="20"/>
      <c r="AA556" s="20"/>
      <c r="AB556" s="104"/>
      <c r="AC556" s="120"/>
      <c r="AD556" s="104"/>
      <c r="AE556" s="25" t="str">
        <f t="shared" si="12"/>
        <v/>
      </c>
      <c r="AF556" s="104"/>
      <c r="AG556"/>
    </row>
    <row r="557" spans="1:33" ht="60" customHeight="1">
      <c r="A557" s="53"/>
      <c r="B557" s="31" t="str">
        <f>IF('PCA Licit, Dispensa, Inexi'!$A557="","",VLOOKUP(A557,dados!$A$1:$B$24,2,FALSE))</f>
        <v/>
      </c>
      <c r="C557" s="109"/>
      <c r="D557" s="58"/>
      <c r="E557" s="109"/>
      <c r="F557" s="20"/>
      <c r="G557" s="104"/>
      <c r="H557" s="104"/>
      <c r="I557" s="169"/>
      <c r="J557" s="55"/>
      <c r="K557" s="103"/>
      <c r="L557" s="328"/>
      <c r="M557" s="53"/>
      <c r="N557" s="53"/>
      <c r="O557" s="53"/>
      <c r="P557" s="53"/>
      <c r="Q557" s="111"/>
      <c r="R557" s="111"/>
      <c r="S557" s="104"/>
      <c r="T557" s="104"/>
      <c r="U557" s="104"/>
      <c r="V557" s="104"/>
      <c r="W557" s="104"/>
      <c r="X557" s="104"/>
      <c r="Y557" s="104"/>
      <c r="Z557" s="20"/>
      <c r="AA557" s="20"/>
      <c r="AB557" s="104"/>
      <c r="AC557" s="120"/>
      <c r="AD557" s="104"/>
      <c r="AE557" s="25" t="str">
        <f t="shared" si="12"/>
        <v/>
      </c>
      <c r="AF557" s="104"/>
      <c r="AG557"/>
    </row>
    <row r="558" spans="1:33" ht="60" customHeight="1">
      <c r="A558" s="53"/>
      <c r="B558" s="31" t="str">
        <f>IF('PCA Licit, Dispensa, Inexi'!$A558="","",VLOOKUP(A558,dados!$A$1:$B$24,2,FALSE))</f>
        <v/>
      </c>
      <c r="C558" s="109"/>
      <c r="D558" s="58"/>
      <c r="E558" s="109"/>
      <c r="F558" s="20"/>
      <c r="G558" s="104"/>
      <c r="H558" s="104"/>
      <c r="I558" s="169"/>
      <c r="J558" s="55"/>
      <c r="K558" s="103"/>
      <c r="L558" s="328"/>
      <c r="M558" s="53"/>
      <c r="N558" s="53"/>
      <c r="O558" s="53"/>
      <c r="P558" s="53"/>
      <c r="Q558" s="111"/>
      <c r="R558" s="111"/>
      <c r="S558" s="104"/>
      <c r="T558" s="104"/>
      <c r="U558" s="104"/>
      <c r="V558" s="104"/>
      <c r="W558" s="104"/>
      <c r="X558" s="104"/>
      <c r="Y558" s="104"/>
      <c r="Z558" s="20"/>
      <c r="AA558" s="20"/>
      <c r="AB558" s="104"/>
      <c r="AC558" s="120"/>
      <c r="AD558" s="104"/>
      <c r="AE558" s="25" t="str">
        <f t="shared" si="12"/>
        <v/>
      </c>
      <c r="AF558" s="104"/>
      <c r="AG558"/>
    </row>
    <row r="559" spans="1:33" ht="60" customHeight="1">
      <c r="A559" s="53"/>
      <c r="B559" s="31" t="str">
        <f>IF('PCA Licit, Dispensa, Inexi'!$A559="","",VLOOKUP(A559,dados!$A$1:$B$24,2,FALSE))</f>
        <v/>
      </c>
      <c r="C559" s="109"/>
      <c r="D559" s="58"/>
      <c r="E559" s="109"/>
      <c r="F559" s="20"/>
      <c r="G559" s="104"/>
      <c r="H559" s="104"/>
      <c r="I559" s="169"/>
      <c r="J559" s="55"/>
      <c r="K559" s="103"/>
      <c r="L559" s="328"/>
      <c r="M559" s="53"/>
      <c r="N559" s="53"/>
      <c r="O559" s="53"/>
      <c r="P559" s="53"/>
      <c r="Q559" s="111"/>
      <c r="R559" s="111"/>
      <c r="S559" s="104"/>
      <c r="T559" s="104"/>
      <c r="U559" s="104"/>
      <c r="V559" s="104"/>
      <c r="W559" s="104"/>
      <c r="X559" s="104"/>
      <c r="Y559" s="104"/>
      <c r="Z559" s="20"/>
      <c r="AA559" s="20"/>
      <c r="AB559" s="104"/>
      <c r="AC559" s="120"/>
      <c r="AD559" s="104"/>
      <c r="AE559" s="25" t="str">
        <f t="shared" si="12"/>
        <v/>
      </c>
      <c r="AF559" s="104"/>
      <c r="AG559"/>
    </row>
    <row r="560" spans="1:33" ht="60" customHeight="1">
      <c r="A560" s="53"/>
      <c r="B560" s="31" t="str">
        <f>IF('PCA Licit, Dispensa, Inexi'!$A560="","",VLOOKUP(A560,dados!$A$1:$B$24,2,FALSE))</f>
        <v/>
      </c>
      <c r="C560" s="109"/>
      <c r="D560" s="58"/>
      <c r="E560" s="109"/>
      <c r="F560" s="20"/>
      <c r="G560" s="104"/>
      <c r="H560" s="104"/>
      <c r="I560" s="169"/>
      <c r="J560" s="55"/>
      <c r="K560" s="103"/>
      <c r="L560" s="328"/>
      <c r="M560" s="53"/>
      <c r="N560" s="53"/>
      <c r="O560" s="53"/>
      <c r="P560" s="53"/>
      <c r="Q560" s="111"/>
      <c r="R560" s="111"/>
      <c r="S560" s="104"/>
      <c r="T560" s="104"/>
      <c r="U560" s="104"/>
      <c r="V560" s="104"/>
      <c r="W560" s="104"/>
      <c r="X560" s="104"/>
      <c r="Y560" s="104"/>
      <c r="Z560" s="20"/>
      <c r="AA560" s="20"/>
      <c r="AB560" s="104"/>
      <c r="AC560" s="120"/>
      <c r="AD560" s="104"/>
      <c r="AE560" s="25" t="str">
        <f t="shared" si="12"/>
        <v/>
      </c>
      <c r="AF560" s="104"/>
      <c r="AG560"/>
    </row>
    <row r="561" spans="1:33" ht="60" customHeight="1">
      <c r="A561" s="53"/>
      <c r="B561" s="31" t="str">
        <f>IF('PCA Licit, Dispensa, Inexi'!$A561="","",VLOOKUP(A561,dados!$A$1:$B$24,2,FALSE))</f>
        <v/>
      </c>
      <c r="C561" s="109"/>
      <c r="D561" s="58"/>
      <c r="E561" s="109"/>
      <c r="F561" s="20"/>
      <c r="G561" s="104"/>
      <c r="H561" s="104"/>
      <c r="I561" s="169"/>
      <c r="J561" s="55"/>
      <c r="K561" s="103"/>
      <c r="L561" s="328"/>
      <c r="M561" s="53"/>
      <c r="N561" s="53"/>
      <c r="O561" s="53"/>
      <c r="P561" s="53"/>
      <c r="Q561" s="111"/>
      <c r="R561" s="111"/>
      <c r="S561" s="104"/>
      <c r="T561" s="104"/>
      <c r="U561" s="104"/>
      <c r="V561" s="104"/>
      <c r="W561" s="104"/>
      <c r="X561" s="104"/>
      <c r="Y561" s="104"/>
      <c r="Z561" s="20"/>
      <c r="AA561" s="20"/>
      <c r="AB561" s="104"/>
      <c r="AC561" s="120"/>
      <c r="AD561" s="104"/>
      <c r="AE561" s="25" t="str">
        <f t="shared" si="12"/>
        <v/>
      </c>
      <c r="AF561" s="104"/>
      <c r="AG561"/>
    </row>
    <row r="562" spans="1:33" ht="60" customHeight="1">
      <c r="A562" s="53"/>
      <c r="B562" s="31" t="str">
        <f>IF('PCA Licit, Dispensa, Inexi'!$A562="","",VLOOKUP(A562,dados!$A$1:$B$24,2,FALSE))</f>
        <v/>
      </c>
      <c r="C562" s="109"/>
      <c r="D562" s="58"/>
      <c r="E562" s="109"/>
      <c r="F562" s="20"/>
      <c r="G562" s="104"/>
      <c r="H562" s="104"/>
      <c r="I562" s="169"/>
      <c r="J562" s="55"/>
      <c r="K562" s="103"/>
      <c r="L562" s="328"/>
      <c r="M562" s="53"/>
      <c r="N562" s="53"/>
      <c r="O562" s="53"/>
      <c r="P562" s="53"/>
      <c r="Q562" s="111"/>
      <c r="R562" s="111"/>
      <c r="S562" s="104"/>
      <c r="T562" s="104"/>
      <c r="U562" s="104"/>
      <c r="V562" s="104"/>
      <c r="W562" s="104"/>
      <c r="X562" s="104"/>
      <c r="Y562" s="104"/>
      <c r="Z562" s="20"/>
      <c r="AA562" s="20"/>
      <c r="AB562" s="104"/>
      <c r="AC562" s="120"/>
      <c r="AD562" s="104"/>
      <c r="AE562" s="25" t="str">
        <f t="shared" si="12"/>
        <v/>
      </c>
      <c r="AF562" s="104"/>
      <c r="AG562"/>
    </row>
    <row r="563" spans="1:33" ht="60" customHeight="1">
      <c r="A563" s="53"/>
      <c r="B563" s="31" t="str">
        <f>IF('PCA Licit, Dispensa, Inexi'!$A563="","",VLOOKUP(A563,dados!$A$1:$B$24,2,FALSE))</f>
        <v/>
      </c>
      <c r="C563" s="109"/>
      <c r="D563" s="58"/>
      <c r="E563" s="109"/>
      <c r="F563" s="20"/>
      <c r="G563" s="104"/>
      <c r="H563" s="104"/>
      <c r="I563" s="169"/>
      <c r="J563" s="55"/>
      <c r="K563" s="103"/>
      <c r="L563" s="328"/>
      <c r="M563" s="53"/>
      <c r="N563" s="53"/>
      <c r="O563" s="53"/>
      <c r="P563" s="53"/>
      <c r="Q563" s="111"/>
      <c r="R563" s="111"/>
      <c r="S563" s="104"/>
      <c r="T563" s="104"/>
      <c r="U563" s="104"/>
      <c r="V563" s="104"/>
      <c r="W563" s="104"/>
      <c r="X563" s="104"/>
      <c r="Y563" s="104"/>
      <c r="Z563" s="20"/>
      <c r="AA563" s="20"/>
      <c r="AB563" s="104"/>
      <c r="AC563" s="120"/>
      <c r="AD563" s="104"/>
      <c r="AE563" s="25" t="str">
        <f t="shared" si="12"/>
        <v/>
      </c>
      <c r="AF563" s="104"/>
      <c r="AG563"/>
    </row>
    <row r="564" spans="1:33" ht="60" customHeight="1">
      <c r="A564" s="53"/>
      <c r="B564" s="31" t="str">
        <f>IF('PCA Licit, Dispensa, Inexi'!$A564="","",VLOOKUP(A564,dados!$A$1:$B$24,2,FALSE))</f>
        <v/>
      </c>
      <c r="C564" s="109"/>
      <c r="D564" s="58"/>
      <c r="E564" s="109"/>
      <c r="F564" s="20"/>
      <c r="G564" s="104"/>
      <c r="H564" s="104"/>
      <c r="I564" s="169"/>
      <c r="J564" s="55"/>
      <c r="K564" s="103"/>
      <c r="L564" s="328"/>
      <c r="M564" s="53"/>
      <c r="N564" s="53"/>
      <c r="O564" s="53"/>
      <c r="P564" s="53"/>
      <c r="Q564" s="111"/>
      <c r="R564" s="111"/>
      <c r="S564" s="104"/>
      <c r="T564" s="104"/>
      <c r="U564" s="104"/>
      <c r="V564" s="104"/>
      <c r="W564" s="104"/>
      <c r="X564" s="104"/>
      <c r="Y564" s="104"/>
      <c r="Z564" s="20"/>
      <c r="AA564" s="20"/>
      <c r="AB564" s="104"/>
      <c r="AC564" s="120"/>
      <c r="AD564" s="104"/>
      <c r="AE564" s="25" t="str">
        <f t="shared" si="12"/>
        <v/>
      </c>
      <c r="AF564" s="104"/>
      <c r="AG564"/>
    </row>
    <row r="565" spans="1:33" ht="60" customHeight="1">
      <c r="A565" s="53"/>
      <c r="B565" s="31" t="str">
        <f>IF('PCA Licit, Dispensa, Inexi'!$A565="","",VLOOKUP(A565,dados!$A$1:$B$24,2,FALSE))</f>
        <v/>
      </c>
      <c r="C565" s="109"/>
      <c r="D565" s="58"/>
      <c r="E565" s="109"/>
      <c r="F565" s="20"/>
      <c r="G565" s="104"/>
      <c r="H565" s="104"/>
      <c r="I565" s="169"/>
      <c r="J565" s="55"/>
      <c r="K565" s="103"/>
      <c r="L565" s="328"/>
      <c r="M565" s="53"/>
      <c r="N565" s="53"/>
      <c r="O565" s="53"/>
      <c r="P565" s="53"/>
      <c r="Q565" s="111"/>
      <c r="R565" s="111"/>
      <c r="S565" s="104"/>
      <c r="T565" s="104"/>
      <c r="U565" s="104"/>
      <c r="V565" s="104"/>
      <c r="W565" s="104"/>
      <c r="X565" s="104"/>
      <c r="Y565" s="104"/>
      <c r="Z565" s="20"/>
      <c r="AA565" s="20"/>
      <c r="AB565" s="104"/>
      <c r="AC565" s="120"/>
      <c r="AD565" s="104"/>
      <c r="AE565" s="25" t="str">
        <f t="shared" si="12"/>
        <v/>
      </c>
      <c r="AF565" s="104"/>
      <c r="AG565"/>
    </row>
    <row r="566" spans="1:33" ht="60" customHeight="1">
      <c r="A566" s="53"/>
      <c r="B566" s="31" t="str">
        <f>IF('PCA Licit, Dispensa, Inexi'!$A566="","",VLOOKUP(A566,dados!$A$1:$B$24,2,FALSE))</f>
        <v/>
      </c>
      <c r="C566" s="109"/>
      <c r="D566" s="58"/>
      <c r="E566" s="109"/>
      <c r="F566" s="20"/>
      <c r="G566" s="104"/>
      <c r="H566" s="104"/>
      <c r="I566" s="169"/>
      <c r="J566" s="55"/>
      <c r="K566" s="103"/>
      <c r="L566" s="328"/>
      <c r="M566" s="53"/>
      <c r="N566" s="53"/>
      <c r="O566" s="53"/>
      <c r="P566" s="53"/>
      <c r="Q566" s="111"/>
      <c r="R566" s="111"/>
      <c r="S566" s="104"/>
      <c r="T566" s="104"/>
      <c r="U566" s="104"/>
      <c r="V566" s="104"/>
      <c r="W566" s="104"/>
      <c r="X566" s="104"/>
      <c r="Y566" s="104"/>
      <c r="Z566" s="20"/>
      <c r="AA566" s="20"/>
      <c r="AB566" s="104"/>
      <c r="AC566" s="120"/>
      <c r="AD566" s="104"/>
      <c r="AE566" s="25" t="str">
        <f t="shared" si="12"/>
        <v/>
      </c>
      <c r="AF566" s="104"/>
      <c r="AG566"/>
    </row>
    <row r="567" spans="1:33" ht="60" customHeight="1">
      <c r="A567" s="53"/>
      <c r="B567" s="31" t="str">
        <f>IF('PCA Licit, Dispensa, Inexi'!$A567="","",VLOOKUP(A567,dados!$A$1:$B$24,2,FALSE))</f>
        <v/>
      </c>
      <c r="C567" s="109"/>
      <c r="D567" s="58"/>
      <c r="E567" s="109"/>
      <c r="F567" s="20"/>
      <c r="G567" s="104"/>
      <c r="H567" s="104"/>
      <c r="I567" s="169"/>
      <c r="J567" s="55"/>
      <c r="K567" s="103"/>
      <c r="L567" s="328"/>
      <c r="M567" s="53"/>
      <c r="N567" s="53"/>
      <c r="O567" s="53"/>
      <c r="P567" s="53"/>
      <c r="Q567" s="111"/>
      <c r="R567" s="111"/>
      <c r="S567" s="104"/>
      <c r="T567" s="104"/>
      <c r="U567" s="104"/>
      <c r="V567" s="104"/>
      <c r="W567" s="104"/>
      <c r="X567" s="104"/>
      <c r="Y567" s="104"/>
      <c r="Z567" s="20"/>
      <c r="AA567" s="20"/>
      <c r="AB567" s="104"/>
      <c r="AC567" s="120"/>
      <c r="AD567" s="104"/>
      <c r="AE567" s="25" t="str">
        <f t="shared" si="12"/>
        <v/>
      </c>
      <c r="AF567" s="104"/>
      <c r="AG567"/>
    </row>
    <row r="568" spans="1:33" ht="60" customHeight="1">
      <c r="A568" s="53"/>
      <c r="B568" s="31" t="str">
        <f>IF('PCA Licit, Dispensa, Inexi'!$A568="","",VLOOKUP(A568,dados!$A$1:$B$24,2,FALSE))</f>
        <v/>
      </c>
      <c r="C568" s="109"/>
      <c r="D568" s="58"/>
      <c r="E568" s="109"/>
      <c r="F568" s="20"/>
      <c r="G568" s="104"/>
      <c r="H568" s="104"/>
      <c r="I568" s="169"/>
      <c r="J568" s="55"/>
      <c r="K568" s="103"/>
      <c r="L568" s="328"/>
      <c r="M568" s="53"/>
      <c r="N568" s="53"/>
      <c r="O568" s="53"/>
      <c r="P568" s="53"/>
      <c r="Q568" s="111"/>
      <c r="R568" s="111"/>
      <c r="S568" s="104"/>
      <c r="T568" s="104"/>
      <c r="U568" s="104"/>
      <c r="V568" s="104"/>
      <c r="W568" s="104"/>
      <c r="X568" s="104"/>
      <c r="Y568" s="104"/>
      <c r="Z568" s="20"/>
      <c r="AA568" s="20"/>
      <c r="AB568" s="104"/>
      <c r="AC568" s="120"/>
      <c r="AD568" s="104"/>
      <c r="AE568" s="25" t="str">
        <f t="shared" si="12"/>
        <v/>
      </c>
      <c r="AF568" s="104"/>
      <c r="AG568"/>
    </row>
    <row r="569" spans="1:33" ht="60" customHeight="1">
      <c r="A569" s="53"/>
      <c r="B569" s="31" t="str">
        <f>IF('PCA Licit, Dispensa, Inexi'!$A569="","",VLOOKUP(A569,dados!$A$1:$B$24,2,FALSE))</f>
        <v/>
      </c>
      <c r="C569" s="109"/>
      <c r="D569" s="58"/>
      <c r="E569" s="109"/>
      <c r="F569" s="20"/>
      <c r="G569" s="104"/>
      <c r="H569" s="104"/>
      <c r="I569" s="169"/>
      <c r="J569" s="55"/>
      <c r="K569" s="103"/>
      <c r="L569" s="328"/>
      <c r="M569" s="53"/>
      <c r="N569" s="53"/>
      <c r="O569" s="53"/>
      <c r="P569" s="53"/>
      <c r="Q569" s="111"/>
      <c r="R569" s="111"/>
      <c r="S569" s="104"/>
      <c r="T569" s="104"/>
      <c r="U569" s="104"/>
      <c r="V569" s="104"/>
      <c r="W569" s="104"/>
      <c r="X569" s="104"/>
      <c r="Y569" s="104"/>
      <c r="Z569" s="20"/>
      <c r="AA569" s="20"/>
      <c r="AB569" s="104"/>
      <c r="AC569" s="120"/>
      <c r="AD569" s="104"/>
      <c r="AE569" s="25" t="str">
        <f t="shared" si="12"/>
        <v/>
      </c>
      <c r="AF569" s="104"/>
      <c r="AG569"/>
    </row>
    <row r="570" spans="1:33" ht="60" customHeight="1">
      <c r="A570" s="53"/>
      <c r="B570" s="31" t="str">
        <f>IF('PCA Licit, Dispensa, Inexi'!$A570="","",VLOOKUP(A570,dados!$A$1:$B$24,2,FALSE))</f>
        <v/>
      </c>
      <c r="C570" s="109"/>
      <c r="D570" s="58"/>
      <c r="E570" s="109"/>
      <c r="F570" s="20"/>
      <c r="G570" s="104"/>
      <c r="H570" s="104"/>
      <c r="I570" s="169"/>
      <c r="J570" s="55"/>
      <c r="K570" s="103"/>
      <c r="L570" s="328"/>
      <c r="M570" s="53"/>
      <c r="N570" s="53"/>
      <c r="O570" s="53"/>
      <c r="P570" s="53"/>
      <c r="Q570" s="111"/>
      <c r="R570" s="111"/>
      <c r="S570" s="104"/>
      <c r="T570" s="104"/>
      <c r="U570" s="104"/>
      <c r="V570" s="104"/>
      <c r="W570" s="104"/>
      <c r="X570" s="104"/>
      <c r="Y570" s="104"/>
      <c r="Z570" s="20"/>
      <c r="AA570" s="20"/>
      <c r="AB570" s="104"/>
      <c r="AC570" s="120"/>
      <c r="AD570" s="104"/>
      <c r="AE570" s="25" t="str">
        <f t="shared" si="12"/>
        <v/>
      </c>
      <c r="AF570" s="104"/>
      <c r="AG570"/>
    </row>
    <row r="571" spans="1:33" ht="60" customHeight="1">
      <c r="A571" s="53"/>
      <c r="B571" s="31" t="str">
        <f>IF('PCA Licit, Dispensa, Inexi'!$A571="","",VLOOKUP(A571,dados!$A$1:$B$24,2,FALSE))</f>
        <v/>
      </c>
      <c r="C571" s="109"/>
      <c r="D571" s="58"/>
      <c r="E571" s="109"/>
      <c r="F571" s="20"/>
      <c r="G571" s="104"/>
      <c r="H571" s="104"/>
      <c r="I571" s="169"/>
      <c r="J571" s="55"/>
      <c r="K571" s="103"/>
      <c r="L571" s="328"/>
      <c r="M571" s="53"/>
      <c r="N571" s="53"/>
      <c r="O571" s="53"/>
      <c r="P571" s="53"/>
      <c r="Q571" s="111"/>
      <c r="R571" s="111"/>
      <c r="S571" s="104"/>
      <c r="T571" s="104"/>
      <c r="U571" s="104"/>
      <c r="V571" s="104"/>
      <c r="W571" s="104"/>
      <c r="X571" s="104"/>
      <c r="Y571" s="104"/>
      <c r="Z571" s="20"/>
      <c r="AA571" s="20"/>
      <c r="AB571" s="104"/>
      <c r="AC571" s="120"/>
      <c r="AD571" s="104"/>
      <c r="AE571" s="25" t="str">
        <f t="shared" si="12"/>
        <v/>
      </c>
      <c r="AF571" s="104"/>
      <c r="AG571"/>
    </row>
    <row r="572" spans="1:33" ht="60" customHeight="1">
      <c r="A572" s="53"/>
      <c r="B572" s="31" t="str">
        <f>IF('PCA Licit, Dispensa, Inexi'!$A572="","",VLOOKUP(A572,dados!$A$1:$B$24,2,FALSE))</f>
        <v/>
      </c>
      <c r="C572" s="109"/>
      <c r="D572" s="58"/>
      <c r="E572" s="109"/>
      <c r="F572" s="20"/>
      <c r="G572" s="104"/>
      <c r="H572" s="104"/>
      <c r="I572" s="169"/>
      <c r="J572" s="55"/>
      <c r="K572" s="103"/>
      <c r="L572" s="328"/>
      <c r="M572" s="53"/>
      <c r="N572" s="53"/>
      <c r="O572" s="53"/>
      <c r="P572" s="53"/>
      <c r="Q572" s="111"/>
      <c r="R572" s="111"/>
      <c r="S572" s="104"/>
      <c r="T572" s="104"/>
      <c r="U572" s="104"/>
      <c r="V572" s="104"/>
      <c r="W572" s="104"/>
      <c r="X572" s="104"/>
      <c r="Y572" s="104"/>
      <c r="Z572" s="20"/>
      <c r="AA572" s="20"/>
      <c r="AB572" s="104"/>
      <c r="AC572" s="120"/>
      <c r="AD572" s="104"/>
      <c r="AE572" s="25" t="str">
        <f t="shared" si="12"/>
        <v/>
      </c>
      <c r="AF572" s="104"/>
      <c r="AG572"/>
    </row>
    <row r="573" spans="1:33" ht="60" customHeight="1">
      <c r="A573" s="53"/>
      <c r="B573" s="31" t="str">
        <f>IF('PCA Licit, Dispensa, Inexi'!$A573="","",VLOOKUP(A573,dados!$A$1:$B$24,2,FALSE))</f>
        <v/>
      </c>
      <c r="C573" s="109"/>
      <c r="D573" s="58"/>
      <c r="E573" s="109"/>
      <c r="F573" s="20"/>
      <c r="G573" s="104"/>
      <c r="H573" s="104"/>
      <c r="I573" s="169"/>
      <c r="J573" s="55"/>
      <c r="K573" s="103"/>
      <c r="L573" s="328"/>
      <c r="M573" s="53"/>
      <c r="N573" s="53"/>
      <c r="O573" s="53"/>
      <c r="P573" s="53"/>
      <c r="Q573" s="111"/>
      <c r="R573" s="111"/>
      <c r="S573" s="104"/>
      <c r="T573" s="104"/>
      <c r="U573" s="104"/>
      <c r="V573" s="104"/>
      <c r="W573" s="104"/>
      <c r="X573" s="104"/>
      <c r="Y573" s="104"/>
      <c r="Z573" s="20"/>
      <c r="AA573" s="20"/>
      <c r="AB573" s="104"/>
      <c r="AC573" s="120"/>
      <c r="AD573" s="104"/>
      <c r="AE573" s="25" t="str">
        <f t="shared" si="12"/>
        <v/>
      </c>
      <c r="AF573" s="104"/>
      <c r="AG573"/>
    </row>
    <row r="574" spans="1:33" ht="60" customHeight="1">
      <c r="A574" s="53"/>
      <c r="B574" s="31" t="str">
        <f>IF('PCA Licit, Dispensa, Inexi'!$A574="","",VLOOKUP(A574,dados!$A$1:$B$24,2,FALSE))</f>
        <v/>
      </c>
      <c r="C574" s="109"/>
      <c r="D574" s="58"/>
      <c r="E574" s="109"/>
      <c r="F574" s="20"/>
      <c r="G574" s="104"/>
      <c r="H574" s="104"/>
      <c r="I574" s="169"/>
      <c r="J574" s="55"/>
      <c r="K574" s="103"/>
      <c r="L574" s="328"/>
      <c r="M574" s="53"/>
      <c r="N574" s="53"/>
      <c r="O574" s="53"/>
      <c r="P574" s="53"/>
      <c r="Q574" s="111"/>
      <c r="R574" s="111"/>
      <c r="S574" s="104"/>
      <c r="T574" s="104"/>
      <c r="U574" s="104"/>
      <c r="V574" s="104"/>
      <c r="W574" s="104"/>
      <c r="X574" s="104"/>
      <c r="Y574" s="104"/>
      <c r="Z574" s="20"/>
      <c r="AA574" s="20"/>
      <c r="AB574" s="104"/>
      <c r="AC574" s="120"/>
      <c r="AD574" s="104"/>
      <c r="AE574" s="25" t="str">
        <f t="shared" si="12"/>
        <v/>
      </c>
      <c r="AF574" s="104"/>
      <c r="AG574"/>
    </row>
    <row r="575" spans="1:33" ht="60" customHeight="1">
      <c r="A575" s="53"/>
      <c r="B575" s="31" t="str">
        <f>IF('PCA Licit, Dispensa, Inexi'!$A575="","",VLOOKUP(A575,dados!$A$1:$B$24,2,FALSE))</f>
        <v/>
      </c>
      <c r="C575" s="109"/>
      <c r="D575" s="58"/>
      <c r="E575" s="109"/>
      <c r="F575" s="20"/>
      <c r="G575" s="104"/>
      <c r="H575" s="104"/>
      <c r="I575" s="169"/>
      <c r="J575" s="55"/>
      <c r="K575" s="103"/>
      <c r="L575" s="328"/>
      <c r="M575" s="53"/>
      <c r="N575" s="53"/>
      <c r="O575" s="53"/>
      <c r="P575" s="53"/>
      <c r="Q575" s="111"/>
      <c r="R575" s="111"/>
      <c r="S575" s="104"/>
      <c r="T575" s="104"/>
      <c r="U575" s="104"/>
      <c r="V575" s="104"/>
      <c r="W575" s="104"/>
      <c r="X575" s="104"/>
      <c r="Y575" s="104"/>
      <c r="Z575" s="20"/>
      <c r="AA575" s="20"/>
      <c r="AB575" s="104"/>
      <c r="AC575" s="120"/>
      <c r="AD575" s="104"/>
      <c r="AE575" s="25" t="str">
        <f t="shared" si="12"/>
        <v/>
      </c>
      <c r="AF575" s="104"/>
      <c r="AG575"/>
    </row>
    <row r="576" spans="1:33" ht="60" customHeight="1">
      <c r="A576" s="53"/>
      <c r="B576" s="31" t="str">
        <f>IF('PCA Licit, Dispensa, Inexi'!$A576="","",VLOOKUP(A576,dados!$A$1:$B$24,2,FALSE))</f>
        <v/>
      </c>
      <c r="C576" s="109"/>
      <c r="D576" s="58"/>
      <c r="E576" s="109"/>
      <c r="F576" s="20"/>
      <c r="G576" s="104"/>
      <c r="H576" s="104"/>
      <c r="I576" s="169"/>
      <c r="J576" s="55"/>
      <c r="K576" s="103"/>
      <c r="L576" s="328"/>
      <c r="M576" s="53"/>
      <c r="N576" s="53"/>
      <c r="O576" s="53"/>
      <c r="P576" s="53"/>
      <c r="Q576" s="111"/>
      <c r="R576" s="111"/>
      <c r="S576" s="104"/>
      <c r="T576" s="104"/>
      <c r="U576" s="104"/>
      <c r="V576" s="104"/>
      <c r="W576" s="104"/>
      <c r="X576" s="104"/>
      <c r="Y576" s="104"/>
      <c r="Z576" s="20"/>
      <c r="AA576" s="20"/>
      <c r="AB576" s="104"/>
      <c r="AC576" s="120"/>
      <c r="AD576" s="104"/>
      <c r="AE576" s="25" t="str">
        <f t="shared" si="12"/>
        <v/>
      </c>
      <c r="AF576" s="104"/>
      <c r="AG576"/>
    </row>
    <row r="577" spans="1:33" ht="60" customHeight="1">
      <c r="A577" s="53"/>
      <c r="B577" s="31" t="str">
        <f>IF('PCA Licit, Dispensa, Inexi'!$A577="","",VLOOKUP(A577,dados!$A$1:$B$24,2,FALSE))</f>
        <v/>
      </c>
      <c r="C577" s="109"/>
      <c r="D577" s="58"/>
      <c r="E577" s="109"/>
      <c r="F577" s="20"/>
      <c r="G577" s="104"/>
      <c r="H577" s="104"/>
      <c r="I577" s="169"/>
      <c r="J577" s="55"/>
      <c r="K577" s="103"/>
      <c r="L577" s="328"/>
      <c r="M577" s="53"/>
      <c r="N577" s="53"/>
      <c r="O577" s="53"/>
      <c r="P577" s="53"/>
      <c r="Q577" s="111"/>
      <c r="R577" s="111"/>
      <c r="S577" s="104"/>
      <c r="T577" s="104"/>
      <c r="U577" s="104"/>
      <c r="V577" s="104"/>
      <c r="W577" s="104"/>
      <c r="X577" s="104"/>
      <c r="Y577" s="104"/>
      <c r="Z577" s="20"/>
      <c r="AA577" s="20"/>
      <c r="AB577" s="104"/>
      <c r="AC577" s="120"/>
      <c r="AD577" s="104"/>
      <c r="AE577" s="25" t="str">
        <f t="shared" si="12"/>
        <v/>
      </c>
      <c r="AF577" s="104"/>
      <c r="AG577"/>
    </row>
    <row r="578" spans="1:33" ht="60" customHeight="1">
      <c r="A578" s="53"/>
      <c r="B578" s="31" t="str">
        <f>IF('PCA Licit, Dispensa, Inexi'!$A578="","",VLOOKUP(A578,dados!$A$1:$B$24,2,FALSE))</f>
        <v/>
      </c>
      <c r="C578" s="109"/>
      <c r="D578" s="58"/>
      <c r="E578" s="109"/>
      <c r="F578" s="20"/>
      <c r="G578" s="104"/>
      <c r="H578" s="104"/>
      <c r="I578" s="169"/>
      <c r="J578" s="55"/>
      <c r="K578" s="103"/>
      <c r="L578" s="328"/>
      <c r="M578" s="53"/>
      <c r="N578" s="53"/>
      <c r="O578" s="53"/>
      <c r="P578" s="53"/>
      <c r="Q578" s="111"/>
      <c r="R578" s="111"/>
      <c r="S578" s="104"/>
      <c r="T578" s="104"/>
      <c r="U578" s="104"/>
      <c r="V578" s="104"/>
      <c r="W578" s="104"/>
      <c r="X578" s="104"/>
      <c r="Y578" s="104"/>
      <c r="Z578" s="20"/>
      <c r="AA578" s="20"/>
      <c r="AB578" s="104"/>
      <c r="AC578" s="120"/>
      <c r="AD578" s="104"/>
      <c r="AE578" s="25" t="str">
        <f t="shared" si="12"/>
        <v/>
      </c>
      <c r="AF578" s="104"/>
      <c r="AG578"/>
    </row>
    <row r="579" spans="1:33" ht="60" customHeight="1">
      <c r="A579" s="53"/>
      <c r="B579" s="31" t="str">
        <f>IF('PCA Licit, Dispensa, Inexi'!$A579="","",VLOOKUP(A579,dados!$A$1:$B$24,2,FALSE))</f>
        <v/>
      </c>
      <c r="C579" s="109"/>
      <c r="D579" s="58"/>
      <c r="E579" s="109"/>
      <c r="F579" s="20"/>
      <c r="G579" s="104"/>
      <c r="H579" s="104"/>
      <c r="I579" s="169"/>
      <c r="J579" s="55"/>
      <c r="K579" s="103"/>
      <c r="L579" s="328"/>
      <c r="M579" s="53"/>
      <c r="N579" s="53"/>
      <c r="O579" s="53"/>
      <c r="P579" s="53"/>
      <c r="Q579" s="111"/>
      <c r="R579" s="111"/>
      <c r="S579" s="104"/>
      <c r="T579" s="104"/>
      <c r="U579" s="104"/>
      <c r="V579" s="104"/>
      <c r="W579" s="104"/>
      <c r="X579" s="104"/>
      <c r="Y579" s="104"/>
      <c r="Z579" s="20"/>
      <c r="AA579" s="20"/>
      <c r="AB579" s="104"/>
      <c r="AC579" s="120"/>
      <c r="AD579" s="104"/>
      <c r="AE579" s="25" t="str">
        <f t="shared" si="12"/>
        <v/>
      </c>
      <c r="AF579" s="104"/>
      <c r="AG579"/>
    </row>
    <row r="580" spans="1:33" ht="60" customHeight="1">
      <c r="A580" s="53"/>
      <c r="B580" s="31" t="str">
        <f>IF('PCA Licit, Dispensa, Inexi'!$A580="","",VLOOKUP(A580,dados!$A$1:$B$24,2,FALSE))</f>
        <v/>
      </c>
      <c r="C580" s="109"/>
      <c r="D580" s="58"/>
      <c r="E580" s="109"/>
      <c r="F580" s="20"/>
      <c r="G580" s="104"/>
      <c r="H580" s="104"/>
      <c r="I580" s="169"/>
      <c r="J580" s="55"/>
      <c r="K580" s="103"/>
      <c r="L580" s="328"/>
      <c r="M580" s="53"/>
      <c r="N580" s="53"/>
      <c r="O580" s="53"/>
      <c r="P580" s="53"/>
      <c r="Q580" s="111"/>
      <c r="R580" s="111"/>
      <c r="S580" s="104"/>
      <c r="T580" s="104"/>
      <c r="U580" s="104"/>
      <c r="V580" s="104"/>
      <c r="W580" s="104"/>
      <c r="X580" s="104"/>
      <c r="Y580" s="104"/>
      <c r="Z580" s="20"/>
      <c r="AA580" s="20"/>
      <c r="AB580" s="104"/>
      <c r="AC580" s="120"/>
      <c r="AD580" s="104"/>
      <c r="AE580" s="25" t="str">
        <f t="shared" si="12"/>
        <v/>
      </c>
      <c r="AF580" s="104"/>
      <c r="AG580"/>
    </row>
    <row r="581" spans="1:33" ht="60" customHeight="1">
      <c r="A581" s="53"/>
      <c r="B581" s="31" t="str">
        <f>IF('PCA Licit, Dispensa, Inexi'!$A581="","",VLOOKUP(A581,dados!$A$1:$B$24,2,FALSE))</f>
        <v/>
      </c>
      <c r="C581" s="109"/>
      <c r="D581" s="58"/>
      <c r="E581" s="109"/>
      <c r="F581" s="20"/>
      <c r="G581" s="104"/>
      <c r="H581" s="104"/>
      <c r="I581" s="169"/>
      <c r="J581" s="55"/>
      <c r="K581" s="103"/>
      <c r="L581" s="328"/>
      <c r="M581" s="53"/>
      <c r="N581" s="53"/>
      <c r="O581" s="53"/>
      <c r="P581" s="53"/>
      <c r="Q581" s="111"/>
      <c r="R581" s="111"/>
      <c r="S581" s="104"/>
      <c r="T581" s="104"/>
      <c r="U581" s="104"/>
      <c r="V581" s="104"/>
      <c r="W581" s="104"/>
      <c r="X581" s="104"/>
      <c r="Y581" s="104"/>
      <c r="Z581" s="20"/>
      <c r="AA581" s="20"/>
      <c r="AB581" s="104"/>
      <c r="AC581" s="120"/>
      <c r="AD581" s="104"/>
      <c r="AE581" s="25" t="str">
        <f t="shared" si="12"/>
        <v/>
      </c>
      <c r="AF581" s="104"/>
      <c r="AG581"/>
    </row>
    <row r="582" spans="1:33" ht="60" customHeight="1">
      <c r="A582" s="53"/>
      <c r="B582" s="31" t="str">
        <f>IF('PCA Licit, Dispensa, Inexi'!$A582="","",VLOOKUP(A582,dados!$A$1:$B$24,2,FALSE))</f>
        <v/>
      </c>
      <c r="C582" s="109"/>
      <c r="D582" s="58"/>
      <c r="E582" s="109"/>
      <c r="F582" s="20"/>
      <c r="G582" s="104"/>
      <c r="H582" s="104"/>
      <c r="I582" s="169"/>
      <c r="J582" s="55"/>
      <c r="K582" s="103"/>
      <c r="L582" s="328"/>
      <c r="M582" s="53"/>
      <c r="N582" s="53"/>
      <c r="O582" s="53"/>
      <c r="P582" s="53"/>
      <c r="Q582" s="111"/>
      <c r="R582" s="111"/>
      <c r="S582" s="104"/>
      <c r="T582" s="104"/>
      <c r="U582" s="104"/>
      <c r="V582" s="104"/>
      <c r="W582" s="104"/>
      <c r="X582" s="104"/>
      <c r="Y582" s="104"/>
      <c r="Z582" s="20"/>
      <c r="AA582" s="20"/>
      <c r="AB582" s="104"/>
      <c r="AC582" s="120"/>
      <c r="AD582" s="104"/>
      <c r="AE582" s="25" t="str">
        <f t="shared" si="12"/>
        <v/>
      </c>
      <c r="AF582" s="104"/>
      <c r="AG582"/>
    </row>
    <row r="583" spans="1:33" ht="60" customHeight="1">
      <c r="A583" s="53"/>
      <c r="B583" s="31" t="str">
        <f>IF('PCA Licit, Dispensa, Inexi'!$A583="","",VLOOKUP(A583,dados!$A$1:$B$24,2,FALSE))</f>
        <v/>
      </c>
      <c r="C583" s="109"/>
      <c r="D583" s="58"/>
      <c r="E583" s="109"/>
      <c r="F583" s="20"/>
      <c r="G583" s="104"/>
      <c r="H583" s="104"/>
      <c r="I583" s="169"/>
      <c r="J583" s="55"/>
      <c r="K583" s="103"/>
      <c r="L583" s="328"/>
      <c r="M583" s="53"/>
      <c r="N583" s="53"/>
      <c r="O583" s="53"/>
      <c r="P583" s="53"/>
      <c r="Q583" s="111"/>
      <c r="R583" s="111"/>
      <c r="S583" s="104"/>
      <c r="T583" s="104"/>
      <c r="U583" s="104"/>
      <c r="V583" s="104"/>
      <c r="W583" s="104"/>
      <c r="X583" s="104"/>
      <c r="Y583" s="104"/>
      <c r="Z583" s="20"/>
      <c r="AA583" s="20"/>
      <c r="AB583" s="104"/>
      <c r="AC583" s="120"/>
      <c r="AD583" s="104"/>
      <c r="AE583" s="25" t="str">
        <f t="shared" si="12"/>
        <v/>
      </c>
      <c r="AF583" s="104"/>
      <c r="AG583"/>
    </row>
    <row r="584" spans="1:33" ht="60" customHeight="1">
      <c r="A584" s="53"/>
      <c r="B584" s="31" t="str">
        <f>IF('PCA Licit, Dispensa, Inexi'!$A584="","",VLOOKUP(A584,dados!$A$1:$B$24,2,FALSE))</f>
        <v/>
      </c>
      <c r="C584" s="109"/>
      <c r="D584" s="58"/>
      <c r="E584" s="109"/>
      <c r="F584" s="20"/>
      <c r="G584" s="104"/>
      <c r="H584" s="104"/>
      <c r="I584" s="169"/>
      <c r="J584" s="55"/>
      <c r="K584" s="103"/>
      <c r="L584" s="328"/>
      <c r="M584" s="53"/>
      <c r="N584" s="53"/>
      <c r="O584" s="53"/>
      <c r="P584" s="53"/>
      <c r="Q584" s="111"/>
      <c r="R584" s="111"/>
      <c r="S584" s="104"/>
      <c r="T584" s="104"/>
      <c r="U584" s="104"/>
      <c r="V584" s="104"/>
      <c r="W584" s="104"/>
      <c r="X584" s="104"/>
      <c r="Y584" s="104"/>
      <c r="Z584" s="20"/>
      <c r="AA584" s="20"/>
      <c r="AB584" s="104"/>
      <c r="AC584" s="120"/>
      <c r="AD584" s="104"/>
      <c r="AE584" s="25" t="str">
        <f t="shared" si="12"/>
        <v/>
      </c>
      <c r="AF584" s="104"/>
      <c r="AG584"/>
    </row>
    <row r="585" spans="1:33" ht="60" customHeight="1">
      <c r="A585" s="53"/>
      <c r="B585" s="31" t="str">
        <f>IF('PCA Licit, Dispensa, Inexi'!$A585="","",VLOOKUP(A585,dados!$A$1:$B$24,2,FALSE))</f>
        <v/>
      </c>
      <c r="C585" s="109"/>
      <c r="D585" s="58"/>
      <c r="E585" s="109"/>
      <c r="F585" s="20"/>
      <c r="G585" s="104"/>
      <c r="H585" s="104"/>
      <c r="I585" s="169"/>
      <c r="J585" s="55"/>
      <c r="K585" s="103"/>
      <c r="L585" s="328"/>
      <c r="M585" s="53"/>
      <c r="N585" s="53"/>
      <c r="O585" s="53"/>
      <c r="P585" s="53"/>
      <c r="Q585" s="111"/>
      <c r="R585" s="111"/>
      <c r="S585" s="104"/>
      <c r="T585" s="104"/>
      <c r="U585" s="104"/>
      <c r="V585" s="104"/>
      <c r="W585" s="104"/>
      <c r="X585" s="104"/>
      <c r="Y585" s="104"/>
      <c r="Z585" s="20"/>
      <c r="AA585" s="20"/>
      <c r="AB585" s="104"/>
      <c r="AC585" s="120"/>
      <c r="AD585" s="104"/>
      <c r="AE585" s="25" t="str">
        <f t="shared" si="12"/>
        <v/>
      </c>
      <c r="AF585" s="104"/>
      <c r="AG585"/>
    </row>
    <row r="586" spans="1:33" ht="60" customHeight="1">
      <c r="A586" s="53"/>
      <c r="B586" s="31" t="str">
        <f>IF('PCA Licit, Dispensa, Inexi'!$A586="","",VLOOKUP(A586,dados!$A$1:$B$24,2,FALSE))</f>
        <v/>
      </c>
      <c r="C586" s="109"/>
      <c r="D586" s="58"/>
      <c r="E586" s="109"/>
      <c r="F586" s="20"/>
      <c r="G586" s="104"/>
      <c r="H586" s="104"/>
      <c r="I586" s="169"/>
      <c r="J586" s="55"/>
      <c r="K586" s="103"/>
      <c r="L586" s="328"/>
      <c r="M586" s="53"/>
      <c r="N586" s="53"/>
      <c r="O586" s="53"/>
      <c r="P586" s="53"/>
      <c r="Q586" s="111"/>
      <c r="R586" s="111"/>
      <c r="S586" s="104"/>
      <c r="T586" s="104"/>
      <c r="U586" s="104"/>
      <c r="V586" s="104"/>
      <c r="W586" s="104"/>
      <c r="X586" s="104"/>
      <c r="Y586" s="104"/>
      <c r="Z586" s="20"/>
      <c r="AA586" s="20"/>
      <c r="AB586" s="104"/>
      <c r="AC586" s="120"/>
      <c r="AD586" s="104"/>
      <c r="AE586" s="25" t="str">
        <f t="shared" si="12"/>
        <v/>
      </c>
      <c r="AF586" s="104"/>
      <c r="AG586"/>
    </row>
    <row r="587" spans="1:33" ht="60" customHeight="1">
      <c r="A587" s="53"/>
      <c r="B587" s="31" t="str">
        <f>IF('PCA Licit, Dispensa, Inexi'!$A587="","",VLOOKUP(A587,dados!$A$1:$B$24,2,FALSE))</f>
        <v/>
      </c>
      <c r="C587" s="109"/>
      <c r="D587" s="58"/>
      <c r="E587" s="109"/>
      <c r="F587" s="20"/>
      <c r="G587" s="104"/>
      <c r="H587" s="104"/>
      <c r="I587" s="169"/>
      <c r="J587" s="55"/>
      <c r="K587" s="103"/>
      <c r="L587" s="328"/>
      <c r="M587" s="53"/>
      <c r="N587" s="53"/>
      <c r="O587" s="53"/>
      <c r="P587" s="53"/>
      <c r="Q587" s="111"/>
      <c r="R587" s="111"/>
      <c r="S587" s="104"/>
      <c r="T587" s="104"/>
      <c r="U587" s="104"/>
      <c r="V587" s="104"/>
      <c r="W587" s="104"/>
      <c r="X587" s="104"/>
      <c r="Y587" s="104"/>
      <c r="Z587" s="20"/>
      <c r="AA587" s="20"/>
      <c r="AB587" s="104"/>
      <c r="AC587" s="120"/>
      <c r="AD587" s="104"/>
      <c r="AE587" s="25" t="str">
        <f t="shared" si="12"/>
        <v/>
      </c>
      <c r="AF587" s="104"/>
      <c r="AG587"/>
    </row>
    <row r="588" spans="1:33" ht="60" customHeight="1">
      <c r="A588" s="53"/>
      <c r="B588" s="31" t="str">
        <f>IF('PCA Licit, Dispensa, Inexi'!$A588="","",VLOOKUP(A588,dados!$A$1:$B$24,2,FALSE))</f>
        <v/>
      </c>
      <c r="C588" s="109"/>
      <c r="D588" s="58"/>
      <c r="E588" s="109"/>
      <c r="F588" s="20"/>
      <c r="G588" s="104"/>
      <c r="H588" s="104"/>
      <c r="I588" s="169"/>
      <c r="J588" s="55"/>
      <c r="K588" s="103"/>
      <c r="L588" s="328"/>
      <c r="M588" s="53"/>
      <c r="N588" s="53"/>
      <c r="O588" s="53"/>
      <c r="P588" s="53"/>
      <c r="Q588" s="111"/>
      <c r="R588" s="111"/>
      <c r="S588" s="104"/>
      <c r="T588" s="104"/>
      <c r="U588" s="104"/>
      <c r="V588" s="104"/>
      <c r="W588" s="104"/>
      <c r="X588" s="104"/>
      <c r="Y588" s="104"/>
      <c r="Z588" s="20"/>
      <c r="AA588" s="20"/>
      <c r="AB588" s="104"/>
      <c r="AC588" s="120"/>
      <c r="AD588" s="104"/>
      <c r="AE588" s="25" t="str">
        <f t="shared" si="12"/>
        <v/>
      </c>
      <c r="AF588" s="104"/>
      <c r="AG588"/>
    </row>
    <row r="589" spans="1:33" ht="60" customHeight="1">
      <c r="A589" s="53"/>
      <c r="B589" s="31" t="str">
        <f>IF('PCA Licit, Dispensa, Inexi'!$A589="","",VLOOKUP(A589,dados!$A$1:$B$24,2,FALSE))</f>
        <v/>
      </c>
      <c r="C589" s="109"/>
      <c r="D589" s="58"/>
      <c r="E589" s="109"/>
      <c r="F589" s="20"/>
      <c r="G589" s="104"/>
      <c r="H589" s="104"/>
      <c r="I589" s="169"/>
      <c r="J589" s="55"/>
      <c r="K589" s="103"/>
      <c r="L589" s="328"/>
      <c r="M589" s="53"/>
      <c r="N589" s="53"/>
      <c r="O589" s="53"/>
      <c r="P589" s="53"/>
      <c r="Q589" s="111"/>
      <c r="R589" s="111"/>
      <c r="S589" s="104"/>
      <c r="T589" s="104"/>
      <c r="U589" s="104"/>
      <c r="V589" s="104"/>
      <c r="W589" s="104"/>
      <c r="X589" s="104"/>
      <c r="Y589" s="104"/>
      <c r="Z589" s="20"/>
      <c r="AA589" s="20"/>
      <c r="AB589" s="104"/>
      <c r="AC589" s="120"/>
      <c r="AD589" s="104"/>
      <c r="AE589" s="25" t="str">
        <f t="shared" si="12"/>
        <v/>
      </c>
      <c r="AF589" s="104"/>
      <c r="AG589"/>
    </row>
    <row r="590" spans="1:33" ht="60" customHeight="1">
      <c r="A590" s="53"/>
      <c r="B590" s="31" t="str">
        <f>IF('PCA Licit, Dispensa, Inexi'!$A590="","",VLOOKUP(A590,dados!$A$1:$B$24,2,FALSE))</f>
        <v/>
      </c>
      <c r="C590" s="109"/>
      <c r="D590" s="58"/>
      <c r="E590" s="109"/>
      <c r="F590" s="20"/>
      <c r="G590" s="104"/>
      <c r="H590" s="104"/>
      <c r="I590" s="169"/>
      <c r="J590" s="55"/>
      <c r="K590" s="103"/>
      <c r="L590" s="328"/>
      <c r="M590" s="53"/>
      <c r="N590" s="53"/>
      <c r="O590" s="53"/>
      <c r="P590" s="53"/>
      <c r="Q590" s="111"/>
      <c r="R590" s="111"/>
      <c r="S590" s="104"/>
      <c r="T590" s="104"/>
      <c r="U590" s="104"/>
      <c r="V590" s="104"/>
      <c r="W590" s="104"/>
      <c r="X590" s="104"/>
      <c r="Y590" s="104"/>
      <c r="Z590" s="20"/>
      <c r="AA590" s="20"/>
      <c r="AB590" s="104"/>
      <c r="AC590" s="120"/>
      <c r="AD590" s="104"/>
      <c r="AE590" s="25" t="str">
        <f t="shared" si="12"/>
        <v/>
      </c>
      <c r="AF590" s="104"/>
      <c r="AG590"/>
    </row>
    <row r="591" spans="1:33" ht="60" customHeight="1">
      <c r="A591" s="53"/>
      <c r="B591" s="31" t="str">
        <f>IF('PCA Licit, Dispensa, Inexi'!$A591="","",VLOOKUP(A591,dados!$A$1:$B$24,2,FALSE))</f>
        <v/>
      </c>
      <c r="C591" s="109"/>
      <c r="D591" s="58"/>
      <c r="E591" s="109"/>
      <c r="F591" s="20"/>
      <c r="G591" s="104"/>
      <c r="H591" s="104"/>
      <c r="I591" s="169"/>
      <c r="J591" s="55"/>
      <c r="K591" s="103"/>
      <c r="L591" s="328"/>
      <c r="M591" s="53"/>
      <c r="N591" s="53"/>
      <c r="O591" s="53"/>
      <c r="P591" s="53"/>
      <c r="Q591" s="111"/>
      <c r="R591" s="111"/>
      <c r="S591" s="104"/>
      <c r="T591" s="104"/>
      <c r="U591" s="104"/>
      <c r="V591" s="104"/>
      <c r="W591" s="104"/>
      <c r="X591" s="104"/>
      <c r="Y591" s="104"/>
      <c r="Z591" s="20"/>
      <c r="AA591" s="20"/>
      <c r="AB591" s="104"/>
      <c r="AC591" s="120"/>
      <c r="AD591" s="104"/>
      <c r="AE591" s="25" t="str">
        <f t="shared" si="12"/>
        <v/>
      </c>
      <c r="AF591" s="104"/>
      <c r="AG591"/>
    </row>
    <row r="592" spans="1:33" ht="60" customHeight="1">
      <c r="A592" s="53"/>
      <c r="B592" s="31" t="str">
        <f>IF('PCA Licit, Dispensa, Inexi'!$A592="","",VLOOKUP(A592,dados!$A$1:$B$24,2,FALSE))</f>
        <v/>
      </c>
      <c r="C592" s="109"/>
      <c r="D592" s="58"/>
      <c r="E592" s="109"/>
      <c r="F592" s="20"/>
      <c r="G592" s="104"/>
      <c r="H592" s="104"/>
      <c r="I592" s="169"/>
      <c r="J592" s="55"/>
      <c r="K592" s="103"/>
      <c r="L592" s="328"/>
      <c r="M592" s="53"/>
      <c r="N592" s="53"/>
      <c r="O592" s="53"/>
      <c r="P592" s="53"/>
      <c r="Q592" s="111"/>
      <c r="R592" s="111"/>
      <c r="S592" s="104"/>
      <c r="T592" s="104"/>
      <c r="U592" s="104"/>
      <c r="V592" s="104"/>
      <c r="W592" s="104"/>
      <c r="X592" s="104"/>
      <c r="Y592" s="104"/>
      <c r="Z592" s="20"/>
      <c r="AA592" s="20"/>
      <c r="AB592" s="104"/>
      <c r="AC592" s="120"/>
      <c r="AD592" s="104"/>
      <c r="AE592" s="25" t="str">
        <f t="shared" si="12"/>
        <v/>
      </c>
      <c r="AF592" s="104"/>
      <c r="AG592"/>
    </row>
    <row r="593" spans="1:33" ht="60" customHeight="1">
      <c r="A593" s="53"/>
      <c r="B593" s="31" t="str">
        <f>IF('PCA Licit, Dispensa, Inexi'!$A593="","",VLOOKUP(A593,dados!$A$1:$B$24,2,FALSE))</f>
        <v/>
      </c>
      <c r="C593" s="109"/>
      <c r="D593" s="58"/>
      <c r="E593" s="109"/>
      <c r="F593" s="20"/>
      <c r="G593" s="104"/>
      <c r="H593" s="104"/>
      <c r="I593" s="169"/>
      <c r="J593" s="55"/>
      <c r="K593" s="103"/>
      <c r="L593" s="328"/>
      <c r="M593" s="53"/>
      <c r="N593" s="53"/>
      <c r="O593" s="53"/>
      <c r="P593" s="53"/>
      <c r="Q593" s="111"/>
      <c r="R593" s="111"/>
      <c r="S593" s="104"/>
      <c r="T593" s="104"/>
      <c r="U593" s="104"/>
      <c r="V593" s="104"/>
      <c r="W593" s="104"/>
      <c r="X593" s="104"/>
      <c r="Y593" s="104"/>
      <c r="Z593" s="20"/>
      <c r="AA593" s="20"/>
      <c r="AB593" s="104"/>
      <c r="AC593" s="120"/>
      <c r="AD593" s="104"/>
      <c r="AE593" s="25" t="str">
        <f t="shared" si="12"/>
        <v/>
      </c>
      <c r="AF593" s="104"/>
      <c r="AG593"/>
    </row>
    <row r="594" spans="1:33" ht="60" customHeight="1">
      <c r="A594" s="53"/>
      <c r="B594" s="31" t="str">
        <f>IF('PCA Licit, Dispensa, Inexi'!$A594="","",VLOOKUP(A594,dados!$A$1:$B$24,2,FALSE))</f>
        <v/>
      </c>
      <c r="C594" s="109"/>
      <c r="D594" s="58"/>
      <c r="E594" s="109"/>
      <c r="F594" s="20"/>
      <c r="G594" s="104"/>
      <c r="H594" s="104"/>
      <c r="I594" s="169"/>
      <c r="J594" s="55"/>
      <c r="K594" s="103"/>
      <c r="L594" s="328"/>
      <c r="M594" s="53"/>
      <c r="N594" s="53"/>
      <c r="O594" s="53"/>
      <c r="P594" s="53"/>
      <c r="Q594" s="111"/>
      <c r="R594" s="111"/>
      <c r="S594" s="104"/>
      <c r="T594" s="104"/>
      <c r="U594" s="104"/>
      <c r="V594" s="104"/>
      <c r="W594" s="104"/>
      <c r="X594" s="104"/>
      <c r="Y594" s="104"/>
      <c r="Z594" s="20"/>
      <c r="AA594" s="20"/>
      <c r="AB594" s="104"/>
      <c r="AC594" s="120"/>
      <c r="AD594" s="104"/>
      <c r="AE594" s="25" t="str">
        <f t="shared" si="12"/>
        <v/>
      </c>
      <c r="AF594" s="104"/>
      <c r="AG594"/>
    </row>
    <row r="595" spans="1:33" ht="60" customHeight="1">
      <c r="A595" s="53"/>
      <c r="B595" s="31" t="str">
        <f>IF('PCA Licit, Dispensa, Inexi'!$A595="","",VLOOKUP(A595,dados!$A$1:$B$24,2,FALSE))</f>
        <v/>
      </c>
      <c r="C595" s="109"/>
      <c r="D595" s="58"/>
      <c r="E595" s="109"/>
      <c r="F595" s="20"/>
      <c r="G595" s="104"/>
      <c r="H595" s="104"/>
      <c r="I595" s="169"/>
      <c r="J595" s="55"/>
      <c r="K595" s="103"/>
      <c r="L595" s="328"/>
      <c r="M595" s="53"/>
      <c r="N595" s="53"/>
      <c r="O595" s="53"/>
      <c r="P595" s="53"/>
      <c r="Q595" s="111"/>
      <c r="R595" s="111"/>
      <c r="S595" s="104"/>
      <c r="T595" s="104"/>
      <c r="U595" s="104"/>
      <c r="V595" s="104"/>
      <c r="W595" s="104"/>
      <c r="X595" s="104"/>
      <c r="Y595" s="104"/>
      <c r="Z595" s="20"/>
      <c r="AA595" s="20"/>
      <c r="AB595" s="104"/>
      <c r="AC595" s="120"/>
      <c r="AD595" s="104"/>
      <c r="AE595" s="25" t="str">
        <f t="shared" si="12"/>
        <v/>
      </c>
      <c r="AF595" s="104"/>
      <c r="AG595"/>
    </row>
    <row r="596" spans="1:33" ht="60" customHeight="1">
      <c r="A596" s="53"/>
      <c r="B596" s="31" t="str">
        <f>IF('PCA Licit, Dispensa, Inexi'!$A596="","",VLOOKUP(A596,dados!$A$1:$B$24,2,FALSE))</f>
        <v/>
      </c>
      <c r="C596" s="109"/>
      <c r="D596" s="58"/>
      <c r="E596" s="109"/>
      <c r="F596" s="20"/>
      <c r="G596" s="104"/>
      <c r="H596" s="104"/>
      <c r="I596" s="169"/>
      <c r="J596" s="55"/>
      <c r="K596" s="103"/>
      <c r="L596" s="328"/>
      <c r="M596" s="53"/>
      <c r="N596" s="53"/>
      <c r="O596" s="53"/>
      <c r="P596" s="53"/>
      <c r="Q596" s="111"/>
      <c r="R596" s="111"/>
      <c r="S596" s="104"/>
      <c r="T596" s="104"/>
      <c r="U596" s="104"/>
      <c r="V596" s="104"/>
      <c r="W596" s="104"/>
      <c r="X596" s="104"/>
      <c r="Y596" s="104"/>
      <c r="Z596" s="20"/>
      <c r="AA596" s="20"/>
      <c r="AB596" s="104"/>
      <c r="AC596" s="120"/>
      <c r="AD596" s="104"/>
      <c r="AE596" s="25" t="str">
        <f t="shared" si="12"/>
        <v/>
      </c>
      <c r="AF596" s="104"/>
      <c r="AG596"/>
    </row>
    <row r="597" spans="1:33" ht="60" customHeight="1">
      <c r="A597" s="53"/>
      <c r="B597" s="31" t="str">
        <f>IF('PCA Licit, Dispensa, Inexi'!$A597="","",VLOOKUP(A597,dados!$A$1:$B$24,2,FALSE))</f>
        <v/>
      </c>
      <c r="C597" s="109"/>
      <c r="D597" s="58"/>
      <c r="E597" s="109"/>
      <c r="F597" s="20"/>
      <c r="G597" s="104"/>
      <c r="H597" s="104"/>
      <c r="I597" s="169"/>
      <c r="J597" s="55"/>
      <c r="K597" s="103"/>
      <c r="L597" s="328"/>
      <c r="M597" s="53"/>
      <c r="N597" s="53"/>
      <c r="O597" s="53"/>
      <c r="P597" s="53"/>
      <c r="Q597" s="111"/>
      <c r="R597" s="111"/>
      <c r="S597" s="104"/>
      <c r="T597" s="104"/>
      <c r="U597" s="104"/>
      <c r="V597" s="104"/>
      <c r="W597" s="104"/>
      <c r="X597" s="104"/>
      <c r="Y597" s="104"/>
      <c r="Z597" s="20"/>
      <c r="AA597" s="20"/>
      <c r="AB597" s="104"/>
      <c r="AC597" s="120"/>
      <c r="AD597" s="104"/>
      <c r="AE597" s="25" t="str">
        <f t="shared" si="12"/>
        <v/>
      </c>
      <c r="AF597" s="104"/>
      <c r="AG597"/>
    </row>
    <row r="598" spans="1:33" ht="60" customHeight="1">
      <c r="A598" s="53"/>
      <c r="B598" s="31" t="str">
        <f>IF('PCA Licit, Dispensa, Inexi'!$A598="","",VLOOKUP(A598,dados!$A$1:$B$24,2,FALSE))</f>
        <v/>
      </c>
      <c r="C598" s="109"/>
      <c r="D598" s="58"/>
      <c r="E598" s="109"/>
      <c r="F598" s="20"/>
      <c r="G598" s="104"/>
      <c r="H598" s="104"/>
      <c r="I598" s="169"/>
      <c r="J598" s="55"/>
      <c r="K598" s="103"/>
      <c r="L598" s="328"/>
      <c r="M598" s="53"/>
      <c r="N598" s="53"/>
      <c r="O598" s="53"/>
      <c r="P598" s="53"/>
      <c r="Q598" s="111"/>
      <c r="R598" s="111"/>
      <c r="S598" s="104"/>
      <c r="T598" s="104"/>
      <c r="U598" s="104"/>
      <c r="V598" s="104"/>
      <c r="W598" s="104"/>
      <c r="X598" s="104"/>
      <c r="Y598" s="104"/>
      <c r="Z598" s="20"/>
      <c r="AA598" s="20"/>
      <c r="AB598" s="104"/>
      <c r="AC598" s="120"/>
      <c r="AD598" s="104"/>
      <c r="AE598" s="25" t="str">
        <f t="shared" si="12"/>
        <v/>
      </c>
      <c r="AF598" s="104"/>
      <c r="AG598"/>
    </row>
    <row r="599" spans="1:33" ht="60" customHeight="1">
      <c r="A599" s="53"/>
      <c r="B599" s="31" t="str">
        <f>IF('PCA Licit, Dispensa, Inexi'!$A599="","",VLOOKUP(A599,dados!$A$1:$B$24,2,FALSE))</f>
        <v/>
      </c>
      <c r="C599" s="109"/>
      <c r="D599" s="58"/>
      <c r="E599" s="109"/>
      <c r="F599" s="20"/>
      <c r="G599" s="104"/>
      <c r="H599" s="104"/>
      <c r="I599" s="169"/>
      <c r="J599" s="55"/>
      <c r="K599" s="103"/>
      <c r="L599" s="328"/>
      <c r="M599" s="53"/>
      <c r="N599" s="53"/>
      <c r="O599" s="53"/>
      <c r="P599" s="53"/>
      <c r="Q599" s="111"/>
      <c r="R599" s="111"/>
      <c r="S599" s="104"/>
      <c r="T599" s="104"/>
      <c r="U599" s="104"/>
      <c r="V599" s="104"/>
      <c r="W599" s="104"/>
      <c r="X599" s="104"/>
      <c r="Y599" s="104"/>
      <c r="Z599" s="20"/>
      <c r="AA599" s="20"/>
      <c r="AB599" s="104"/>
      <c r="AC599" s="120"/>
      <c r="AD599" s="104"/>
      <c r="AE599" s="25" t="str">
        <f t="shared" si="12"/>
        <v/>
      </c>
      <c r="AF599" s="104"/>
      <c r="AG599"/>
    </row>
    <row r="600" spans="1:33" ht="60" customHeight="1">
      <c r="A600" s="53"/>
      <c r="B600" s="31" t="str">
        <f>IF('PCA Licit, Dispensa, Inexi'!$A600="","",VLOOKUP(A600,dados!$A$1:$B$24,2,FALSE))</f>
        <v/>
      </c>
      <c r="C600" s="109"/>
      <c r="D600" s="58"/>
      <c r="E600" s="109"/>
      <c r="F600" s="20"/>
      <c r="G600" s="104"/>
      <c r="H600" s="104"/>
      <c r="I600" s="169"/>
      <c r="J600" s="55"/>
      <c r="K600" s="103"/>
      <c r="L600" s="328"/>
      <c r="M600" s="53"/>
      <c r="N600" s="53"/>
      <c r="O600" s="53"/>
      <c r="P600" s="53"/>
      <c r="Q600" s="111"/>
      <c r="R600" s="111"/>
      <c r="S600" s="104"/>
      <c r="T600" s="104"/>
      <c r="U600" s="104"/>
      <c r="V600" s="104"/>
      <c r="W600" s="104"/>
      <c r="X600" s="104"/>
      <c r="Y600" s="104"/>
      <c r="Z600" s="20"/>
      <c r="AA600" s="20"/>
      <c r="AB600" s="104"/>
      <c r="AC600" s="120"/>
      <c r="AD600" s="104"/>
      <c r="AE600" s="25" t="str">
        <f t="shared" si="12"/>
        <v/>
      </c>
      <c r="AF600" s="104"/>
      <c r="AG600"/>
    </row>
    <row r="601" spans="1:33" ht="60" customHeight="1">
      <c r="A601" s="53"/>
      <c r="B601" s="31" t="str">
        <f>IF('PCA Licit, Dispensa, Inexi'!$A601="","",VLOOKUP(A601,dados!$A$1:$B$24,2,FALSE))</f>
        <v/>
      </c>
      <c r="C601" s="109"/>
      <c r="D601" s="58"/>
      <c r="E601" s="109"/>
      <c r="F601" s="20"/>
      <c r="G601" s="104"/>
      <c r="H601" s="104"/>
      <c r="I601" s="169"/>
      <c r="J601" s="55"/>
      <c r="K601" s="103"/>
      <c r="L601" s="328"/>
      <c r="M601" s="53"/>
      <c r="N601" s="53"/>
      <c r="O601" s="53"/>
      <c r="P601" s="53"/>
      <c r="Q601" s="111"/>
      <c r="R601" s="111"/>
      <c r="S601" s="104"/>
      <c r="T601" s="104"/>
      <c r="U601" s="104"/>
      <c r="V601" s="104"/>
      <c r="W601" s="104"/>
      <c r="X601" s="104"/>
      <c r="Y601" s="104"/>
      <c r="Z601" s="20"/>
      <c r="AA601" s="20"/>
      <c r="AB601" s="104"/>
      <c r="AC601" s="120"/>
      <c r="AD601" s="104"/>
      <c r="AE601" s="25" t="str">
        <f t="shared" si="12"/>
        <v/>
      </c>
      <c r="AF601" s="104"/>
      <c r="AG601"/>
    </row>
    <row r="602" spans="1:33" ht="60" customHeight="1">
      <c r="A602" s="53"/>
      <c r="B602" s="31" t="str">
        <f>IF('PCA Licit, Dispensa, Inexi'!$A602="","",VLOOKUP(A602,dados!$A$1:$B$24,2,FALSE))</f>
        <v/>
      </c>
      <c r="C602" s="109"/>
      <c r="D602" s="58"/>
      <c r="E602" s="109"/>
      <c r="F602" s="20"/>
      <c r="G602" s="104"/>
      <c r="H602" s="104"/>
      <c r="I602" s="169"/>
      <c r="J602" s="55"/>
      <c r="K602" s="103"/>
      <c r="L602" s="328"/>
      <c r="M602" s="53"/>
      <c r="N602" s="53"/>
      <c r="O602" s="53"/>
      <c r="P602" s="53"/>
      <c r="Q602" s="111"/>
      <c r="R602" s="111"/>
      <c r="S602" s="104"/>
      <c r="T602" s="104"/>
      <c r="U602" s="104"/>
      <c r="V602" s="104"/>
      <c r="W602" s="104"/>
      <c r="X602" s="104"/>
      <c r="Y602" s="104"/>
      <c r="Z602" s="20"/>
      <c r="AA602" s="20"/>
      <c r="AB602" s="104"/>
      <c r="AC602" s="120"/>
      <c r="AD602" s="104"/>
      <c r="AE602" s="25" t="str">
        <f t="shared" si="12"/>
        <v/>
      </c>
      <c r="AF602" s="104"/>
      <c r="AG602"/>
    </row>
    <row r="603" spans="1:33" ht="60" customHeight="1">
      <c r="A603" s="53"/>
      <c r="B603" s="31" t="str">
        <f>IF('PCA Licit, Dispensa, Inexi'!$A603="","",VLOOKUP(A603,dados!$A$1:$B$24,2,FALSE))</f>
        <v/>
      </c>
      <c r="C603" s="109"/>
      <c r="D603" s="58"/>
      <c r="E603" s="109"/>
      <c r="F603" s="20"/>
      <c r="G603" s="104"/>
      <c r="H603" s="104"/>
      <c r="I603" s="169"/>
      <c r="J603" s="55"/>
      <c r="K603" s="103"/>
      <c r="L603" s="328"/>
      <c r="M603" s="53"/>
      <c r="N603" s="53"/>
      <c r="O603" s="53"/>
      <c r="P603" s="53"/>
      <c r="Q603" s="111"/>
      <c r="R603" s="111"/>
      <c r="S603" s="104"/>
      <c r="T603" s="104"/>
      <c r="U603" s="104"/>
      <c r="V603" s="104"/>
      <c r="W603" s="104"/>
      <c r="X603" s="104"/>
      <c r="Y603" s="104"/>
      <c r="Z603" s="20"/>
      <c r="AA603" s="20"/>
      <c r="AB603" s="104"/>
      <c r="AC603" s="120"/>
      <c r="AD603" s="104"/>
      <c r="AE603" s="25" t="str">
        <f t="shared" si="12"/>
        <v/>
      </c>
      <c r="AF603" s="104"/>
      <c r="AG603"/>
    </row>
    <row r="604" spans="1:33" ht="60" customHeight="1">
      <c r="A604" s="53"/>
      <c r="B604" s="31" t="str">
        <f>IF('PCA Licit, Dispensa, Inexi'!$A604="","",VLOOKUP(A604,dados!$A$1:$B$24,2,FALSE))</f>
        <v/>
      </c>
      <c r="C604" s="109"/>
      <c r="D604" s="58"/>
      <c r="E604" s="109"/>
      <c r="F604" s="20"/>
      <c r="G604" s="104"/>
      <c r="H604" s="104"/>
      <c r="I604" s="169"/>
      <c r="J604" s="55"/>
      <c r="K604" s="103"/>
      <c r="L604" s="328"/>
      <c r="M604" s="53"/>
      <c r="N604" s="53"/>
      <c r="O604" s="53"/>
      <c r="P604" s="53"/>
      <c r="Q604" s="111"/>
      <c r="R604" s="111"/>
      <c r="S604" s="104"/>
      <c r="T604" s="104"/>
      <c r="U604" s="104"/>
      <c r="V604" s="104"/>
      <c r="W604" s="104"/>
      <c r="X604" s="104"/>
      <c r="Y604" s="104"/>
      <c r="Z604" s="20"/>
      <c r="AA604" s="20"/>
      <c r="AB604" s="104"/>
      <c r="AC604" s="120"/>
      <c r="AD604" s="104"/>
      <c r="AE604" s="25" t="str">
        <f t="shared" si="12"/>
        <v/>
      </c>
      <c r="AF604" s="104"/>
      <c r="AG604"/>
    </row>
    <row r="605" spans="1:33" ht="60" customHeight="1">
      <c r="A605" s="53"/>
      <c r="B605" s="31" t="str">
        <f>IF('PCA Licit, Dispensa, Inexi'!$A605="","",VLOOKUP(A605,dados!$A$1:$B$24,2,FALSE))</f>
        <v/>
      </c>
      <c r="C605" s="109"/>
      <c r="D605" s="58"/>
      <c r="E605" s="109"/>
      <c r="F605" s="20"/>
      <c r="G605" s="104"/>
      <c r="H605" s="104"/>
      <c r="I605" s="169"/>
      <c r="J605" s="55"/>
      <c r="K605" s="103"/>
      <c r="L605" s="328"/>
      <c r="M605" s="53"/>
      <c r="N605" s="53"/>
      <c r="O605" s="53"/>
      <c r="P605" s="53"/>
      <c r="Q605" s="111"/>
      <c r="R605" s="111"/>
      <c r="S605" s="104"/>
      <c r="T605" s="104"/>
      <c r="U605" s="104"/>
      <c r="V605" s="104"/>
      <c r="W605" s="104"/>
      <c r="X605" s="104"/>
      <c r="Y605" s="104"/>
      <c r="Z605" s="20"/>
      <c r="AA605" s="20"/>
      <c r="AB605" s="104"/>
      <c r="AC605" s="120"/>
      <c r="AD605" s="104"/>
      <c r="AE605" s="25" t="str">
        <f t="shared" si="12"/>
        <v/>
      </c>
      <c r="AF605" s="104"/>
      <c r="AG605"/>
    </row>
    <row r="606" spans="1:33" ht="60" customHeight="1">
      <c r="A606" s="53"/>
      <c r="B606" s="31" t="str">
        <f>IF('PCA Licit, Dispensa, Inexi'!$A606="","",VLOOKUP(A606,dados!$A$1:$B$24,2,FALSE))</f>
        <v/>
      </c>
      <c r="C606" s="109"/>
      <c r="D606" s="58"/>
      <c r="E606" s="109"/>
      <c r="F606" s="20"/>
      <c r="G606" s="104"/>
      <c r="H606" s="104"/>
      <c r="I606" s="169"/>
      <c r="J606" s="55"/>
      <c r="K606" s="103"/>
      <c r="L606" s="328"/>
      <c r="M606" s="53"/>
      <c r="N606" s="53"/>
      <c r="O606" s="53"/>
      <c r="P606" s="53"/>
      <c r="Q606" s="111"/>
      <c r="R606" s="111"/>
      <c r="S606" s="104"/>
      <c r="T606" s="104"/>
      <c r="U606" s="104"/>
      <c r="V606" s="104"/>
      <c r="W606" s="104"/>
      <c r="X606" s="104"/>
      <c r="Y606" s="104"/>
      <c r="Z606" s="20"/>
      <c r="AA606" s="20"/>
      <c r="AB606" s="104"/>
      <c r="AC606" s="120"/>
      <c r="AD606" s="104"/>
      <c r="AE606" s="25" t="str">
        <f t="shared" si="12"/>
        <v/>
      </c>
      <c r="AF606" s="104"/>
      <c r="AG606"/>
    </row>
    <row r="607" spans="1:33" ht="60" customHeight="1">
      <c r="A607" s="53"/>
      <c r="B607" s="31" t="str">
        <f>IF('PCA Licit, Dispensa, Inexi'!$A607="","",VLOOKUP(A607,dados!$A$1:$B$24,2,FALSE))</f>
        <v/>
      </c>
      <c r="C607" s="109"/>
      <c r="D607" s="58"/>
      <c r="E607" s="109"/>
      <c r="F607" s="20"/>
      <c r="G607" s="104"/>
      <c r="H607" s="104"/>
      <c r="I607" s="169"/>
      <c r="J607" s="55"/>
      <c r="K607" s="103"/>
      <c r="L607" s="328"/>
      <c r="M607" s="53"/>
      <c r="N607" s="53"/>
      <c r="O607" s="53"/>
      <c r="P607" s="53"/>
      <c r="Q607" s="111"/>
      <c r="R607" s="111"/>
      <c r="S607" s="104"/>
      <c r="T607" s="104"/>
      <c r="U607" s="104"/>
      <c r="V607" s="104"/>
      <c r="W607" s="104"/>
      <c r="X607" s="104"/>
      <c r="Y607" s="104"/>
      <c r="Z607" s="20"/>
      <c r="AA607" s="20"/>
      <c r="AB607" s="104"/>
      <c r="AC607" s="120"/>
      <c r="AD607" s="104"/>
      <c r="AE607" s="25" t="str">
        <f t="shared" si="12"/>
        <v/>
      </c>
      <c r="AF607" s="104"/>
      <c r="AG607"/>
    </row>
    <row r="608" spans="1:33" ht="60" customHeight="1">
      <c r="A608" s="53"/>
      <c r="B608" s="31" t="str">
        <f>IF('PCA Licit, Dispensa, Inexi'!$A608="","",VLOOKUP(A608,dados!$A$1:$B$24,2,FALSE))</f>
        <v/>
      </c>
      <c r="C608" s="109"/>
      <c r="D608" s="58"/>
      <c r="E608" s="109"/>
      <c r="F608" s="20"/>
      <c r="G608" s="104"/>
      <c r="H608" s="104"/>
      <c r="I608" s="169"/>
      <c r="J608" s="55"/>
      <c r="K608" s="103"/>
      <c r="L608" s="328"/>
      <c r="M608" s="53"/>
      <c r="N608" s="53"/>
      <c r="O608" s="53"/>
      <c r="P608" s="53"/>
      <c r="Q608" s="111"/>
      <c r="R608" s="111"/>
      <c r="S608" s="104"/>
      <c r="T608" s="104"/>
      <c r="U608" s="104"/>
      <c r="V608" s="104"/>
      <c r="W608" s="104"/>
      <c r="X608" s="104"/>
      <c r="Y608" s="104"/>
      <c r="Z608" s="20"/>
      <c r="AA608" s="20"/>
      <c r="AB608" s="104"/>
      <c r="AC608" s="120"/>
      <c r="AD608" s="104"/>
      <c r="AE608" s="25" t="str">
        <f t="shared" si="12"/>
        <v/>
      </c>
      <c r="AF608" s="104"/>
      <c r="AG608"/>
    </row>
    <row r="609" spans="1:33" ht="60" customHeight="1">
      <c r="A609" s="53"/>
      <c r="B609" s="31" t="str">
        <f>IF('PCA Licit, Dispensa, Inexi'!$A609="","",VLOOKUP(A609,dados!$A$1:$B$24,2,FALSE))</f>
        <v/>
      </c>
      <c r="C609" s="109"/>
      <c r="D609" s="58"/>
      <c r="E609" s="109"/>
      <c r="F609" s="20"/>
      <c r="G609" s="104"/>
      <c r="H609" s="104"/>
      <c r="I609" s="169"/>
      <c r="J609" s="55"/>
      <c r="K609" s="103"/>
      <c r="L609" s="328"/>
      <c r="M609" s="53"/>
      <c r="N609" s="53"/>
      <c r="O609" s="53"/>
      <c r="P609" s="53"/>
      <c r="Q609" s="111"/>
      <c r="R609" s="111"/>
      <c r="S609" s="104"/>
      <c r="T609" s="104"/>
      <c r="U609" s="104"/>
      <c r="V609" s="104"/>
      <c r="W609" s="104"/>
      <c r="X609" s="104"/>
      <c r="Y609" s="104"/>
      <c r="Z609" s="20"/>
      <c r="AA609" s="20"/>
      <c r="AB609" s="104"/>
      <c r="AC609" s="120"/>
      <c r="AD609" s="104"/>
      <c r="AE609" s="25" t="str">
        <f t="shared" si="12"/>
        <v/>
      </c>
      <c r="AF609" s="104"/>
      <c r="AG609"/>
    </row>
    <row r="610" spans="1:33" ht="60" customHeight="1">
      <c r="A610" s="53"/>
      <c r="B610" s="31" t="str">
        <f>IF('PCA Licit, Dispensa, Inexi'!$A610="","",VLOOKUP(A610,dados!$A$1:$B$24,2,FALSE))</f>
        <v/>
      </c>
      <c r="C610" s="109"/>
      <c r="D610" s="58"/>
      <c r="E610" s="109"/>
      <c r="F610" s="20"/>
      <c r="G610" s="104"/>
      <c r="H610" s="104"/>
      <c r="I610" s="169"/>
      <c r="J610" s="55"/>
      <c r="K610" s="103"/>
      <c r="L610" s="328"/>
      <c r="M610" s="53"/>
      <c r="N610" s="53"/>
      <c r="O610" s="53"/>
      <c r="P610" s="53"/>
      <c r="Q610" s="111"/>
      <c r="R610" s="111"/>
      <c r="S610" s="104"/>
      <c r="T610" s="104"/>
      <c r="U610" s="104"/>
      <c r="V610" s="104"/>
      <c r="W610" s="104"/>
      <c r="X610" s="104"/>
      <c r="Y610" s="104"/>
      <c r="Z610" s="20"/>
      <c r="AA610" s="20"/>
      <c r="AB610" s="104"/>
      <c r="AC610" s="120"/>
      <c r="AD610" s="104"/>
      <c r="AE610" s="25" t="str">
        <f t="shared" si="12"/>
        <v/>
      </c>
      <c r="AF610" s="104"/>
      <c r="AG610"/>
    </row>
    <row r="611" spans="1:33" ht="60" customHeight="1">
      <c r="A611" s="53"/>
      <c r="B611" s="31" t="str">
        <f>IF('PCA Licit, Dispensa, Inexi'!$A611="","",VLOOKUP(A611,dados!$A$1:$B$24,2,FALSE))</f>
        <v/>
      </c>
      <c r="C611" s="109"/>
      <c r="D611" s="58"/>
      <c r="E611" s="109"/>
      <c r="F611" s="20"/>
      <c r="G611" s="104"/>
      <c r="H611" s="104"/>
      <c r="I611" s="169"/>
      <c r="J611" s="55"/>
      <c r="K611" s="103"/>
      <c r="L611" s="328"/>
      <c r="M611" s="53"/>
      <c r="N611" s="53"/>
      <c r="O611" s="53"/>
      <c r="P611" s="53"/>
      <c r="Q611" s="111"/>
      <c r="R611" s="111"/>
      <c r="S611" s="104"/>
      <c r="T611" s="104"/>
      <c r="U611" s="104"/>
      <c r="V611" s="104"/>
      <c r="W611" s="104"/>
      <c r="X611" s="104"/>
      <c r="Y611" s="104"/>
      <c r="Z611" s="20"/>
      <c r="AA611" s="20"/>
      <c r="AB611" s="104"/>
      <c r="AC611" s="120"/>
      <c r="AD611" s="104"/>
      <c r="AE611" s="25" t="str">
        <f t="shared" si="12"/>
        <v/>
      </c>
      <c r="AF611" s="104"/>
      <c r="AG611"/>
    </row>
    <row r="612" spans="1:33" ht="60" customHeight="1">
      <c r="A612" s="53"/>
      <c r="B612" s="31" t="str">
        <f>IF('PCA Licit, Dispensa, Inexi'!$A612="","",VLOOKUP(A612,dados!$A$1:$B$24,2,FALSE))</f>
        <v/>
      </c>
      <c r="C612" s="109"/>
      <c r="D612" s="58"/>
      <c r="E612" s="109"/>
      <c r="F612" s="20"/>
      <c r="G612" s="104"/>
      <c r="H612" s="104"/>
      <c r="I612" s="169"/>
      <c r="J612" s="55"/>
      <c r="K612" s="103"/>
      <c r="L612" s="328"/>
      <c r="M612" s="53"/>
      <c r="N612" s="53"/>
      <c r="O612" s="53"/>
      <c r="P612" s="53"/>
      <c r="Q612" s="111"/>
      <c r="R612" s="111"/>
      <c r="S612" s="104"/>
      <c r="T612" s="104"/>
      <c r="U612" s="104"/>
      <c r="V612" s="104"/>
      <c r="W612" s="104"/>
      <c r="X612" s="104"/>
      <c r="Y612" s="104"/>
      <c r="Z612" s="20"/>
      <c r="AA612" s="20"/>
      <c r="AB612" s="104"/>
      <c r="AC612" s="120"/>
      <c r="AD612" s="104"/>
      <c r="AE612" s="25" t="str">
        <f t="shared" si="12"/>
        <v/>
      </c>
      <c r="AF612" s="104"/>
      <c r="AG612"/>
    </row>
    <row r="613" spans="1:33" ht="60" customHeight="1">
      <c r="A613" s="53"/>
      <c r="B613" s="31" t="str">
        <f>IF('PCA Licit, Dispensa, Inexi'!$A613="","",VLOOKUP(A613,dados!$A$1:$B$24,2,FALSE))</f>
        <v/>
      </c>
      <c r="C613" s="109"/>
      <c r="D613" s="58"/>
      <c r="E613" s="109"/>
      <c r="F613" s="20"/>
      <c r="G613" s="104"/>
      <c r="H613" s="104"/>
      <c r="I613" s="169"/>
      <c r="J613" s="55"/>
      <c r="K613" s="103"/>
      <c r="L613" s="328"/>
      <c r="M613" s="53"/>
      <c r="N613" s="53"/>
      <c r="O613" s="53"/>
      <c r="P613" s="53"/>
      <c r="Q613" s="111"/>
      <c r="R613" s="111"/>
      <c r="S613" s="104"/>
      <c r="T613" s="104"/>
      <c r="U613" s="104"/>
      <c r="V613" s="104"/>
      <c r="W613" s="104"/>
      <c r="X613" s="104"/>
      <c r="Y613" s="104"/>
      <c r="Z613" s="20"/>
      <c r="AA613" s="20"/>
      <c r="AB613" s="104"/>
      <c r="AC613" s="120"/>
      <c r="AD613" s="104"/>
      <c r="AE613" s="25" t="str">
        <f t="shared" si="12"/>
        <v/>
      </c>
      <c r="AF613" s="104"/>
      <c r="AG613"/>
    </row>
    <row r="614" spans="1:33" ht="60" customHeight="1">
      <c r="A614" s="53"/>
      <c r="B614" s="31" t="str">
        <f>IF('PCA Licit, Dispensa, Inexi'!$A614="","",VLOOKUP(A614,dados!$A$1:$B$24,2,FALSE))</f>
        <v/>
      </c>
      <c r="C614" s="109"/>
      <c r="D614" s="58"/>
      <c r="E614" s="109"/>
      <c r="F614" s="20"/>
      <c r="G614" s="104"/>
      <c r="H614" s="104"/>
      <c r="I614" s="169"/>
      <c r="J614" s="55"/>
      <c r="K614" s="103"/>
      <c r="L614" s="328"/>
      <c r="M614" s="53"/>
      <c r="N614" s="53"/>
      <c r="O614" s="53"/>
      <c r="P614" s="53"/>
      <c r="Q614" s="111"/>
      <c r="R614" s="111"/>
      <c r="S614" s="104"/>
      <c r="T614" s="104"/>
      <c r="U614" s="104"/>
      <c r="V614" s="104"/>
      <c r="W614" s="104"/>
      <c r="X614" s="104"/>
      <c r="Y614" s="104"/>
      <c r="Z614" s="20"/>
      <c r="AA614" s="20"/>
      <c r="AB614" s="104"/>
      <c r="AC614" s="120"/>
      <c r="AD614" s="104"/>
      <c r="AE614" s="25" t="str">
        <f t="shared" ref="AE614:AE668" si="13">IF(AD614="","",DATEDIF(X614,AD614,"d"))</f>
        <v/>
      </c>
      <c r="AF614" s="104"/>
      <c r="AG614"/>
    </row>
    <row r="615" spans="1:33" ht="60" customHeight="1">
      <c r="A615" s="53"/>
      <c r="B615" s="31" t="str">
        <f>IF('PCA Licit, Dispensa, Inexi'!$A615="","",VLOOKUP(A615,dados!$A$1:$B$24,2,FALSE))</f>
        <v/>
      </c>
      <c r="C615" s="109"/>
      <c r="D615" s="58"/>
      <c r="E615" s="109"/>
      <c r="F615" s="20"/>
      <c r="G615" s="104"/>
      <c r="H615" s="104"/>
      <c r="I615" s="169"/>
      <c r="J615" s="55"/>
      <c r="K615" s="103"/>
      <c r="L615" s="328"/>
      <c r="M615" s="53"/>
      <c r="N615" s="53"/>
      <c r="O615" s="53"/>
      <c r="P615" s="53"/>
      <c r="Q615" s="111"/>
      <c r="R615" s="111"/>
      <c r="S615" s="104"/>
      <c r="T615" s="104"/>
      <c r="U615" s="104"/>
      <c r="V615" s="104"/>
      <c r="W615" s="104"/>
      <c r="X615" s="104"/>
      <c r="Y615" s="104"/>
      <c r="Z615" s="20"/>
      <c r="AA615" s="20"/>
      <c r="AB615" s="104"/>
      <c r="AC615" s="120"/>
      <c r="AD615" s="104"/>
      <c r="AE615" s="25" t="str">
        <f t="shared" si="13"/>
        <v/>
      </c>
      <c r="AF615" s="104"/>
      <c r="AG615"/>
    </row>
    <row r="616" spans="1:33" ht="60" customHeight="1">
      <c r="A616" s="53"/>
      <c r="B616" s="31" t="str">
        <f>IF('PCA Licit, Dispensa, Inexi'!$A616="","",VLOOKUP(A616,dados!$A$1:$B$24,2,FALSE))</f>
        <v/>
      </c>
      <c r="C616" s="109"/>
      <c r="D616" s="58"/>
      <c r="E616" s="109"/>
      <c r="F616" s="20"/>
      <c r="G616" s="104"/>
      <c r="H616" s="104"/>
      <c r="I616" s="169"/>
      <c r="J616" s="55"/>
      <c r="K616" s="103"/>
      <c r="L616" s="328"/>
      <c r="M616" s="53"/>
      <c r="N616" s="53"/>
      <c r="O616" s="53"/>
      <c r="P616" s="53"/>
      <c r="Q616" s="111"/>
      <c r="R616" s="111"/>
      <c r="S616" s="104"/>
      <c r="T616" s="104"/>
      <c r="U616" s="104"/>
      <c r="V616" s="104"/>
      <c r="W616" s="104"/>
      <c r="X616" s="104"/>
      <c r="Y616" s="104"/>
      <c r="Z616" s="20"/>
      <c r="AA616" s="20"/>
      <c r="AB616" s="104"/>
      <c r="AC616" s="120"/>
      <c r="AD616" s="104"/>
      <c r="AE616" s="25" t="str">
        <f t="shared" si="13"/>
        <v/>
      </c>
      <c r="AF616" s="104"/>
      <c r="AG616"/>
    </row>
    <row r="617" spans="1:33" ht="60" customHeight="1">
      <c r="A617" s="53"/>
      <c r="B617" s="31" t="str">
        <f>IF('PCA Licit, Dispensa, Inexi'!$A617="","",VLOOKUP(A617,dados!$A$1:$B$24,2,FALSE))</f>
        <v/>
      </c>
      <c r="C617" s="109"/>
      <c r="D617" s="58"/>
      <c r="E617" s="109"/>
      <c r="F617" s="20"/>
      <c r="G617" s="104"/>
      <c r="H617" s="104"/>
      <c r="I617" s="169"/>
      <c r="J617" s="55"/>
      <c r="K617" s="103"/>
      <c r="L617" s="328"/>
      <c r="M617" s="53"/>
      <c r="N617" s="53"/>
      <c r="O617" s="53"/>
      <c r="P617" s="53"/>
      <c r="Q617" s="111"/>
      <c r="R617" s="111"/>
      <c r="S617" s="104"/>
      <c r="T617" s="104"/>
      <c r="U617" s="104"/>
      <c r="V617" s="104"/>
      <c r="W617" s="104"/>
      <c r="X617" s="104"/>
      <c r="Y617" s="104"/>
      <c r="Z617" s="20"/>
      <c r="AA617" s="20"/>
      <c r="AB617" s="104"/>
      <c r="AC617" s="120"/>
      <c r="AD617" s="104"/>
      <c r="AE617" s="25" t="str">
        <f t="shared" si="13"/>
        <v/>
      </c>
      <c r="AF617" s="104"/>
      <c r="AG617"/>
    </row>
    <row r="618" spans="1:33" ht="60" customHeight="1">
      <c r="A618" s="53"/>
      <c r="B618" s="31" t="str">
        <f>IF('PCA Licit, Dispensa, Inexi'!$A618="","",VLOOKUP(A618,dados!$A$1:$B$24,2,FALSE))</f>
        <v/>
      </c>
      <c r="C618" s="109"/>
      <c r="D618" s="58"/>
      <c r="E618" s="109"/>
      <c r="F618" s="20"/>
      <c r="G618" s="104"/>
      <c r="H618" s="104"/>
      <c r="I618" s="169"/>
      <c r="J618" s="55"/>
      <c r="K618" s="103"/>
      <c r="L618" s="328"/>
      <c r="M618" s="53"/>
      <c r="N618" s="53"/>
      <c r="O618" s="53"/>
      <c r="P618" s="53"/>
      <c r="Q618" s="111"/>
      <c r="R618" s="111"/>
      <c r="S618" s="104"/>
      <c r="T618" s="104"/>
      <c r="U618" s="104"/>
      <c r="V618" s="104"/>
      <c r="W618" s="104"/>
      <c r="X618" s="104"/>
      <c r="Y618" s="104"/>
      <c r="Z618" s="20"/>
      <c r="AA618" s="20"/>
      <c r="AB618" s="104"/>
      <c r="AC618" s="120"/>
      <c r="AD618" s="104"/>
      <c r="AE618" s="25" t="str">
        <f t="shared" si="13"/>
        <v/>
      </c>
      <c r="AF618" s="104"/>
      <c r="AG618"/>
    </row>
    <row r="619" spans="1:33" ht="60" customHeight="1">
      <c r="A619" s="53"/>
      <c r="B619" s="31" t="str">
        <f>IF('PCA Licit, Dispensa, Inexi'!$A619="","",VLOOKUP(A619,dados!$A$1:$B$24,2,FALSE))</f>
        <v/>
      </c>
      <c r="C619" s="109"/>
      <c r="D619" s="58"/>
      <c r="E619" s="109"/>
      <c r="F619" s="20"/>
      <c r="G619" s="104"/>
      <c r="H619" s="104"/>
      <c r="I619" s="169"/>
      <c r="J619" s="55"/>
      <c r="K619" s="103"/>
      <c r="L619" s="328"/>
      <c r="M619" s="53"/>
      <c r="N619" s="53"/>
      <c r="O619" s="53"/>
      <c r="P619" s="53"/>
      <c r="Q619" s="111"/>
      <c r="R619" s="111"/>
      <c r="S619" s="104"/>
      <c r="T619" s="104"/>
      <c r="U619" s="104"/>
      <c r="V619" s="104"/>
      <c r="W619" s="104"/>
      <c r="X619" s="104"/>
      <c r="Y619" s="104"/>
      <c r="Z619" s="20"/>
      <c r="AA619" s="20"/>
      <c r="AB619" s="104"/>
      <c r="AC619" s="120"/>
      <c r="AD619" s="104"/>
      <c r="AE619" s="25" t="str">
        <f t="shared" si="13"/>
        <v/>
      </c>
      <c r="AF619" s="104"/>
      <c r="AG619"/>
    </row>
    <row r="620" spans="1:33" ht="60" customHeight="1">
      <c r="A620" s="53"/>
      <c r="B620" s="31" t="str">
        <f>IF('PCA Licit, Dispensa, Inexi'!$A620="","",VLOOKUP(A620,dados!$A$1:$B$24,2,FALSE))</f>
        <v/>
      </c>
      <c r="C620" s="109"/>
      <c r="D620" s="58"/>
      <c r="E620" s="109"/>
      <c r="F620" s="20"/>
      <c r="G620" s="104"/>
      <c r="H620" s="104"/>
      <c r="I620" s="169"/>
      <c r="J620" s="55"/>
      <c r="K620" s="103"/>
      <c r="L620" s="328"/>
      <c r="M620" s="53"/>
      <c r="N620" s="53"/>
      <c r="O620" s="53"/>
      <c r="P620" s="53"/>
      <c r="Q620" s="111"/>
      <c r="R620" s="111"/>
      <c r="S620" s="104"/>
      <c r="T620" s="104"/>
      <c r="U620" s="104"/>
      <c r="V620" s="104"/>
      <c r="W620" s="104"/>
      <c r="X620" s="104"/>
      <c r="Y620" s="104"/>
      <c r="Z620" s="20"/>
      <c r="AA620" s="20"/>
      <c r="AB620" s="104"/>
      <c r="AC620" s="120"/>
      <c r="AD620" s="104"/>
      <c r="AE620" s="25" t="str">
        <f t="shared" si="13"/>
        <v/>
      </c>
      <c r="AF620" s="104"/>
      <c r="AG620"/>
    </row>
    <row r="621" spans="1:33" ht="60" customHeight="1">
      <c r="A621" s="53"/>
      <c r="B621" s="31" t="str">
        <f>IF('PCA Licit, Dispensa, Inexi'!$A621="","",VLOOKUP(A621,dados!$A$1:$B$24,2,FALSE))</f>
        <v/>
      </c>
      <c r="C621" s="109"/>
      <c r="D621" s="58"/>
      <c r="E621" s="109"/>
      <c r="F621" s="20"/>
      <c r="G621" s="104"/>
      <c r="H621" s="104"/>
      <c r="I621" s="169"/>
      <c r="J621" s="55"/>
      <c r="K621" s="103"/>
      <c r="L621" s="328"/>
      <c r="M621" s="53"/>
      <c r="N621" s="53"/>
      <c r="O621" s="53"/>
      <c r="P621" s="53"/>
      <c r="Q621" s="111"/>
      <c r="R621" s="111"/>
      <c r="S621" s="104"/>
      <c r="T621" s="104"/>
      <c r="U621" s="104"/>
      <c r="V621" s="104"/>
      <c r="W621" s="104"/>
      <c r="X621" s="104"/>
      <c r="Y621" s="104"/>
      <c r="Z621" s="20"/>
      <c r="AA621" s="20"/>
      <c r="AB621" s="104"/>
      <c r="AC621" s="120"/>
      <c r="AD621" s="104"/>
      <c r="AE621" s="25" t="str">
        <f t="shared" si="13"/>
        <v/>
      </c>
      <c r="AF621" s="104"/>
      <c r="AG621"/>
    </row>
    <row r="622" spans="1:33" ht="60" customHeight="1">
      <c r="A622" s="53"/>
      <c r="B622" s="31" t="str">
        <f>IF('PCA Licit, Dispensa, Inexi'!$A622="","",VLOOKUP(A622,dados!$A$1:$B$24,2,FALSE))</f>
        <v/>
      </c>
      <c r="C622" s="109"/>
      <c r="D622" s="58"/>
      <c r="E622" s="109"/>
      <c r="F622" s="20"/>
      <c r="G622" s="104"/>
      <c r="H622" s="104"/>
      <c r="I622" s="169"/>
      <c r="J622" s="55"/>
      <c r="K622" s="103"/>
      <c r="L622" s="328"/>
      <c r="M622" s="53"/>
      <c r="N622" s="53"/>
      <c r="O622" s="53"/>
      <c r="P622" s="53"/>
      <c r="Q622" s="111"/>
      <c r="R622" s="111"/>
      <c r="S622" s="104"/>
      <c r="T622" s="104"/>
      <c r="U622" s="104"/>
      <c r="V622" s="104"/>
      <c r="W622" s="104"/>
      <c r="X622" s="104"/>
      <c r="Y622" s="104"/>
      <c r="Z622" s="20"/>
      <c r="AA622" s="20"/>
      <c r="AB622" s="104"/>
      <c r="AC622" s="120"/>
      <c r="AD622" s="104"/>
      <c r="AE622" s="25" t="str">
        <f t="shared" si="13"/>
        <v/>
      </c>
      <c r="AF622" s="104"/>
      <c r="AG622"/>
    </row>
    <row r="623" spans="1:33" ht="60" customHeight="1">
      <c r="A623" s="53"/>
      <c r="B623" s="31" t="str">
        <f>IF('PCA Licit, Dispensa, Inexi'!$A623="","",VLOOKUP(A623,dados!$A$1:$B$24,2,FALSE))</f>
        <v/>
      </c>
      <c r="C623" s="109"/>
      <c r="D623" s="58"/>
      <c r="E623" s="109"/>
      <c r="F623" s="20"/>
      <c r="G623" s="104"/>
      <c r="H623" s="104"/>
      <c r="I623" s="169"/>
      <c r="J623" s="55"/>
      <c r="K623" s="103"/>
      <c r="L623" s="328"/>
      <c r="M623" s="53"/>
      <c r="N623" s="53"/>
      <c r="O623" s="53"/>
      <c r="P623" s="53"/>
      <c r="Q623" s="111"/>
      <c r="R623" s="111"/>
      <c r="S623" s="104"/>
      <c r="T623" s="104"/>
      <c r="U623" s="104"/>
      <c r="V623" s="104"/>
      <c r="W623" s="104"/>
      <c r="X623" s="104"/>
      <c r="Y623" s="104"/>
      <c r="Z623" s="20"/>
      <c r="AA623" s="20"/>
      <c r="AB623" s="104"/>
      <c r="AC623" s="120"/>
      <c r="AD623" s="104"/>
      <c r="AE623" s="25" t="str">
        <f t="shared" si="13"/>
        <v/>
      </c>
      <c r="AF623" s="104"/>
      <c r="AG623"/>
    </row>
    <row r="624" spans="1:33" ht="60" customHeight="1">
      <c r="A624" s="53"/>
      <c r="B624" s="31" t="str">
        <f>IF('PCA Licit, Dispensa, Inexi'!$A624="","",VLOOKUP(A624,dados!$A$1:$B$24,2,FALSE))</f>
        <v/>
      </c>
      <c r="C624" s="109"/>
      <c r="D624" s="58"/>
      <c r="E624" s="109"/>
      <c r="F624" s="20"/>
      <c r="G624" s="104"/>
      <c r="H624" s="104"/>
      <c r="I624" s="169"/>
      <c r="J624" s="55"/>
      <c r="K624" s="103"/>
      <c r="L624" s="328"/>
      <c r="M624" s="53"/>
      <c r="N624" s="53"/>
      <c r="O624" s="53"/>
      <c r="P624" s="53"/>
      <c r="Q624" s="111"/>
      <c r="R624" s="111"/>
      <c r="S624" s="104"/>
      <c r="T624" s="104"/>
      <c r="U624" s="104"/>
      <c r="V624" s="104"/>
      <c r="W624" s="104"/>
      <c r="X624" s="104"/>
      <c r="Y624" s="104"/>
      <c r="Z624" s="20"/>
      <c r="AA624" s="20"/>
      <c r="AB624" s="104"/>
      <c r="AC624" s="120"/>
      <c r="AD624" s="104"/>
      <c r="AE624" s="25" t="str">
        <f t="shared" si="13"/>
        <v/>
      </c>
      <c r="AF624" s="104"/>
      <c r="AG624"/>
    </row>
    <row r="625" spans="1:33" ht="60" customHeight="1">
      <c r="A625" s="53"/>
      <c r="B625" s="31" t="str">
        <f>IF('PCA Licit, Dispensa, Inexi'!$A625="","",VLOOKUP(A625,dados!$A$1:$B$24,2,FALSE))</f>
        <v/>
      </c>
      <c r="C625" s="109"/>
      <c r="D625" s="58"/>
      <c r="E625" s="109"/>
      <c r="F625" s="20"/>
      <c r="G625" s="104"/>
      <c r="H625" s="104"/>
      <c r="I625" s="169"/>
      <c r="J625" s="55"/>
      <c r="K625" s="103"/>
      <c r="L625" s="328"/>
      <c r="M625" s="53"/>
      <c r="N625" s="53"/>
      <c r="O625" s="53"/>
      <c r="P625" s="53"/>
      <c r="Q625" s="111"/>
      <c r="R625" s="111"/>
      <c r="S625" s="104"/>
      <c r="T625" s="104"/>
      <c r="U625" s="104"/>
      <c r="V625" s="104"/>
      <c r="W625" s="104"/>
      <c r="X625" s="104"/>
      <c r="Y625" s="104"/>
      <c r="Z625" s="20"/>
      <c r="AA625" s="20"/>
      <c r="AB625" s="104"/>
      <c r="AC625" s="120"/>
      <c r="AD625" s="104"/>
      <c r="AE625" s="25" t="str">
        <f t="shared" si="13"/>
        <v/>
      </c>
      <c r="AF625" s="104"/>
      <c r="AG625"/>
    </row>
    <row r="626" spans="1:33" ht="60" customHeight="1">
      <c r="A626" s="53"/>
      <c r="B626" s="31" t="str">
        <f>IF('PCA Licit, Dispensa, Inexi'!$A626="","",VLOOKUP(A626,dados!$A$1:$B$24,2,FALSE))</f>
        <v/>
      </c>
      <c r="C626" s="109"/>
      <c r="D626" s="58"/>
      <c r="E626" s="109"/>
      <c r="F626" s="20"/>
      <c r="G626" s="104"/>
      <c r="H626" s="104"/>
      <c r="I626" s="169"/>
      <c r="J626" s="55"/>
      <c r="K626" s="103"/>
      <c r="L626" s="328"/>
      <c r="M626" s="53"/>
      <c r="N626" s="53"/>
      <c r="O626" s="53"/>
      <c r="P626" s="53"/>
      <c r="Q626" s="111"/>
      <c r="R626" s="111"/>
      <c r="S626" s="104"/>
      <c r="T626" s="104"/>
      <c r="U626" s="104"/>
      <c r="V626" s="104"/>
      <c r="W626" s="104"/>
      <c r="X626" s="104"/>
      <c r="Y626" s="104"/>
      <c r="Z626" s="20"/>
      <c r="AA626" s="20"/>
      <c r="AB626" s="104"/>
      <c r="AC626" s="120"/>
      <c r="AD626" s="104"/>
      <c r="AE626" s="25" t="str">
        <f t="shared" si="13"/>
        <v/>
      </c>
      <c r="AF626" s="104"/>
      <c r="AG626"/>
    </row>
    <row r="627" spans="1:33" ht="60" customHeight="1">
      <c r="A627" s="53"/>
      <c r="B627" s="31" t="str">
        <f>IF('PCA Licit, Dispensa, Inexi'!$A627="","",VLOOKUP(A627,dados!$A$1:$B$24,2,FALSE))</f>
        <v/>
      </c>
      <c r="C627" s="109"/>
      <c r="D627" s="58"/>
      <c r="E627" s="109"/>
      <c r="F627" s="20"/>
      <c r="G627" s="104"/>
      <c r="H627" s="104"/>
      <c r="I627" s="169"/>
      <c r="J627" s="55"/>
      <c r="K627" s="103"/>
      <c r="L627" s="328"/>
      <c r="M627" s="53"/>
      <c r="N627" s="53"/>
      <c r="O627" s="53"/>
      <c r="P627" s="53"/>
      <c r="Q627" s="111"/>
      <c r="R627" s="111"/>
      <c r="S627" s="104"/>
      <c r="T627" s="104"/>
      <c r="U627" s="104"/>
      <c r="V627" s="104"/>
      <c r="W627" s="104"/>
      <c r="X627" s="104"/>
      <c r="Y627" s="104"/>
      <c r="Z627" s="20"/>
      <c r="AA627" s="20"/>
      <c r="AB627" s="104"/>
      <c r="AC627" s="120"/>
      <c r="AD627" s="104"/>
      <c r="AE627" s="25" t="str">
        <f t="shared" si="13"/>
        <v/>
      </c>
      <c r="AF627" s="104"/>
      <c r="AG627"/>
    </row>
    <row r="628" spans="1:33" ht="60" customHeight="1">
      <c r="A628" s="53"/>
      <c r="B628" s="31" t="str">
        <f>IF('PCA Licit, Dispensa, Inexi'!$A628="","",VLOOKUP(A628,dados!$A$1:$B$24,2,FALSE))</f>
        <v/>
      </c>
      <c r="C628" s="109"/>
      <c r="D628" s="58"/>
      <c r="E628" s="109"/>
      <c r="F628" s="20"/>
      <c r="G628" s="104"/>
      <c r="H628" s="104"/>
      <c r="I628" s="169"/>
      <c r="J628" s="55"/>
      <c r="K628" s="103"/>
      <c r="L628" s="328"/>
      <c r="M628" s="53"/>
      <c r="N628" s="53"/>
      <c r="O628" s="53"/>
      <c r="P628" s="53"/>
      <c r="Q628" s="111"/>
      <c r="R628" s="111"/>
      <c r="S628" s="104"/>
      <c r="T628" s="104"/>
      <c r="U628" s="104"/>
      <c r="V628" s="104"/>
      <c r="W628" s="104"/>
      <c r="X628" s="104"/>
      <c r="Y628" s="104"/>
      <c r="Z628" s="20"/>
      <c r="AA628" s="20"/>
      <c r="AB628" s="104"/>
      <c r="AC628" s="120"/>
      <c r="AD628" s="104"/>
      <c r="AE628" s="25" t="str">
        <f t="shared" si="13"/>
        <v/>
      </c>
      <c r="AF628" s="104"/>
      <c r="AG628"/>
    </row>
    <row r="629" spans="1:33" ht="60" customHeight="1">
      <c r="A629" s="53"/>
      <c r="B629" s="31" t="str">
        <f>IF('PCA Licit, Dispensa, Inexi'!$A629="","",VLOOKUP(A629,dados!$A$1:$B$24,2,FALSE))</f>
        <v/>
      </c>
      <c r="C629" s="109"/>
      <c r="D629" s="58"/>
      <c r="E629" s="109"/>
      <c r="F629" s="20"/>
      <c r="G629" s="104"/>
      <c r="H629" s="104"/>
      <c r="I629" s="169"/>
      <c r="J629" s="55"/>
      <c r="K629" s="103"/>
      <c r="L629" s="328"/>
      <c r="M629" s="53"/>
      <c r="N629" s="53"/>
      <c r="O629" s="53"/>
      <c r="P629" s="53"/>
      <c r="Q629" s="111"/>
      <c r="R629" s="111"/>
      <c r="S629" s="104"/>
      <c r="T629" s="104"/>
      <c r="U629" s="104"/>
      <c r="V629" s="104"/>
      <c r="W629" s="104"/>
      <c r="X629" s="104"/>
      <c r="Y629" s="104"/>
      <c r="Z629" s="20"/>
      <c r="AA629" s="20"/>
      <c r="AB629" s="104"/>
      <c r="AC629" s="120"/>
      <c r="AD629" s="104"/>
      <c r="AE629" s="25" t="str">
        <f t="shared" si="13"/>
        <v/>
      </c>
      <c r="AF629" s="104"/>
      <c r="AG629"/>
    </row>
    <row r="630" spans="1:33" ht="60" customHeight="1">
      <c r="A630" s="53"/>
      <c r="B630" s="31" t="str">
        <f>IF('PCA Licit, Dispensa, Inexi'!$A630="","",VLOOKUP(A630,dados!$A$1:$B$24,2,FALSE))</f>
        <v/>
      </c>
      <c r="C630" s="109"/>
      <c r="D630" s="58"/>
      <c r="E630" s="109"/>
      <c r="F630" s="20"/>
      <c r="G630" s="104"/>
      <c r="H630" s="104"/>
      <c r="I630" s="169"/>
      <c r="J630" s="55"/>
      <c r="K630" s="103"/>
      <c r="L630" s="328"/>
      <c r="M630" s="53"/>
      <c r="N630" s="53"/>
      <c r="O630" s="53"/>
      <c r="P630" s="53"/>
      <c r="Q630" s="111"/>
      <c r="R630" s="111"/>
      <c r="S630" s="104"/>
      <c r="T630" s="104"/>
      <c r="U630" s="104"/>
      <c r="V630" s="104"/>
      <c r="W630" s="104"/>
      <c r="X630" s="104"/>
      <c r="Y630" s="104"/>
      <c r="Z630" s="20"/>
      <c r="AA630" s="20"/>
      <c r="AB630" s="104"/>
      <c r="AC630" s="120"/>
      <c r="AD630" s="104"/>
      <c r="AE630" s="25" t="str">
        <f t="shared" si="13"/>
        <v/>
      </c>
      <c r="AF630" s="104"/>
      <c r="AG630"/>
    </row>
    <row r="631" spans="1:33" ht="60" customHeight="1">
      <c r="A631" s="53"/>
      <c r="B631" s="31" t="str">
        <f>IF('PCA Licit, Dispensa, Inexi'!$A631="","",VLOOKUP(A631,dados!$A$1:$B$24,2,FALSE))</f>
        <v/>
      </c>
      <c r="C631" s="109"/>
      <c r="D631" s="58"/>
      <c r="E631" s="109"/>
      <c r="F631" s="20"/>
      <c r="G631" s="104"/>
      <c r="H631" s="104"/>
      <c r="I631" s="169"/>
      <c r="J631" s="55"/>
      <c r="K631" s="103"/>
      <c r="L631" s="328"/>
      <c r="M631" s="53"/>
      <c r="N631" s="53"/>
      <c r="O631" s="53"/>
      <c r="P631" s="53"/>
      <c r="Q631" s="111"/>
      <c r="R631" s="111"/>
      <c r="S631" s="104"/>
      <c r="T631" s="104"/>
      <c r="U631" s="104"/>
      <c r="V631" s="104"/>
      <c r="W631" s="104"/>
      <c r="X631" s="104"/>
      <c r="Y631" s="104"/>
      <c r="Z631" s="20"/>
      <c r="AA631" s="20"/>
      <c r="AB631" s="104"/>
      <c r="AC631" s="120"/>
      <c r="AD631" s="104"/>
      <c r="AE631" s="25" t="str">
        <f t="shared" si="13"/>
        <v/>
      </c>
      <c r="AF631" s="104"/>
      <c r="AG631"/>
    </row>
    <row r="632" spans="1:33" ht="60" customHeight="1">
      <c r="A632" s="53"/>
      <c r="B632" s="31" t="str">
        <f>IF('PCA Licit, Dispensa, Inexi'!$A632="","",VLOOKUP(A632,dados!$A$1:$B$24,2,FALSE))</f>
        <v/>
      </c>
      <c r="C632" s="109"/>
      <c r="D632" s="58"/>
      <c r="E632" s="109"/>
      <c r="F632" s="20"/>
      <c r="G632" s="104"/>
      <c r="H632" s="104"/>
      <c r="I632" s="169"/>
      <c r="J632" s="55"/>
      <c r="K632" s="103"/>
      <c r="L632" s="328"/>
      <c r="M632" s="53"/>
      <c r="N632" s="53"/>
      <c r="O632" s="53"/>
      <c r="P632" s="53"/>
      <c r="Q632" s="111"/>
      <c r="R632" s="111"/>
      <c r="S632" s="104"/>
      <c r="T632" s="104"/>
      <c r="U632" s="104"/>
      <c r="V632" s="104"/>
      <c r="W632" s="104"/>
      <c r="X632" s="104"/>
      <c r="Y632" s="104"/>
      <c r="Z632" s="20"/>
      <c r="AA632" s="20"/>
      <c r="AB632" s="104"/>
      <c r="AC632" s="120"/>
      <c r="AD632" s="104"/>
      <c r="AE632" s="25" t="str">
        <f t="shared" si="13"/>
        <v/>
      </c>
      <c r="AF632" s="104"/>
      <c r="AG632"/>
    </row>
    <row r="633" spans="1:33" ht="60" customHeight="1">
      <c r="A633" s="53"/>
      <c r="B633" s="31" t="str">
        <f>IF('PCA Licit, Dispensa, Inexi'!$A633="","",VLOOKUP(A633,dados!$A$1:$B$24,2,FALSE))</f>
        <v/>
      </c>
      <c r="C633" s="109"/>
      <c r="D633" s="58"/>
      <c r="E633" s="109"/>
      <c r="F633" s="20"/>
      <c r="G633" s="104"/>
      <c r="H633" s="104"/>
      <c r="I633" s="169"/>
      <c r="J633" s="55"/>
      <c r="K633" s="103"/>
      <c r="L633" s="328"/>
      <c r="M633" s="53"/>
      <c r="N633" s="53"/>
      <c r="O633" s="53"/>
      <c r="P633" s="53"/>
      <c r="Q633" s="111"/>
      <c r="R633" s="111"/>
      <c r="S633" s="104"/>
      <c r="T633" s="104"/>
      <c r="U633" s="104"/>
      <c r="V633" s="104"/>
      <c r="W633" s="104"/>
      <c r="X633" s="104"/>
      <c r="Y633" s="104"/>
      <c r="Z633" s="20"/>
      <c r="AA633" s="20"/>
      <c r="AB633" s="104"/>
      <c r="AC633" s="120"/>
      <c r="AD633" s="104"/>
      <c r="AE633" s="25" t="str">
        <f t="shared" si="13"/>
        <v/>
      </c>
      <c r="AF633" s="104"/>
      <c r="AG633"/>
    </row>
    <row r="634" spans="1:33" ht="60" customHeight="1">
      <c r="A634" s="53"/>
      <c r="B634" s="31" t="str">
        <f>IF('PCA Licit, Dispensa, Inexi'!$A634="","",VLOOKUP(A634,dados!$A$1:$B$24,2,FALSE))</f>
        <v/>
      </c>
      <c r="C634" s="109"/>
      <c r="D634" s="58"/>
      <c r="E634" s="109"/>
      <c r="F634" s="20"/>
      <c r="G634" s="104"/>
      <c r="H634" s="104"/>
      <c r="I634" s="169"/>
      <c r="J634" s="55"/>
      <c r="K634" s="103"/>
      <c r="L634" s="328"/>
      <c r="M634" s="53"/>
      <c r="N634" s="53"/>
      <c r="O634" s="53"/>
      <c r="P634" s="53"/>
      <c r="Q634" s="111"/>
      <c r="R634" s="111"/>
      <c r="S634" s="104"/>
      <c r="T634" s="104"/>
      <c r="U634" s="104"/>
      <c r="V634" s="104"/>
      <c r="W634" s="104"/>
      <c r="X634" s="104"/>
      <c r="Y634" s="104"/>
      <c r="Z634" s="20"/>
      <c r="AA634" s="20"/>
      <c r="AB634" s="104"/>
      <c r="AC634" s="120"/>
      <c r="AD634" s="104"/>
      <c r="AE634" s="25" t="str">
        <f t="shared" si="13"/>
        <v/>
      </c>
      <c r="AF634" s="104"/>
      <c r="AG634"/>
    </row>
    <row r="635" spans="1:33" ht="60" customHeight="1">
      <c r="A635" s="53"/>
      <c r="B635" s="31" t="str">
        <f>IF('PCA Licit, Dispensa, Inexi'!$A635="","",VLOOKUP(A635,dados!$A$1:$B$24,2,FALSE))</f>
        <v/>
      </c>
      <c r="C635" s="109"/>
      <c r="D635" s="58"/>
      <c r="E635" s="109"/>
      <c r="F635" s="20"/>
      <c r="G635" s="104"/>
      <c r="H635" s="104"/>
      <c r="I635" s="169"/>
      <c r="J635" s="55"/>
      <c r="K635" s="103"/>
      <c r="L635" s="328"/>
      <c r="M635" s="53"/>
      <c r="N635" s="53"/>
      <c r="O635" s="53"/>
      <c r="P635" s="53"/>
      <c r="Q635" s="111"/>
      <c r="R635" s="111"/>
      <c r="S635" s="104"/>
      <c r="T635" s="104"/>
      <c r="U635" s="104"/>
      <c r="V635" s="104"/>
      <c r="W635" s="104"/>
      <c r="X635" s="104"/>
      <c r="Y635" s="104"/>
      <c r="Z635" s="20"/>
      <c r="AA635" s="20"/>
      <c r="AB635" s="104"/>
      <c r="AC635" s="120"/>
      <c r="AD635" s="104"/>
      <c r="AE635" s="25" t="str">
        <f t="shared" si="13"/>
        <v/>
      </c>
      <c r="AF635" s="104"/>
      <c r="AG635"/>
    </row>
    <row r="636" spans="1:33" ht="60" customHeight="1">
      <c r="A636" s="53"/>
      <c r="B636" s="31" t="str">
        <f>IF('PCA Licit, Dispensa, Inexi'!$A636="","",VLOOKUP(A636,dados!$A$1:$B$24,2,FALSE))</f>
        <v/>
      </c>
      <c r="C636" s="109"/>
      <c r="D636" s="58"/>
      <c r="E636" s="109"/>
      <c r="F636" s="20"/>
      <c r="G636" s="104"/>
      <c r="H636" s="104"/>
      <c r="I636" s="169"/>
      <c r="J636" s="55"/>
      <c r="K636" s="103"/>
      <c r="L636" s="328"/>
      <c r="M636" s="53"/>
      <c r="N636" s="53"/>
      <c r="O636" s="53"/>
      <c r="P636" s="53"/>
      <c r="Q636" s="111"/>
      <c r="R636" s="111"/>
      <c r="S636" s="104"/>
      <c r="T636" s="104"/>
      <c r="U636" s="104"/>
      <c r="V636" s="104"/>
      <c r="W636" s="104"/>
      <c r="X636" s="104"/>
      <c r="Y636" s="104"/>
      <c r="Z636" s="20"/>
      <c r="AA636" s="20"/>
      <c r="AB636" s="104"/>
      <c r="AC636" s="120"/>
      <c r="AD636" s="104"/>
      <c r="AE636" s="25" t="str">
        <f t="shared" si="13"/>
        <v/>
      </c>
      <c r="AF636" s="104"/>
      <c r="AG636"/>
    </row>
    <row r="637" spans="1:33" ht="60" customHeight="1">
      <c r="A637" s="53"/>
      <c r="B637" s="31" t="str">
        <f>IF('PCA Licit, Dispensa, Inexi'!$A637="","",VLOOKUP(A637,dados!$A$1:$B$24,2,FALSE))</f>
        <v/>
      </c>
      <c r="C637" s="109"/>
      <c r="D637" s="58"/>
      <c r="E637" s="109"/>
      <c r="F637" s="20"/>
      <c r="G637" s="104"/>
      <c r="H637" s="104"/>
      <c r="I637" s="169"/>
      <c r="J637" s="55"/>
      <c r="K637" s="103"/>
      <c r="L637" s="328"/>
      <c r="M637" s="53"/>
      <c r="N637" s="53"/>
      <c r="O637" s="53"/>
      <c r="P637" s="53"/>
      <c r="Q637" s="111"/>
      <c r="R637" s="111"/>
      <c r="S637" s="104"/>
      <c r="T637" s="104"/>
      <c r="U637" s="104"/>
      <c r="V637" s="104"/>
      <c r="W637" s="104"/>
      <c r="X637" s="104"/>
      <c r="Y637" s="104"/>
      <c r="Z637" s="20"/>
      <c r="AA637" s="20"/>
      <c r="AB637" s="104"/>
      <c r="AC637" s="120"/>
      <c r="AD637" s="104"/>
      <c r="AE637" s="25" t="str">
        <f t="shared" si="13"/>
        <v/>
      </c>
      <c r="AF637" s="104"/>
      <c r="AG637"/>
    </row>
    <row r="638" spans="1:33" ht="60" customHeight="1">
      <c r="A638" s="53"/>
      <c r="B638" s="31" t="str">
        <f>IF('PCA Licit, Dispensa, Inexi'!$A638="","",VLOOKUP(A638,dados!$A$1:$B$24,2,FALSE))</f>
        <v/>
      </c>
      <c r="C638" s="109"/>
      <c r="D638" s="58"/>
      <c r="E638" s="109"/>
      <c r="F638" s="20"/>
      <c r="G638" s="104"/>
      <c r="H638" s="104"/>
      <c r="I638" s="169"/>
      <c r="J638" s="55"/>
      <c r="K638" s="103"/>
      <c r="L638" s="328"/>
      <c r="M638" s="53"/>
      <c r="N638" s="53"/>
      <c r="O638" s="53"/>
      <c r="P638" s="53"/>
      <c r="Q638" s="111"/>
      <c r="R638" s="111"/>
      <c r="S638" s="104"/>
      <c r="T638" s="104"/>
      <c r="U638" s="104"/>
      <c r="V638" s="104"/>
      <c r="W638" s="104"/>
      <c r="X638" s="104"/>
      <c r="Y638" s="104"/>
      <c r="Z638" s="20"/>
      <c r="AA638" s="20"/>
      <c r="AB638" s="104"/>
      <c r="AC638" s="120"/>
      <c r="AD638" s="104"/>
      <c r="AE638" s="25" t="str">
        <f t="shared" si="13"/>
        <v/>
      </c>
      <c r="AF638" s="104"/>
      <c r="AG638"/>
    </row>
    <row r="639" spans="1:33" ht="60" customHeight="1">
      <c r="A639" s="53"/>
      <c r="B639" s="31" t="str">
        <f>IF('PCA Licit, Dispensa, Inexi'!$A639="","",VLOOKUP(A639,dados!$A$1:$B$24,2,FALSE))</f>
        <v/>
      </c>
      <c r="C639" s="109"/>
      <c r="D639" s="58"/>
      <c r="E639" s="109"/>
      <c r="F639" s="20"/>
      <c r="G639" s="104"/>
      <c r="H639" s="104"/>
      <c r="I639" s="169"/>
      <c r="J639" s="55"/>
      <c r="K639" s="103"/>
      <c r="L639" s="328"/>
      <c r="M639" s="53"/>
      <c r="N639" s="53"/>
      <c r="O639" s="53"/>
      <c r="P639" s="53"/>
      <c r="Q639" s="111"/>
      <c r="R639" s="111"/>
      <c r="S639" s="104"/>
      <c r="T639" s="104"/>
      <c r="U639" s="104"/>
      <c r="V639" s="104"/>
      <c r="W639" s="104"/>
      <c r="X639" s="104"/>
      <c r="Y639" s="104"/>
      <c r="Z639" s="20"/>
      <c r="AA639" s="20"/>
      <c r="AB639" s="104"/>
      <c r="AC639" s="120"/>
      <c r="AD639" s="104"/>
      <c r="AE639" s="25" t="str">
        <f t="shared" si="13"/>
        <v/>
      </c>
      <c r="AF639" s="104"/>
      <c r="AG639"/>
    </row>
    <row r="640" spans="1:33" ht="60" customHeight="1">
      <c r="A640" s="53"/>
      <c r="B640" s="31" t="str">
        <f>IF('PCA Licit, Dispensa, Inexi'!$A640="","",VLOOKUP(A640,dados!$A$1:$B$24,2,FALSE))</f>
        <v/>
      </c>
      <c r="C640" s="109"/>
      <c r="D640" s="58"/>
      <c r="E640" s="109"/>
      <c r="F640" s="20"/>
      <c r="G640" s="104"/>
      <c r="H640" s="104"/>
      <c r="I640" s="169"/>
      <c r="J640" s="55"/>
      <c r="K640" s="103"/>
      <c r="L640" s="328"/>
      <c r="M640" s="53"/>
      <c r="N640" s="53"/>
      <c r="O640" s="53"/>
      <c r="P640" s="53"/>
      <c r="Q640" s="111"/>
      <c r="R640" s="111"/>
      <c r="S640" s="104"/>
      <c r="T640" s="104"/>
      <c r="U640" s="104"/>
      <c r="V640" s="104"/>
      <c r="W640" s="104"/>
      <c r="X640" s="104"/>
      <c r="Y640" s="104"/>
      <c r="Z640" s="20"/>
      <c r="AA640" s="20"/>
      <c r="AB640" s="104"/>
      <c r="AC640" s="120"/>
      <c r="AD640" s="104"/>
      <c r="AE640" s="25" t="str">
        <f t="shared" si="13"/>
        <v/>
      </c>
      <c r="AF640" s="104"/>
      <c r="AG640"/>
    </row>
    <row r="641" spans="1:33" ht="60" customHeight="1">
      <c r="A641" s="53"/>
      <c r="B641" s="31" t="str">
        <f>IF('PCA Licit, Dispensa, Inexi'!$A641="","",VLOOKUP(A641,dados!$A$1:$B$24,2,FALSE))</f>
        <v/>
      </c>
      <c r="C641" s="109"/>
      <c r="D641" s="58"/>
      <c r="E641" s="109"/>
      <c r="F641" s="20"/>
      <c r="G641" s="104"/>
      <c r="H641" s="104"/>
      <c r="I641" s="169"/>
      <c r="J641" s="55"/>
      <c r="K641" s="103"/>
      <c r="L641" s="328"/>
      <c r="M641" s="53"/>
      <c r="N641" s="53"/>
      <c r="O641" s="53"/>
      <c r="P641" s="53"/>
      <c r="Q641" s="111"/>
      <c r="R641" s="111"/>
      <c r="S641" s="104"/>
      <c r="T641" s="104"/>
      <c r="U641" s="104"/>
      <c r="V641" s="104"/>
      <c r="W641" s="104"/>
      <c r="X641" s="104"/>
      <c r="Y641" s="104"/>
      <c r="Z641" s="20"/>
      <c r="AA641" s="20"/>
      <c r="AB641" s="104"/>
      <c r="AC641" s="120"/>
      <c r="AD641" s="104"/>
      <c r="AE641" s="25" t="str">
        <f t="shared" si="13"/>
        <v/>
      </c>
      <c r="AF641" s="104"/>
      <c r="AG641"/>
    </row>
    <row r="642" spans="1:33" ht="60" customHeight="1">
      <c r="A642" s="53"/>
      <c r="B642" s="31" t="str">
        <f>IF('PCA Licit, Dispensa, Inexi'!$A642="","",VLOOKUP(A642,dados!$A$1:$B$24,2,FALSE))</f>
        <v/>
      </c>
      <c r="C642" s="109"/>
      <c r="D642" s="58"/>
      <c r="E642" s="109"/>
      <c r="F642" s="20"/>
      <c r="G642" s="104"/>
      <c r="H642" s="104"/>
      <c r="I642" s="169"/>
      <c r="J642" s="55"/>
      <c r="K642" s="103"/>
      <c r="L642" s="328"/>
      <c r="M642" s="53"/>
      <c r="N642" s="53"/>
      <c r="O642" s="53"/>
      <c r="P642" s="53"/>
      <c r="Q642" s="111"/>
      <c r="R642" s="111"/>
      <c r="S642" s="104"/>
      <c r="T642" s="104"/>
      <c r="U642" s="104"/>
      <c r="V642" s="104"/>
      <c r="W642" s="104"/>
      <c r="X642" s="104"/>
      <c r="Y642" s="104"/>
      <c r="Z642" s="20"/>
      <c r="AA642" s="20"/>
      <c r="AB642" s="104"/>
      <c r="AC642" s="120"/>
      <c r="AD642" s="104"/>
      <c r="AE642" s="25" t="str">
        <f t="shared" si="13"/>
        <v/>
      </c>
      <c r="AF642" s="104"/>
      <c r="AG642"/>
    </row>
    <row r="643" spans="1:33" ht="60" customHeight="1">
      <c r="A643" s="53"/>
      <c r="B643" s="31" t="str">
        <f>IF('PCA Licit, Dispensa, Inexi'!$A643="","",VLOOKUP(A643,dados!$A$1:$B$24,2,FALSE))</f>
        <v/>
      </c>
      <c r="C643" s="109"/>
      <c r="D643" s="58"/>
      <c r="E643" s="109"/>
      <c r="F643" s="20"/>
      <c r="G643" s="104"/>
      <c r="H643" s="104"/>
      <c r="I643" s="169"/>
      <c r="J643" s="55"/>
      <c r="K643" s="103"/>
      <c r="L643" s="328"/>
      <c r="M643" s="53"/>
      <c r="N643" s="53"/>
      <c r="O643" s="53"/>
      <c r="P643" s="53"/>
      <c r="Q643" s="111"/>
      <c r="R643" s="111"/>
      <c r="S643" s="104"/>
      <c r="T643" s="104"/>
      <c r="U643" s="104"/>
      <c r="V643" s="104"/>
      <c r="W643" s="104"/>
      <c r="X643" s="104"/>
      <c r="Y643" s="104"/>
      <c r="Z643" s="20"/>
      <c r="AA643" s="20"/>
      <c r="AB643" s="104"/>
      <c r="AC643" s="120"/>
      <c r="AD643" s="104"/>
      <c r="AE643" s="25" t="str">
        <f t="shared" si="13"/>
        <v/>
      </c>
      <c r="AF643" s="104"/>
      <c r="AG643"/>
    </row>
    <row r="644" spans="1:33" ht="60" customHeight="1">
      <c r="A644" s="53"/>
      <c r="B644" s="31" t="str">
        <f>IF('PCA Licit, Dispensa, Inexi'!$A644="","",VLOOKUP(A644,dados!$A$1:$B$24,2,FALSE))</f>
        <v/>
      </c>
      <c r="C644" s="109"/>
      <c r="D644" s="58"/>
      <c r="E644" s="109"/>
      <c r="F644" s="20"/>
      <c r="G644" s="104"/>
      <c r="H644" s="104"/>
      <c r="I644" s="169"/>
      <c r="J644" s="55"/>
      <c r="K644" s="103"/>
      <c r="L644" s="328"/>
      <c r="M644" s="53"/>
      <c r="N644" s="53"/>
      <c r="O644" s="53"/>
      <c r="P644" s="53"/>
      <c r="Q644" s="111"/>
      <c r="R644" s="111"/>
      <c r="S644" s="104"/>
      <c r="T644" s="104"/>
      <c r="U644" s="104"/>
      <c r="V644" s="104"/>
      <c r="W644" s="104"/>
      <c r="X644" s="104"/>
      <c r="Y644" s="104"/>
      <c r="Z644" s="20"/>
      <c r="AA644" s="20"/>
      <c r="AB644" s="104"/>
      <c r="AC644" s="120"/>
      <c r="AD644" s="104"/>
      <c r="AE644" s="25" t="str">
        <f t="shared" si="13"/>
        <v/>
      </c>
      <c r="AF644" s="104"/>
      <c r="AG644"/>
    </row>
    <row r="645" spans="1:33" ht="60" customHeight="1">
      <c r="A645" s="53"/>
      <c r="B645" s="31" t="str">
        <f>IF('PCA Licit, Dispensa, Inexi'!$A645="","",VLOOKUP(A645,dados!$A$1:$B$24,2,FALSE))</f>
        <v/>
      </c>
      <c r="C645" s="109"/>
      <c r="D645" s="58"/>
      <c r="E645" s="109"/>
      <c r="F645" s="20"/>
      <c r="G645" s="104"/>
      <c r="H645" s="104"/>
      <c r="I645" s="169"/>
      <c r="J645" s="55"/>
      <c r="K645" s="103"/>
      <c r="L645" s="328"/>
      <c r="M645" s="53"/>
      <c r="N645" s="53"/>
      <c r="O645" s="53"/>
      <c r="P645" s="53"/>
      <c r="Q645" s="111"/>
      <c r="R645" s="111"/>
      <c r="S645" s="104"/>
      <c r="T645" s="104"/>
      <c r="U645" s="104"/>
      <c r="V645" s="104"/>
      <c r="W645" s="104"/>
      <c r="X645" s="104"/>
      <c r="Y645" s="104"/>
      <c r="Z645" s="20"/>
      <c r="AA645" s="20"/>
      <c r="AB645" s="104"/>
      <c r="AC645" s="120"/>
      <c r="AD645" s="104"/>
      <c r="AE645" s="25" t="str">
        <f t="shared" si="13"/>
        <v/>
      </c>
      <c r="AF645" s="104"/>
      <c r="AG645"/>
    </row>
    <row r="646" spans="1:33" ht="60" customHeight="1">
      <c r="A646" s="53"/>
      <c r="B646" s="31" t="str">
        <f>IF('PCA Licit, Dispensa, Inexi'!$A646="","",VLOOKUP(A646,dados!$A$1:$B$24,2,FALSE))</f>
        <v/>
      </c>
      <c r="C646" s="109"/>
      <c r="D646" s="58"/>
      <c r="E646" s="109"/>
      <c r="F646" s="20"/>
      <c r="G646" s="104"/>
      <c r="H646" s="104"/>
      <c r="I646" s="169"/>
      <c r="J646" s="55"/>
      <c r="K646" s="103"/>
      <c r="L646" s="328"/>
      <c r="M646" s="53"/>
      <c r="N646" s="53"/>
      <c r="O646" s="53"/>
      <c r="P646" s="53"/>
      <c r="Q646" s="111"/>
      <c r="R646" s="111"/>
      <c r="S646" s="104"/>
      <c r="T646" s="104"/>
      <c r="U646" s="104"/>
      <c r="V646" s="104"/>
      <c r="W646" s="104"/>
      <c r="X646" s="104"/>
      <c r="Y646" s="104"/>
      <c r="Z646" s="20"/>
      <c r="AA646" s="20"/>
      <c r="AB646" s="104"/>
      <c r="AC646" s="120"/>
      <c r="AD646" s="104"/>
      <c r="AE646" s="25" t="str">
        <f t="shared" si="13"/>
        <v/>
      </c>
      <c r="AF646" s="104"/>
      <c r="AG646"/>
    </row>
    <row r="647" spans="1:33" ht="60" customHeight="1">
      <c r="A647" s="53"/>
      <c r="B647" s="31" t="str">
        <f>IF('PCA Licit, Dispensa, Inexi'!$A647="","",VLOOKUP(A647,dados!$A$1:$B$24,2,FALSE))</f>
        <v/>
      </c>
      <c r="C647" s="109"/>
      <c r="D647" s="58"/>
      <c r="E647" s="109"/>
      <c r="F647" s="20"/>
      <c r="G647" s="104"/>
      <c r="H647" s="104"/>
      <c r="I647" s="169"/>
      <c r="J647" s="55"/>
      <c r="K647" s="103"/>
      <c r="L647" s="328"/>
      <c r="M647" s="53"/>
      <c r="N647" s="53"/>
      <c r="O647" s="53"/>
      <c r="P647" s="53"/>
      <c r="Q647" s="111"/>
      <c r="R647" s="111"/>
      <c r="S647" s="104"/>
      <c r="T647" s="104"/>
      <c r="U647" s="104"/>
      <c r="V647" s="104"/>
      <c r="W647" s="104"/>
      <c r="X647" s="104"/>
      <c r="Y647" s="104"/>
      <c r="Z647" s="20"/>
      <c r="AA647" s="20"/>
      <c r="AB647" s="104"/>
      <c r="AC647" s="120"/>
      <c r="AD647" s="104"/>
      <c r="AE647" s="25" t="str">
        <f t="shared" si="13"/>
        <v/>
      </c>
      <c r="AF647" s="104"/>
      <c r="AG647"/>
    </row>
    <row r="648" spans="1:33" ht="60" customHeight="1">
      <c r="A648" s="53"/>
      <c r="B648" s="31" t="str">
        <f>IF('PCA Licit, Dispensa, Inexi'!$A648="","",VLOOKUP(A648,dados!$A$1:$B$24,2,FALSE))</f>
        <v/>
      </c>
      <c r="C648" s="109"/>
      <c r="D648" s="58"/>
      <c r="E648" s="109"/>
      <c r="F648" s="20"/>
      <c r="G648" s="104"/>
      <c r="H648" s="104"/>
      <c r="I648" s="169"/>
      <c r="J648" s="55"/>
      <c r="K648" s="103"/>
      <c r="L648" s="328"/>
      <c r="M648" s="53"/>
      <c r="N648" s="53"/>
      <c r="O648" s="53"/>
      <c r="P648" s="53"/>
      <c r="Q648" s="111"/>
      <c r="R648" s="111"/>
      <c r="S648" s="104"/>
      <c r="T648" s="104"/>
      <c r="U648" s="104"/>
      <c r="V648" s="104"/>
      <c r="W648" s="104"/>
      <c r="X648" s="104"/>
      <c r="Y648" s="104"/>
      <c r="Z648" s="20"/>
      <c r="AA648" s="20"/>
      <c r="AB648" s="104"/>
      <c r="AC648" s="120"/>
      <c r="AD648" s="104"/>
      <c r="AE648" s="25" t="str">
        <f t="shared" si="13"/>
        <v/>
      </c>
      <c r="AF648" s="104"/>
      <c r="AG648"/>
    </row>
    <row r="649" spans="1:33" ht="60" customHeight="1">
      <c r="A649" s="53"/>
      <c r="B649" s="31" t="str">
        <f>IF('PCA Licit, Dispensa, Inexi'!$A649="","",VLOOKUP(A649,dados!$A$1:$B$24,2,FALSE))</f>
        <v/>
      </c>
      <c r="C649" s="109"/>
      <c r="D649" s="58"/>
      <c r="E649" s="109"/>
      <c r="F649" s="20"/>
      <c r="G649" s="104"/>
      <c r="H649" s="104"/>
      <c r="I649" s="169"/>
      <c r="J649" s="55"/>
      <c r="K649" s="103"/>
      <c r="L649" s="328"/>
      <c r="M649" s="53"/>
      <c r="N649" s="53"/>
      <c r="O649" s="53"/>
      <c r="P649" s="53"/>
      <c r="Q649" s="111"/>
      <c r="R649" s="111"/>
      <c r="S649" s="104"/>
      <c r="T649" s="104"/>
      <c r="U649" s="104"/>
      <c r="V649" s="104"/>
      <c r="W649" s="104"/>
      <c r="X649" s="104"/>
      <c r="Y649" s="104"/>
      <c r="Z649" s="20"/>
      <c r="AA649" s="20"/>
      <c r="AB649" s="104"/>
      <c r="AC649" s="120"/>
      <c r="AD649" s="104"/>
      <c r="AE649" s="25" t="str">
        <f t="shared" si="13"/>
        <v/>
      </c>
      <c r="AF649" s="104"/>
      <c r="AG649"/>
    </row>
    <row r="650" spans="1:33" ht="60" customHeight="1">
      <c r="A650" s="53"/>
      <c r="B650" s="31" t="str">
        <f>IF('PCA Licit, Dispensa, Inexi'!$A650="","",VLOOKUP(A650,dados!$A$1:$B$24,2,FALSE))</f>
        <v/>
      </c>
      <c r="C650" s="109"/>
      <c r="D650" s="58"/>
      <c r="E650" s="109"/>
      <c r="F650" s="20"/>
      <c r="G650" s="104"/>
      <c r="H650" s="104"/>
      <c r="I650" s="169"/>
      <c r="J650" s="55"/>
      <c r="K650" s="103"/>
      <c r="L650" s="328"/>
      <c r="M650" s="53"/>
      <c r="N650" s="53"/>
      <c r="O650" s="53"/>
      <c r="P650" s="53"/>
      <c r="Q650" s="111"/>
      <c r="R650" s="111"/>
      <c r="S650" s="104"/>
      <c r="T650" s="104"/>
      <c r="U650" s="104"/>
      <c r="V650" s="104"/>
      <c r="W650" s="104"/>
      <c r="X650" s="104"/>
      <c r="Y650" s="104"/>
      <c r="Z650" s="20"/>
      <c r="AA650" s="20"/>
      <c r="AB650" s="104"/>
      <c r="AC650" s="120"/>
      <c r="AD650" s="104"/>
      <c r="AE650" s="25" t="str">
        <f t="shared" si="13"/>
        <v/>
      </c>
      <c r="AF650" s="104"/>
      <c r="AG650"/>
    </row>
    <row r="651" spans="1:33" ht="60" customHeight="1">
      <c r="A651" s="53"/>
      <c r="B651" s="31" t="str">
        <f>IF('PCA Licit, Dispensa, Inexi'!$A651="","",VLOOKUP(A651,dados!$A$1:$B$24,2,FALSE))</f>
        <v/>
      </c>
      <c r="C651" s="109"/>
      <c r="D651" s="58"/>
      <c r="E651" s="109"/>
      <c r="F651" s="20"/>
      <c r="G651" s="104"/>
      <c r="H651" s="104"/>
      <c r="I651" s="169"/>
      <c r="J651" s="55"/>
      <c r="K651" s="103"/>
      <c r="L651" s="328"/>
      <c r="M651" s="53"/>
      <c r="N651" s="53"/>
      <c r="O651" s="53"/>
      <c r="P651" s="53"/>
      <c r="Q651" s="111"/>
      <c r="R651" s="111"/>
      <c r="S651" s="104"/>
      <c r="T651" s="104"/>
      <c r="U651" s="104"/>
      <c r="V651" s="104"/>
      <c r="W651" s="104"/>
      <c r="X651" s="104"/>
      <c r="Y651" s="104"/>
      <c r="Z651" s="20"/>
      <c r="AA651" s="20"/>
      <c r="AB651" s="104"/>
      <c r="AC651" s="120"/>
      <c r="AD651" s="104"/>
      <c r="AE651" s="25" t="str">
        <f t="shared" si="13"/>
        <v/>
      </c>
      <c r="AF651" s="104"/>
      <c r="AG651"/>
    </row>
    <row r="652" spans="1:33" ht="60" customHeight="1">
      <c r="A652" s="53"/>
      <c r="B652" s="31" t="str">
        <f>IF('PCA Licit, Dispensa, Inexi'!$A652="","",VLOOKUP(A652,dados!$A$1:$B$24,2,FALSE))</f>
        <v/>
      </c>
      <c r="C652" s="109"/>
      <c r="D652" s="58"/>
      <c r="E652" s="109"/>
      <c r="F652" s="20"/>
      <c r="G652" s="104"/>
      <c r="H652" s="104"/>
      <c r="I652" s="169"/>
      <c r="J652" s="55"/>
      <c r="K652" s="103"/>
      <c r="L652" s="328"/>
      <c r="M652" s="53"/>
      <c r="N652" s="53"/>
      <c r="O652" s="53"/>
      <c r="P652" s="53"/>
      <c r="Q652" s="111"/>
      <c r="R652" s="111"/>
      <c r="S652" s="104"/>
      <c r="T652" s="104"/>
      <c r="U652" s="104"/>
      <c r="V652" s="104"/>
      <c r="W652" s="104"/>
      <c r="X652" s="104"/>
      <c r="Y652" s="104"/>
      <c r="Z652" s="20"/>
      <c r="AA652" s="20"/>
      <c r="AB652" s="104"/>
      <c r="AC652" s="120"/>
      <c r="AD652" s="104"/>
      <c r="AE652" s="25" t="str">
        <f t="shared" si="13"/>
        <v/>
      </c>
      <c r="AF652" s="104"/>
      <c r="AG652"/>
    </row>
    <row r="653" spans="1:33" ht="60" customHeight="1">
      <c r="A653" s="53"/>
      <c r="B653" s="31" t="str">
        <f>IF('PCA Licit, Dispensa, Inexi'!$A653="","",VLOOKUP(A653,dados!$A$1:$B$24,2,FALSE))</f>
        <v/>
      </c>
      <c r="C653" s="109"/>
      <c r="D653" s="58"/>
      <c r="E653" s="109"/>
      <c r="F653" s="20"/>
      <c r="G653" s="104"/>
      <c r="H653" s="104"/>
      <c r="I653" s="169"/>
      <c r="J653" s="55"/>
      <c r="K653" s="103"/>
      <c r="L653" s="328"/>
      <c r="M653" s="53"/>
      <c r="N653" s="53"/>
      <c r="O653" s="53"/>
      <c r="P653" s="53"/>
      <c r="Q653" s="111"/>
      <c r="R653" s="111"/>
      <c r="S653" s="104"/>
      <c r="T653" s="104"/>
      <c r="U653" s="104"/>
      <c r="V653" s="104"/>
      <c r="W653" s="104"/>
      <c r="X653" s="104"/>
      <c r="Y653" s="104"/>
      <c r="Z653" s="20"/>
      <c r="AA653" s="20"/>
      <c r="AB653" s="104"/>
      <c r="AC653" s="120"/>
      <c r="AD653" s="104"/>
      <c r="AE653" s="25" t="str">
        <f t="shared" si="13"/>
        <v/>
      </c>
      <c r="AF653" s="104"/>
      <c r="AG653"/>
    </row>
    <row r="654" spans="1:33" ht="60" customHeight="1">
      <c r="A654" s="53"/>
      <c r="B654" s="31" t="str">
        <f>IF('PCA Licit, Dispensa, Inexi'!$A654="","",VLOOKUP(A654,dados!$A$1:$B$24,2,FALSE))</f>
        <v/>
      </c>
      <c r="C654" s="109"/>
      <c r="D654" s="58"/>
      <c r="E654" s="109"/>
      <c r="F654" s="20"/>
      <c r="G654" s="104"/>
      <c r="H654" s="104"/>
      <c r="I654" s="169"/>
      <c r="J654" s="55"/>
      <c r="K654" s="103"/>
      <c r="L654" s="328"/>
      <c r="M654" s="53"/>
      <c r="N654" s="53"/>
      <c r="O654" s="53"/>
      <c r="P654" s="53"/>
      <c r="Q654" s="111"/>
      <c r="R654" s="111"/>
      <c r="S654" s="104"/>
      <c r="T654" s="104"/>
      <c r="U654" s="104"/>
      <c r="V654" s="104"/>
      <c r="W654" s="104"/>
      <c r="X654" s="104"/>
      <c r="Y654" s="104"/>
      <c r="Z654" s="20"/>
      <c r="AA654" s="20"/>
      <c r="AB654" s="104"/>
      <c r="AC654" s="120"/>
      <c r="AD654" s="104"/>
      <c r="AE654" s="25" t="str">
        <f t="shared" si="13"/>
        <v/>
      </c>
      <c r="AF654" s="104"/>
      <c r="AG654"/>
    </row>
    <row r="655" spans="1:33" ht="60" customHeight="1">
      <c r="A655" s="53"/>
      <c r="B655" s="31" t="str">
        <f>IF('PCA Licit, Dispensa, Inexi'!$A655="","",VLOOKUP(A655,dados!$A$1:$B$24,2,FALSE))</f>
        <v/>
      </c>
      <c r="C655" s="109"/>
      <c r="D655" s="58"/>
      <c r="E655" s="109"/>
      <c r="F655" s="20"/>
      <c r="G655" s="104"/>
      <c r="H655" s="104"/>
      <c r="I655" s="169"/>
      <c r="J655" s="55"/>
      <c r="K655" s="103"/>
      <c r="L655" s="328"/>
      <c r="M655" s="53"/>
      <c r="N655" s="53"/>
      <c r="O655" s="53"/>
      <c r="P655" s="53"/>
      <c r="Q655" s="111"/>
      <c r="R655" s="111"/>
      <c r="S655" s="104"/>
      <c r="T655" s="104"/>
      <c r="U655" s="104"/>
      <c r="V655" s="104"/>
      <c r="W655" s="104"/>
      <c r="X655" s="104"/>
      <c r="Y655" s="104"/>
      <c r="Z655" s="20"/>
      <c r="AA655" s="20"/>
      <c r="AB655" s="104"/>
      <c r="AC655" s="120"/>
      <c r="AD655" s="104"/>
      <c r="AE655" s="25" t="str">
        <f t="shared" si="13"/>
        <v/>
      </c>
      <c r="AF655" s="104"/>
      <c r="AG655"/>
    </row>
    <row r="656" spans="1:33" ht="60" customHeight="1">
      <c r="A656" s="53"/>
      <c r="B656" s="31" t="str">
        <f>IF('PCA Licit, Dispensa, Inexi'!$A656="","",VLOOKUP(A656,dados!$A$1:$B$24,2,FALSE))</f>
        <v/>
      </c>
      <c r="C656" s="109"/>
      <c r="D656" s="58"/>
      <c r="E656" s="109"/>
      <c r="F656" s="20"/>
      <c r="G656" s="104"/>
      <c r="H656" s="104"/>
      <c r="I656" s="169"/>
      <c r="J656" s="55"/>
      <c r="K656" s="103"/>
      <c r="L656" s="328"/>
      <c r="M656" s="53"/>
      <c r="N656" s="53"/>
      <c r="O656" s="53"/>
      <c r="P656" s="53"/>
      <c r="Q656" s="111"/>
      <c r="R656" s="111"/>
      <c r="S656" s="104"/>
      <c r="T656" s="104"/>
      <c r="U656" s="104"/>
      <c r="V656" s="104"/>
      <c r="W656" s="104"/>
      <c r="X656" s="104"/>
      <c r="Y656" s="104"/>
      <c r="Z656" s="20"/>
      <c r="AA656" s="20"/>
      <c r="AB656" s="104"/>
      <c r="AC656" s="120"/>
      <c r="AD656" s="104"/>
      <c r="AE656" s="25" t="str">
        <f t="shared" si="13"/>
        <v/>
      </c>
      <c r="AF656" s="104"/>
      <c r="AG656"/>
    </row>
    <row r="657" spans="1:33" ht="60" customHeight="1">
      <c r="A657" s="53"/>
      <c r="B657" s="31" t="str">
        <f>IF('PCA Licit, Dispensa, Inexi'!$A657="","",VLOOKUP(A657,dados!$A$1:$B$24,2,FALSE))</f>
        <v/>
      </c>
      <c r="C657" s="109"/>
      <c r="D657" s="58"/>
      <c r="E657" s="109"/>
      <c r="F657" s="20"/>
      <c r="G657" s="104"/>
      <c r="H657" s="104"/>
      <c r="I657" s="169"/>
      <c r="J657" s="55"/>
      <c r="K657" s="103"/>
      <c r="L657" s="328"/>
      <c r="M657" s="53"/>
      <c r="N657" s="53"/>
      <c r="O657" s="53"/>
      <c r="P657" s="53"/>
      <c r="Q657" s="111"/>
      <c r="R657" s="111"/>
      <c r="S657" s="104"/>
      <c r="T657" s="104"/>
      <c r="U657" s="104"/>
      <c r="V657" s="104"/>
      <c r="W657" s="104"/>
      <c r="X657" s="104"/>
      <c r="Y657" s="104"/>
      <c r="Z657" s="20"/>
      <c r="AA657" s="20"/>
      <c r="AB657" s="104"/>
      <c r="AC657" s="120"/>
      <c r="AD657" s="104"/>
      <c r="AE657" s="25" t="str">
        <f t="shared" si="13"/>
        <v/>
      </c>
      <c r="AF657" s="104"/>
      <c r="AG657"/>
    </row>
    <row r="658" spans="1:33" ht="60" customHeight="1">
      <c r="A658" s="53"/>
      <c r="B658" s="31" t="str">
        <f>IF('PCA Licit, Dispensa, Inexi'!$A658="","",VLOOKUP(A658,dados!$A$1:$B$24,2,FALSE))</f>
        <v/>
      </c>
      <c r="C658" s="109"/>
      <c r="D658" s="58"/>
      <c r="E658" s="109"/>
      <c r="F658" s="20"/>
      <c r="G658" s="104"/>
      <c r="H658" s="104"/>
      <c r="I658" s="169"/>
      <c r="J658" s="55"/>
      <c r="K658" s="103"/>
      <c r="L658" s="328"/>
      <c r="M658" s="53"/>
      <c r="N658" s="53"/>
      <c r="O658" s="53"/>
      <c r="P658" s="53"/>
      <c r="Q658" s="111"/>
      <c r="R658" s="111"/>
      <c r="S658" s="104"/>
      <c r="T658" s="104"/>
      <c r="U658" s="104"/>
      <c r="V658" s="104"/>
      <c r="W658" s="104"/>
      <c r="X658" s="104"/>
      <c r="Y658" s="104"/>
      <c r="Z658" s="20"/>
      <c r="AA658" s="20"/>
      <c r="AB658" s="104"/>
      <c r="AC658" s="120"/>
      <c r="AD658" s="104"/>
      <c r="AE658" s="25" t="str">
        <f t="shared" si="13"/>
        <v/>
      </c>
      <c r="AF658" s="104"/>
      <c r="AG658"/>
    </row>
    <row r="659" spans="1:33" ht="60" customHeight="1">
      <c r="A659" s="53"/>
      <c r="B659" s="31" t="str">
        <f>IF('PCA Licit, Dispensa, Inexi'!$A659="","",VLOOKUP(A659,dados!$A$1:$B$24,2,FALSE))</f>
        <v/>
      </c>
      <c r="C659" s="109"/>
      <c r="D659" s="58"/>
      <c r="E659" s="109"/>
      <c r="F659" s="20"/>
      <c r="G659" s="104"/>
      <c r="H659" s="104"/>
      <c r="I659" s="169"/>
      <c r="J659" s="55"/>
      <c r="K659" s="103"/>
      <c r="L659" s="328"/>
      <c r="M659" s="53"/>
      <c r="N659" s="53"/>
      <c r="O659" s="53"/>
      <c r="P659" s="53"/>
      <c r="Q659" s="111"/>
      <c r="R659" s="111"/>
      <c r="S659" s="104"/>
      <c r="T659" s="104"/>
      <c r="U659" s="104"/>
      <c r="V659" s="104"/>
      <c r="W659" s="104"/>
      <c r="X659" s="104"/>
      <c r="Y659" s="104"/>
      <c r="Z659" s="20"/>
      <c r="AA659" s="20"/>
      <c r="AB659" s="104"/>
      <c r="AC659" s="120"/>
      <c r="AD659" s="104"/>
      <c r="AE659" s="25" t="str">
        <f t="shared" si="13"/>
        <v/>
      </c>
      <c r="AF659" s="104"/>
      <c r="AG659"/>
    </row>
    <row r="660" spans="1:33" ht="60" customHeight="1">
      <c r="A660" s="53"/>
      <c r="B660" s="31" t="str">
        <f>IF('PCA Licit, Dispensa, Inexi'!$A660="","",VLOOKUP(A660,dados!$A$1:$B$24,2,FALSE))</f>
        <v/>
      </c>
      <c r="C660" s="109"/>
      <c r="D660" s="58"/>
      <c r="E660" s="109"/>
      <c r="F660" s="20"/>
      <c r="G660" s="104"/>
      <c r="H660" s="104"/>
      <c r="I660" s="169"/>
      <c r="J660" s="55"/>
      <c r="K660" s="103"/>
      <c r="L660" s="328"/>
      <c r="M660" s="53"/>
      <c r="N660" s="53"/>
      <c r="O660" s="53"/>
      <c r="P660" s="53"/>
      <c r="Q660" s="111"/>
      <c r="R660" s="111"/>
      <c r="S660" s="104"/>
      <c r="T660" s="104"/>
      <c r="U660" s="104"/>
      <c r="V660" s="104"/>
      <c r="W660" s="104"/>
      <c r="X660" s="104"/>
      <c r="Y660" s="104"/>
      <c r="Z660" s="20"/>
      <c r="AA660" s="20"/>
      <c r="AB660" s="104"/>
      <c r="AC660" s="120"/>
      <c r="AD660" s="104"/>
      <c r="AE660" s="25" t="str">
        <f t="shared" si="13"/>
        <v/>
      </c>
      <c r="AF660" s="104"/>
      <c r="AG660"/>
    </row>
    <row r="661" spans="1:33" ht="60" customHeight="1">
      <c r="A661" s="53"/>
      <c r="B661" s="31" t="str">
        <f>IF('PCA Licit, Dispensa, Inexi'!$A661="","",VLOOKUP(A661,dados!$A$1:$B$24,2,FALSE))</f>
        <v/>
      </c>
      <c r="C661" s="109"/>
      <c r="D661" s="58"/>
      <c r="E661" s="109"/>
      <c r="F661" s="20"/>
      <c r="G661" s="104"/>
      <c r="H661" s="104"/>
      <c r="I661" s="169"/>
      <c r="J661" s="55"/>
      <c r="K661" s="103"/>
      <c r="L661" s="328"/>
      <c r="M661" s="53"/>
      <c r="N661" s="53"/>
      <c r="O661" s="53"/>
      <c r="P661" s="53"/>
      <c r="Q661" s="111"/>
      <c r="R661" s="111"/>
      <c r="S661" s="104"/>
      <c r="T661" s="104"/>
      <c r="U661" s="104"/>
      <c r="V661" s="104"/>
      <c r="W661" s="104"/>
      <c r="X661" s="104"/>
      <c r="Y661" s="104"/>
      <c r="Z661" s="20"/>
      <c r="AA661" s="20"/>
      <c r="AB661" s="104"/>
      <c r="AC661" s="120"/>
      <c r="AD661" s="104"/>
      <c r="AE661" s="25" t="str">
        <f t="shared" si="13"/>
        <v/>
      </c>
      <c r="AF661" s="104"/>
      <c r="AG661"/>
    </row>
    <row r="662" spans="1:33" ht="60" customHeight="1">
      <c r="A662" s="53"/>
      <c r="B662" s="31" t="str">
        <f>IF('PCA Licit, Dispensa, Inexi'!$A662="","",VLOOKUP(A662,dados!$A$1:$B$24,2,FALSE))</f>
        <v/>
      </c>
      <c r="C662" s="109"/>
      <c r="D662" s="58"/>
      <c r="E662" s="109"/>
      <c r="F662" s="20"/>
      <c r="G662" s="104"/>
      <c r="H662" s="104"/>
      <c r="I662" s="169"/>
      <c r="J662" s="55"/>
      <c r="K662" s="103"/>
      <c r="L662" s="328"/>
      <c r="M662" s="53"/>
      <c r="N662" s="53"/>
      <c r="O662" s="53"/>
      <c r="P662" s="53"/>
      <c r="Q662" s="111"/>
      <c r="R662" s="111"/>
      <c r="S662" s="104"/>
      <c r="T662" s="104"/>
      <c r="U662" s="104"/>
      <c r="V662" s="104"/>
      <c r="W662" s="104"/>
      <c r="X662" s="104"/>
      <c r="Y662" s="104"/>
      <c r="Z662" s="20"/>
      <c r="AA662" s="20"/>
      <c r="AB662" s="104"/>
      <c r="AC662" s="120"/>
      <c r="AD662" s="104"/>
      <c r="AE662" s="25" t="str">
        <f t="shared" si="13"/>
        <v/>
      </c>
      <c r="AF662" s="104"/>
      <c r="AG662"/>
    </row>
    <row r="663" spans="1:33" ht="60" customHeight="1">
      <c r="A663" s="53"/>
      <c r="B663" s="31" t="str">
        <f>IF('PCA Licit, Dispensa, Inexi'!$A663="","",VLOOKUP(A663,dados!$A$1:$B$24,2,FALSE))</f>
        <v/>
      </c>
      <c r="C663" s="109"/>
      <c r="D663" s="58"/>
      <c r="E663" s="109"/>
      <c r="F663" s="20"/>
      <c r="G663" s="104"/>
      <c r="H663" s="104"/>
      <c r="I663" s="169"/>
      <c r="J663" s="55"/>
      <c r="K663" s="103"/>
      <c r="L663" s="328"/>
      <c r="M663" s="53"/>
      <c r="N663" s="53"/>
      <c r="O663" s="53"/>
      <c r="P663" s="53"/>
      <c r="Q663" s="111"/>
      <c r="R663" s="111"/>
      <c r="S663" s="104"/>
      <c r="T663" s="104"/>
      <c r="U663" s="104"/>
      <c r="V663" s="104"/>
      <c r="W663" s="104"/>
      <c r="X663" s="104"/>
      <c r="Y663" s="104"/>
      <c r="Z663" s="20"/>
      <c r="AA663" s="20"/>
      <c r="AB663" s="104"/>
      <c r="AC663" s="120"/>
      <c r="AD663" s="104"/>
      <c r="AE663" s="25" t="str">
        <f t="shared" si="13"/>
        <v/>
      </c>
      <c r="AF663" s="104"/>
      <c r="AG663"/>
    </row>
    <row r="664" spans="1:33" ht="60" customHeight="1">
      <c r="A664" s="53"/>
      <c r="B664" s="31" t="str">
        <f>IF('PCA Licit, Dispensa, Inexi'!$A664="","",VLOOKUP(A664,dados!$A$1:$B$24,2,FALSE))</f>
        <v/>
      </c>
      <c r="C664" s="109"/>
      <c r="D664" s="58"/>
      <c r="E664" s="109"/>
      <c r="F664" s="20"/>
      <c r="G664" s="104"/>
      <c r="H664" s="104"/>
      <c r="I664" s="169"/>
      <c r="J664" s="55"/>
      <c r="K664" s="103"/>
      <c r="L664" s="328"/>
      <c r="M664" s="53"/>
      <c r="N664" s="53"/>
      <c r="O664" s="53"/>
      <c r="P664" s="53"/>
      <c r="Q664" s="111"/>
      <c r="R664" s="111"/>
      <c r="S664" s="104"/>
      <c r="T664" s="104"/>
      <c r="U664" s="104"/>
      <c r="V664" s="104"/>
      <c r="W664" s="104"/>
      <c r="X664" s="104"/>
      <c r="Y664" s="104"/>
      <c r="Z664" s="20"/>
      <c r="AA664" s="20"/>
      <c r="AB664" s="104"/>
      <c r="AC664" s="120"/>
      <c r="AD664" s="104"/>
      <c r="AE664" s="25" t="str">
        <f t="shared" si="13"/>
        <v/>
      </c>
      <c r="AF664" s="104"/>
      <c r="AG664"/>
    </row>
    <row r="665" spans="1:33" ht="60" customHeight="1">
      <c r="A665" s="53"/>
      <c r="B665" s="31" t="str">
        <f>IF('PCA Licit, Dispensa, Inexi'!$A665="","",VLOOKUP(A665,dados!$A$1:$B$24,2,FALSE))</f>
        <v/>
      </c>
      <c r="C665" s="109"/>
      <c r="D665" s="58"/>
      <c r="E665" s="109"/>
      <c r="F665" s="20"/>
      <c r="G665" s="104"/>
      <c r="H665" s="104"/>
      <c r="I665" s="169"/>
      <c r="J665" s="55"/>
      <c r="K665" s="103"/>
      <c r="L665" s="328"/>
      <c r="M665" s="53"/>
      <c r="N665" s="53"/>
      <c r="O665" s="53"/>
      <c r="P665" s="53"/>
      <c r="Q665" s="111"/>
      <c r="R665" s="111"/>
      <c r="S665" s="104"/>
      <c r="T665" s="104"/>
      <c r="U665" s="104"/>
      <c r="V665" s="104"/>
      <c r="W665" s="104"/>
      <c r="X665" s="104"/>
      <c r="Y665" s="104"/>
      <c r="Z665" s="20"/>
      <c r="AA665" s="20"/>
      <c r="AB665" s="104"/>
      <c r="AC665" s="120"/>
      <c r="AD665" s="104"/>
      <c r="AE665" s="25" t="str">
        <f t="shared" si="13"/>
        <v/>
      </c>
      <c r="AF665" s="104"/>
      <c r="AG665"/>
    </row>
    <row r="666" spans="1:33" ht="60" customHeight="1">
      <c r="A666" s="53"/>
      <c r="B666" s="31" t="str">
        <f>IF('PCA Licit, Dispensa, Inexi'!$A666="","",VLOOKUP(A666,dados!$A$1:$B$24,2,FALSE))</f>
        <v/>
      </c>
      <c r="C666" s="109"/>
      <c r="D666" s="58"/>
      <c r="E666" s="109"/>
      <c r="F666" s="20"/>
      <c r="G666" s="104"/>
      <c r="H666" s="104"/>
      <c r="I666" s="169"/>
      <c r="J666" s="55"/>
      <c r="K666" s="103"/>
      <c r="L666" s="328"/>
      <c r="M666" s="53"/>
      <c r="N666" s="53"/>
      <c r="O666" s="53"/>
      <c r="P666" s="53"/>
      <c r="Q666" s="111"/>
      <c r="R666" s="111"/>
      <c r="S666" s="104"/>
      <c r="T666" s="104"/>
      <c r="U666" s="104"/>
      <c r="V666" s="104"/>
      <c r="W666" s="104"/>
      <c r="X666" s="104"/>
      <c r="Y666" s="104"/>
      <c r="Z666" s="20"/>
      <c r="AA666" s="20"/>
      <c r="AB666" s="104"/>
      <c r="AC666" s="120"/>
      <c r="AD666" s="104"/>
      <c r="AE666" s="25" t="str">
        <f t="shared" si="13"/>
        <v/>
      </c>
      <c r="AF666" s="104"/>
      <c r="AG666"/>
    </row>
    <row r="667" spans="1:33" ht="60" customHeight="1">
      <c r="A667" s="53"/>
      <c r="B667" s="31" t="str">
        <f>IF('PCA Licit, Dispensa, Inexi'!$A667="","",VLOOKUP(A667,dados!$A$1:$B$24,2,FALSE))</f>
        <v/>
      </c>
      <c r="C667" s="109"/>
      <c r="D667" s="58"/>
      <c r="E667" s="109"/>
      <c r="F667" s="20"/>
      <c r="G667" s="104"/>
      <c r="H667" s="104"/>
      <c r="I667" s="169"/>
      <c r="J667" s="55"/>
      <c r="K667" s="103"/>
      <c r="L667" s="328"/>
      <c r="M667" s="53"/>
      <c r="N667" s="53"/>
      <c r="O667" s="53"/>
      <c r="P667" s="53"/>
      <c r="Q667" s="111"/>
      <c r="R667" s="111"/>
      <c r="S667" s="104"/>
      <c r="T667" s="104"/>
      <c r="U667" s="104"/>
      <c r="V667" s="104"/>
      <c r="W667" s="104"/>
      <c r="X667" s="104"/>
      <c r="Y667" s="104"/>
      <c r="Z667" s="20"/>
      <c r="AA667" s="20"/>
      <c r="AB667" s="104"/>
      <c r="AC667" s="120"/>
      <c r="AD667" s="104"/>
      <c r="AE667" s="25" t="str">
        <f t="shared" si="13"/>
        <v/>
      </c>
      <c r="AF667" s="104"/>
      <c r="AG667"/>
    </row>
    <row r="668" spans="1:33" ht="78.75" customHeight="1">
      <c r="A668" s="53"/>
      <c r="B668" s="31" t="str">
        <f>IF('PCA Licit, Dispensa, Inexi'!$A668="","",VLOOKUP(A668,dados!$A$1:$B$24,2,FALSE))</f>
        <v/>
      </c>
      <c r="C668" s="109"/>
      <c r="D668" s="58"/>
      <c r="E668" s="109"/>
      <c r="F668" s="20"/>
      <c r="G668" s="104"/>
      <c r="H668" s="104"/>
      <c r="I668" s="169"/>
      <c r="J668" s="55"/>
      <c r="K668" s="103"/>
      <c r="L668" s="328"/>
      <c r="M668" s="53"/>
      <c r="N668" s="53"/>
      <c r="O668" s="53"/>
      <c r="P668" s="53"/>
      <c r="Q668" s="111"/>
      <c r="R668" s="111"/>
      <c r="S668" s="104"/>
      <c r="T668" s="104"/>
      <c r="U668" s="104"/>
      <c r="V668" s="104"/>
      <c r="W668" s="104"/>
      <c r="X668" s="104"/>
      <c r="Y668" s="104"/>
      <c r="Z668" s="20"/>
      <c r="AA668" s="20"/>
      <c r="AB668" s="104"/>
      <c r="AC668" s="120"/>
      <c r="AD668" s="104"/>
      <c r="AE668" s="25" t="str">
        <f t="shared" si="13"/>
        <v/>
      </c>
      <c r="AF668" s="104"/>
      <c r="AG668"/>
    </row>
    <row r="1047352" ht="15" customHeight="1"/>
  </sheetData>
  <autoFilter ref="A1:AG668" xr:uid="{00000000-0001-0000-0500-000000000000}"/>
  <customSheetViews>
    <customSheetView guid="{EFB6D5DC-B5CD-4D35-B56B-1850FBDDD077}" filter="1" showAutoFilter="1">
      <pageMargins left="0" right="0" top="0" bottom="0" header="0" footer="0"/>
      <autoFilter ref="A1:A1000" xr:uid="{4748DDAC-04CF-4028-A39A-5AD5A92A5CD2}"/>
    </customSheetView>
  </customSheetViews>
  <phoneticPr fontId="23" type="noConversion"/>
  <dataValidations count="1">
    <dataValidation allowBlank="1" showErrorMessage="1" sqref="AD2:AD1048576" xr:uid="{EDAA3881-FCF0-422A-9992-2F56E8D945EB}"/>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500-000000000000}">
          <x14:formula1>
            <xm:f>dados!$Q$2:$Q$10</xm:f>
          </x14:formula1>
          <xm:sqref>J113:J138 J2:J97 J142:J144 J147:J668</xm:sqref>
        </x14:dataValidation>
        <x14:dataValidation type="list" allowBlank="1" showInputMessage="1" showErrorMessage="1" xr:uid="{00000000-0002-0000-0500-000001000000}">
          <x14:formula1>
            <xm:f>dados!$S$2:$S$3</xm:f>
          </x14:formula1>
          <xm:sqref>F113:F138 O2:P97 F2:F97 F142:F144 F147:F668 O110:P668</xm:sqref>
        </x14:dataValidation>
        <x14:dataValidation type="list" allowBlank="1" showErrorMessage="1" xr:uid="{00000000-0002-0000-0500-000002000000}">
          <x14:formula1>
            <xm:f>dados!$S$2:$S$3</xm:f>
          </x14:formula1>
          <xm:sqref>M110:M138 M2:M97 M142:M144 M147:M668</xm:sqref>
        </x14:dataValidation>
        <x14:dataValidation type="list" allowBlank="1" showErrorMessage="1" xr:uid="{00000000-0002-0000-0500-000003000000}">
          <x14:formula1>
            <xm:f>dados!$W$2:$W$4</xm:f>
          </x14:formula1>
          <xm:sqref>N110:N138 N2:N97 N142:N144 N147:N668</xm:sqref>
        </x14:dataValidation>
        <x14:dataValidation type="list" allowBlank="1" showErrorMessage="1" xr:uid="{00000000-0002-0000-0500-000004000000}">
          <x14:formula1>
            <xm:f>dados!$K$2:$K$10</xm:f>
          </x14:formula1>
          <xm:sqref>AA2:AA97 AA102:AA668</xm:sqref>
        </x14:dataValidation>
        <x14:dataValidation type="list" allowBlank="1" showInputMessage="1" showErrorMessage="1" xr:uid="{00000000-0002-0000-0500-000005000000}">
          <x14:formula1>
            <xm:f>dados!$D$2:$D$6</xm:f>
          </x14:formula1>
          <xm:sqref>D2:D97 D110:D668</xm:sqref>
        </x14:dataValidation>
        <x14:dataValidation type="list" allowBlank="1" showErrorMessage="1" xr:uid="{00000000-0002-0000-0500-000006000000}">
          <x14:formula1>
            <xm:f>dados!$A$2:$A$24</xm:f>
          </x14:formula1>
          <xm:sqref>A3:A97 A110:A668</xm:sqref>
        </x14:dataValidation>
        <x14:dataValidation type="list" allowBlank="1" showErrorMessage="1" xr:uid="{00000000-0002-0000-0500-000007000000}">
          <x14:formula1>
            <xm:f>dados!$I$2:$I$13</xm:f>
          </x14:formula1>
          <xm:sqref>S182 U85 U90 U118 U127 U174 U182 S85 S90 Q90 S118 S127 S174 Z2:Z668</xm:sqref>
        </x14:dataValidation>
        <x14:dataValidation type="list" allowBlank="1" showInputMessage="1" showErrorMessage="1" xr:uid="{00000000-0002-0000-0500-000008000000}">
          <x14:formula1>
            <xm:f>dados!$AB$2:$AB$4</xm:f>
          </x14:formula1>
          <xm:sqref>AC2:AC668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R1230"/>
  <sheetViews>
    <sheetView zoomScaleNormal="100" workbookViewId="0">
      <pane ySplit="1" topLeftCell="A998" activePane="bottomLeft" state="frozen"/>
      <selection pane="bottomLeft" activeCell="N1152" sqref="N1152"/>
    </sheetView>
  </sheetViews>
  <sheetFormatPr defaultColWidth="9" defaultRowHeight="15"/>
  <cols>
    <col min="1" max="1" width="10.375" customWidth="1"/>
    <col min="2" max="2" width="30.5" customWidth="1"/>
    <col min="3" max="3" width="29" customWidth="1"/>
    <col min="4" max="4" width="14.75" style="16" customWidth="1"/>
    <col min="5" max="5" width="14.125" style="17" customWidth="1"/>
    <col min="6" max="6" width="44.375" customWidth="1"/>
    <col min="7" max="7" width="28.125" customWidth="1"/>
    <col min="8" max="8" width="13.375" customWidth="1"/>
    <col min="9" max="9" width="13.75" style="329" customWidth="1"/>
    <col min="10" max="11" width="9" style="16" customWidth="1"/>
    <col min="12" max="12" width="25.75" style="16" customWidth="1"/>
    <col min="13" max="13" width="26.5" style="16" customWidth="1"/>
    <col min="14" max="14" width="17.625" style="16" customWidth="1"/>
    <col min="15" max="15" width="11.625" style="379" customWidth="1"/>
    <col min="16" max="16" width="10.375" style="377" bestFit="1" customWidth="1"/>
  </cols>
  <sheetData>
    <row r="1" spans="1:18" ht="51" customHeight="1">
      <c r="A1" s="2" t="s">
        <v>1187</v>
      </c>
      <c r="B1" s="18" t="s">
        <v>8</v>
      </c>
      <c r="C1" s="18" t="s">
        <v>9</v>
      </c>
      <c r="D1" s="18" t="s">
        <v>10</v>
      </c>
      <c r="E1" s="3" t="s">
        <v>1188</v>
      </c>
      <c r="F1" s="18" t="s">
        <v>41</v>
      </c>
      <c r="G1" s="18" t="s">
        <v>16</v>
      </c>
      <c r="H1" s="3" t="s">
        <v>18</v>
      </c>
      <c r="I1" s="338" t="s">
        <v>1189</v>
      </c>
      <c r="J1" s="369" t="s">
        <v>1190</v>
      </c>
      <c r="K1" s="3" t="s">
        <v>26</v>
      </c>
      <c r="L1" s="3" t="s">
        <v>31</v>
      </c>
      <c r="M1" s="3" t="s">
        <v>32</v>
      </c>
      <c r="N1" s="3" t="s">
        <v>1191</v>
      </c>
      <c r="O1" s="374" t="s">
        <v>33</v>
      </c>
      <c r="P1" s="375" t="s">
        <v>1192</v>
      </c>
      <c r="R1" s="318"/>
    </row>
    <row r="2" spans="1:18" s="17" customFormat="1" ht="102" hidden="1" customHeight="1">
      <c r="A2" s="112" t="s">
        <v>1193</v>
      </c>
      <c r="B2" s="367" t="s">
        <v>1193</v>
      </c>
      <c r="C2" s="100" t="s">
        <v>1194</v>
      </c>
      <c r="D2" s="100"/>
      <c r="E2" s="61" t="s">
        <v>425</v>
      </c>
      <c r="F2" s="100" t="s">
        <v>1195</v>
      </c>
      <c r="G2" s="120" t="s">
        <v>61</v>
      </c>
      <c r="H2" s="102">
        <v>1</v>
      </c>
      <c r="I2" s="326">
        <v>19</v>
      </c>
      <c r="J2" s="28" t="s">
        <v>62</v>
      </c>
      <c r="K2" s="28" t="s">
        <v>79</v>
      </c>
      <c r="L2" s="164" t="s">
        <v>1196</v>
      </c>
      <c r="M2" s="28" t="s">
        <v>67</v>
      </c>
      <c r="N2" s="27">
        <v>19</v>
      </c>
      <c r="O2" s="378" t="s">
        <v>1197</v>
      </c>
      <c r="P2" s="376">
        <v>44927</v>
      </c>
    </row>
    <row r="3" spans="1:18" s="17" customFormat="1" ht="105">
      <c r="A3" s="112" t="s">
        <v>1198</v>
      </c>
      <c r="B3" s="285" t="s">
        <v>537</v>
      </c>
      <c r="C3" s="120" t="s">
        <v>1199</v>
      </c>
      <c r="D3" s="120"/>
      <c r="E3" s="61" t="s">
        <v>425</v>
      </c>
      <c r="F3" s="120" t="s">
        <v>1200</v>
      </c>
      <c r="G3" s="120" t="s">
        <v>61</v>
      </c>
      <c r="H3" s="102">
        <v>1700</v>
      </c>
      <c r="I3" s="326">
        <v>3573</v>
      </c>
      <c r="J3" s="173" t="s">
        <v>57</v>
      </c>
      <c r="K3" s="173" t="s">
        <v>474</v>
      </c>
      <c r="L3" s="164" t="s">
        <v>1201</v>
      </c>
      <c r="M3" s="28" t="s">
        <v>67</v>
      </c>
      <c r="N3" s="27">
        <v>6749</v>
      </c>
      <c r="O3" s="378" t="s">
        <v>1197</v>
      </c>
      <c r="P3" s="376">
        <v>44927</v>
      </c>
    </row>
    <row r="4" spans="1:18" s="17" customFormat="1" ht="270" hidden="1">
      <c r="A4" s="112" t="s">
        <v>1202</v>
      </c>
      <c r="B4" s="368" t="s">
        <v>1202</v>
      </c>
      <c r="C4" s="21" t="s">
        <v>1203</v>
      </c>
      <c r="D4" s="20"/>
      <c r="E4" s="61" t="s">
        <v>525</v>
      </c>
      <c r="F4" s="165" t="s">
        <v>1204</v>
      </c>
      <c r="G4" s="120" t="s">
        <v>61</v>
      </c>
      <c r="H4" s="167">
        <v>1</v>
      </c>
      <c r="I4" s="341">
        <v>5990</v>
      </c>
      <c r="J4" s="28" t="s">
        <v>57</v>
      </c>
      <c r="K4" s="28" t="s">
        <v>79</v>
      </c>
      <c r="L4" s="28" t="s">
        <v>1205</v>
      </c>
      <c r="M4" s="28" t="s">
        <v>67</v>
      </c>
      <c r="N4" s="27">
        <v>5990</v>
      </c>
      <c r="O4" s="28" t="s">
        <v>1197</v>
      </c>
      <c r="P4" s="376">
        <v>44927</v>
      </c>
    </row>
    <row r="5" spans="1:18" s="17" customFormat="1" ht="60" hidden="1">
      <c r="A5" s="112" t="s">
        <v>1206</v>
      </c>
      <c r="B5" s="112" t="s">
        <v>1206</v>
      </c>
      <c r="C5" s="100" t="s">
        <v>1207</v>
      </c>
      <c r="D5" s="100"/>
      <c r="E5" s="61" t="s">
        <v>54</v>
      </c>
      <c r="F5" s="100" t="s">
        <v>1208</v>
      </c>
      <c r="G5" s="120" t="s">
        <v>61</v>
      </c>
      <c r="H5" s="102">
        <v>1</v>
      </c>
      <c r="I5" s="326">
        <v>105130</v>
      </c>
      <c r="J5" s="28" t="s">
        <v>62</v>
      </c>
      <c r="K5" s="28" t="s">
        <v>63</v>
      </c>
      <c r="L5" s="164" t="s">
        <v>1209</v>
      </c>
      <c r="M5" s="28" t="s">
        <v>67</v>
      </c>
      <c r="N5" s="27">
        <v>105130</v>
      </c>
      <c r="O5" s="28" t="s">
        <v>1197</v>
      </c>
      <c r="P5" s="376">
        <v>44927</v>
      </c>
    </row>
    <row r="6" spans="1:18" s="17" customFormat="1" ht="135" hidden="1">
      <c r="A6" s="112" t="s">
        <v>1210</v>
      </c>
      <c r="B6" s="285" t="s">
        <v>1210</v>
      </c>
      <c r="C6" s="120" t="s">
        <v>1211</v>
      </c>
      <c r="D6" s="120"/>
      <c r="E6" s="61" t="s">
        <v>92</v>
      </c>
      <c r="F6" s="120" t="s">
        <v>1212</v>
      </c>
      <c r="G6" s="120" t="s">
        <v>61</v>
      </c>
      <c r="H6" s="102">
        <v>2</v>
      </c>
      <c r="I6" s="326">
        <v>285</v>
      </c>
      <c r="J6" s="28" t="s">
        <v>62</v>
      </c>
      <c r="K6" s="173" t="s">
        <v>474</v>
      </c>
      <c r="L6" s="164" t="s">
        <v>1213</v>
      </c>
      <c r="M6" s="28" t="s">
        <v>67</v>
      </c>
      <c r="N6" s="27">
        <v>570</v>
      </c>
      <c r="O6" s="28" t="s">
        <v>1197</v>
      </c>
      <c r="P6" s="376">
        <v>44927</v>
      </c>
    </row>
    <row r="7" spans="1:18" s="17" customFormat="1" ht="150" hidden="1">
      <c r="A7" s="112" t="s">
        <v>1210</v>
      </c>
      <c r="B7" s="285" t="s">
        <v>1210</v>
      </c>
      <c r="C7" s="21" t="s">
        <v>1214</v>
      </c>
      <c r="D7" s="21" t="s">
        <v>1215</v>
      </c>
      <c r="E7" s="61" t="s">
        <v>425</v>
      </c>
      <c r="F7" s="21" t="s">
        <v>1216</v>
      </c>
      <c r="G7" s="21" t="s">
        <v>61</v>
      </c>
      <c r="H7" s="102" t="s">
        <v>1217</v>
      </c>
      <c r="I7" s="341">
        <v>950</v>
      </c>
      <c r="J7" s="28" t="s">
        <v>62</v>
      </c>
      <c r="K7" s="28" t="s">
        <v>63</v>
      </c>
      <c r="L7" s="28" t="s">
        <v>1218</v>
      </c>
      <c r="M7" s="28" t="s">
        <v>67</v>
      </c>
      <c r="N7" s="27">
        <v>5625</v>
      </c>
      <c r="O7" s="378" t="s">
        <v>1197</v>
      </c>
      <c r="P7" s="376">
        <v>44927</v>
      </c>
    </row>
    <row r="8" spans="1:18" s="17" customFormat="1" ht="255" hidden="1">
      <c r="A8" s="112" t="s">
        <v>1202</v>
      </c>
      <c r="B8" s="367" t="s">
        <v>1219</v>
      </c>
      <c r="C8" s="103" t="s">
        <v>1220</v>
      </c>
      <c r="D8" s="100"/>
      <c r="E8" s="61" t="s">
        <v>92</v>
      </c>
      <c r="F8" s="100" t="s">
        <v>1221</v>
      </c>
      <c r="G8" s="120" t="s">
        <v>61</v>
      </c>
      <c r="H8" s="102">
        <v>1</v>
      </c>
      <c r="I8" s="326">
        <v>5080</v>
      </c>
      <c r="J8" s="28" t="s">
        <v>57</v>
      </c>
      <c r="K8" s="28" t="s">
        <v>79</v>
      </c>
      <c r="L8" s="164" t="s">
        <v>1222</v>
      </c>
      <c r="M8" s="28" t="s">
        <v>67</v>
      </c>
      <c r="N8" s="27">
        <v>5080</v>
      </c>
      <c r="O8" s="28" t="s">
        <v>1197</v>
      </c>
      <c r="P8" s="376">
        <v>44927</v>
      </c>
    </row>
    <row r="9" spans="1:18" s="17" customFormat="1" ht="180" hidden="1">
      <c r="A9" s="112" t="s">
        <v>1202</v>
      </c>
      <c r="B9" s="367" t="s">
        <v>609</v>
      </c>
      <c r="C9" s="103" t="s">
        <v>1223</v>
      </c>
      <c r="D9" s="100"/>
      <c r="E9" s="61" t="s">
        <v>425</v>
      </c>
      <c r="F9" s="100" t="s">
        <v>1224</v>
      </c>
      <c r="G9" s="120" t="s">
        <v>61</v>
      </c>
      <c r="H9" s="102">
        <v>4</v>
      </c>
      <c r="I9" s="326">
        <v>2796</v>
      </c>
      <c r="J9" s="28" t="s">
        <v>62</v>
      </c>
      <c r="K9" s="28" t="s">
        <v>79</v>
      </c>
      <c r="L9" s="164" t="s">
        <v>1225</v>
      </c>
      <c r="M9" s="28" t="s">
        <v>67</v>
      </c>
      <c r="N9" s="27">
        <v>2796</v>
      </c>
      <c r="O9" s="378" t="s">
        <v>1197</v>
      </c>
      <c r="P9" s="376">
        <v>44927</v>
      </c>
    </row>
    <row r="10" spans="1:18" s="17" customFormat="1" ht="180" hidden="1">
      <c r="A10" s="112" t="s">
        <v>1202</v>
      </c>
      <c r="B10" s="367" t="s">
        <v>609</v>
      </c>
      <c r="C10" s="100" t="s">
        <v>1226</v>
      </c>
      <c r="D10" s="100"/>
      <c r="E10" s="61" t="s">
        <v>425</v>
      </c>
      <c r="F10" s="100" t="s">
        <v>1227</v>
      </c>
      <c r="G10" s="120" t="s">
        <v>61</v>
      </c>
      <c r="H10" s="102">
        <v>15</v>
      </c>
      <c r="I10" s="326">
        <v>2270.5500000000002</v>
      </c>
      <c r="J10" s="28" t="s">
        <v>62</v>
      </c>
      <c r="K10" s="28" t="s">
        <v>79</v>
      </c>
      <c r="L10" s="164" t="s">
        <v>1228</v>
      </c>
      <c r="M10" s="28" t="s">
        <v>67</v>
      </c>
      <c r="N10" s="27">
        <v>2270.5500000000002</v>
      </c>
      <c r="O10" s="378" t="s">
        <v>1197</v>
      </c>
      <c r="P10" s="376">
        <v>44927</v>
      </c>
    </row>
    <row r="11" spans="1:18" s="17" customFormat="1" ht="409.5" hidden="1">
      <c r="A11" s="112" t="s">
        <v>1202</v>
      </c>
      <c r="B11" s="367" t="s">
        <v>609</v>
      </c>
      <c r="C11" s="100" t="s">
        <v>1229</v>
      </c>
      <c r="D11" s="100"/>
      <c r="E11" s="61" t="s">
        <v>425</v>
      </c>
      <c r="F11" s="100" t="s">
        <v>1230</v>
      </c>
      <c r="G11" s="120" t="s">
        <v>61</v>
      </c>
      <c r="H11" s="102">
        <v>252</v>
      </c>
      <c r="I11" s="326">
        <v>15485.4</v>
      </c>
      <c r="J11" s="28" t="s">
        <v>62</v>
      </c>
      <c r="K11" s="28" t="s">
        <v>79</v>
      </c>
      <c r="L11" s="164" t="s">
        <v>1231</v>
      </c>
      <c r="M11" s="28" t="s">
        <v>67</v>
      </c>
      <c r="N11" s="27">
        <v>15485.4</v>
      </c>
      <c r="O11" s="378" t="s">
        <v>1197</v>
      </c>
      <c r="P11" s="376">
        <v>44927</v>
      </c>
    </row>
    <row r="12" spans="1:18" s="17" customFormat="1" ht="409.5" hidden="1">
      <c r="A12" s="112" t="s">
        <v>1202</v>
      </c>
      <c r="B12" s="367" t="s">
        <v>609</v>
      </c>
      <c r="C12" s="100" t="s">
        <v>1232</v>
      </c>
      <c r="D12" s="100"/>
      <c r="E12" s="61" t="s">
        <v>425</v>
      </c>
      <c r="F12" s="100" t="s">
        <v>1233</v>
      </c>
      <c r="G12" s="120" t="s">
        <v>61</v>
      </c>
      <c r="H12" s="102">
        <v>199</v>
      </c>
      <c r="I12" s="326">
        <v>6786</v>
      </c>
      <c r="J12" s="28" t="s">
        <v>62</v>
      </c>
      <c r="K12" s="28" t="s">
        <v>79</v>
      </c>
      <c r="L12" s="164" t="s">
        <v>1234</v>
      </c>
      <c r="M12" s="28" t="s">
        <v>67</v>
      </c>
      <c r="N12" s="27">
        <v>6786</v>
      </c>
      <c r="O12" s="378" t="s">
        <v>1197</v>
      </c>
      <c r="P12" s="376">
        <v>44927</v>
      </c>
    </row>
    <row r="13" spans="1:18" s="17" customFormat="1" ht="240" hidden="1">
      <c r="A13" s="112" t="s">
        <v>1235</v>
      </c>
      <c r="B13" s="367" t="s">
        <v>1235</v>
      </c>
      <c r="C13" s="100" t="s">
        <v>1236</v>
      </c>
      <c r="D13" s="100"/>
      <c r="E13" s="61" t="s">
        <v>54</v>
      </c>
      <c r="F13" s="100" t="s">
        <v>1237</v>
      </c>
      <c r="G13" s="120" t="s">
        <v>61</v>
      </c>
      <c r="H13" s="102">
        <v>14</v>
      </c>
      <c r="I13" s="326">
        <v>440</v>
      </c>
      <c r="J13" s="28" t="s">
        <v>62</v>
      </c>
      <c r="K13" s="28" t="s">
        <v>79</v>
      </c>
      <c r="L13" s="164" t="s">
        <v>1238</v>
      </c>
      <c r="M13" s="28" t="s">
        <v>67</v>
      </c>
      <c r="N13" s="27">
        <v>440</v>
      </c>
      <c r="O13" s="28" t="s">
        <v>1197</v>
      </c>
      <c r="P13" s="376">
        <v>44927</v>
      </c>
    </row>
    <row r="14" spans="1:18" s="17" customFormat="1" ht="135" hidden="1">
      <c r="A14" s="112" t="s">
        <v>1202</v>
      </c>
      <c r="B14" s="367" t="s">
        <v>308</v>
      </c>
      <c r="C14" s="100" t="s">
        <v>1239</v>
      </c>
      <c r="D14" s="100"/>
      <c r="E14" s="61" t="s">
        <v>305</v>
      </c>
      <c r="F14" s="100" t="s">
        <v>1240</v>
      </c>
      <c r="G14" s="120" t="s">
        <v>61</v>
      </c>
      <c r="H14" s="102">
        <v>1</v>
      </c>
      <c r="I14" s="326">
        <v>25</v>
      </c>
      <c r="J14" s="28" t="s">
        <v>62</v>
      </c>
      <c r="K14" s="28" t="s">
        <v>79</v>
      </c>
      <c r="L14" s="164" t="s">
        <v>1241</v>
      </c>
      <c r="M14" s="28" t="s">
        <v>67</v>
      </c>
      <c r="N14" s="27">
        <v>25</v>
      </c>
      <c r="O14" s="28" t="s">
        <v>1197</v>
      </c>
      <c r="P14" s="376">
        <v>44927</v>
      </c>
    </row>
    <row r="15" spans="1:18" s="17" customFormat="1" ht="255" hidden="1">
      <c r="A15" s="112" t="s">
        <v>1202</v>
      </c>
      <c r="B15" s="367" t="s">
        <v>308</v>
      </c>
      <c r="C15" s="100" t="s">
        <v>1242</v>
      </c>
      <c r="D15" s="100"/>
      <c r="E15" s="61" t="s">
        <v>305</v>
      </c>
      <c r="F15" s="100" t="s">
        <v>1243</v>
      </c>
      <c r="G15" s="120" t="s">
        <v>61</v>
      </c>
      <c r="H15" s="102">
        <v>1</v>
      </c>
      <c r="I15" s="326">
        <v>1000</v>
      </c>
      <c r="J15" s="28" t="s">
        <v>62</v>
      </c>
      <c r="K15" s="28" t="s">
        <v>79</v>
      </c>
      <c r="L15" s="164" t="s">
        <v>1244</v>
      </c>
      <c r="M15" s="28" t="s">
        <v>67</v>
      </c>
      <c r="N15" s="27">
        <v>1000</v>
      </c>
      <c r="O15" s="28" t="s">
        <v>1197</v>
      </c>
      <c r="P15" s="376">
        <v>44927</v>
      </c>
    </row>
    <row r="16" spans="1:18" s="17" customFormat="1" ht="409.5" hidden="1">
      <c r="A16" s="112" t="s">
        <v>1202</v>
      </c>
      <c r="B16" s="367" t="s">
        <v>1245</v>
      </c>
      <c r="C16" s="100" t="s">
        <v>1246</v>
      </c>
      <c r="D16" s="100"/>
      <c r="E16" s="61" t="s">
        <v>92</v>
      </c>
      <c r="F16" s="100" t="s">
        <v>1247</v>
      </c>
      <c r="G16" s="120" t="s">
        <v>333</v>
      </c>
      <c r="H16" s="102">
        <v>1</v>
      </c>
      <c r="I16" s="326">
        <v>14950</v>
      </c>
      <c r="J16" s="28" t="s">
        <v>62</v>
      </c>
      <c r="K16" s="28" t="s">
        <v>79</v>
      </c>
      <c r="L16" s="164" t="s">
        <v>1248</v>
      </c>
      <c r="M16" s="28" t="s">
        <v>67</v>
      </c>
      <c r="N16" s="27">
        <v>14950</v>
      </c>
      <c r="O16" s="28" t="s">
        <v>1197</v>
      </c>
      <c r="P16" s="206">
        <v>44927</v>
      </c>
    </row>
    <row r="17" spans="1:16" s="17" customFormat="1" ht="165" hidden="1">
      <c r="A17" s="112" t="s">
        <v>1202</v>
      </c>
      <c r="B17" s="367" t="s">
        <v>308</v>
      </c>
      <c r="C17" s="100" t="s">
        <v>1249</v>
      </c>
      <c r="D17" s="100"/>
      <c r="E17" s="61" t="s">
        <v>305</v>
      </c>
      <c r="F17" s="100" t="s">
        <v>1250</v>
      </c>
      <c r="G17" s="120" t="s">
        <v>61</v>
      </c>
      <c r="H17" s="102">
        <v>1</v>
      </c>
      <c r="I17" s="326">
        <v>28000</v>
      </c>
      <c r="J17" s="28" t="s">
        <v>62</v>
      </c>
      <c r="K17" s="28" t="s">
        <v>79</v>
      </c>
      <c r="L17" s="164" t="s">
        <v>1251</v>
      </c>
      <c r="M17" s="28" t="s">
        <v>67</v>
      </c>
      <c r="N17" s="27">
        <v>28000</v>
      </c>
      <c r="O17" s="28" t="s">
        <v>1197</v>
      </c>
      <c r="P17" s="376">
        <v>44927</v>
      </c>
    </row>
    <row r="18" spans="1:16" s="17" customFormat="1" ht="105">
      <c r="A18" s="112" t="s">
        <v>1198</v>
      </c>
      <c r="B18" s="285" t="s">
        <v>537</v>
      </c>
      <c r="C18" s="120" t="s">
        <v>1252</v>
      </c>
      <c r="D18" s="21"/>
      <c r="E18" s="61" t="s">
        <v>425</v>
      </c>
      <c r="F18" s="120" t="s">
        <v>1253</v>
      </c>
      <c r="G18" s="120" t="s">
        <v>61</v>
      </c>
      <c r="H18" s="112" t="s">
        <v>1254</v>
      </c>
      <c r="I18" s="342">
        <v>8174</v>
      </c>
      <c r="J18" s="173" t="s">
        <v>57</v>
      </c>
      <c r="K18" s="173" t="s">
        <v>79</v>
      </c>
      <c r="L18" s="173" t="s">
        <v>1255</v>
      </c>
      <c r="M18" s="28" t="s">
        <v>67</v>
      </c>
      <c r="N18" s="27">
        <v>8174</v>
      </c>
      <c r="O18" s="378" t="s">
        <v>1197</v>
      </c>
      <c r="P18" s="376">
        <v>44927</v>
      </c>
    </row>
    <row r="19" spans="1:16" s="17" customFormat="1" ht="120" hidden="1">
      <c r="A19" s="112" t="s">
        <v>1256</v>
      </c>
      <c r="B19" s="367" t="s">
        <v>1256</v>
      </c>
      <c r="C19" s="100" t="s">
        <v>1257</v>
      </c>
      <c r="D19" s="100"/>
      <c r="E19" s="61" t="s">
        <v>425</v>
      </c>
      <c r="F19" s="100" t="s">
        <v>1258</v>
      </c>
      <c r="G19" s="120" t="s">
        <v>61</v>
      </c>
      <c r="H19" s="102">
        <v>1</v>
      </c>
      <c r="I19" s="326">
        <v>1990</v>
      </c>
      <c r="J19" s="28" t="s">
        <v>62</v>
      </c>
      <c r="K19" s="28" t="s">
        <v>79</v>
      </c>
      <c r="L19" s="164" t="s">
        <v>1259</v>
      </c>
      <c r="M19" s="28" t="s">
        <v>67</v>
      </c>
      <c r="N19" s="27">
        <v>1990</v>
      </c>
      <c r="O19" s="378" t="s">
        <v>1197</v>
      </c>
      <c r="P19" s="376">
        <v>44927</v>
      </c>
    </row>
    <row r="20" spans="1:16" s="17" customFormat="1" ht="105" hidden="1">
      <c r="A20" s="112" t="s">
        <v>1202</v>
      </c>
      <c r="B20" s="367" t="s">
        <v>1202</v>
      </c>
      <c r="C20" s="100" t="s">
        <v>1260</v>
      </c>
      <c r="D20" s="100"/>
      <c r="E20" s="61" t="s">
        <v>525</v>
      </c>
      <c r="F20" s="100" t="s">
        <v>1261</v>
      </c>
      <c r="G20" s="120" t="s">
        <v>61</v>
      </c>
      <c r="H20" s="102" t="s">
        <v>1262</v>
      </c>
      <c r="I20" s="326">
        <v>5255</v>
      </c>
      <c r="J20" s="164" t="s">
        <v>57</v>
      </c>
      <c r="K20" s="164" t="s">
        <v>474</v>
      </c>
      <c r="L20" s="164" t="s">
        <v>1263</v>
      </c>
      <c r="M20" s="28" t="s">
        <v>67</v>
      </c>
      <c r="N20" s="27">
        <v>9255</v>
      </c>
      <c r="O20" s="28" t="s">
        <v>1197</v>
      </c>
      <c r="P20" s="376">
        <v>44927</v>
      </c>
    </row>
    <row r="21" spans="1:16" s="17" customFormat="1" ht="105">
      <c r="A21" s="112" t="s">
        <v>1198</v>
      </c>
      <c r="B21" s="285" t="s">
        <v>537</v>
      </c>
      <c r="C21" s="21" t="s">
        <v>1264</v>
      </c>
      <c r="D21" s="21"/>
      <c r="E21" s="61" t="s">
        <v>525</v>
      </c>
      <c r="F21" s="21" t="s">
        <v>1265</v>
      </c>
      <c r="G21" s="178" t="s">
        <v>61</v>
      </c>
      <c r="H21" s="26" t="s">
        <v>1266</v>
      </c>
      <c r="I21" s="341">
        <v>3745</v>
      </c>
      <c r="J21" s="28" t="s">
        <v>57</v>
      </c>
      <c r="K21" s="28" t="s">
        <v>474</v>
      </c>
      <c r="L21" s="28" t="s">
        <v>1267</v>
      </c>
      <c r="M21" s="28" t="s">
        <v>67</v>
      </c>
      <c r="N21" s="27">
        <v>3745</v>
      </c>
      <c r="O21" s="28" t="s">
        <v>1197</v>
      </c>
      <c r="P21" s="376">
        <v>44927</v>
      </c>
    </row>
    <row r="22" spans="1:16" s="17" customFormat="1" ht="45" hidden="1">
      <c r="A22" s="112" t="s">
        <v>1268</v>
      </c>
      <c r="B22" s="169" t="s">
        <v>1268</v>
      </c>
      <c r="C22" s="120" t="s">
        <v>1269</v>
      </c>
      <c r="D22" s="120"/>
      <c r="E22" s="166" t="s">
        <v>525</v>
      </c>
      <c r="F22" s="120" t="s">
        <v>1270</v>
      </c>
      <c r="G22" s="120" t="s">
        <v>61</v>
      </c>
      <c r="H22" s="102">
        <v>4</v>
      </c>
      <c r="I22" s="326">
        <v>592</v>
      </c>
      <c r="J22" s="28" t="s">
        <v>62</v>
      </c>
      <c r="K22" s="173" t="s">
        <v>79</v>
      </c>
      <c r="L22" s="173" t="s">
        <v>1271</v>
      </c>
      <c r="M22" s="28" t="s">
        <v>67</v>
      </c>
      <c r="N22" s="27">
        <v>592</v>
      </c>
      <c r="O22" s="28" t="s">
        <v>1197</v>
      </c>
      <c r="P22" s="376">
        <v>44927</v>
      </c>
    </row>
    <row r="23" spans="1:16" s="17" customFormat="1" ht="150" hidden="1">
      <c r="A23" s="112" t="s">
        <v>1272</v>
      </c>
      <c r="B23" s="169" t="s">
        <v>1272</v>
      </c>
      <c r="C23" s="100" t="s">
        <v>1273</v>
      </c>
      <c r="D23" s="100"/>
      <c r="E23" s="61" t="s">
        <v>425</v>
      </c>
      <c r="F23" s="100" t="s">
        <v>1274</v>
      </c>
      <c r="G23" s="120" t="s">
        <v>61</v>
      </c>
      <c r="H23" s="102" t="s">
        <v>1275</v>
      </c>
      <c r="I23" s="326">
        <v>1706</v>
      </c>
      <c r="J23" s="28" t="s">
        <v>62</v>
      </c>
      <c r="K23" s="28" t="s">
        <v>79</v>
      </c>
      <c r="L23" s="164" t="s">
        <v>1276</v>
      </c>
      <c r="M23" s="28" t="s">
        <v>67</v>
      </c>
      <c r="N23" s="27">
        <v>1706</v>
      </c>
      <c r="O23" s="378" t="s">
        <v>1197</v>
      </c>
      <c r="P23" s="376">
        <v>44927</v>
      </c>
    </row>
    <row r="24" spans="1:16" s="17" customFormat="1" ht="255" hidden="1">
      <c r="A24" s="112" t="s">
        <v>1202</v>
      </c>
      <c r="B24" s="169" t="s">
        <v>609</v>
      </c>
      <c r="C24" s="120" t="s">
        <v>1277</v>
      </c>
      <c r="D24" s="21"/>
      <c r="E24" s="61" t="s">
        <v>425</v>
      </c>
      <c r="F24" s="120" t="s">
        <v>1278</v>
      </c>
      <c r="G24" s="120" t="s">
        <v>61</v>
      </c>
      <c r="H24" s="289" t="s">
        <v>1279</v>
      </c>
      <c r="I24" s="342">
        <v>653</v>
      </c>
      <c r="J24" s="173" t="s">
        <v>57</v>
      </c>
      <c r="K24" s="173" t="s">
        <v>79</v>
      </c>
      <c r="L24" s="173" t="s">
        <v>1280</v>
      </c>
      <c r="M24" s="28" t="s">
        <v>67</v>
      </c>
      <c r="N24" s="27">
        <v>653</v>
      </c>
      <c r="O24" s="378" t="s">
        <v>1197</v>
      </c>
      <c r="P24" s="376">
        <v>44927</v>
      </c>
    </row>
    <row r="25" spans="1:16" s="17" customFormat="1" ht="105" hidden="1">
      <c r="A25" s="112" t="s">
        <v>1281</v>
      </c>
      <c r="B25" s="169" t="s">
        <v>1281</v>
      </c>
      <c r="C25" s="100" t="s">
        <v>1282</v>
      </c>
      <c r="D25" s="100"/>
      <c r="E25" s="61" t="s">
        <v>425</v>
      </c>
      <c r="F25" s="100" t="s">
        <v>1283</v>
      </c>
      <c r="G25" s="120" t="s">
        <v>61</v>
      </c>
      <c r="H25" s="102" t="s">
        <v>1284</v>
      </c>
      <c r="I25" s="326">
        <v>469.08</v>
      </c>
      <c r="J25" s="28" t="s">
        <v>62</v>
      </c>
      <c r="K25" s="28" t="s">
        <v>79</v>
      </c>
      <c r="L25" s="164" t="s">
        <v>1285</v>
      </c>
      <c r="M25" s="28" t="s">
        <v>67</v>
      </c>
      <c r="N25" s="27">
        <v>469.08</v>
      </c>
      <c r="O25" s="378" t="s">
        <v>1197</v>
      </c>
      <c r="P25" s="376">
        <v>44927</v>
      </c>
    </row>
    <row r="26" spans="1:16" s="17" customFormat="1" ht="409.5" hidden="1">
      <c r="A26" s="112" t="s">
        <v>1202</v>
      </c>
      <c r="B26" s="169" t="s">
        <v>609</v>
      </c>
      <c r="C26" s="100" t="s">
        <v>1286</v>
      </c>
      <c r="D26" s="100"/>
      <c r="E26" s="61" t="s">
        <v>425</v>
      </c>
      <c r="F26" s="100" t="s">
        <v>1287</v>
      </c>
      <c r="G26" s="120" t="s">
        <v>61</v>
      </c>
      <c r="H26" s="102" t="s">
        <v>1288</v>
      </c>
      <c r="I26" s="326">
        <v>38290</v>
      </c>
      <c r="J26" s="28" t="s">
        <v>57</v>
      </c>
      <c r="K26" s="28" t="s">
        <v>79</v>
      </c>
      <c r="L26" s="164" t="s">
        <v>1289</v>
      </c>
      <c r="M26" s="28" t="s">
        <v>67</v>
      </c>
      <c r="N26" s="27">
        <v>38290</v>
      </c>
      <c r="O26" s="378" t="s">
        <v>1197</v>
      </c>
      <c r="P26" s="376">
        <v>44927</v>
      </c>
    </row>
    <row r="27" spans="1:16" s="17" customFormat="1" ht="409.5" hidden="1">
      <c r="A27" s="112" t="s">
        <v>1202</v>
      </c>
      <c r="B27" s="169" t="s">
        <v>1290</v>
      </c>
      <c r="C27" s="120" t="s">
        <v>1291</v>
      </c>
      <c r="D27" s="21"/>
      <c r="E27" s="61" t="s">
        <v>369</v>
      </c>
      <c r="F27" s="120" t="s">
        <v>1292</v>
      </c>
      <c r="G27" s="120" t="s">
        <v>61</v>
      </c>
      <c r="H27" s="289">
        <v>1</v>
      </c>
      <c r="I27" s="342">
        <v>4555.99</v>
      </c>
      <c r="J27" s="173" t="s">
        <v>57</v>
      </c>
      <c r="K27" s="173" t="s">
        <v>79</v>
      </c>
      <c r="L27" s="173" t="s">
        <v>1293</v>
      </c>
      <c r="M27" s="28" t="s">
        <v>67</v>
      </c>
      <c r="N27" s="27">
        <v>4555.99</v>
      </c>
      <c r="O27" s="28" t="s">
        <v>1197</v>
      </c>
      <c r="P27" s="376">
        <v>44927</v>
      </c>
    </row>
    <row r="28" spans="1:16" s="17" customFormat="1" ht="45" hidden="1">
      <c r="A28" s="112" t="s">
        <v>1294</v>
      </c>
      <c r="B28" s="169" t="s">
        <v>1294</v>
      </c>
      <c r="C28" s="100" t="s">
        <v>1295</v>
      </c>
      <c r="D28" s="100"/>
      <c r="E28" s="61" t="s">
        <v>425</v>
      </c>
      <c r="F28" s="100" t="s">
        <v>1296</v>
      </c>
      <c r="G28" s="120" t="s">
        <v>61</v>
      </c>
      <c r="H28" s="102" t="s">
        <v>1297</v>
      </c>
      <c r="I28" s="326">
        <v>750</v>
      </c>
      <c r="J28" s="28" t="s">
        <v>62</v>
      </c>
      <c r="K28" s="28" t="s">
        <v>79</v>
      </c>
      <c r="L28" s="164" t="s">
        <v>1298</v>
      </c>
      <c r="M28" s="28" t="s">
        <v>67</v>
      </c>
      <c r="N28" s="27">
        <v>750</v>
      </c>
      <c r="O28" s="378" t="s">
        <v>1197</v>
      </c>
      <c r="P28" s="376">
        <v>44927</v>
      </c>
    </row>
    <row r="29" spans="1:16" s="17" customFormat="1" ht="90" hidden="1">
      <c r="A29" s="112" t="s">
        <v>1299</v>
      </c>
      <c r="B29" s="169" t="s">
        <v>1299</v>
      </c>
      <c r="C29" s="100" t="s">
        <v>1300</v>
      </c>
      <c r="D29" s="100"/>
      <c r="E29" s="61" t="s">
        <v>425</v>
      </c>
      <c r="F29" s="100" t="s">
        <v>1301</v>
      </c>
      <c r="G29" s="120" t="s">
        <v>61</v>
      </c>
      <c r="H29" s="102">
        <v>1</v>
      </c>
      <c r="I29" s="326">
        <v>15.9</v>
      </c>
      <c r="J29" s="28" t="s">
        <v>62</v>
      </c>
      <c r="K29" s="28" t="s">
        <v>474</v>
      </c>
      <c r="L29" s="164" t="s">
        <v>1302</v>
      </c>
      <c r="M29" s="28" t="s">
        <v>67</v>
      </c>
      <c r="N29" s="27">
        <v>15.9</v>
      </c>
      <c r="O29" s="378" t="s">
        <v>1197</v>
      </c>
      <c r="P29" s="376">
        <v>44927</v>
      </c>
    </row>
    <row r="30" spans="1:16" s="17" customFormat="1" ht="195" hidden="1">
      <c r="A30" s="112" t="s">
        <v>1303</v>
      </c>
      <c r="B30" s="112" t="s">
        <v>1303</v>
      </c>
      <c r="C30" s="100" t="s">
        <v>1304</v>
      </c>
      <c r="D30" s="100"/>
      <c r="E30" s="61" t="s">
        <v>425</v>
      </c>
      <c r="F30" s="100" t="s">
        <v>1305</v>
      </c>
      <c r="G30" s="120" t="s">
        <v>61</v>
      </c>
      <c r="H30" s="102" t="s">
        <v>1306</v>
      </c>
      <c r="I30" s="326">
        <v>2831.94</v>
      </c>
      <c r="J30" s="28" t="s">
        <v>62</v>
      </c>
      <c r="K30" s="28" t="s">
        <v>79</v>
      </c>
      <c r="L30" s="164" t="s">
        <v>1307</v>
      </c>
      <c r="M30" s="28" t="s">
        <v>67</v>
      </c>
      <c r="N30" s="27">
        <v>2831.94</v>
      </c>
      <c r="O30" s="378" t="s">
        <v>1197</v>
      </c>
      <c r="P30" s="376">
        <v>44927</v>
      </c>
    </row>
    <row r="31" spans="1:16" s="17" customFormat="1" ht="195" hidden="1">
      <c r="A31" s="112" t="s">
        <v>1202</v>
      </c>
      <c r="B31" s="169" t="s">
        <v>957</v>
      </c>
      <c r="C31" s="120" t="s">
        <v>1308</v>
      </c>
      <c r="D31" s="120"/>
      <c r="E31" s="61" t="s">
        <v>92</v>
      </c>
      <c r="F31" s="120" t="s">
        <v>1309</v>
      </c>
      <c r="G31" s="120" t="s">
        <v>61</v>
      </c>
      <c r="H31" s="102">
        <v>31</v>
      </c>
      <c r="I31" s="339">
        <v>7156.55</v>
      </c>
      <c r="J31" s="173" t="s">
        <v>57</v>
      </c>
      <c r="K31" s="112" t="s">
        <v>79</v>
      </c>
      <c r="L31" s="112" t="s">
        <v>1310</v>
      </c>
      <c r="M31" s="28" t="s">
        <v>67</v>
      </c>
      <c r="N31" s="27">
        <v>7156.55</v>
      </c>
      <c r="O31" s="28" t="s">
        <v>1197</v>
      </c>
      <c r="P31" s="376">
        <v>44927</v>
      </c>
    </row>
    <row r="32" spans="1:16" s="17" customFormat="1" ht="60" hidden="1">
      <c r="A32" s="112" t="s">
        <v>1311</v>
      </c>
      <c r="B32" s="169" t="s">
        <v>1311</v>
      </c>
      <c r="C32" s="106" t="s">
        <v>1312</v>
      </c>
      <c r="D32" s="120"/>
      <c r="E32" s="61" t="s">
        <v>425</v>
      </c>
      <c r="F32" s="106" t="s">
        <v>1313</v>
      </c>
      <c r="G32" s="120" t="s">
        <v>61</v>
      </c>
      <c r="H32" s="105">
        <v>10</v>
      </c>
      <c r="I32" s="328">
        <v>589.9</v>
      </c>
      <c r="J32" s="28" t="s">
        <v>62</v>
      </c>
      <c r="K32" s="28" t="s">
        <v>474</v>
      </c>
      <c r="L32" s="107" t="s">
        <v>1314</v>
      </c>
      <c r="M32" s="28" t="s">
        <v>67</v>
      </c>
      <c r="N32" s="27">
        <v>589.9</v>
      </c>
      <c r="O32" s="378" t="s">
        <v>1197</v>
      </c>
      <c r="P32" s="376">
        <v>44927</v>
      </c>
    </row>
    <row r="33" spans="1:16" s="17" customFormat="1" ht="60" hidden="1">
      <c r="A33" s="112" t="s">
        <v>1202</v>
      </c>
      <c r="B33" s="169" t="s">
        <v>609</v>
      </c>
      <c r="C33" s="103" t="s">
        <v>1315</v>
      </c>
      <c r="D33" s="100"/>
      <c r="E33" s="61" t="s">
        <v>425</v>
      </c>
      <c r="F33" s="103" t="s">
        <v>1316</v>
      </c>
      <c r="G33" s="120" t="s">
        <v>61</v>
      </c>
      <c r="H33" s="105">
        <v>10</v>
      </c>
      <c r="I33" s="340">
        <v>450</v>
      </c>
      <c r="J33" s="28" t="s">
        <v>57</v>
      </c>
      <c r="K33" s="174" t="s">
        <v>474</v>
      </c>
      <c r="L33" s="105" t="s">
        <v>1317</v>
      </c>
      <c r="M33" s="28" t="s">
        <v>67</v>
      </c>
      <c r="N33" s="27">
        <v>450</v>
      </c>
      <c r="O33" s="378" t="s">
        <v>1197</v>
      </c>
      <c r="P33" s="376">
        <v>44927</v>
      </c>
    </row>
    <row r="34" spans="1:16" s="17" customFormat="1" ht="45">
      <c r="A34" s="112" t="s">
        <v>1198</v>
      </c>
      <c r="B34" s="169" t="s">
        <v>537</v>
      </c>
      <c r="C34" s="103" t="s">
        <v>1318</v>
      </c>
      <c r="D34" s="100"/>
      <c r="E34" s="61" t="s">
        <v>425</v>
      </c>
      <c r="F34" s="103" t="s">
        <v>1319</v>
      </c>
      <c r="G34" s="120" t="s">
        <v>61</v>
      </c>
      <c r="H34" s="105" t="s">
        <v>1320</v>
      </c>
      <c r="I34" s="340">
        <v>413.7</v>
      </c>
      <c r="J34" s="173" t="s">
        <v>57</v>
      </c>
      <c r="K34" s="107" t="s">
        <v>79</v>
      </c>
      <c r="L34" s="107" t="s">
        <v>1321</v>
      </c>
      <c r="M34" s="28" t="s">
        <v>67</v>
      </c>
      <c r="N34" s="27">
        <v>413.7</v>
      </c>
      <c r="O34" s="378" t="s">
        <v>1197</v>
      </c>
      <c r="P34" s="376">
        <v>44927</v>
      </c>
    </row>
    <row r="35" spans="1:16" s="17" customFormat="1" ht="195" hidden="1">
      <c r="A35" s="112" t="s">
        <v>1202</v>
      </c>
      <c r="B35" s="169" t="s">
        <v>957</v>
      </c>
      <c r="C35" s="103" t="s">
        <v>1322</v>
      </c>
      <c r="D35" s="100"/>
      <c r="E35" s="61" t="s">
        <v>54</v>
      </c>
      <c r="F35" s="103" t="s">
        <v>1323</v>
      </c>
      <c r="G35" s="120" t="s">
        <v>61</v>
      </c>
      <c r="H35" s="105" t="s">
        <v>1324</v>
      </c>
      <c r="I35" s="328">
        <v>1772.28</v>
      </c>
      <c r="J35" s="173" t="s">
        <v>57</v>
      </c>
      <c r="K35" s="107" t="s">
        <v>474</v>
      </c>
      <c r="L35" s="107" t="s">
        <v>1325</v>
      </c>
      <c r="M35" s="28" t="s">
        <v>67</v>
      </c>
      <c r="N35" s="27">
        <v>1772.28</v>
      </c>
      <c r="O35" s="28" t="s">
        <v>1197</v>
      </c>
      <c r="P35" s="376">
        <v>44927</v>
      </c>
    </row>
    <row r="36" spans="1:16" s="17" customFormat="1" ht="165">
      <c r="A36" s="112" t="s">
        <v>1198</v>
      </c>
      <c r="B36" s="169" t="s">
        <v>537</v>
      </c>
      <c r="C36" s="103" t="s">
        <v>1326</v>
      </c>
      <c r="D36" s="100"/>
      <c r="E36" s="61" t="s">
        <v>525</v>
      </c>
      <c r="F36" s="103" t="s">
        <v>1327</v>
      </c>
      <c r="G36" s="120" t="s">
        <v>61</v>
      </c>
      <c r="H36" s="105" t="s">
        <v>1328</v>
      </c>
      <c r="I36" s="328">
        <v>5795</v>
      </c>
      <c r="J36" s="173" t="s">
        <v>57</v>
      </c>
      <c r="K36" s="107" t="s">
        <v>79</v>
      </c>
      <c r="L36" s="107" t="s">
        <v>1329</v>
      </c>
      <c r="M36" s="28" t="s">
        <v>67</v>
      </c>
      <c r="N36" s="27">
        <v>5795</v>
      </c>
      <c r="O36" s="28" t="s">
        <v>1197</v>
      </c>
      <c r="P36" s="376">
        <v>44927</v>
      </c>
    </row>
    <row r="37" spans="1:16" s="17" customFormat="1" ht="105">
      <c r="A37" s="112" t="s">
        <v>1198</v>
      </c>
      <c r="B37" s="169" t="s">
        <v>537</v>
      </c>
      <c r="C37" s="103" t="s">
        <v>1330</v>
      </c>
      <c r="D37" s="100"/>
      <c r="E37" s="61" t="s">
        <v>425</v>
      </c>
      <c r="F37" s="103" t="s">
        <v>1331</v>
      </c>
      <c r="G37" s="120" t="s">
        <v>61</v>
      </c>
      <c r="H37" s="105">
        <v>1200</v>
      </c>
      <c r="I37" s="328">
        <v>4224</v>
      </c>
      <c r="J37" s="28" t="s">
        <v>57</v>
      </c>
      <c r="K37" s="174" t="s">
        <v>474</v>
      </c>
      <c r="L37" s="105" t="s">
        <v>1332</v>
      </c>
      <c r="M37" s="28" t="s">
        <v>67</v>
      </c>
      <c r="N37" s="27">
        <v>4224</v>
      </c>
      <c r="O37" s="378" t="s">
        <v>1197</v>
      </c>
      <c r="P37" s="376">
        <v>44927</v>
      </c>
    </row>
    <row r="38" spans="1:16" s="17" customFormat="1" ht="210" hidden="1">
      <c r="A38" s="112" t="s">
        <v>1268</v>
      </c>
      <c r="B38" s="169" t="s">
        <v>1268</v>
      </c>
      <c r="C38" s="103" t="s">
        <v>1333</v>
      </c>
      <c r="D38" s="100"/>
      <c r="E38" s="61" t="s">
        <v>425</v>
      </c>
      <c r="F38" s="103" t="s">
        <v>1334</v>
      </c>
      <c r="G38" s="120" t="s">
        <v>61</v>
      </c>
      <c r="H38" s="105" t="s">
        <v>1335</v>
      </c>
      <c r="I38" s="328">
        <v>440</v>
      </c>
      <c r="J38" s="28" t="s">
        <v>62</v>
      </c>
      <c r="K38" s="174" t="s">
        <v>474</v>
      </c>
      <c r="L38" s="164" t="s">
        <v>1336</v>
      </c>
      <c r="M38" s="28" t="s">
        <v>67</v>
      </c>
      <c r="N38" s="27">
        <v>3040</v>
      </c>
      <c r="O38" s="378" t="s">
        <v>1197</v>
      </c>
      <c r="P38" s="376">
        <v>44927</v>
      </c>
    </row>
    <row r="39" spans="1:16" s="17" customFormat="1" ht="120" hidden="1">
      <c r="A39" s="112" t="s">
        <v>1202</v>
      </c>
      <c r="B39" s="169" t="s">
        <v>609</v>
      </c>
      <c r="C39" s="106" t="s">
        <v>1337</v>
      </c>
      <c r="D39" s="21"/>
      <c r="E39" s="61" t="s">
        <v>425</v>
      </c>
      <c r="F39" s="106" t="s">
        <v>1338</v>
      </c>
      <c r="G39" s="120" t="s">
        <v>61</v>
      </c>
      <c r="H39" s="357" t="s">
        <v>1339</v>
      </c>
      <c r="I39" s="333">
        <v>2560.8000000000002</v>
      </c>
      <c r="J39" s="173" t="s">
        <v>57</v>
      </c>
      <c r="K39" s="107" t="s">
        <v>79</v>
      </c>
      <c r="L39" s="107" t="s">
        <v>1340</v>
      </c>
      <c r="M39" s="28" t="s">
        <v>67</v>
      </c>
      <c r="N39" s="27">
        <v>5860.8</v>
      </c>
      <c r="O39" s="378" t="s">
        <v>1197</v>
      </c>
      <c r="P39" s="376">
        <v>44927</v>
      </c>
    </row>
    <row r="40" spans="1:16" s="17" customFormat="1" ht="90" hidden="1">
      <c r="A40" s="112" t="s">
        <v>1341</v>
      </c>
      <c r="B40" s="169" t="s">
        <v>1341</v>
      </c>
      <c r="C40" s="103" t="s">
        <v>1342</v>
      </c>
      <c r="D40" s="100"/>
      <c r="E40" s="61" t="s">
        <v>54</v>
      </c>
      <c r="F40" s="103" t="s">
        <v>1343</v>
      </c>
      <c r="G40" s="120" t="s">
        <v>61</v>
      </c>
      <c r="H40" s="105" t="s">
        <v>1344</v>
      </c>
      <c r="I40" s="328">
        <v>1285</v>
      </c>
      <c r="J40" s="28" t="s">
        <v>62</v>
      </c>
      <c r="K40" s="174" t="s">
        <v>79</v>
      </c>
      <c r="L40" s="105" t="s">
        <v>1345</v>
      </c>
      <c r="M40" s="28" t="s">
        <v>67</v>
      </c>
      <c r="N40" s="27">
        <v>1285</v>
      </c>
      <c r="O40" s="28" t="s">
        <v>1197</v>
      </c>
      <c r="P40" s="376">
        <v>44927</v>
      </c>
    </row>
    <row r="41" spans="1:16" s="17" customFormat="1" ht="300" hidden="1">
      <c r="A41" s="112" t="s">
        <v>1202</v>
      </c>
      <c r="B41" s="169" t="s">
        <v>1290</v>
      </c>
      <c r="C41" s="106" t="s">
        <v>1346</v>
      </c>
      <c r="D41" s="21"/>
      <c r="E41" s="61" t="s">
        <v>369</v>
      </c>
      <c r="F41" s="106" t="s">
        <v>1347</v>
      </c>
      <c r="G41" s="120" t="s">
        <v>61</v>
      </c>
      <c r="H41" s="107">
        <v>4</v>
      </c>
      <c r="I41" s="343">
        <v>35952</v>
      </c>
      <c r="J41" s="173" t="s">
        <v>57</v>
      </c>
      <c r="K41" s="107" t="s">
        <v>474</v>
      </c>
      <c r="L41" s="107" t="s">
        <v>1348</v>
      </c>
      <c r="M41" s="28" t="s">
        <v>67</v>
      </c>
      <c r="N41" s="27">
        <v>35952</v>
      </c>
      <c r="O41" s="28" t="s">
        <v>1197</v>
      </c>
      <c r="P41" s="376">
        <v>44927</v>
      </c>
    </row>
    <row r="42" spans="1:16" s="17" customFormat="1" ht="255" hidden="1">
      <c r="A42" s="112" t="s">
        <v>1202</v>
      </c>
      <c r="B42" s="169" t="s">
        <v>308</v>
      </c>
      <c r="C42" s="103" t="s">
        <v>1349</v>
      </c>
      <c r="D42" s="100"/>
      <c r="E42" s="61" t="s">
        <v>305</v>
      </c>
      <c r="F42" s="103" t="s">
        <v>1350</v>
      </c>
      <c r="G42" s="120" t="s">
        <v>61</v>
      </c>
      <c r="H42" s="105">
        <v>4</v>
      </c>
      <c r="I42" s="340">
        <v>396</v>
      </c>
      <c r="J42" s="173" t="s">
        <v>57</v>
      </c>
      <c r="K42" s="107" t="s">
        <v>474</v>
      </c>
      <c r="L42" s="107" t="s">
        <v>1351</v>
      </c>
      <c r="M42" s="28" t="s">
        <v>67</v>
      </c>
      <c r="N42" s="27">
        <v>396</v>
      </c>
      <c r="O42" s="28" t="s">
        <v>1197</v>
      </c>
      <c r="P42" s="376">
        <v>44927</v>
      </c>
    </row>
    <row r="43" spans="1:16" s="17" customFormat="1" ht="210" hidden="1">
      <c r="A43" s="112" t="s">
        <v>1202</v>
      </c>
      <c r="B43" s="169" t="s">
        <v>1352</v>
      </c>
      <c r="C43" s="106" t="s">
        <v>1353</v>
      </c>
      <c r="D43" s="21"/>
      <c r="E43" s="61" t="s">
        <v>416</v>
      </c>
      <c r="F43" s="106" t="s">
        <v>1354</v>
      </c>
      <c r="G43" s="120" t="s">
        <v>61</v>
      </c>
      <c r="H43" s="107" t="s">
        <v>1355</v>
      </c>
      <c r="I43" s="343">
        <v>22250</v>
      </c>
      <c r="J43" s="173" t="s">
        <v>57</v>
      </c>
      <c r="K43" s="107" t="s">
        <v>474</v>
      </c>
      <c r="L43" s="107" t="s">
        <v>1356</v>
      </c>
      <c r="M43" s="28" t="s">
        <v>67</v>
      </c>
      <c r="N43" s="27">
        <v>22250</v>
      </c>
      <c r="O43" s="28" t="s">
        <v>1197</v>
      </c>
      <c r="P43" s="376">
        <v>44927</v>
      </c>
    </row>
    <row r="44" spans="1:16" s="17" customFormat="1" ht="409.5" hidden="1">
      <c r="A44" s="112" t="s">
        <v>1202</v>
      </c>
      <c r="B44" s="169" t="s">
        <v>1352</v>
      </c>
      <c r="C44" s="103" t="s">
        <v>1357</v>
      </c>
      <c r="D44" s="100"/>
      <c r="E44" s="61" t="s">
        <v>369</v>
      </c>
      <c r="F44" s="103" t="s">
        <v>1358</v>
      </c>
      <c r="G44" s="120" t="s">
        <v>61</v>
      </c>
      <c r="H44" s="105" t="s">
        <v>1359</v>
      </c>
      <c r="I44" s="340">
        <v>47370</v>
      </c>
      <c r="J44" s="28" t="s">
        <v>57</v>
      </c>
      <c r="K44" s="174" t="s">
        <v>474</v>
      </c>
      <c r="L44" s="164" t="s">
        <v>1360</v>
      </c>
      <c r="M44" s="28" t="s">
        <v>67</v>
      </c>
      <c r="N44" s="27">
        <v>47370</v>
      </c>
      <c r="O44" s="28" t="s">
        <v>1197</v>
      </c>
      <c r="P44" s="376">
        <v>44927</v>
      </c>
    </row>
    <row r="45" spans="1:16" s="17" customFormat="1" ht="150" hidden="1">
      <c r="A45" s="112" t="s">
        <v>1361</v>
      </c>
      <c r="B45" s="169" t="s">
        <v>1361</v>
      </c>
      <c r="C45" s="103" t="s">
        <v>1362</v>
      </c>
      <c r="D45" s="100"/>
      <c r="E45" s="61" t="s">
        <v>425</v>
      </c>
      <c r="F45" s="103" t="s">
        <v>1363</v>
      </c>
      <c r="G45" s="120" t="s">
        <v>61</v>
      </c>
      <c r="H45" s="105">
        <v>8</v>
      </c>
      <c r="I45" s="340">
        <v>143.19999999999999</v>
      </c>
      <c r="J45" s="28" t="s">
        <v>62</v>
      </c>
      <c r="K45" s="174" t="s">
        <v>474</v>
      </c>
      <c r="L45" s="105" t="s">
        <v>1364</v>
      </c>
      <c r="M45" s="28" t="s">
        <v>67</v>
      </c>
      <c r="N45" s="27">
        <v>143.19999999999999</v>
      </c>
      <c r="O45" s="378" t="s">
        <v>1197</v>
      </c>
      <c r="P45" s="376">
        <v>44927</v>
      </c>
    </row>
    <row r="46" spans="1:16" s="17" customFormat="1" ht="195" hidden="1">
      <c r="A46" s="112" t="s">
        <v>1202</v>
      </c>
      <c r="B46" s="169" t="s">
        <v>609</v>
      </c>
      <c r="C46" s="103" t="s">
        <v>1365</v>
      </c>
      <c r="D46" s="100"/>
      <c r="E46" s="61" t="s">
        <v>425</v>
      </c>
      <c r="F46" s="103" t="s">
        <v>1366</v>
      </c>
      <c r="G46" s="120" t="s">
        <v>61</v>
      </c>
      <c r="H46" s="105">
        <v>3</v>
      </c>
      <c r="I46" s="340">
        <v>400</v>
      </c>
      <c r="J46" s="28" t="s">
        <v>62</v>
      </c>
      <c r="K46" s="174" t="s">
        <v>79</v>
      </c>
      <c r="L46" s="105" t="s">
        <v>1367</v>
      </c>
      <c r="M46" s="28" t="s">
        <v>67</v>
      </c>
      <c r="N46" s="27">
        <v>1150</v>
      </c>
      <c r="O46" s="378" t="s">
        <v>1197</v>
      </c>
      <c r="P46" s="376">
        <v>44927</v>
      </c>
    </row>
    <row r="47" spans="1:16" s="17" customFormat="1" ht="270" hidden="1">
      <c r="A47" s="112" t="s">
        <v>1368</v>
      </c>
      <c r="B47" s="169" t="s">
        <v>1368</v>
      </c>
      <c r="C47" s="106" t="s">
        <v>1369</v>
      </c>
      <c r="D47" s="120"/>
      <c r="E47" s="61" t="s">
        <v>54</v>
      </c>
      <c r="F47" s="106" t="s">
        <v>1370</v>
      </c>
      <c r="G47" s="120" t="s">
        <v>61</v>
      </c>
      <c r="H47" s="105" t="s">
        <v>1371</v>
      </c>
      <c r="I47" s="340">
        <v>1645.21</v>
      </c>
      <c r="J47" s="28" t="s">
        <v>62</v>
      </c>
      <c r="K47" s="107" t="s">
        <v>474</v>
      </c>
      <c r="L47" s="105" t="s">
        <v>1372</v>
      </c>
      <c r="M47" s="28" t="s">
        <v>67</v>
      </c>
      <c r="N47" s="27">
        <v>1645.21</v>
      </c>
      <c r="O47" s="28" t="s">
        <v>1197</v>
      </c>
      <c r="P47" s="376">
        <v>44927</v>
      </c>
    </row>
    <row r="48" spans="1:16" s="17" customFormat="1" ht="60">
      <c r="A48" s="112" t="s">
        <v>1198</v>
      </c>
      <c r="B48" s="169" t="s">
        <v>537</v>
      </c>
      <c r="C48" s="103" t="s">
        <v>1373</v>
      </c>
      <c r="D48" s="100"/>
      <c r="E48" s="61" t="s">
        <v>425</v>
      </c>
      <c r="F48" s="103" t="s">
        <v>1374</v>
      </c>
      <c r="G48" s="120" t="s">
        <v>61</v>
      </c>
      <c r="H48" s="105">
        <v>1690</v>
      </c>
      <c r="I48" s="340">
        <v>2792.04</v>
      </c>
      <c r="J48" s="28" t="s">
        <v>57</v>
      </c>
      <c r="K48" s="174" t="s">
        <v>79</v>
      </c>
      <c r="L48" s="105" t="s">
        <v>1375</v>
      </c>
      <c r="M48" s="28" t="s">
        <v>67</v>
      </c>
      <c r="N48" s="27">
        <v>9343.5400000000009</v>
      </c>
      <c r="O48" s="378" t="s">
        <v>1197</v>
      </c>
      <c r="P48" s="376">
        <v>44927</v>
      </c>
    </row>
    <row r="49" spans="1:16" s="17" customFormat="1" ht="75" hidden="1">
      <c r="A49" s="112" t="s">
        <v>1376</v>
      </c>
      <c r="B49" s="169" t="s">
        <v>1376</v>
      </c>
      <c r="C49" s="103" t="s">
        <v>1377</v>
      </c>
      <c r="D49" s="100"/>
      <c r="E49" s="61" t="s">
        <v>425</v>
      </c>
      <c r="F49" s="103" t="s">
        <v>1378</v>
      </c>
      <c r="G49" s="120" t="s">
        <v>61</v>
      </c>
      <c r="H49" s="105" t="s">
        <v>1379</v>
      </c>
      <c r="I49" s="340">
        <v>674</v>
      </c>
      <c r="J49" s="28" t="s">
        <v>62</v>
      </c>
      <c r="K49" s="174" t="s">
        <v>79</v>
      </c>
      <c r="L49" s="164" t="s">
        <v>1380</v>
      </c>
      <c r="M49" s="28" t="s">
        <v>67</v>
      </c>
      <c r="N49" s="27">
        <v>1199</v>
      </c>
      <c r="O49" s="378" t="s">
        <v>1197</v>
      </c>
      <c r="P49" s="376">
        <v>44927</v>
      </c>
    </row>
    <row r="50" spans="1:16" s="17" customFormat="1" ht="120" hidden="1">
      <c r="A50" s="112" t="s">
        <v>1198</v>
      </c>
      <c r="B50" s="169" t="s">
        <v>1381</v>
      </c>
      <c r="C50" s="103" t="s">
        <v>1382</v>
      </c>
      <c r="D50" s="100"/>
      <c r="E50" s="61" t="s">
        <v>425</v>
      </c>
      <c r="F50" s="103" t="s">
        <v>1383</v>
      </c>
      <c r="G50" s="120" t="s">
        <v>61</v>
      </c>
      <c r="H50" s="105">
        <v>200</v>
      </c>
      <c r="I50" s="340">
        <v>1806</v>
      </c>
      <c r="J50" s="173" t="s">
        <v>57</v>
      </c>
      <c r="K50" s="107" t="s">
        <v>79</v>
      </c>
      <c r="L50" s="107" t="s">
        <v>1384</v>
      </c>
      <c r="M50" s="28" t="s">
        <v>67</v>
      </c>
      <c r="N50" s="27">
        <v>1806</v>
      </c>
      <c r="O50" s="378" t="s">
        <v>1197</v>
      </c>
      <c r="P50" s="376">
        <v>44927</v>
      </c>
    </row>
    <row r="51" spans="1:16" s="17" customFormat="1" ht="60" hidden="1">
      <c r="A51" s="112" t="s">
        <v>1385</v>
      </c>
      <c r="B51" s="169" t="s">
        <v>1385</v>
      </c>
      <c r="C51" s="103" t="s">
        <v>1386</v>
      </c>
      <c r="D51" s="100" t="s">
        <v>1387</v>
      </c>
      <c r="E51" s="61" t="s">
        <v>425</v>
      </c>
      <c r="F51" s="103" t="s">
        <v>1388</v>
      </c>
      <c r="G51" s="120" t="s">
        <v>399</v>
      </c>
      <c r="H51" s="105" t="s">
        <v>1389</v>
      </c>
      <c r="I51" s="340">
        <v>2942.8</v>
      </c>
      <c r="J51" s="28" t="s">
        <v>62</v>
      </c>
      <c r="K51" s="174" t="s">
        <v>63</v>
      </c>
      <c r="L51" s="105" t="s">
        <v>1390</v>
      </c>
      <c r="M51" s="28" t="s">
        <v>67</v>
      </c>
      <c r="N51" s="27">
        <v>2954.1</v>
      </c>
      <c r="O51" s="378" t="s">
        <v>1197</v>
      </c>
      <c r="P51" s="376">
        <v>44927</v>
      </c>
    </row>
    <row r="52" spans="1:16" s="17" customFormat="1" ht="60" hidden="1">
      <c r="A52" s="112" t="s">
        <v>1391</v>
      </c>
      <c r="B52" s="169" t="s">
        <v>1391</v>
      </c>
      <c r="C52" s="103" t="s">
        <v>1386</v>
      </c>
      <c r="D52" s="100" t="s">
        <v>1387</v>
      </c>
      <c r="E52" s="61" t="s">
        <v>425</v>
      </c>
      <c r="F52" s="103" t="s">
        <v>1388</v>
      </c>
      <c r="G52" s="120" t="s">
        <v>399</v>
      </c>
      <c r="H52" s="105" t="s">
        <v>1392</v>
      </c>
      <c r="I52" s="340">
        <v>3036.5</v>
      </c>
      <c r="J52" s="28" t="s">
        <v>62</v>
      </c>
      <c r="K52" s="174" t="s">
        <v>63</v>
      </c>
      <c r="L52" s="105" t="s">
        <v>1393</v>
      </c>
      <c r="M52" s="28" t="s">
        <v>67</v>
      </c>
      <c r="N52" s="27">
        <v>7816</v>
      </c>
      <c r="O52" s="378" t="s">
        <v>1197</v>
      </c>
      <c r="P52" s="376">
        <v>44927</v>
      </c>
    </row>
    <row r="53" spans="1:16" s="17" customFormat="1" ht="60" hidden="1">
      <c r="A53" s="112" t="s">
        <v>1394</v>
      </c>
      <c r="B53" s="169" t="s">
        <v>1394</v>
      </c>
      <c r="C53" s="103" t="s">
        <v>1386</v>
      </c>
      <c r="D53" s="100" t="s">
        <v>1387</v>
      </c>
      <c r="E53" s="61" t="s">
        <v>425</v>
      </c>
      <c r="F53" s="103" t="s">
        <v>1395</v>
      </c>
      <c r="G53" s="120" t="s">
        <v>399</v>
      </c>
      <c r="H53" s="105" t="s">
        <v>1396</v>
      </c>
      <c r="I53" s="340">
        <v>1133.0999999999999</v>
      </c>
      <c r="J53" s="28" t="s">
        <v>62</v>
      </c>
      <c r="K53" s="174" t="s">
        <v>63</v>
      </c>
      <c r="L53" s="164" t="s">
        <v>1397</v>
      </c>
      <c r="M53" s="28" t="s">
        <v>67</v>
      </c>
      <c r="N53" s="27">
        <v>5054.6000000000004</v>
      </c>
      <c r="O53" s="378" t="s">
        <v>1197</v>
      </c>
      <c r="P53" s="376">
        <v>44927</v>
      </c>
    </row>
    <row r="54" spans="1:16" s="17" customFormat="1" ht="60" hidden="1">
      <c r="A54" s="112" t="s">
        <v>1398</v>
      </c>
      <c r="B54" s="169" t="s">
        <v>1398</v>
      </c>
      <c r="C54" s="103" t="s">
        <v>1386</v>
      </c>
      <c r="D54" s="100" t="s">
        <v>1387</v>
      </c>
      <c r="E54" s="61" t="s">
        <v>425</v>
      </c>
      <c r="F54" s="103" t="s">
        <v>1395</v>
      </c>
      <c r="G54" s="120" t="s">
        <v>399</v>
      </c>
      <c r="H54" s="105" t="s">
        <v>1399</v>
      </c>
      <c r="I54" s="340">
        <v>1800</v>
      </c>
      <c r="J54" s="28" t="s">
        <v>62</v>
      </c>
      <c r="K54" s="174" t="s">
        <v>63</v>
      </c>
      <c r="L54" s="105" t="s">
        <v>1400</v>
      </c>
      <c r="M54" s="28" t="s">
        <v>67</v>
      </c>
      <c r="N54" s="27">
        <v>3019.2</v>
      </c>
      <c r="O54" s="378" t="s">
        <v>1197</v>
      </c>
      <c r="P54" s="376">
        <v>44927</v>
      </c>
    </row>
    <row r="55" spans="1:16" s="17" customFormat="1" ht="90" hidden="1">
      <c r="A55" s="112" t="s">
        <v>1401</v>
      </c>
      <c r="B55" s="169" t="s">
        <v>1401</v>
      </c>
      <c r="C55" s="100" t="s">
        <v>1386</v>
      </c>
      <c r="D55" s="101" t="s">
        <v>1387</v>
      </c>
      <c r="E55" s="61" t="s">
        <v>425</v>
      </c>
      <c r="F55" s="100" t="s">
        <v>1395</v>
      </c>
      <c r="G55" s="120" t="s">
        <v>399</v>
      </c>
      <c r="H55" s="102" t="s">
        <v>1402</v>
      </c>
      <c r="I55" s="339">
        <v>1677.54</v>
      </c>
      <c r="J55" s="28" t="s">
        <v>62</v>
      </c>
      <c r="K55" s="167" t="s">
        <v>63</v>
      </c>
      <c r="L55" s="102" t="s">
        <v>1403</v>
      </c>
      <c r="M55" s="28" t="s">
        <v>67</v>
      </c>
      <c r="N55" s="27">
        <v>2996.22</v>
      </c>
      <c r="O55" s="378" t="s">
        <v>1197</v>
      </c>
      <c r="P55" s="376">
        <v>44927</v>
      </c>
    </row>
    <row r="56" spans="1:16" s="17" customFormat="1" ht="39" hidden="1" customHeight="1">
      <c r="A56" s="112" t="s">
        <v>1404</v>
      </c>
      <c r="B56" s="169" t="s">
        <v>1404</v>
      </c>
      <c r="C56" s="100" t="s">
        <v>1386</v>
      </c>
      <c r="D56" s="104" t="s">
        <v>1387</v>
      </c>
      <c r="E56" s="61" t="s">
        <v>425</v>
      </c>
      <c r="F56" s="103" t="s">
        <v>1395</v>
      </c>
      <c r="G56" s="120" t="s">
        <v>399</v>
      </c>
      <c r="H56" s="105" t="s">
        <v>1405</v>
      </c>
      <c r="I56" s="340">
        <v>850.68</v>
      </c>
      <c r="J56" s="28" t="s">
        <v>62</v>
      </c>
      <c r="K56" s="174" t="s">
        <v>63</v>
      </c>
      <c r="L56" s="164" t="s">
        <v>1406</v>
      </c>
      <c r="M56" s="28" t="s">
        <v>67</v>
      </c>
      <c r="N56" s="27">
        <v>3469.8</v>
      </c>
      <c r="O56" s="378" t="s">
        <v>1197</v>
      </c>
      <c r="P56" s="376">
        <v>44927</v>
      </c>
    </row>
    <row r="57" spans="1:16" s="17" customFormat="1" ht="60" hidden="1">
      <c r="A57" s="112" t="s">
        <v>1407</v>
      </c>
      <c r="B57" s="112" t="s">
        <v>1407</v>
      </c>
      <c r="C57" s="120" t="s">
        <v>1386</v>
      </c>
      <c r="D57" s="98" t="s">
        <v>1387</v>
      </c>
      <c r="E57" s="61" t="s">
        <v>425</v>
      </c>
      <c r="F57" s="106" t="s">
        <v>1395</v>
      </c>
      <c r="G57" s="120" t="s">
        <v>399</v>
      </c>
      <c r="H57" s="105" t="s">
        <v>1408</v>
      </c>
      <c r="I57" s="340">
        <v>3966</v>
      </c>
      <c r="J57" s="28" t="s">
        <v>62</v>
      </c>
      <c r="K57" s="107" t="s">
        <v>63</v>
      </c>
      <c r="L57" s="105" t="s">
        <v>1409</v>
      </c>
      <c r="M57" s="28" t="s">
        <v>67</v>
      </c>
      <c r="N57" s="27">
        <v>5796</v>
      </c>
      <c r="O57" s="378" t="s">
        <v>1197</v>
      </c>
      <c r="P57" s="376">
        <v>44927</v>
      </c>
    </row>
    <row r="58" spans="1:16" s="17" customFormat="1" ht="35.25" hidden="1" customHeight="1">
      <c r="A58" s="112" t="s">
        <v>1410</v>
      </c>
      <c r="B58" s="169" t="s">
        <v>1411</v>
      </c>
      <c r="C58" s="100" t="s">
        <v>1386</v>
      </c>
      <c r="D58" s="104" t="s">
        <v>1387</v>
      </c>
      <c r="E58" s="61" t="s">
        <v>425</v>
      </c>
      <c r="F58" s="103" t="s">
        <v>1395</v>
      </c>
      <c r="G58" s="120" t="s">
        <v>399</v>
      </c>
      <c r="H58" s="105" t="s">
        <v>1412</v>
      </c>
      <c r="I58" s="340">
        <v>1516</v>
      </c>
      <c r="J58" s="28" t="s">
        <v>62</v>
      </c>
      <c r="K58" s="174" t="s">
        <v>63</v>
      </c>
      <c r="L58" s="105" t="s">
        <v>1413</v>
      </c>
      <c r="M58" s="28" t="s">
        <v>67</v>
      </c>
      <c r="N58" s="27">
        <v>7227</v>
      </c>
      <c r="O58" s="378" t="s">
        <v>1197</v>
      </c>
      <c r="P58" s="376">
        <v>44927</v>
      </c>
    </row>
    <row r="59" spans="1:16" s="17" customFormat="1" ht="45" hidden="1" customHeight="1">
      <c r="A59" s="112" t="s">
        <v>1414</v>
      </c>
      <c r="B59" s="169" t="s">
        <v>1414</v>
      </c>
      <c r="C59" s="100" t="s">
        <v>1386</v>
      </c>
      <c r="D59" s="104" t="s">
        <v>1387</v>
      </c>
      <c r="E59" s="61" t="s">
        <v>425</v>
      </c>
      <c r="F59" s="103" t="s">
        <v>1395</v>
      </c>
      <c r="G59" s="120" t="s">
        <v>399</v>
      </c>
      <c r="H59" s="105" t="s">
        <v>1415</v>
      </c>
      <c r="I59" s="340">
        <v>3258.8</v>
      </c>
      <c r="J59" s="28" t="s">
        <v>62</v>
      </c>
      <c r="K59" s="174" t="s">
        <v>63</v>
      </c>
      <c r="L59" s="105" t="s">
        <v>1416</v>
      </c>
      <c r="M59" s="28" t="s">
        <v>67</v>
      </c>
      <c r="N59" s="27">
        <v>3248.8</v>
      </c>
      <c r="O59" s="378" t="s">
        <v>1197</v>
      </c>
      <c r="P59" s="376">
        <v>44927</v>
      </c>
    </row>
    <row r="60" spans="1:16" s="17" customFormat="1" ht="60" hidden="1">
      <c r="A60" s="112" t="s">
        <v>1417</v>
      </c>
      <c r="B60" s="169" t="s">
        <v>1417</v>
      </c>
      <c r="C60" s="100" t="s">
        <v>1386</v>
      </c>
      <c r="D60" s="104" t="s">
        <v>1387</v>
      </c>
      <c r="E60" s="61" t="s">
        <v>425</v>
      </c>
      <c r="F60" s="103" t="s">
        <v>1388</v>
      </c>
      <c r="G60" s="120" t="s">
        <v>399</v>
      </c>
      <c r="H60" s="105" t="s">
        <v>1418</v>
      </c>
      <c r="I60" s="340">
        <v>3358.4</v>
      </c>
      <c r="J60" s="28" t="s">
        <v>62</v>
      </c>
      <c r="K60" s="174" t="s">
        <v>63</v>
      </c>
      <c r="L60" s="105" t="s">
        <v>1419</v>
      </c>
      <c r="M60" s="28" t="s">
        <v>67</v>
      </c>
      <c r="N60" s="27">
        <v>4640</v>
      </c>
      <c r="O60" s="378" t="s">
        <v>1197</v>
      </c>
      <c r="P60" s="376">
        <v>44927</v>
      </c>
    </row>
    <row r="61" spans="1:16" s="17" customFormat="1" ht="35.25" hidden="1" customHeight="1">
      <c r="A61" s="112" t="s">
        <v>1420</v>
      </c>
      <c r="B61" s="169" t="s">
        <v>1420</v>
      </c>
      <c r="C61" s="100" t="s">
        <v>1386</v>
      </c>
      <c r="D61" s="104" t="s">
        <v>1387</v>
      </c>
      <c r="E61" s="61" t="s">
        <v>425</v>
      </c>
      <c r="F61" s="103" t="s">
        <v>1388</v>
      </c>
      <c r="G61" s="120" t="s">
        <v>399</v>
      </c>
      <c r="H61" s="105">
        <v>70</v>
      </c>
      <c r="I61" s="340">
        <v>1260</v>
      </c>
      <c r="J61" s="28" t="s">
        <v>62</v>
      </c>
      <c r="K61" s="174" t="s">
        <v>63</v>
      </c>
      <c r="L61" s="105" t="s">
        <v>1421</v>
      </c>
      <c r="M61" s="28" t="s">
        <v>67</v>
      </c>
      <c r="N61" s="27">
        <v>865.6</v>
      </c>
      <c r="O61" s="378" t="s">
        <v>1197</v>
      </c>
      <c r="P61" s="376">
        <v>44927</v>
      </c>
    </row>
    <row r="62" spans="1:16" s="17" customFormat="1" ht="60" hidden="1">
      <c r="A62" s="112" t="s">
        <v>1422</v>
      </c>
      <c r="B62" s="169" t="s">
        <v>1422</v>
      </c>
      <c r="C62" s="100" t="s">
        <v>1386</v>
      </c>
      <c r="D62" s="104" t="s">
        <v>1387</v>
      </c>
      <c r="E62" s="61" t="s">
        <v>425</v>
      </c>
      <c r="F62" s="103" t="s">
        <v>1388</v>
      </c>
      <c r="G62" s="120" t="s">
        <v>399</v>
      </c>
      <c r="H62" s="105" t="s">
        <v>1423</v>
      </c>
      <c r="I62" s="340">
        <v>3717</v>
      </c>
      <c r="J62" s="28" t="s">
        <v>62</v>
      </c>
      <c r="K62" s="174" t="s">
        <v>63</v>
      </c>
      <c r="L62" s="105" t="s">
        <v>1424</v>
      </c>
      <c r="M62" s="28" t="s">
        <v>67</v>
      </c>
      <c r="N62" s="27">
        <v>6660</v>
      </c>
      <c r="O62" s="378" t="s">
        <v>1197</v>
      </c>
      <c r="P62" s="376">
        <v>44927</v>
      </c>
    </row>
    <row r="63" spans="1:16" s="17" customFormat="1" ht="90" hidden="1">
      <c r="A63" s="112" t="s">
        <v>1425</v>
      </c>
      <c r="B63" s="169" t="s">
        <v>1425</v>
      </c>
      <c r="C63" s="100" t="s">
        <v>1386</v>
      </c>
      <c r="D63" s="104" t="s">
        <v>1387</v>
      </c>
      <c r="E63" s="61" t="s">
        <v>425</v>
      </c>
      <c r="F63" s="103" t="s">
        <v>1395</v>
      </c>
      <c r="G63" s="120" t="s">
        <v>399</v>
      </c>
      <c r="H63" s="105" t="s">
        <v>1426</v>
      </c>
      <c r="I63" s="340">
        <v>7660.5</v>
      </c>
      <c r="J63" s="28" t="s">
        <v>62</v>
      </c>
      <c r="K63" s="174" t="s">
        <v>63</v>
      </c>
      <c r="L63" s="105" t="s">
        <v>1427</v>
      </c>
      <c r="M63" s="28" t="s">
        <v>67</v>
      </c>
      <c r="N63" s="27">
        <v>6473</v>
      </c>
      <c r="O63" s="378" t="s">
        <v>1197</v>
      </c>
      <c r="P63" s="376">
        <v>44927</v>
      </c>
    </row>
    <row r="64" spans="1:16" s="17" customFormat="1" ht="45" hidden="1">
      <c r="A64" s="112" t="s">
        <v>1428</v>
      </c>
      <c r="B64" s="169" t="s">
        <v>1428</v>
      </c>
      <c r="C64" s="100" t="s">
        <v>1386</v>
      </c>
      <c r="D64" s="104" t="s">
        <v>1387</v>
      </c>
      <c r="E64" s="61" t="s">
        <v>425</v>
      </c>
      <c r="F64" s="103" t="s">
        <v>1395</v>
      </c>
      <c r="G64" s="120" t="s">
        <v>399</v>
      </c>
      <c r="H64" s="105">
        <v>80</v>
      </c>
      <c r="I64" s="340">
        <v>1032</v>
      </c>
      <c r="J64" s="28" t="s">
        <v>62</v>
      </c>
      <c r="K64" s="174" t="s">
        <v>63</v>
      </c>
      <c r="L64" s="105" t="s">
        <v>1429</v>
      </c>
      <c r="M64" s="28" t="s">
        <v>67</v>
      </c>
      <c r="N64" s="27">
        <v>3634</v>
      </c>
      <c r="O64" s="378" t="s">
        <v>1197</v>
      </c>
      <c r="P64" s="376">
        <v>44927</v>
      </c>
    </row>
    <row r="65" spans="1:16" s="17" customFormat="1" ht="60" hidden="1">
      <c r="A65" s="112" t="s">
        <v>1430</v>
      </c>
      <c r="B65" s="169" t="s">
        <v>1430</v>
      </c>
      <c r="C65" s="100" t="s">
        <v>1386</v>
      </c>
      <c r="D65" s="104" t="s">
        <v>1387</v>
      </c>
      <c r="E65" s="61" t="s">
        <v>425</v>
      </c>
      <c r="F65" s="103" t="s">
        <v>1395</v>
      </c>
      <c r="G65" s="120" t="s">
        <v>399</v>
      </c>
      <c r="H65" s="105" t="s">
        <v>1431</v>
      </c>
      <c r="I65" s="340">
        <v>1932</v>
      </c>
      <c r="J65" s="28" t="s">
        <v>62</v>
      </c>
      <c r="K65" s="174" t="s">
        <v>63</v>
      </c>
      <c r="L65" s="105" t="s">
        <v>1432</v>
      </c>
      <c r="M65" s="28" t="s">
        <v>67</v>
      </c>
      <c r="N65" s="27">
        <v>5480</v>
      </c>
      <c r="O65" s="378" t="s">
        <v>1197</v>
      </c>
      <c r="P65" s="376">
        <v>44927</v>
      </c>
    </row>
    <row r="66" spans="1:16" s="17" customFormat="1" ht="90" hidden="1">
      <c r="A66" s="112" t="s">
        <v>1433</v>
      </c>
      <c r="B66" s="169" t="s">
        <v>1433</v>
      </c>
      <c r="C66" s="100" t="s">
        <v>1386</v>
      </c>
      <c r="D66" s="104" t="s">
        <v>1387</v>
      </c>
      <c r="E66" s="61" t="s">
        <v>425</v>
      </c>
      <c r="F66" s="103" t="s">
        <v>1395</v>
      </c>
      <c r="G66" s="120" t="s">
        <v>399</v>
      </c>
      <c r="H66" s="105" t="s">
        <v>1434</v>
      </c>
      <c r="I66" s="340">
        <v>2866</v>
      </c>
      <c r="J66" s="28" t="s">
        <v>62</v>
      </c>
      <c r="K66" s="174" t="s">
        <v>63</v>
      </c>
      <c r="L66" s="105" t="s">
        <v>1435</v>
      </c>
      <c r="M66" s="28" t="s">
        <v>67</v>
      </c>
      <c r="N66" s="27">
        <v>4626.3999999999996</v>
      </c>
      <c r="O66" s="378" t="s">
        <v>1197</v>
      </c>
      <c r="P66" s="376">
        <v>44927</v>
      </c>
    </row>
    <row r="67" spans="1:16" s="17" customFormat="1" ht="90" hidden="1">
      <c r="A67" s="112" t="s">
        <v>1436</v>
      </c>
      <c r="B67" s="169" t="s">
        <v>1437</v>
      </c>
      <c r="C67" s="100" t="s">
        <v>1386</v>
      </c>
      <c r="D67" s="104" t="s">
        <v>1387</v>
      </c>
      <c r="E67" s="61" t="s">
        <v>425</v>
      </c>
      <c r="F67" s="103" t="s">
        <v>1395</v>
      </c>
      <c r="G67" s="120" t="s">
        <v>399</v>
      </c>
      <c r="H67" s="105" t="s">
        <v>1438</v>
      </c>
      <c r="I67" s="340">
        <v>1902.8</v>
      </c>
      <c r="J67" s="28" t="s">
        <v>62</v>
      </c>
      <c r="K67" s="174" t="s">
        <v>63</v>
      </c>
      <c r="L67" s="105" t="s">
        <v>1439</v>
      </c>
      <c r="M67" s="28" t="s">
        <v>67</v>
      </c>
      <c r="N67" s="27">
        <v>3566.5</v>
      </c>
      <c r="O67" s="378" t="s">
        <v>1197</v>
      </c>
      <c r="P67" s="376">
        <v>44927</v>
      </c>
    </row>
    <row r="68" spans="1:16" s="17" customFormat="1" ht="49.5" hidden="1" customHeight="1">
      <c r="A68" s="112" t="s">
        <v>1256</v>
      </c>
      <c r="B68" s="169" t="s">
        <v>1256</v>
      </c>
      <c r="C68" s="100" t="s">
        <v>1386</v>
      </c>
      <c r="D68" s="104" t="s">
        <v>1387</v>
      </c>
      <c r="E68" s="61" t="s">
        <v>425</v>
      </c>
      <c r="F68" s="103" t="s">
        <v>1395</v>
      </c>
      <c r="G68" s="120" t="s">
        <v>399</v>
      </c>
      <c r="H68" s="105" t="s">
        <v>1440</v>
      </c>
      <c r="I68" s="340">
        <v>6937.1</v>
      </c>
      <c r="J68" s="28" t="s">
        <v>62</v>
      </c>
      <c r="K68" s="174" t="s">
        <v>63</v>
      </c>
      <c r="L68" s="105" t="s">
        <v>1441</v>
      </c>
      <c r="M68" s="28" t="s">
        <v>67</v>
      </c>
      <c r="N68" s="27">
        <v>12416.6</v>
      </c>
      <c r="O68" s="378" t="s">
        <v>1197</v>
      </c>
      <c r="P68" s="376">
        <v>44927</v>
      </c>
    </row>
    <row r="69" spans="1:16" s="17" customFormat="1" ht="90" hidden="1">
      <c r="A69" s="112" t="s">
        <v>1442</v>
      </c>
      <c r="B69" s="169" t="s">
        <v>1442</v>
      </c>
      <c r="C69" s="120" t="s">
        <v>1386</v>
      </c>
      <c r="D69" s="98" t="s">
        <v>1387</v>
      </c>
      <c r="E69" s="61" t="s">
        <v>425</v>
      </c>
      <c r="F69" s="106" t="s">
        <v>1395</v>
      </c>
      <c r="G69" s="120" t="s">
        <v>399</v>
      </c>
      <c r="H69" s="105" t="s">
        <v>1443</v>
      </c>
      <c r="I69" s="340">
        <v>2396.6999999999998</v>
      </c>
      <c r="J69" s="28" t="s">
        <v>62</v>
      </c>
      <c r="K69" s="107" t="s">
        <v>63</v>
      </c>
      <c r="L69" s="105" t="s">
        <v>1444</v>
      </c>
      <c r="M69" s="28" t="s">
        <v>67</v>
      </c>
      <c r="N69" s="27">
        <v>4536.8</v>
      </c>
      <c r="O69" s="378" t="s">
        <v>1197</v>
      </c>
      <c r="P69" s="376">
        <v>44927</v>
      </c>
    </row>
    <row r="70" spans="1:16" s="17" customFormat="1" ht="59.25" hidden="1" customHeight="1">
      <c r="A70" s="112" t="s">
        <v>1445</v>
      </c>
      <c r="B70" s="169" t="s">
        <v>1445</v>
      </c>
      <c r="C70" s="120" t="s">
        <v>1386</v>
      </c>
      <c r="D70" s="98" t="s">
        <v>1387</v>
      </c>
      <c r="E70" s="166" t="s">
        <v>425</v>
      </c>
      <c r="F70" s="106" t="s">
        <v>1388</v>
      </c>
      <c r="G70" s="120" t="s">
        <v>399</v>
      </c>
      <c r="H70" s="105" t="s">
        <v>1446</v>
      </c>
      <c r="I70" s="340">
        <v>2385</v>
      </c>
      <c r="J70" s="28" t="s">
        <v>62</v>
      </c>
      <c r="K70" s="107" t="s">
        <v>63</v>
      </c>
      <c r="L70" s="107" t="s">
        <v>1447</v>
      </c>
      <c r="M70" s="28" t="s">
        <v>67</v>
      </c>
      <c r="N70" s="27">
        <v>6450</v>
      </c>
      <c r="O70" s="378" t="s">
        <v>1197</v>
      </c>
      <c r="P70" s="376">
        <v>44927</v>
      </c>
    </row>
    <row r="71" spans="1:16" s="17" customFormat="1" ht="62.25" hidden="1" customHeight="1">
      <c r="A71" s="112" t="s">
        <v>1448</v>
      </c>
      <c r="B71" s="169" t="s">
        <v>1448</v>
      </c>
      <c r="C71" s="100" t="s">
        <v>1386</v>
      </c>
      <c r="D71" s="104" t="s">
        <v>1387</v>
      </c>
      <c r="E71" s="61" t="s">
        <v>425</v>
      </c>
      <c r="F71" s="103" t="s">
        <v>1388</v>
      </c>
      <c r="G71" s="120" t="s">
        <v>399</v>
      </c>
      <c r="H71" s="105" t="s">
        <v>1449</v>
      </c>
      <c r="I71" s="340">
        <v>1002.88</v>
      </c>
      <c r="J71" s="28" t="s">
        <v>62</v>
      </c>
      <c r="K71" s="174" t="s">
        <v>63</v>
      </c>
      <c r="L71" s="105" t="s">
        <v>1450</v>
      </c>
      <c r="M71" s="28" t="s">
        <v>67</v>
      </c>
      <c r="N71" s="27">
        <v>3020.67</v>
      </c>
      <c r="O71" s="378" t="s">
        <v>1197</v>
      </c>
      <c r="P71" s="376">
        <v>44927</v>
      </c>
    </row>
    <row r="72" spans="1:16" s="17" customFormat="1" ht="62.25" hidden="1" customHeight="1">
      <c r="A72" s="112" t="s">
        <v>1451</v>
      </c>
      <c r="B72" s="112" t="s">
        <v>1451</v>
      </c>
      <c r="C72" s="21" t="s">
        <v>1386</v>
      </c>
      <c r="D72" s="239" t="s">
        <v>1387</v>
      </c>
      <c r="E72" s="61" t="s">
        <v>425</v>
      </c>
      <c r="F72" s="62" t="s">
        <v>1395</v>
      </c>
      <c r="G72" s="120" t="s">
        <v>399</v>
      </c>
      <c r="H72" s="105" t="s">
        <v>1452</v>
      </c>
      <c r="I72" s="348">
        <v>5768.3</v>
      </c>
      <c r="J72" s="28" t="s">
        <v>62</v>
      </c>
      <c r="K72" s="174" t="s">
        <v>63</v>
      </c>
      <c r="L72" s="105" t="s">
        <v>1453</v>
      </c>
      <c r="M72" s="28" t="s">
        <v>67</v>
      </c>
      <c r="N72" s="27">
        <v>7988.4</v>
      </c>
      <c r="O72" s="378" t="s">
        <v>1197</v>
      </c>
      <c r="P72" s="376">
        <v>44927</v>
      </c>
    </row>
    <row r="73" spans="1:16" s="17" customFormat="1" ht="62.25" hidden="1" customHeight="1">
      <c r="A73" s="112" t="s">
        <v>1368</v>
      </c>
      <c r="B73" s="169" t="s">
        <v>1368</v>
      </c>
      <c r="C73" s="120" t="s">
        <v>1386</v>
      </c>
      <c r="D73" s="98" t="s">
        <v>1387</v>
      </c>
      <c r="E73" s="61" t="s">
        <v>425</v>
      </c>
      <c r="F73" s="106" t="s">
        <v>1395</v>
      </c>
      <c r="G73" s="120" t="s">
        <v>399</v>
      </c>
      <c r="H73" s="105" t="s">
        <v>1454</v>
      </c>
      <c r="I73" s="340">
        <v>2350.56</v>
      </c>
      <c r="J73" s="28" t="s">
        <v>62</v>
      </c>
      <c r="K73" s="107" t="s">
        <v>63</v>
      </c>
      <c r="L73" s="105" t="s">
        <v>1455</v>
      </c>
      <c r="M73" s="28" t="s">
        <v>67</v>
      </c>
      <c r="N73" s="27">
        <v>11369.3</v>
      </c>
      <c r="O73" s="378" t="s">
        <v>1197</v>
      </c>
      <c r="P73" s="376">
        <v>44927</v>
      </c>
    </row>
    <row r="74" spans="1:16" s="17" customFormat="1" ht="62.25" hidden="1" customHeight="1">
      <c r="A74" s="112" t="s">
        <v>1456</v>
      </c>
      <c r="B74" s="169" t="s">
        <v>1456</v>
      </c>
      <c r="C74" s="120" t="s">
        <v>1386</v>
      </c>
      <c r="D74" s="98" t="s">
        <v>1387</v>
      </c>
      <c r="E74" s="61" t="s">
        <v>425</v>
      </c>
      <c r="F74" s="106" t="s">
        <v>1395</v>
      </c>
      <c r="G74" s="120" t="s">
        <v>399</v>
      </c>
      <c r="H74" s="105" t="s">
        <v>1457</v>
      </c>
      <c r="I74" s="340">
        <v>4372.3999999999996</v>
      </c>
      <c r="J74" s="28" t="s">
        <v>62</v>
      </c>
      <c r="K74" s="107" t="s">
        <v>63</v>
      </c>
      <c r="L74" s="105" t="s">
        <v>1458</v>
      </c>
      <c r="M74" s="28" t="s">
        <v>67</v>
      </c>
      <c r="N74" s="27">
        <v>12660</v>
      </c>
      <c r="O74" s="378" t="s">
        <v>1197</v>
      </c>
      <c r="P74" s="376">
        <v>44927</v>
      </c>
    </row>
    <row r="75" spans="1:16" s="17" customFormat="1" ht="62.25" hidden="1" customHeight="1">
      <c r="A75" s="112" t="s">
        <v>1459</v>
      </c>
      <c r="B75" s="169" t="s">
        <v>1459</v>
      </c>
      <c r="C75" s="120" t="s">
        <v>1386</v>
      </c>
      <c r="D75" s="98" t="s">
        <v>1387</v>
      </c>
      <c r="E75" s="61" t="s">
        <v>425</v>
      </c>
      <c r="F75" s="106" t="s">
        <v>1395</v>
      </c>
      <c r="G75" s="120" t="s">
        <v>399</v>
      </c>
      <c r="H75" s="105" t="s">
        <v>1460</v>
      </c>
      <c r="I75" s="340">
        <v>1682.2</v>
      </c>
      <c r="J75" s="28" t="s">
        <v>62</v>
      </c>
      <c r="K75" s="107" t="s">
        <v>63</v>
      </c>
      <c r="L75" s="105" t="s">
        <v>1461</v>
      </c>
      <c r="M75" s="28" t="s">
        <v>67</v>
      </c>
      <c r="N75" s="27">
        <v>5895.35</v>
      </c>
      <c r="O75" s="378" t="s">
        <v>1197</v>
      </c>
      <c r="P75" s="376">
        <v>44927</v>
      </c>
    </row>
    <row r="76" spans="1:16" s="17" customFormat="1" ht="75" hidden="1">
      <c r="A76" s="112" t="s">
        <v>1299</v>
      </c>
      <c r="B76" s="169" t="s">
        <v>1299</v>
      </c>
      <c r="C76" s="100" t="s">
        <v>1386</v>
      </c>
      <c r="D76" s="104" t="s">
        <v>1387</v>
      </c>
      <c r="E76" s="61" t="s">
        <v>425</v>
      </c>
      <c r="F76" s="103" t="s">
        <v>1388</v>
      </c>
      <c r="G76" s="120" t="s">
        <v>399</v>
      </c>
      <c r="H76" s="105" t="s">
        <v>1462</v>
      </c>
      <c r="I76" s="340">
        <v>536.4</v>
      </c>
      <c r="J76" s="28" t="s">
        <v>62</v>
      </c>
      <c r="K76" s="174" t="s">
        <v>63</v>
      </c>
      <c r="L76" s="105" t="s">
        <v>1463</v>
      </c>
      <c r="M76" s="28" t="s">
        <v>67</v>
      </c>
      <c r="N76" s="27">
        <v>3944.4</v>
      </c>
      <c r="O76" s="378" t="s">
        <v>1197</v>
      </c>
      <c r="P76" s="376">
        <v>44927</v>
      </c>
    </row>
    <row r="77" spans="1:16" s="17" customFormat="1" ht="62.25" hidden="1" customHeight="1">
      <c r="A77" s="112" t="s">
        <v>1464</v>
      </c>
      <c r="B77" s="169" t="s">
        <v>1464</v>
      </c>
      <c r="C77" s="100" t="s">
        <v>1386</v>
      </c>
      <c r="D77" s="104" t="s">
        <v>1387</v>
      </c>
      <c r="E77" s="61" t="s">
        <v>425</v>
      </c>
      <c r="F77" s="103" t="s">
        <v>1395</v>
      </c>
      <c r="G77" s="120" t="s">
        <v>399</v>
      </c>
      <c r="H77" s="105" t="s">
        <v>1465</v>
      </c>
      <c r="I77" s="340">
        <v>4174</v>
      </c>
      <c r="J77" s="28" t="s">
        <v>62</v>
      </c>
      <c r="K77" s="174" t="s">
        <v>63</v>
      </c>
      <c r="L77" s="105" t="s">
        <v>1466</v>
      </c>
      <c r="M77" s="28" t="s">
        <v>67</v>
      </c>
      <c r="N77" s="27">
        <v>5914.8</v>
      </c>
      <c r="O77" s="378" t="s">
        <v>1197</v>
      </c>
      <c r="P77" s="376">
        <v>44927</v>
      </c>
    </row>
    <row r="78" spans="1:16" s="17" customFormat="1" ht="62.25" hidden="1" customHeight="1">
      <c r="A78" s="112" t="s">
        <v>1361</v>
      </c>
      <c r="B78" s="112" t="s">
        <v>1361</v>
      </c>
      <c r="C78" s="100" t="s">
        <v>1386</v>
      </c>
      <c r="D78" s="104" t="s">
        <v>1387</v>
      </c>
      <c r="E78" s="61" t="s">
        <v>425</v>
      </c>
      <c r="F78" s="103" t="s">
        <v>1395</v>
      </c>
      <c r="G78" s="120" t="s">
        <v>399</v>
      </c>
      <c r="H78" s="105" t="s">
        <v>1467</v>
      </c>
      <c r="I78" s="340">
        <v>6038.4</v>
      </c>
      <c r="J78" s="28" t="s">
        <v>62</v>
      </c>
      <c r="K78" s="174" t="s">
        <v>63</v>
      </c>
      <c r="L78" s="105" t="s">
        <v>1468</v>
      </c>
      <c r="M78" s="28" t="s">
        <v>67</v>
      </c>
      <c r="N78" s="27">
        <v>6096.34</v>
      </c>
      <c r="O78" s="378" t="s">
        <v>1197</v>
      </c>
      <c r="P78" s="376">
        <v>44927</v>
      </c>
    </row>
    <row r="79" spans="1:16" s="17" customFormat="1" ht="62.25" hidden="1" customHeight="1">
      <c r="A79" s="112" t="s">
        <v>1469</v>
      </c>
      <c r="B79" s="112" t="s">
        <v>1469</v>
      </c>
      <c r="C79" s="120" t="s">
        <v>1386</v>
      </c>
      <c r="D79" s="98" t="s">
        <v>1387</v>
      </c>
      <c r="E79" s="61" t="s">
        <v>425</v>
      </c>
      <c r="F79" s="106" t="s">
        <v>1395</v>
      </c>
      <c r="G79" s="120" t="s">
        <v>399</v>
      </c>
      <c r="H79" s="105" t="s">
        <v>1470</v>
      </c>
      <c r="I79" s="340">
        <v>5253.2</v>
      </c>
      <c r="J79" s="28" t="s">
        <v>62</v>
      </c>
      <c r="K79" s="107" t="s">
        <v>63</v>
      </c>
      <c r="L79" s="105" t="s">
        <v>1471</v>
      </c>
      <c r="M79" s="28" t="s">
        <v>67</v>
      </c>
      <c r="N79" s="27">
        <v>7317</v>
      </c>
      <c r="O79" s="378" t="s">
        <v>1197</v>
      </c>
      <c r="P79" s="376">
        <v>44927</v>
      </c>
    </row>
    <row r="80" spans="1:16" s="17" customFormat="1" ht="62.25" hidden="1" customHeight="1">
      <c r="A80" s="112" t="s">
        <v>1472</v>
      </c>
      <c r="B80" s="112" t="s">
        <v>1472</v>
      </c>
      <c r="C80" s="120" t="s">
        <v>1386</v>
      </c>
      <c r="D80" s="98" t="s">
        <v>1387</v>
      </c>
      <c r="E80" s="61" t="s">
        <v>425</v>
      </c>
      <c r="F80" s="106" t="s">
        <v>1395</v>
      </c>
      <c r="G80" s="120" t="s">
        <v>399</v>
      </c>
      <c r="H80" s="105" t="s">
        <v>1473</v>
      </c>
      <c r="I80" s="340">
        <v>2235</v>
      </c>
      <c r="J80" s="28" t="s">
        <v>62</v>
      </c>
      <c r="K80" s="107" t="s">
        <v>63</v>
      </c>
      <c r="L80" s="105" t="s">
        <v>1474</v>
      </c>
      <c r="M80" s="28" t="s">
        <v>67</v>
      </c>
      <c r="N80" s="27">
        <v>4420</v>
      </c>
      <c r="O80" s="378" t="s">
        <v>1197</v>
      </c>
      <c r="P80" s="376">
        <v>44927</v>
      </c>
    </row>
    <row r="81" spans="1:16" s="17" customFormat="1" ht="62.25" hidden="1" customHeight="1">
      <c r="A81" s="112" t="s">
        <v>1210</v>
      </c>
      <c r="B81" s="112" t="s">
        <v>1210</v>
      </c>
      <c r="C81" s="120" t="s">
        <v>1386</v>
      </c>
      <c r="D81" s="98" t="s">
        <v>1387</v>
      </c>
      <c r="E81" s="61" t="s">
        <v>425</v>
      </c>
      <c r="F81" s="106" t="s">
        <v>1388</v>
      </c>
      <c r="G81" s="120" t="s">
        <v>399</v>
      </c>
      <c r="H81" s="105" t="s">
        <v>1475</v>
      </c>
      <c r="I81" s="340">
        <v>185.4</v>
      </c>
      <c r="J81" s="28" t="s">
        <v>62</v>
      </c>
      <c r="K81" s="107" t="s">
        <v>63</v>
      </c>
      <c r="L81" s="164" t="s">
        <v>1476</v>
      </c>
      <c r="M81" s="28" t="s">
        <v>67</v>
      </c>
      <c r="N81" s="27">
        <v>479.28</v>
      </c>
      <c r="O81" s="378" t="s">
        <v>1197</v>
      </c>
      <c r="P81" s="376">
        <v>44927</v>
      </c>
    </row>
    <row r="82" spans="1:16" s="17" customFormat="1" ht="62.25" hidden="1" customHeight="1">
      <c r="A82" s="112" t="s">
        <v>1477</v>
      </c>
      <c r="B82" s="112" t="s">
        <v>1477</v>
      </c>
      <c r="C82" s="120" t="s">
        <v>1386</v>
      </c>
      <c r="D82" s="98" t="s">
        <v>1387</v>
      </c>
      <c r="E82" s="61" t="s">
        <v>425</v>
      </c>
      <c r="F82" s="106" t="s">
        <v>1388</v>
      </c>
      <c r="G82" s="120" t="s">
        <v>399</v>
      </c>
      <c r="H82" s="107" t="s">
        <v>1478</v>
      </c>
      <c r="I82" s="343">
        <v>9331.4</v>
      </c>
      <c r="J82" s="28" t="s">
        <v>62</v>
      </c>
      <c r="K82" s="107" t="s">
        <v>63</v>
      </c>
      <c r="L82" s="112" t="s">
        <v>1479</v>
      </c>
      <c r="M82" s="28" t="s">
        <v>67</v>
      </c>
      <c r="N82" s="27">
        <v>8431.4</v>
      </c>
      <c r="O82" s="378" t="s">
        <v>1197</v>
      </c>
      <c r="P82" s="376">
        <v>44927</v>
      </c>
    </row>
    <row r="83" spans="1:16" s="17" customFormat="1" ht="62.25" hidden="1" customHeight="1">
      <c r="A83" s="112" t="s">
        <v>1480</v>
      </c>
      <c r="B83" s="112" t="s">
        <v>1480</v>
      </c>
      <c r="C83" s="120" t="s">
        <v>1386</v>
      </c>
      <c r="D83" s="98" t="s">
        <v>1387</v>
      </c>
      <c r="E83" s="61" t="s">
        <v>425</v>
      </c>
      <c r="F83" s="106" t="s">
        <v>1395</v>
      </c>
      <c r="G83" s="120" t="s">
        <v>399</v>
      </c>
      <c r="H83" s="105" t="s">
        <v>1481</v>
      </c>
      <c r="I83" s="340">
        <v>1411</v>
      </c>
      <c r="J83" s="28" t="s">
        <v>62</v>
      </c>
      <c r="K83" s="107" t="s">
        <v>63</v>
      </c>
      <c r="L83" s="105" t="s">
        <v>1482</v>
      </c>
      <c r="M83" s="28" t="s">
        <v>67</v>
      </c>
      <c r="N83" s="27">
        <v>5454</v>
      </c>
      <c r="O83" s="378" t="s">
        <v>1197</v>
      </c>
      <c r="P83" s="376">
        <v>44927</v>
      </c>
    </row>
    <row r="84" spans="1:16" s="17" customFormat="1" ht="62.25" hidden="1" customHeight="1">
      <c r="A84" s="112" t="s">
        <v>1483</v>
      </c>
      <c r="B84" s="112" t="s">
        <v>1483</v>
      </c>
      <c r="C84" s="100" t="s">
        <v>1386</v>
      </c>
      <c r="D84" s="104" t="s">
        <v>1387</v>
      </c>
      <c r="E84" s="61" t="s">
        <v>425</v>
      </c>
      <c r="F84" s="103" t="s">
        <v>1395</v>
      </c>
      <c r="G84" s="120" t="s">
        <v>399</v>
      </c>
      <c r="H84" s="105" t="s">
        <v>1484</v>
      </c>
      <c r="I84" s="340">
        <v>4298.24</v>
      </c>
      <c r="J84" s="28" t="s">
        <v>62</v>
      </c>
      <c r="K84" s="174" t="s">
        <v>63</v>
      </c>
      <c r="L84" s="105" t="s">
        <v>1485</v>
      </c>
      <c r="M84" s="28" t="s">
        <v>67</v>
      </c>
      <c r="N84" s="27">
        <v>7147.32</v>
      </c>
      <c r="O84" s="378" t="s">
        <v>1197</v>
      </c>
      <c r="P84" s="376">
        <v>44927</v>
      </c>
    </row>
    <row r="85" spans="1:16" s="17" customFormat="1" ht="62.25" hidden="1" customHeight="1">
      <c r="A85" s="112" t="s">
        <v>1486</v>
      </c>
      <c r="B85" s="112" t="s">
        <v>1486</v>
      </c>
      <c r="C85" s="100" t="s">
        <v>1386</v>
      </c>
      <c r="D85" s="104" t="s">
        <v>1387</v>
      </c>
      <c r="E85" s="61" t="s">
        <v>425</v>
      </c>
      <c r="F85" s="103" t="s">
        <v>1395</v>
      </c>
      <c r="G85" s="120" t="s">
        <v>399</v>
      </c>
      <c r="H85" s="105" t="s">
        <v>1487</v>
      </c>
      <c r="I85" s="340">
        <v>7560</v>
      </c>
      <c r="J85" s="28" t="s">
        <v>62</v>
      </c>
      <c r="K85" s="174" t="s">
        <v>63</v>
      </c>
      <c r="L85" s="105" t="s">
        <v>1488</v>
      </c>
      <c r="M85" s="28" t="s">
        <v>67</v>
      </c>
      <c r="N85" s="27">
        <v>8989.6</v>
      </c>
      <c r="O85" s="378" t="s">
        <v>1197</v>
      </c>
      <c r="P85" s="376">
        <v>44927</v>
      </c>
    </row>
    <row r="86" spans="1:16" s="17" customFormat="1" ht="62.25" hidden="1" customHeight="1">
      <c r="A86" s="112" t="s">
        <v>1489</v>
      </c>
      <c r="B86" s="112" t="s">
        <v>1489</v>
      </c>
      <c r="C86" s="21" t="s">
        <v>1386</v>
      </c>
      <c r="D86" s="239" t="s">
        <v>1387</v>
      </c>
      <c r="E86" s="61" t="s">
        <v>425</v>
      </c>
      <c r="F86" s="62" t="s">
        <v>1395</v>
      </c>
      <c r="G86" s="120" t="s">
        <v>399</v>
      </c>
      <c r="H86" s="105" t="s">
        <v>1490</v>
      </c>
      <c r="I86" s="348">
        <v>3990</v>
      </c>
      <c r="J86" s="28" t="s">
        <v>62</v>
      </c>
      <c r="K86" s="174" t="s">
        <v>63</v>
      </c>
      <c r="L86" s="105" t="s">
        <v>1491</v>
      </c>
      <c r="M86" s="28" t="s">
        <v>67</v>
      </c>
      <c r="N86" s="27">
        <v>7882</v>
      </c>
      <c r="O86" s="378" t="s">
        <v>1197</v>
      </c>
      <c r="P86" s="376">
        <v>44927</v>
      </c>
    </row>
    <row r="87" spans="1:16" s="17" customFormat="1" ht="62.25" hidden="1" customHeight="1">
      <c r="A87" s="112" t="s">
        <v>1268</v>
      </c>
      <c r="B87" s="169" t="s">
        <v>1268</v>
      </c>
      <c r="C87" s="106" t="s">
        <v>1492</v>
      </c>
      <c r="D87" s="98"/>
      <c r="E87" s="166" t="s">
        <v>92</v>
      </c>
      <c r="F87" s="106" t="s">
        <v>1493</v>
      </c>
      <c r="G87" s="120" t="s">
        <v>61</v>
      </c>
      <c r="H87" s="105" t="s">
        <v>1494</v>
      </c>
      <c r="I87" s="340">
        <v>83.7</v>
      </c>
      <c r="J87" s="28" t="s">
        <v>62</v>
      </c>
      <c r="K87" s="107" t="s">
        <v>79</v>
      </c>
      <c r="L87" s="107" t="s">
        <v>1495</v>
      </c>
      <c r="M87" s="28" t="s">
        <v>67</v>
      </c>
      <c r="N87" s="27">
        <v>83.7</v>
      </c>
      <c r="O87" s="28" t="s">
        <v>1197</v>
      </c>
      <c r="P87" s="376">
        <v>44927</v>
      </c>
    </row>
    <row r="88" spans="1:16" s="17" customFormat="1" ht="62.25" hidden="1" customHeight="1">
      <c r="A88" s="112" t="s">
        <v>1202</v>
      </c>
      <c r="B88" s="169" t="s">
        <v>700</v>
      </c>
      <c r="C88" s="106" t="s">
        <v>1496</v>
      </c>
      <c r="D88" s="98"/>
      <c r="E88" s="61" t="s">
        <v>92</v>
      </c>
      <c r="F88" s="106" t="s">
        <v>1497</v>
      </c>
      <c r="G88" s="120" t="s">
        <v>61</v>
      </c>
      <c r="H88" s="105">
        <v>10</v>
      </c>
      <c r="I88" s="340">
        <v>418.4</v>
      </c>
      <c r="J88" s="173" t="s">
        <v>57</v>
      </c>
      <c r="K88" s="107" t="s">
        <v>474</v>
      </c>
      <c r="L88" s="105" t="s">
        <v>1498</v>
      </c>
      <c r="M88" s="28" t="s">
        <v>67</v>
      </c>
      <c r="N88" s="27">
        <v>418.4</v>
      </c>
      <c r="O88" s="28" t="s">
        <v>1197</v>
      </c>
      <c r="P88" s="376">
        <v>44927</v>
      </c>
    </row>
    <row r="89" spans="1:16" s="17" customFormat="1" ht="62.25" hidden="1" customHeight="1">
      <c r="A89" s="112" t="s">
        <v>1202</v>
      </c>
      <c r="B89" s="169" t="s">
        <v>609</v>
      </c>
      <c r="C89" s="103" t="s">
        <v>1499</v>
      </c>
      <c r="D89" s="104"/>
      <c r="E89" s="61" t="s">
        <v>425</v>
      </c>
      <c r="F89" s="103" t="s">
        <v>1500</v>
      </c>
      <c r="G89" s="120" t="s">
        <v>61</v>
      </c>
      <c r="H89" s="105">
        <v>20</v>
      </c>
      <c r="I89" s="340">
        <v>369.41</v>
      </c>
      <c r="J89" s="28" t="s">
        <v>57</v>
      </c>
      <c r="K89" s="174" t="s">
        <v>79</v>
      </c>
      <c r="L89" s="105" t="s">
        <v>1501</v>
      </c>
      <c r="M89" s="28" t="s">
        <v>67</v>
      </c>
      <c r="N89" s="27">
        <v>369.41</v>
      </c>
      <c r="O89" s="378" t="s">
        <v>1197</v>
      </c>
      <c r="P89" s="376">
        <v>44927</v>
      </c>
    </row>
    <row r="90" spans="1:16" s="17" customFormat="1" ht="60" hidden="1">
      <c r="A90" s="112" t="s">
        <v>1202</v>
      </c>
      <c r="B90" s="169" t="s">
        <v>1290</v>
      </c>
      <c r="C90" s="103" t="s">
        <v>1502</v>
      </c>
      <c r="D90" s="104"/>
      <c r="E90" s="61" t="s">
        <v>369</v>
      </c>
      <c r="F90" s="103" t="s">
        <v>1503</v>
      </c>
      <c r="G90" s="120" t="s">
        <v>61</v>
      </c>
      <c r="H90" s="105">
        <v>2</v>
      </c>
      <c r="I90" s="340">
        <v>318</v>
      </c>
      <c r="J90" s="173" t="s">
        <v>57</v>
      </c>
      <c r="K90" s="107" t="s">
        <v>79</v>
      </c>
      <c r="L90" s="107" t="s">
        <v>1504</v>
      </c>
      <c r="M90" s="28" t="s">
        <v>67</v>
      </c>
      <c r="N90" s="27">
        <v>318</v>
      </c>
      <c r="O90" s="28" t="s">
        <v>1197</v>
      </c>
      <c r="P90" s="376">
        <v>44927</v>
      </c>
    </row>
    <row r="91" spans="1:16" s="17" customFormat="1" ht="62.25" hidden="1" customHeight="1">
      <c r="A91" s="112" t="s">
        <v>1202</v>
      </c>
      <c r="B91" s="169" t="s">
        <v>609</v>
      </c>
      <c r="C91" s="103" t="s">
        <v>1505</v>
      </c>
      <c r="D91" s="104"/>
      <c r="E91" s="61" t="s">
        <v>425</v>
      </c>
      <c r="F91" s="103" t="s">
        <v>1506</v>
      </c>
      <c r="G91" s="120" t="s">
        <v>61</v>
      </c>
      <c r="H91" s="355">
        <v>30</v>
      </c>
      <c r="I91" s="359">
        <v>534</v>
      </c>
      <c r="J91" s="173" t="s">
        <v>57</v>
      </c>
      <c r="K91" s="107" t="s">
        <v>474</v>
      </c>
      <c r="L91" s="107" t="s">
        <v>1507</v>
      </c>
      <c r="M91" s="28" t="s">
        <v>67</v>
      </c>
      <c r="N91" s="27">
        <v>534</v>
      </c>
      <c r="O91" s="378" t="s">
        <v>1197</v>
      </c>
      <c r="P91" s="376">
        <v>44927</v>
      </c>
    </row>
    <row r="92" spans="1:16" s="17" customFormat="1" ht="62.25" hidden="1" customHeight="1">
      <c r="A92" s="112" t="s">
        <v>1202</v>
      </c>
      <c r="B92" s="169" t="s">
        <v>700</v>
      </c>
      <c r="C92" s="103" t="s">
        <v>1508</v>
      </c>
      <c r="D92" s="104">
        <v>260083</v>
      </c>
      <c r="E92" s="61" t="s">
        <v>92</v>
      </c>
      <c r="F92" s="103" t="s">
        <v>1509</v>
      </c>
      <c r="G92" s="120" t="s">
        <v>61</v>
      </c>
      <c r="H92" s="105">
        <v>240</v>
      </c>
      <c r="I92" s="340">
        <v>8000</v>
      </c>
      <c r="J92" s="28" t="s">
        <v>62</v>
      </c>
      <c r="K92" s="174" t="s">
        <v>79</v>
      </c>
      <c r="L92" s="105" t="s">
        <v>1510</v>
      </c>
      <c r="M92" s="28" t="s">
        <v>67</v>
      </c>
      <c r="N92" s="27">
        <v>34306.5</v>
      </c>
      <c r="O92" s="28" t="s">
        <v>1197</v>
      </c>
      <c r="P92" s="376">
        <v>44927</v>
      </c>
    </row>
    <row r="93" spans="1:16" s="17" customFormat="1" ht="62.25" hidden="1" customHeight="1">
      <c r="A93" s="112" t="s">
        <v>1511</v>
      </c>
      <c r="B93" s="112" t="s">
        <v>1511</v>
      </c>
      <c r="C93" s="103" t="s">
        <v>1512</v>
      </c>
      <c r="D93" s="104"/>
      <c r="E93" s="61" t="s">
        <v>425</v>
      </c>
      <c r="F93" s="103" t="s">
        <v>1513</v>
      </c>
      <c r="G93" s="120" t="s">
        <v>61</v>
      </c>
      <c r="H93" s="105" t="s">
        <v>1514</v>
      </c>
      <c r="I93" s="340">
        <v>2627.4</v>
      </c>
      <c r="J93" s="28" t="s">
        <v>62</v>
      </c>
      <c r="K93" s="174" t="s">
        <v>79</v>
      </c>
      <c r="L93" s="105" t="s">
        <v>1515</v>
      </c>
      <c r="M93" s="28" t="s">
        <v>67</v>
      </c>
      <c r="N93" s="27">
        <v>2627.4</v>
      </c>
      <c r="O93" s="378" t="s">
        <v>1197</v>
      </c>
      <c r="P93" s="376">
        <v>44927</v>
      </c>
    </row>
    <row r="94" spans="1:16" s="17" customFormat="1" ht="45" hidden="1">
      <c r="A94" s="112" t="s">
        <v>1417</v>
      </c>
      <c r="B94" s="169" t="s">
        <v>1417</v>
      </c>
      <c r="C94" s="103" t="s">
        <v>1516</v>
      </c>
      <c r="D94" s="104"/>
      <c r="E94" s="61" t="s">
        <v>54</v>
      </c>
      <c r="F94" s="103" t="s">
        <v>1517</v>
      </c>
      <c r="G94" s="120" t="s">
        <v>61</v>
      </c>
      <c r="H94" s="105">
        <v>1</v>
      </c>
      <c r="I94" s="340">
        <v>72.599999999999994</v>
      </c>
      <c r="J94" s="28" t="s">
        <v>62</v>
      </c>
      <c r="K94" s="174" t="s">
        <v>474</v>
      </c>
      <c r="L94" s="105" t="s">
        <v>1518</v>
      </c>
      <c r="M94" s="28" t="s">
        <v>67</v>
      </c>
      <c r="N94" s="27">
        <v>72.599999999999994</v>
      </c>
      <c r="O94" s="28" t="s">
        <v>1197</v>
      </c>
      <c r="P94" s="376">
        <v>44927</v>
      </c>
    </row>
    <row r="95" spans="1:16" s="17" customFormat="1" ht="105" hidden="1">
      <c r="A95" s="112" t="s">
        <v>1436</v>
      </c>
      <c r="B95" s="112" t="s">
        <v>1436</v>
      </c>
      <c r="C95" s="106" t="s">
        <v>1519</v>
      </c>
      <c r="D95" s="98"/>
      <c r="E95" s="61" t="s">
        <v>54</v>
      </c>
      <c r="F95" s="106" t="s">
        <v>1520</v>
      </c>
      <c r="G95" s="120" t="s">
        <v>61</v>
      </c>
      <c r="H95" s="105">
        <v>11</v>
      </c>
      <c r="I95" s="340">
        <v>572</v>
      </c>
      <c r="J95" s="28" t="s">
        <v>62</v>
      </c>
      <c r="K95" s="107" t="s">
        <v>474</v>
      </c>
      <c r="L95" s="105" t="s">
        <v>1521</v>
      </c>
      <c r="M95" s="28" t="s">
        <v>67</v>
      </c>
      <c r="N95" s="27">
        <v>572</v>
      </c>
      <c r="O95" s="28" t="s">
        <v>1197</v>
      </c>
      <c r="P95" s="376">
        <v>44927</v>
      </c>
    </row>
    <row r="96" spans="1:16" s="17" customFormat="1" ht="75" hidden="1">
      <c r="A96" s="112" t="s">
        <v>1202</v>
      </c>
      <c r="B96" s="169" t="s">
        <v>1290</v>
      </c>
      <c r="C96" s="103" t="s">
        <v>1522</v>
      </c>
      <c r="D96" s="104"/>
      <c r="E96" s="61" t="s">
        <v>369</v>
      </c>
      <c r="F96" s="103" t="s">
        <v>1523</v>
      </c>
      <c r="G96" s="120" t="s">
        <v>107</v>
      </c>
      <c r="H96" s="105" t="s">
        <v>1524</v>
      </c>
      <c r="I96" s="340">
        <v>1004</v>
      </c>
      <c r="J96" s="173" t="s">
        <v>57</v>
      </c>
      <c r="K96" s="107" t="s">
        <v>79</v>
      </c>
      <c r="L96" s="107" t="s">
        <v>1525</v>
      </c>
      <c r="M96" s="28" t="s">
        <v>67</v>
      </c>
      <c r="N96" s="27">
        <v>1004</v>
      </c>
      <c r="O96" s="28" t="s">
        <v>1197</v>
      </c>
      <c r="P96" s="376">
        <v>44927</v>
      </c>
    </row>
    <row r="97" spans="1:16" s="17" customFormat="1" ht="62.25" hidden="1" customHeight="1">
      <c r="A97" s="112" t="s">
        <v>1202</v>
      </c>
      <c r="B97" s="169" t="s">
        <v>1290</v>
      </c>
      <c r="C97" s="106" t="s">
        <v>1526</v>
      </c>
      <c r="D97" s="127"/>
      <c r="E97" s="61" t="s">
        <v>369</v>
      </c>
      <c r="F97" s="106" t="s">
        <v>1527</v>
      </c>
      <c r="G97" s="120" t="s">
        <v>61</v>
      </c>
      <c r="H97" s="107">
        <v>1</v>
      </c>
      <c r="I97" s="343">
        <v>4995.93</v>
      </c>
      <c r="J97" s="173" t="s">
        <v>57</v>
      </c>
      <c r="K97" s="107" t="s">
        <v>474</v>
      </c>
      <c r="L97" s="107" t="s">
        <v>1528</v>
      </c>
      <c r="M97" s="28" t="s">
        <v>67</v>
      </c>
      <c r="N97" s="27">
        <v>4995.93</v>
      </c>
      <c r="O97" s="28" t="s">
        <v>1197</v>
      </c>
      <c r="P97" s="376">
        <v>44927</v>
      </c>
    </row>
    <row r="98" spans="1:16" s="17" customFormat="1" ht="62.25" hidden="1" customHeight="1">
      <c r="A98" s="112" t="s">
        <v>1529</v>
      </c>
      <c r="B98" s="112" t="s">
        <v>1529</v>
      </c>
      <c r="C98" s="103" t="s">
        <v>1530</v>
      </c>
      <c r="D98" s="104"/>
      <c r="E98" s="61" t="s">
        <v>425</v>
      </c>
      <c r="F98" s="103" t="s">
        <v>1531</v>
      </c>
      <c r="G98" s="120" t="s">
        <v>61</v>
      </c>
      <c r="H98" s="105">
        <v>10</v>
      </c>
      <c r="I98" s="340">
        <v>198</v>
      </c>
      <c r="J98" s="28" t="s">
        <v>62</v>
      </c>
      <c r="K98" s="174" t="s">
        <v>79</v>
      </c>
      <c r="L98" s="105" t="s">
        <v>1532</v>
      </c>
      <c r="M98" s="28" t="s">
        <v>67</v>
      </c>
      <c r="N98" s="27">
        <v>198</v>
      </c>
      <c r="O98" s="378" t="s">
        <v>1197</v>
      </c>
      <c r="P98" s="376">
        <v>44927</v>
      </c>
    </row>
    <row r="99" spans="1:16" s="17" customFormat="1" ht="74.25" hidden="1" customHeight="1">
      <c r="A99" s="112" t="s">
        <v>1311</v>
      </c>
      <c r="B99" s="169" t="s">
        <v>1311</v>
      </c>
      <c r="C99" s="103" t="s">
        <v>1533</v>
      </c>
      <c r="D99" s="104"/>
      <c r="E99" s="61" t="s">
        <v>425</v>
      </c>
      <c r="F99" s="103" t="s">
        <v>1534</v>
      </c>
      <c r="G99" s="120" t="s">
        <v>61</v>
      </c>
      <c r="H99" s="105">
        <v>10</v>
      </c>
      <c r="I99" s="340">
        <v>145.4</v>
      </c>
      <c r="J99" s="28" t="s">
        <v>62</v>
      </c>
      <c r="K99" s="174" t="s">
        <v>79</v>
      </c>
      <c r="L99" s="105" t="s">
        <v>1535</v>
      </c>
      <c r="M99" s="28" t="s">
        <v>67</v>
      </c>
      <c r="N99" s="27">
        <v>145.4</v>
      </c>
      <c r="O99" s="378" t="s">
        <v>1197</v>
      </c>
      <c r="P99" s="376">
        <v>44927</v>
      </c>
    </row>
    <row r="100" spans="1:16" s="17" customFormat="1" ht="62.25" hidden="1" customHeight="1">
      <c r="A100" s="112" t="s">
        <v>1536</v>
      </c>
      <c r="B100" s="112" t="s">
        <v>1536</v>
      </c>
      <c r="C100" s="103" t="s">
        <v>1537</v>
      </c>
      <c r="D100" s="104"/>
      <c r="E100" s="61" t="s">
        <v>425</v>
      </c>
      <c r="F100" s="103" t="s">
        <v>1538</v>
      </c>
      <c r="G100" s="120" t="s">
        <v>61</v>
      </c>
      <c r="H100" s="105" t="s">
        <v>1539</v>
      </c>
      <c r="I100" s="340">
        <v>552.86</v>
      </c>
      <c r="J100" s="28" t="s">
        <v>62</v>
      </c>
      <c r="K100" s="174" t="s">
        <v>474</v>
      </c>
      <c r="L100" s="105" t="s">
        <v>1540</v>
      </c>
      <c r="M100" s="28" t="s">
        <v>67</v>
      </c>
      <c r="N100" s="27">
        <v>552.86</v>
      </c>
      <c r="O100" s="378" t="s">
        <v>1197</v>
      </c>
      <c r="P100" s="376">
        <v>44927</v>
      </c>
    </row>
    <row r="101" spans="1:16" s="17" customFormat="1" ht="62.25" hidden="1" customHeight="1">
      <c r="A101" s="112" t="s">
        <v>1202</v>
      </c>
      <c r="B101" s="169" t="s">
        <v>609</v>
      </c>
      <c r="C101" s="103" t="s">
        <v>1541</v>
      </c>
      <c r="D101" s="104"/>
      <c r="E101" s="61" t="s">
        <v>425</v>
      </c>
      <c r="F101" s="103" t="s">
        <v>1542</v>
      </c>
      <c r="G101" s="120" t="s">
        <v>61</v>
      </c>
      <c r="H101" s="105">
        <v>1</v>
      </c>
      <c r="I101" s="340">
        <v>2086</v>
      </c>
      <c r="J101" s="28" t="s">
        <v>57</v>
      </c>
      <c r="K101" s="174" t="s">
        <v>474</v>
      </c>
      <c r="L101" s="105" t="s">
        <v>1543</v>
      </c>
      <c r="M101" s="28" t="s">
        <v>67</v>
      </c>
      <c r="N101" s="27">
        <v>2086</v>
      </c>
      <c r="O101" s="378" t="s">
        <v>1197</v>
      </c>
      <c r="P101" s="376">
        <v>44927</v>
      </c>
    </row>
    <row r="102" spans="1:16" s="17" customFormat="1" ht="187.5" hidden="1" customHeight="1">
      <c r="A102" s="112" t="s">
        <v>1202</v>
      </c>
      <c r="B102" s="169" t="s">
        <v>609</v>
      </c>
      <c r="C102" s="103" t="s">
        <v>1541</v>
      </c>
      <c r="D102" s="104"/>
      <c r="E102" s="61" t="s">
        <v>425</v>
      </c>
      <c r="F102" s="103" t="s">
        <v>1544</v>
      </c>
      <c r="G102" s="120" t="s">
        <v>61</v>
      </c>
      <c r="H102" s="105">
        <v>1</v>
      </c>
      <c r="I102" s="340">
        <v>2086</v>
      </c>
      <c r="J102" s="28" t="s">
        <v>57</v>
      </c>
      <c r="K102" s="28" t="s">
        <v>474</v>
      </c>
      <c r="L102" s="105" t="s">
        <v>1543</v>
      </c>
      <c r="M102" s="28" t="s">
        <v>67</v>
      </c>
      <c r="N102" s="27">
        <v>2086</v>
      </c>
      <c r="O102" s="378" t="s">
        <v>1197</v>
      </c>
      <c r="P102" s="376">
        <v>44927</v>
      </c>
    </row>
    <row r="103" spans="1:16" s="17" customFormat="1" ht="63" hidden="1" customHeight="1">
      <c r="A103" s="112" t="s">
        <v>1202</v>
      </c>
      <c r="B103" s="169" t="s">
        <v>609</v>
      </c>
      <c r="C103" s="103" t="s">
        <v>1545</v>
      </c>
      <c r="D103" s="104"/>
      <c r="E103" s="61" t="s">
        <v>425</v>
      </c>
      <c r="F103" s="103" t="s">
        <v>1546</v>
      </c>
      <c r="G103" s="120" t="s">
        <v>61</v>
      </c>
      <c r="H103" s="355" t="s">
        <v>1547</v>
      </c>
      <c r="I103" s="359">
        <v>15750</v>
      </c>
      <c r="J103" s="173" t="s">
        <v>57</v>
      </c>
      <c r="K103" s="107" t="s">
        <v>79</v>
      </c>
      <c r="L103" s="107" t="s">
        <v>1548</v>
      </c>
      <c r="M103" s="28" t="s">
        <v>67</v>
      </c>
      <c r="N103" s="27">
        <v>15750</v>
      </c>
      <c r="O103" s="378" t="s">
        <v>1197</v>
      </c>
      <c r="P103" s="376">
        <v>44927</v>
      </c>
    </row>
    <row r="104" spans="1:16" s="17" customFormat="1" ht="66" hidden="1" customHeight="1">
      <c r="A104" s="112" t="s">
        <v>1549</v>
      </c>
      <c r="B104" s="112" t="s">
        <v>1549</v>
      </c>
      <c r="C104" s="103" t="s">
        <v>1550</v>
      </c>
      <c r="D104" s="104"/>
      <c r="E104" s="61" t="s">
        <v>425</v>
      </c>
      <c r="F104" s="103" t="s">
        <v>1551</v>
      </c>
      <c r="G104" s="120" t="s">
        <v>61</v>
      </c>
      <c r="H104" s="105">
        <v>10</v>
      </c>
      <c r="I104" s="340">
        <v>900</v>
      </c>
      <c r="J104" s="28" t="s">
        <v>62</v>
      </c>
      <c r="K104" s="174" t="s">
        <v>474</v>
      </c>
      <c r="L104" s="105" t="s">
        <v>1552</v>
      </c>
      <c r="M104" s="28" t="s">
        <v>67</v>
      </c>
      <c r="N104" s="27">
        <v>900</v>
      </c>
      <c r="O104" s="378" t="s">
        <v>1197</v>
      </c>
      <c r="P104" s="376">
        <v>44927</v>
      </c>
    </row>
    <row r="105" spans="1:16" s="17" customFormat="1" ht="62.25" hidden="1" customHeight="1">
      <c r="A105" s="112" t="s">
        <v>1553</v>
      </c>
      <c r="B105" s="112" t="s">
        <v>1553</v>
      </c>
      <c r="C105" s="103" t="s">
        <v>1554</v>
      </c>
      <c r="D105" s="104"/>
      <c r="E105" s="61" t="s">
        <v>425</v>
      </c>
      <c r="F105" s="103" t="s">
        <v>1555</v>
      </c>
      <c r="G105" s="120" t="s">
        <v>61</v>
      </c>
      <c r="H105" s="105">
        <v>4</v>
      </c>
      <c r="I105" s="340">
        <v>432</v>
      </c>
      <c r="J105" s="28" t="s">
        <v>62</v>
      </c>
      <c r="K105" s="28" t="s">
        <v>474</v>
      </c>
      <c r="L105" s="105" t="s">
        <v>1556</v>
      </c>
      <c r="M105" s="28" t="s">
        <v>67</v>
      </c>
      <c r="N105" s="27">
        <v>432</v>
      </c>
      <c r="O105" s="378" t="s">
        <v>1197</v>
      </c>
      <c r="P105" s="376">
        <v>44927</v>
      </c>
    </row>
    <row r="106" spans="1:16" s="17" customFormat="1" ht="62.25" hidden="1" customHeight="1">
      <c r="A106" s="112" t="s">
        <v>1436</v>
      </c>
      <c r="B106" s="112" t="s">
        <v>1436</v>
      </c>
      <c r="C106" s="103" t="s">
        <v>1557</v>
      </c>
      <c r="D106" s="104"/>
      <c r="E106" s="61" t="s">
        <v>425</v>
      </c>
      <c r="F106" s="103" t="s">
        <v>1558</v>
      </c>
      <c r="G106" s="120" t="s">
        <v>61</v>
      </c>
      <c r="H106" s="105">
        <v>5</v>
      </c>
      <c r="I106" s="340">
        <v>450</v>
      </c>
      <c r="J106" s="28" t="s">
        <v>62</v>
      </c>
      <c r="K106" s="174" t="s">
        <v>474</v>
      </c>
      <c r="L106" s="105" t="s">
        <v>1559</v>
      </c>
      <c r="M106" s="28" t="s">
        <v>67</v>
      </c>
      <c r="N106" s="27">
        <v>450</v>
      </c>
      <c r="O106" s="378" t="s">
        <v>1197</v>
      </c>
      <c r="P106" s="376">
        <v>44927</v>
      </c>
    </row>
    <row r="107" spans="1:16" s="17" customFormat="1" ht="78" hidden="1" customHeight="1">
      <c r="A107" s="112" t="s">
        <v>1529</v>
      </c>
      <c r="B107" s="112" t="s">
        <v>1529</v>
      </c>
      <c r="C107" s="103" t="s">
        <v>1560</v>
      </c>
      <c r="D107" s="104"/>
      <c r="E107" s="61" t="s">
        <v>425</v>
      </c>
      <c r="F107" s="103" t="s">
        <v>1561</v>
      </c>
      <c r="G107" s="120" t="s">
        <v>61</v>
      </c>
      <c r="H107" s="105">
        <v>5</v>
      </c>
      <c r="I107" s="340">
        <v>475</v>
      </c>
      <c r="J107" s="28" t="s">
        <v>62</v>
      </c>
      <c r="K107" s="174" t="s">
        <v>1562</v>
      </c>
      <c r="L107" s="105" t="s">
        <v>1563</v>
      </c>
      <c r="M107" s="28" t="s">
        <v>67</v>
      </c>
      <c r="N107" s="27">
        <v>475</v>
      </c>
      <c r="O107" s="378" t="s">
        <v>1197</v>
      </c>
      <c r="P107" s="376">
        <v>44927</v>
      </c>
    </row>
    <row r="108" spans="1:16" s="17" customFormat="1" ht="73.5" customHeight="1">
      <c r="A108" s="112" t="s">
        <v>1198</v>
      </c>
      <c r="B108" s="169" t="s">
        <v>537</v>
      </c>
      <c r="C108" s="103" t="s">
        <v>1564</v>
      </c>
      <c r="D108" s="104"/>
      <c r="E108" s="61" t="s">
        <v>425</v>
      </c>
      <c r="F108" s="103" t="s">
        <v>1565</v>
      </c>
      <c r="G108" s="120" t="s">
        <v>61</v>
      </c>
      <c r="H108" s="105">
        <v>50</v>
      </c>
      <c r="I108" s="340">
        <v>2795</v>
      </c>
      <c r="J108" s="28" t="s">
        <v>62</v>
      </c>
      <c r="K108" s="174" t="s">
        <v>79</v>
      </c>
      <c r="L108" s="105" t="s">
        <v>1566</v>
      </c>
      <c r="M108" s="28" t="s">
        <v>67</v>
      </c>
      <c r="N108" s="27">
        <v>2795</v>
      </c>
      <c r="O108" s="378" t="s">
        <v>1197</v>
      </c>
      <c r="P108" s="376">
        <v>44927</v>
      </c>
    </row>
    <row r="109" spans="1:16" s="17" customFormat="1" ht="62.25" hidden="1" customHeight="1">
      <c r="A109" s="112" t="s">
        <v>1202</v>
      </c>
      <c r="B109" s="169" t="s">
        <v>609</v>
      </c>
      <c r="C109" s="103" t="s">
        <v>1567</v>
      </c>
      <c r="D109" s="104"/>
      <c r="E109" s="61" t="s">
        <v>425</v>
      </c>
      <c r="F109" s="103" t="s">
        <v>1568</v>
      </c>
      <c r="G109" s="120" t="s">
        <v>61</v>
      </c>
      <c r="H109" s="105">
        <v>1</v>
      </c>
      <c r="I109" s="340">
        <v>1631</v>
      </c>
      <c r="J109" s="28" t="s">
        <v>62</v>
      </c>
      <c r="K109" s="174" t="s">
        <v>79</v>
      </c>
      <c r="L109" s="105" t="s">
        <v>1569</v>
      </c>
      <c r="M109" s="28" t="s">
        <v>67</v>
      </c>
      <c r="N109" s="27">
        <v>1631</v>
      </c>
      <c r="O109" s="378" t="s">
        <v>1197</v>
      </c>
      <c r="P109" s="376">
        <v>44927</v>
      </c>
    </row>
    <row r="110" spans="1:16" s="17" customFormat="1" ht="62.25" hidden="1" customHeight="1">
      <c r="A110" s="112" t="s">
        <v>1570</v>
      </c>
      <c r="B110" s="112" t="s">
        <v>1570</v>
      </c>
      <c r="C110" s="103" t="s">
        <v>1571</v>
      </c>
      <c r="D110" s="104"/>
      <c r="E110" s="61" t="s">
        <v>425</v>
      </c>
      <c r="F110" s="103" t="s">
        <v>1572</v>
      </c>
      <c r="G110" s="120" t="s">
        <v>61</v>
      </c>
      <c r="H110" s="105">
        <v>3</v>
      </c>
      <c r="I110" s="340">
        <v>1860</v>
      </c>
      <c r="J110" s="28" t="s">
        <v>62</v>
      </c>
      <c r="K110" s="174" t="s">
        <v>79</v>
      </c>
      <c r="L110" s="164" t="s">
        <v>1573</v>
      </c>
      <c r="M110" s="28" t="s">
        <v>67</v>
      </c>
      <c r="N110" s="27">
        <v>1860</v>
      </c>
      <c r="O110" s="378" t="s">
        <v>1197</v>
      </c>
      <c r="P110" s="376">
        <v>44927</v>
      </c>
    </row>
    <row r="111" spans="1:16" s="17" customFormat="1" ht="62.25" hidden="1" customHeight="1">
      <c r="A111" s="112" t="s">
        <v>1529</v>
      </c>
      <c r="B111" s="112" t="s">
        <v>1529</v>
      </c>
      <c r="C111" s="103" t="s">
        <v>1574</v>
      </c>
      <c r="D111" s="104"/>
      <c r="E111" s="61" t="s">
        <v>54</v>
      </c>
      <c r="F111" s="103" t="s">
        <v>1575</v>
      </c>
      <c r="G111" s="120" t="s">
        <v>61</v>
      </c>
      <c r="H111" s="105">
        <v>10</v>
      </c>
      <c r="I111" s="340">
        <v>100</v>
      </c>
      <c r="J111" s="28" t="s">
        <v>62</v>
      </c>
      <c r="K111" s="174" t="s">
        <v>474</v>
      </c>
      <c r="L111" s="105" t="s">
        <v>1576</v>
      </c>
      <c r="M111" s="28" t="s">
        <v>67</v>
      </c>
      <c r="N111" s="27">
        <v>100</v>
      </c>
      <c r="O111" s="28" t="s">
        <v>1197</v>
      </c>
      <c r="P111" s="376">
        <v>44927</v>
      </c>
    </row>
    <row r="112" spans="1:16" s="17" customFormat="1" ht="75" hidden="1">
      <c r="A112" s="112" t="s">
        <v>1577</v>
      </c>
      <c r="B112" s="169" t="s">
        <v>1311</v>
      </c>
      <c r="C112" s="103" t="s">
        <v>1578</v>
      </c>
      <c r="D112" s="104"/>
      <c r="E112" s="61" t="s">
        <v>54</v>
      </c>
      <c r="F112" s="103" t="s">
        <v>1579</v>
      </c>
      <c r="G112" s="120" t="s">
        <v>61</v>
      </c>
      <c r="H112" s="105">
        <v>1</v>
      </c>
      <c r="I112" s="340">
        <v>280</v>
      </c>
      <c r="J112" s="28" t="s">
        <v>62</v>
      </c>
      <c r="K112" s="174" t="s">
        <v>79</v>
      </c>
      <c r="L112" s="105" t="s">
        <v>1580</v>
      </c>
      <c r="M112" s="28" t="s">
        <v>67</v>
      </c>
      <c r="N112" s="27">
        <v>280</v>
      </c>
      <c r="O112" s="28" t="s">
        <v>1197</v>
      </c>
      <c r="P112" s="376">
        <v>44927</v>
      </c>
    </row>
    <row r="113" spans="1:16" s="17" customFormat="1" ht="62.25" hidden="1" customHeight="1">
      <c r="A113" s="112" t="s">
        <v>1235</v>
      </c>
      <c r="B113" s="112" t="s">
        <v>1235</v>
      </c>
      <c r="C113" s="103" t="s">
        <v>1581</v>
      </c>
      <c r="D113" s="104"/>
      <c r="E113" s="61" t="s">
        <v>54</v>
      </c>
      <c r="F113" s="103" t="s">
        <v>1582</v>
      </c>
      <c r="G113" s="120" t="s">
        <v>61</v>
      </c>
      <c r="H113" s="105">
        <v>1</v>
      </c>
      <c r="I113" s="340">
        <v>360</v>
      </c>
      <c r="J113" s="28" t="s">
        <v>62</v>
      </c>
      <c r="K113" s="174" t="s">
        <v>79</v>
      </c>
      <c r="L113" s="105" t="s">
        <v>1583</v>
      </c>
      <c r="M113" s="28" t="s">
        <v>67</v>
      </c>
      <c r="N113" s="27">
        <v>360</v>
      </c>
      <c r="O113" s="28" t="s">
        <v>1197</v>
      </c>
      <c r="P113" s="376">
        <v>44927</v>
      </c>
    </row>
    <row r="114" spans="1:16" s="17" customFormat="1" ht="62.25" hidden="1" customHeight="1">
      <c r="A114" s="112" t="s">
        <v>1193</v>
      </c>
      <c r="B114" s="367" t="s">
        <v>1193</v>
      </c>
      <c r="C114" s="103" t="s">
        <v>1584</v>
      </c>
      <c r="D114" s="104"/>
      <c r="E114" s="61" t="s">
        <v>54</v>
      </c>
      <c r="F114" s="103" t="s">
        <v>1585</v>
      </c>
      <c r="G114" s="120" t="s">
        <v>61</v>
      </c>
      <c r="H114" s="105">
        <v>4</v>
      </c>
      <c r="I114" s="340">
        <v>1800</v>
      </c>
      <c r="J114" s="28" t="s">
        <v>62</v>
      </c>
      <c r="K114" s="174" t="s">
        <v>79</v>
      </c>
      <c r="L114" s="105" t="s">
        <v>1586</v>
      </c>
      <c r="M114" s="28" t="s">
        <v>67</v>
      </c>
      <c r="N114" s="27">
        <v>1800</v>
      </c>
      <c r="O114" s="28" t="s">
        <v>1197</v>
      </c>
      <c r="P114" s="376">
        <v>44927</v>
      </c>
    </row>
    <row r="115" spans="1:16" s="17" customFormat="1" ht="62.25" hidden="1" customHeight="1">
      <c r="A115" s="112" t="s">
        <v>1361</v>
      </c>
      <c r="B115" s="112" t="s">
        <v>1361</v>
      </c>
      <c r="C115" s="106" t="s">
        <v>1587</v>
      </c>
      <c r="D115" s="98"/>
      <c r="E115" s="61" t="s">
        <v>54</v>
      </c>
      <c r="F115" s="106" t="s">
        <v>1588</v>
      </c>
      <c r="G115" s="120" t="s">
        <v>61</v>
      </c>
      <c r="H115" s="105">
        <v>1</v>
      </c>
      <c r="I115" s="340">
        <v>290</v>
      </c>
      <c r="J115" s="28" t="s">
        <v>62</v>
      </c>
      <c r="K115" s="107" t="s">
        <v>474</v>
      </c>
      <c r="L115" s="107" t="s">
        <v>1589</v>
      </c>
      <c r="M115" s="28" t="s">
        <v>67</v>
      </c>
      <c r="N115" s="27">
        <v>290</v>
      </c>
      <c r="O115" s="28" t="s">
        <v>1197</v>
      </c>
      <c r="P115" s="376">
        <v>44927</v>
      </c>
    </row>
    <row r="116" spans="1:16" s="17" customFormat="1" ht="62.25" customHeight="1">
      <c r="A116" s="112" t="s">
        <v>1590</v>
      </c>
      <c r="B116" s="169" t="s">
        <v>537</v>
      </c>
      <c r="C116" s="103" t="s">
        <v>1591</v>
      </c>
      <c r="D116" s="104"/>
      <c r="E116" s="61" t="s">
        <v>92</v>
      </c>
      <c r="F116" s="103" t="s">
        <v>1592</v>
      </c>
      <c r="G116" s="120" t="s">
        <v>61</v>
      </c>
      <c r="H116" s="105">
        <v>16</v>
      </c>
      <c r="I116" s="340">
        <v>3120</v>
      </c>
      <c r="J116" s="28" t="s">
        <v>62</v>
      </c>
      <c r="K116" s="174" t="s">
        <v>79</v>
      </c>
      <c r="L116" s="105" t="s">
        <v>1593</v>
      </c>
      <c r="M116" s="28" t="s">
        <v>67</v>
      </c>
      <c r="N116" s="27">
        <v>3120</v>
      </c>
      <c r="O116" s="28" t="s">
        <v>1197</v>
      </c>
      <c r="P116" s="376">
        <v>44927</v>
      </c>
    </row>
    <row r="117" spans="1:16" s="17" customFormat="1" ht="62.25" hidden="1" customHeight="1">
      <c r="A117" s="112" t="s">
        <v>1594</v>
      </c>
      <c r="B117" s="112" t="s">
        <v>1594</v>
      </c>
      <c r="C117" s="103" t="s">
        <v>1595</v>
      </c>
      <c r="D117" s="104"/>
      <c r="E117" s="61" t="s">
        <v>54</v>
      </c>
      <c r="F117" s="103" t="s">
        <v>1596</v>
      </c>
      <c r="G117" s="120" t="s">
        <v>61</v>
      </c>
      <c r="H117" s="105">
        <v>2</v>
      </c>
      <c r="I117" s="340">
        <v>320</v>
      </c>
      <c r="J117" s="28" t="s">
        <v>62</v>
      </c>
      <c r="K117" s="174" t="s">
        <v>79</v>
      </c>
      <c r="L117" s="105" t="s">
        <v>1597</v>
      </c>
      <c r="M117" s="28" t="s">
        <v>67</v>
      </c>
      <c r="N117" s="27">
        <v>320</v>
      </c>
      <c r="O117" s="28" t="s">
        <v>1197</v>
      </c>
      <c r="P117" s="376">
        <v>44927</v>
      </c>
    </row>
    <row r="118" spans="1:16" s="17" customFormat="1" ht="90" hidden="1">
      <c r="A118" s="112" t="s">
        <v>1299</v>
      </c>
      <c r="B118" s="112" t="s">
        <v>1299</v>
      </c>
      <c r="C118" s="106" t="s">
        <v>1598</v>
      </c>
      <c r="D118" s="98"/>
      <c r="E118" s="61" t="s">
        <v>425</v>
      </c>
      <c r="F118" s="106" t="s">
        <v>1599</v>
      </c>
      <c r="G118" s="120" t="s">
        <v>61</v>
      </c>
      <c r="H118" s="105">
        <v>4</v>
      </c>
      <c r="I118" s="340">
        <v>20</v>
      </c>
      <c r="J118" s="28" t="s">
        <v>62</v>
      </c>
      <c r="K118" s="107" t="s">
        <v>474</v>
      </c>
      <c r="L118" s="105" t="s">
        <v>1600</v>
      </c>
      <c r="M118" s="28" t="s">
        <v>67</v>
      </c>
      <c r="N118" s="27">
        <v>20</v>
      </c>
      <c r="O118" s="378" t="s">
        <v>1197</v>
      </c>
      <c r="P118" s="376">
        <v>44927</v>
      </c>
    </row>
    <row r="119" spans="1:16" s="17" customFormat="1" ht="62.25" hidden="1" customHeight="1">
      <c r="A119" s="112" t="s">
        <v>1601</v>
      </c>
      <c r="B119" s="112" t="s">
        <v>1601</v>
      </c>
      <c r="C119" s="103" t="s">
        <v>1602</v>
      </c>
      <c r="D119" s="104"/>
      <c r="E119" s="61" t="s">
        <v>525</v>
      </c>
      <c r="F119" s="103" t="s">
        <v>1603</v>
      </c>
      <c r="G119" s="120" t="s">
        <v>61</v>
      </c>
      <c r="H119" s="105">
        <v>2</v>
      </c>
      <c r="I119" s="340">
        <v>186.5</v>
      </c>
      <c r="J119" s="28" t="s">
        <v>62</v>
      </c>
      <c r="K119" s="174" t="s">
        <v>474</v>
      </c>
      <c r="L119" s="105" t="s">
        <v>1604</v>
      </c>
      <c r="M119" s="28" t="s">
        <v>67</v>
      </c>
      <c r="N119" s="27">
        <v>186.5</v>
      </c>
      <c r="O119" s="28" t="s">
        <v>1197</v>
      </c>
      <c r="P119" s="376">
        <v>44927</v>
      </c>
    </row>
    <row r="120" spans="1:16" s="17" customFormat="1" ht="62.25" hidden="1" customHeight="1">
      <c r="A120" s="112" t="s">
        <v>1311</v>
      </c>
      <c r="B120" s="169" t="s">
        <v>1311</v>
      </c>
      <c r="C120" s="103" t="s">
        <v>1605</v>
      </c>
      <c r="D120" s="104"/>
      <c r="E120" s="61" t="s">
        <v>425</v>
      </c>
      <c r="F120" s="103" t="s">
        <v>1606</v>
      </c>
      <c r="G120" s="120" t="s">
        <v>61</v>
      </c>
      <c r="H120" s="105">
        <v>3</v>
      </c>
      <c r="I120" s="340">
        <v>418.62</v>
      </c>
      <c r="J120" s="28" t="s">
        <v>62</v>
      </c>
      <c r="K120" s="174" t="s">
        <v>474</v>
      </c>
      <c r="L120" s="105" t="s">
        <v>1607</v>
      </c>
      <c r="M120" s="28" t="s">
        <v>67</v>
      </c>
      <c r="N120" s="27">
        <v>418.62</v>
      </c>
      <c r="O120" s="378" t="s">
        <v>1197</v>
      </c>
      <c r="P120" s="376">
        <v>44927</v>
      </c>
    </row>
    <row r="121" spans="1:16" s="17" customFormat="1" ht="62.25" hidden="1" customHeight="1">
      <c r="A121" s="112" t="s">
        <v>1202</v>
      </c>
      <c r="B121" s="169" t="s">
        <v>1290</v>
      </c>
      <c r="C121" s="103" t="s">
        <v>1608</v>
      </c>
      <c r="D121" s="104"/>
      <c r="E121" s="61" t="s">
        <v>369</v>
      </c>
      <c r="F121" s="103" t="s">
        <v>1609</v>
      </c>
      <c r="G121" s="120" t="s">
        <v>61</v>
      </c>
      <c r="H121" s="355" t="s">
        <v>1610</v>
      </c>
      <c r="I121" s="359">
        <v>3213</v>
      </c>
      <c r="J121" s="173" t="s">
        <v>57</v>
      </c>
      <c r="K121" s="107" t="s">
        <v>79</v>
      </c>
      <c r="L121" s="107" t="s">
        <v>1611</v>
      </c>
      <c r="M121" s="28" t="s">
        <v>67</v>
      </c>
      <c r="N121" s="27">
        <v>3213</v>
      </c>
      <c r="O121" s="28" t="s">
        <v>1197</v>
      </c>
      <c r="P121" s="376">
        <v>44927</v>
      </c>
    </row>
    <row r="122" spans="1:16" s="17" customFormat="1" ht="62.25" hidden="1" customHeight="1">
      <c r="A122" s="112" t="s">
        <v>1202</v>
      </c>
      <c r="B122" s="169" t="s">
        <v>609</v>
      </c>
      <c r="C122" s="386" t="s">
        <v>1612</v>
      </c>
      <c r="D122" s="98"/>
      <c r="E122" s="61" t="s">
        <v>425</v>
      </c>
      <c r="F122" s="106" t="s">
        <v>1613</v>
      </c>
      <c r="G122" s="120" t="s">
        <v>61</v>
      </c>
      <c r="H122" s="105">
        <v>2</v>
      </c>
      <c r="I122" s="340">
        <v>4705</v>
      </c>
      <c r="J122" s="173" t="s">
        <v>57</v>
      </c>
      <c r="K122" s="107" t="s">
        <v>79</v>
      </c>
      <c r="L122" s="105" t="s">
        <v>1614</v>
      </c>
      <c r="M122" s="28" t="s">
        <v>67</v>
      </c>
      <c r="N122" s="27">
        <v>4705</v>
      </c>
      <c r="O122" s="378" t="s">
        <v>1197</v>
      </c>
      <c r="P122" s="376">
        <v>44927</v>
      </c>
    </row>
    <row r="123" spans="1:16" s="17" customFormat="1" ht="62.25" hidden="1" customHeight="1">
      <c r="A123" s="112" t="s">
        <v>1202</v>
      </c>
      <c r="B123" s="169" t="s">
        <v>308</v>
      </c>
      <c r="C123" s="103" t="s">
        <v>1615</v>
      </c>
      <c r="D123" s="104"/>
      <c r="E123" s="61" t="s">
        <v>305</v>
      </c>
      <c r="F123" s="103" t="s">
        <v>1616</v>
      </c>
      <c r="G123" s="120" t="s">
        <v>107</v>
      </c>
      <c r="H123" s="105">
        <v>50</v>
      </c>
      <c r="I123" s="340">
        <v>2100</v>
      </c>
      <c r="J123" s="28" t="s">
        <v>57</v>
      </c>
      <c r="K123" s="174" t="s">
        <v>474</v>
      </c>
      <c r="L123" s="105" t="s">
        <v>1617</v>
      </c>
      <c r="M123" s="28" t="s">
        <v>67</v>
      </c>
      <c r="N123" s="27">
        <v>3180</v>
      </c>
      <c r="O123" s="28" t="s">
        <v>1197</v>
      </c>
      <c r="P123" s="376">
        <v>44927</v>
      </c>
    </row>
    <row r="124" spans="1:16" s="17" customFormat="1" ht="62.25" hidden="1" customHeight="1">
      <c r="A124" s="112" t="s">
        <v>1618</v>
      </c>
      <c r="B124" s="112" t="s">
        <v>1618</v>
      </c>
      <c r="C124" s="103" t="s">
        <v>1619</v>
      </c>
      <c r="D124" s="104"/>
      <c r="E124" s="61" t="s">
        <v>425</v>
      </c>
      <c r="F124" s="103" t="s">
        <v>1620</v>
      </c>
      <c r="G124" s="120" t="s">
        <v>61</v>
      </c>
      <c r="H124" s="105">
        <v>3</v>
      </c>
      <c r="I124" s="340">
        <v>155.55000000000001</v>
      </c>
      <c r="J124" s="28" t="s">
        <v>62</v>
      </c>
      <c r="K124" s="174" t="s">
        <v>79</v>
      </c>
      <c r="L124" s="105" t="s">
        <v>1621</v>
      </c>
      <c r="M124" s="28" t="s">
        <v>67</v>
      </c>
      <c r="N124" s="27">
        <v>155.55000000000001</v>
      </c>
      <c r="O124" s="378" t="s">
        <v>1197</v>
      </c>
      <c r="P124" s="376">
        <v>44927</v>
      </c>
    </row>
    <row r="125" spans="1:16" s="17" customFormat="1" ht="360" hidden="1">
      <c r="A125" s="112" t="s">
        <v>1594</v>
      </c>
      <c r="B125" s="112" t="s">
        <v>1594</v>
      </c>
      <c r="C125" s="103" t="s">
        <v>1622</v>
      </c>
      <c r="D125" s="104"/>
      <c r="E125" s="61" t="s">
        <v>54</v>
      </c>
      <c r="F125" s="103" t="s">
        <v>1623</v>
      </c>
      <c r="G125" s="120" t="s">
        <v>61</v>
      </c>
      <c r="H125" s="105">
        <v>5</v>
      </c>
      <c r="I125" s="340">
        <v>27020</v>
      </c>
      <c r="J125" s="28" t="s">
        <v>62</v>
      </c>
      <c r="K125" s="174" t="s">
        <v>79</v>
      </c>
      <c r="L125" s="105" t="s">
        <v>1624</v>
      </c>
      <c r="M125" s="28" t="s">
        <v>67</v>
      </c>
      <c r="N125" s="27">
        <v>27020</v>
      </c>
      <c r="O125" s="28" t="s">
        <v>1197</v>
      </c>
      <c r="P125" s="376">
        <v>44927</v>
      </c>
    </row>
    <row r="126" spans="1:16" s="17" customFormat="1" ht="409.5" hidden="1">
      <c r="A126" s="112" t="s">
        <v>1202</v>
      </c>
      <c r="B126" s="169" t="s">
        <v>1625</v>
      </c>
      <c r="C126" s="103" t="s">
        <v>1626</v>
      </c>
      <c r="D126" s="104"/>
      <c r="E126" s="61" t="s">
        <v>315</v>
      </c>
      <c r="F126" s="103" t="s">
        <v>1627</v>
      </c>
      <c r="G126" s="120" t="s">
        <v>61</v>
      </c>
      <c r="H126" s="105" t="s">
        <v>1628</v>
      </c>
      <c r="I126" s="340">
        <v>1115.5999999999999</v>
      </c>
      <c r="J126" s="28" t="s">
        <v>57</v>
      </c>
      <c r="K126" s="174" t="s">
        <v>79</v>
      </c>
      <c r="L126" s="105" t="s">
        <v>1629</v>
      </c>
      <c r="M126" s="28" t="s">
        <v>67</v>
      </c>
      <c r="N126" s="27">
        <v>1115.5999999999999</v>
      </c>
      <c r="O126" s="28" t="s">
        <v>1197</v>
      </c>
      <c r="P126" s="376">
        <v>44927</v>
      </c>
    </row>
    <row r="127" spans="1:16" s="17" customFormat="1" ht="62.25" hidden="1" customHeight="1">
      <c r="A127" s="112" t="s">
        <v>1202</v>
      </c>
      <c r="B127" s="169" t="s">
        <v>609</v>
      </c>
      <c r="C127" s="103" t="s">
        <v>1630</v>
      </c>
      <c r="D127" s="104"/>
      <c r="E127" s="61" t="s">
        <v>425</v>
      </c>
      <c r="F127" s="103" t="s">
        <v>1631</v>
      </c>
      <c r="G127" s="120" t="s">
        <v>61</v>
      </c>
      <c r="H127" s="105">
        <v>10</v>
      </c>
      <c r="I127" s="340">
        <v>400</v>
      </c>
      <c r="J127" s="173" t="s">
        <v>57</v>
      </c>
      <c r="K127" s="107" t="s">
        <v>79</v>
      </c>
      <c r="L127" s="107" t="s">
        <v>1632</v>
      </c>
      <c r="M127" s="28" t="s">
        <v>67</v>
      </c>
      <c r="N127" s="27">
        <v>400</v>
      </c>
      <c r="O127" s="378" t="s">
        <v>1197</v>
      </c>
      <c r="P127" s="376">
        <v>44927</v>
      </c>
    </row>
    <row r="128" spans="1:16" s="17" customFormat="1" ht="62.25" hidden="1" customHeight="1">
      <c r="A128" s="112" t="s">
        <v>1193</v>
      </c>
      <c r="B128" s="367" t="s">
        <v>1193</v>
      </c>
      <c r="C128" s="103" t="s">
        <v>1633</v>
      </c>
      <c r="D128" s="104"/>
      <c r="E128" s="61" t="s">
        <v>425</v>
      </c>
      <c r="F128" s="103" t="s">
        <v>1634</v>
      </c>
      <c r="G128" s="120" t="s">
        <v>61</v>
      </c>
      <c r="H128" s="105" t="s">
        <v>1635</v>
      </c>
      <c r="I128" s="340">
        <v>111.02</v>
      </c>
      <c r="J128" s="28" t="s">
        <v>62</v>
      </c>
      <c r="K128" s="174" t="s">
        <v>474</v>
      </c>
      <c r="L128" s="105" t="s">
        <v>1636</v>
      </c>
      <c r="M128" s="28" t="s">
        <v>67</v>
      </c>
      <c r="N128" s="27">
        <v>111.02</v>
      </c>
      <c r="O128" s="378" t="s">
        <v>1197</v>
      </c>
      <c r="P128" s="376">
        <v>44927</v>
      </c>
    </row>
    <row r="129" spans="1:16" s="17" customFormat="1" ht="62.25" hidden="1" customHeight="1">
      <c r="A129" s="112" t="s">
        <v>1202</v>
      </c>
      <c r="B129" s="169" t="s">
        <v>609</v>
      </c>
      <c r="C129" s="103" t="s">
        <v>1637</v>
      </c>
      <c r="D129" s="104"/>
      <c r="E129" s="61" t="s">
        <v>425</v>
      </c>
      <c r="F129" s="103"/>
      <c r="G129" s="120" t="s">
        <v>61</v>
      </c>
      <c r="H129" s="105" t="s">
        <v>1638</v>
      </c>
      <c r="I129" s="340">
        <v>2940</v>
      </c>
      <c r="J129" s="28" t="s">
        <v>62</v>
      </c>
      <c r="K129" s="174" t="s">
        <v>79</v>
      </c>
      <c r="L129" s="364" t="s">
        <v>1639</v>
      </c>
      <c r="M129" s="28" t="s">
        <v>67</v>
      </c>
      <c r="N129" s="27">
        <v>2940</v>
      </c>
      <c r="O129" s="378" t="s">
        <v>1197</v>
      </c>
      <c r="P129" s="376">
        <v>44927</v>
      </c>
    </row>
    <row r="130" spans="1:16" s="17" customFormat="1" ht="62.25" hidden="1" customHeight="1">
      <c r="A130" s="112" t="s">
        <v>1202</v>
      </c>
      <c r="B130" s="169" t="s">
        <v>609</v>
      </c>
      <c r="C130" s="103" t="s">
        <v>1637</v>
      </c>
      <c r="D130" s="104"/>
      <c r="E130" s="61" t="s">
        <v>425</v>
      </c>
      <c r="F130" s="103" t="s">
        <v>1640</v>
      </c>
      <c r="G130" s="120" t="s">
        <v>61</v>
      </c>
      <c r="H130" s="105" t="s">
        <v>1641</v>
      </c>
      <c r="I130" s="340"/>
      <c r="J130" s="28" t="s">
        <v>62</v>
      </c>
      <c r="K130" s="28" t="s">
        <v>474</v>
      </c>
      <c r="L130" s="105" t="s">
        <v>152</v>
      </c>
      <c r="M130" s="28" t="s">
        <v>153</v>
      </c>
      <c r="N130" s="27"/>
      <c r="O130" s="378"/>
      <c r="P130" s="376">
        <v>44927</v>
      </c>
    </row>
    <row r="131" spans="1:16" s="17" customFormat="1" ht="62.25" hidden="1" customHeight="1">
      <c r="A131" s="112" t="s">
        <v>1202</v>
      </c>
      <c r="B131" s="169" t="s">
        <v>700</v>
      </c>
      <c r="C131" s="103" t="s">
        <v>1642</v>
      </c>
      <c r="D131" s="104"/>
      <c r="E131" s="61" t="s">
        <v>92</v>
      </c>
      <c r="F131" s="103" t="s">
        <v>1643</v>
      </c>
      <c r="G131" s="120" t="s">
        <v>61</v>
      </c>
      <c r="H131" s="105">
        <v>50</v>
      </c>
      <c r="I131" s="340">
        <v>2449.5</v>
      </c>
      <c r="J131" s="173" t="s">
        <v>57</v>
      </c>
      <c r="K131" s="107" t="s">
        <v>474</v>
      </c>
      <c r="L131" s="107" t="s">
        <v>1644</v>
      </c>
      <c r="M131" s="28" t="s">
        <v>67</v>
      </c>
      <c r="N131" s="27">
        <v>2449.5</v>
      </c>
      <c r="O131" s="28" t="s">
        <v>1197</v>
      </c>
      <c r="P131" s="376">
        <v>44927</v>
      </c>
    </row>
    <row r="132" spans="1:16" s="17" customFormat="1" ht="62.25" hidden="1" customHeight="1">
      <c r="A132" s="112" t="s">
        <v>1202</v>
      </c>
      <c r="B132" s="169" t="s">
        <v>700</v>
      </c>
      <c r="C132" s="103" t="s">
        <v>1642</v>
      </c>
      <c r="D132" s="104"/>
      <c r="E132" s="61" t="s">
        <v>92</v>
      </c>
      <c r="F132" s="103" t="s">
        <v>1643</v>
      </c>
      <c r="G132" s="120" t="s">
        <v>61</v>
      </c>
      <c r="H132" s="105">
        <v>50</v>
      </c>
      <c r="I132" s="340">
        <v>2995</v>
      </c>
      <c r="J132" s="173" t="s">
        <v>57</v>
      </c>
      <c r="K132" s="107" t="s">
        <v>79</v>
      </c>
      <c r="L132" s="107" t="s">
        <v>1644</v>
      </c>
      <c r="M132" s="28" t="s">
        <v>67</v>
      </c>
      <c r="N132" s="27">
        <v>2995</v>
      </c>
      <c r="O132" s="28" t="s">
        <v>1197</v>
      </c>
      <c r="P132" s="376">
        <v>44927</v>
      </c>
    </row>
    <row r="133" spans="1:16" s="17" customFormat="1" ht="75" hidden="1">
      <c r="A133" s="112" t="s">
        <v>1202</v>
      </c>
      <c r="B133" s="169" t="s">
        <v>700</v>
      </c>
      <c r="C133" s="103" t="s">
        <v>1645</v>
      </c>
      <c r="D133" s="104"/>
      <c r="E133" s="61" t="s">
        <v>92</v>
      </c>
      <c r="F133" s="103" t="s">
        <v>1646</v>
      </c>
      <c r="G133" s="120" t="s">
        <v>61</v>
      </c>
      <c r="H133" s="105">
        <v>100</v>
      </c>
      <c r="I133" s="340">
        <v>2069</v>
      </c>
      <c r="J133" s="173" t="s">
        <v>57</v>
      </c>
      <c r="K133" s="107" t="s">
        <v>79</v>
      </c>
      <c r="L133" s="107" t="s">
        <v>1647</v>
      </c>
      <c r="M133" s="28" t="s">
        <v>67</v>
      </c>
      <c r="N133" s="27">
        <v>2069</v>
      </c>
      <c r="O133" s="28" t="s">
        <v>1197</v>
      </c>
      <c r="P133" s="376">
        <v>44927</v>
      </c>
    </row>
    <row r="134" spans="1:16" s="17" customFormat="1" ht="62.25" hidden="1" customHeight="1">
      <c r="A134" s="112" t="s">
        <v>1202</v>
      </c>
      <c r="B134" s="169" t="s">
        <v>700</v>
      </c>
      <c r="C134" s="106" t="s">
        <v>1648</v>
      </c>
      <c r="D134" s="98"/>
      <c r="E134" s="61" t="s">
        <v>92</v>
      </c>
      <c r="F134" s="106" t="s">
        <v>1649</v>
      </c>
      <c r="G134" s="120" t="s">
        <v>61</v>
      </c>
      <c r="H134" s="105">
        <v>1500</v>
      </c>
      <c r="I134" s="340">
        <v>15250</v>
      </c>
      <c r="J134" s="173" t="s">
        <v>57</v>
      </c>
      <c r="K134" s="107" t="s">
        <v>79</v>
      </c>
      <c r="L134" s="105" t="s">
        <v>1650</v>
      </c>
      <c r="M134" s="28" t="s">
        <v>67</v>
      </c>
      <c r="N134" s="27">
        <v>15250</v>
      </c>
      <c r="O134" s="28" t="s">
        <v>1197</v>
      </c>
      <c r="P134" s="376">
        <v>44927</v>
      </c>
    </row>
    <row r="135" spans="1:16" s="17" customFormat="1" ht="62.25" hidden="1" customHeight="1">
      <c r="A135" s="112" t="s">
        <v>1651</v>
      </c>
      <c r="B135" s="112" t="s">
        <v>1651</v>
      </c>
      <c r="C135" s="103" t="s">
        <v>1652</v>
      </c>
      <c r="D135" s="104"/>
      <c r="E135" s="61" t="s">
        <v>425</v>
      </c>
      <c r="F135" s="103" t="s">
        <v>1653</v>
      </c>
      <c r="G135" s="120" t="s">
        <v>61</v>
      </c>
      <c r="H135" s="105">
        <v>2</v>
      </c>
      <c r="I135" s="340">
        <v>598</v>
      </c>
      <c r="J135" s="28" t="s">
        <v>62</v>
      </c>
      <c r="K135" s="174" t="s">
        <v>79</v>
      </c>
      <c r="L135" s="105" t="s">
        <v>1654</v>
      </c>
      <c r="M135" s="28" t="s">
        <v>67</v>
      </c>
      <c r="N135" s="27">
        <v>598</v>
      </c>
      <c r="O135" s="378" t="s">
        <v>1197</v>
      </c>
      <c r="P135" s="376">
        <v>44927</v>
      </c>
    </row>
    <row r="136" spans="1:16" s="17" customFormat="1" ht="62.25" hidden="1" customHeight="1">
      <c r="A136" s="112" t="s">
        <v>1193</v>
      </c>
      <c r="B136" s="367" t="s">
        <v>1193</v>
      </c>
      <c r="C136" s="103" t="s">
        <v>1655</v>
      </c>
      <c r="D136" s="104"/>
      <c r="E136" s="61" t="s">
        <v>425</v>
      </c>
      <c r="F136" s="103" t="s">
        <v>1195</v>
      </c>
      <c r="G136" s="120" t="s">
        <v>61</v>
      </c>
      <c r="H136" s="105">
        <v>4</v>
      </c>
      <c r="I136" s="340">
        <v>79.599999999999994</v>
      </c>
      <c r="J136" s="28" t="s">
        <v>62</v>
      </c>
      <c r="K136" s="174" t="s">
        <v>79</v>
      </c>
      <c r="L136" s="105" t="s">
        <v>1196</v>
      </c>
      <c r="M136" s="28" t="s">
        <v>67</v>
      </c>
      <c r="N136" s="27">
        <v>1544.35</v>
      </c>
      <c r="O136" s="378" t="s">
        <v>1197</v>
      </c>
      <c r="P136" s="376">
        <v>44927</v>
      </c>
    </row>
    <row r="137" spans="1:16" s="17" customFormat="1" ht="62.25" hidden="1" customHeight="1">
      <c r="A137" s="112" t="s">
        <v>1268</v>
      </c>
      <c r="B137" s="169" t="s">
        <v>1268</v>
      </c>
      <c r="C137" s="103" t="s">
        <v>1656</v>
      </c>
      <c r="D137" s="104"/>
      <c r="E137" s="61" t="s">
        <v>525</v>
      </c>
      <c r="F137" s="103" t="s">
        <v>1657</v>
      </c>
      <c r="G137" s="120" t="s">
        <v>61</v>
      </c>
      <c r="H137" s="105" t="s">
        <v>1658</v>
      </c>
      <c r="I137" s="340">
        <v>355</v>
      </c>
      <c r="J137" s="28" t="s">
        <v>62</v>
      </c>
      <c r="K137" s="174" t="s">
        <v>79</v>
      </c>
      <c r="L137" s="105" t="s">
        <v>1659</v>
      </c>
      <c r="M137" s="28" t="s">
        <v>67</v>
      </c>
      <c r="N137" s="27">
        <v>355</v>
      </c>
      <c r="O137" s="28" t="s">
        <v>1197</v>
      </c>
      <c r="P137" s="376">
        <v>44927</v>
      </c>
    </row>
    <row r="138" spans="1:16" s="17" customFormat="1" ht="62.25" hidden="1" customHeight="1">
      <c r="A138" s="112" t="s">
        <v>1660</v>
      </c>
      <c r="B138" s="112" t="s">
        <v>1660</v>
      </c>
      <c r="C138" s="103" t="s">
        <v>1661</v>
      </c>
      <c r="D138" s="104"/>
      <c r="E138" s="61" t="s">
        <v>54</v>
      </c>
      <c r="F138" s="103" t="s">
        <v>1662</v>
      </c>
      <c r="G138" s="120" t="s">
        <v>61</v>
      </c>
      <c r="H138" s="105">
        <v>2</v>
      </c>
      <c r="I138" s="340">
        <v>129.9</v>
      </c>
      <c r="J138" s="28" t="s">
        <v>62</v>
      </c>
      <c r="K138" s="174" t="s">
        <v>474</v>
      </c>
      <c r="L138" s="105" t="s">
        <v>1663</v>
      </c>
      <c r="M138" s="28" t="s">
        <v>67</v>
      </c>
      <c r="N138" s="27">
        <v>129.9</v>
      </c>
      <c r="O138" s="28" t="s">
        <v>1197</v>
      </c>
      <c r="P138" s="376">
        <v>44927</v>
      </c>
    </row>
    <row r="139" spans="1:16" s="17" customFormat="1" ht="62.25" hidden="1" customHeight="1">
      <c r="A139" s="112" t="s">
        <v>1385</v>
      </c>
      <c r="B139" s="169" t="s">
        <v>1385</v>
      </c>
      <c r="C139" s="103" t="s">
        <v>1664</v>
      </c>
      <c r="D139" s="104"/>
      <c r="E139" s="61" t="s">
        <v>54</v>
      </c>
      <c r="F139" s="103" t="s">
        <v>1665</v>
      </c>
      <c r="G139" s="120" t="s">
        <v>61</v>
      </c>
      <c r="H139" s="105">
        <v>2</v>
      </c>
      <c r="I139" s="340">
        <v>223.8</v>
      </c>
      <c r="J139" s="28" t="s">
        <v>62</v>
      </c>
      <c r="K139" s="174" t="s">
        <v>474</v>
      </c>
      <c r="L139" s="164" t="s">
        <v>1666</v>
      </c>
      <c r="M139" s="28" t="s">
        <v>67</v>
      </c>
      <c r="N139" s="27">
        <v>223.8</v>
      </c>
      <c r="O139" s="28" t="s">
        <v>1197</v>
      </c>
      <c r="P139" s="376">
        <v>44927</v>
      </c>
    </row>
    <row r="140" spans="1:16" s="17" customFormat="1" ht="62.25" hidden="1" customHeight="1">
      <c r="A140" s="112" t="s">
        <v>1549</v>
      </c>
      <c r="B140" s="112" t="s">
        <v>1549</v>
      </c>
      <c r="C140" s="103" t="s">
        <v>1667</v>
      </c>
      <c r="D140" s="104"/>
      <c r="E140" s="61" t="s">
        <v>54</v>
      </c>
      <c r="F140" s="353" t="s">
        <v>1668</v>
      </c>
      <c r="G140" s="120" t="s">
        <v>61</v>
      </c>
      <c r="H140" s="105" t="s">
        <v>1669</v>
      </c>
      <c r="I140" s="340">
        <v>8646.16</v>
      </c>
      <c r="J140" s="28" t="s">
        <v>62</v>
      </c>
      <c r="K140" s="174" t="s">
        <v>63</v>
      </c>
      <c r="L140" s="105" t="s">
        <v>1670</v>
      </c>
      <c r="M140" s="28" t="s">
        <v>67</v>
      </c>
      <c r="N140" s="27">
        <v>8646.16</v>
      </c>
      <c r="O140" s="28" t="s">
        <v>1197</v>
      </c>
      <c r="P140" s="376">
        <v>44927</v>
      </c>
    </row>
    <row r="141" spans="1:16" s="17" customFormat="1" ht="62.25" hidden="1" customHeight="1">
      <c r="A141" s="112" t="s">
        <v>1202</v>
      </c>
      <c r="B141" s="169" t="s">
        <v>609</v>
      </c>
      <c r="C141" s="106" t="s">
        <v>1671</v>
      </c>
      <c r="D141" s="98">
        <v>369530</v>
      </c>
      <c r="E141" s="61" t="s">
        <v>394</v>
      </c>
      <c r="F141" s="106" t="s">
        <v>1672</v>
      </c>
      <c r="G141" s="120" t="s">
        <v>399</v>
      </c>
      <c r="H141" s="105" t="s">
        <v>1673</v>
      </c>
      <c r="I141" s="340">
        <v>1250</v>
      </c>
      <c r="J141" s="173" t="s">
        <v>62</v>
      </c>
      <c r="K141" s="107" t="s">
        <v>79</v>
      </c>
      <c r="L141" s="105" t="s">
        <v>152</v>
      </c>
      <c r="M141" s="28" t="s">
        <v>153</v>
      </c>
      <c r="N141" s="27"/>
      <c r="O141" s="28" t="s">
        <v>1197</v>
      </c>
      <c r="P141" s="376">
        <v>44927</v>
      </c>
    </row>
    <row r="142" spans="1:16" s="17" customFormat="1" ht="62.25" customHeight="1">
      <c r="A142" s="112" t="s">
        <v>1198</v>
      </c>
      <c r="B142" s="169" t="s">
        <v>537</v>
      </c>
      <c r="C142" s="103" t="s">
        <v>1674</v>
      </c>
      <c r="D142" s="104"/>
      <c r="E142" s="61" t="s">
        <v>525</v>
      </c>
      <c r="F142" s="103" t="s">
        <v>1675</v>
      </c>
      <c r="G142" s="120" t="s">
        <v>61</v>
      </c>
      <c r="H142" s="105" t="s">
        <v>1676</v>
      </c>
      <c r="I142" s="340">
        <v>3930</v>
      </c>
      <c r="J142" s="173" t="s">
        <v>57</v>
      </c>
      <c r="K142" s="107" t="s">
        <v>79</v>
      </c>
      <c r="L142" s="107" t="s">
        <v>1677</v>
      </c>
      <c r="M142" s="28" t="s">
        <v>67</v>
      </c>
      <c r="N142" s="27">
        <v>3930</v>
      </c>
      <c r="O142" s="28" t="s">
        <v>1197</v>
      </c>
      <c r="P142" s="376">
        <v>44927</v>
      </c>
    </row>
    <row r="143" spans="1:16" s="17" customFormat="1" ht="62.25" customHeight="1">
      <c r="A143" s="112" t="s">
        <v>1198</v>
      </c>
      <c r="B143" s="169" t="s">
        <v>537</v>
      </c>
      <c r="C143" s="103" t="s">
        <v>1678</v>
      </c>
      <c r="D143" s="104"/>
      <c r="E143" s="61" t="s">
        <v>525</v>
      </c>
      <c r="F143" s="103" t="s">
        <v>1679</v>
      </c>
      <c r="G143" s="120" t="s">
        <v>61</v>
      </c>
      <c r="H143" s="105">
        <v>250</v>
      </c>
      <c r="I143" s="340">
        <v>6937.5</v>
      </c>
      <c r="J143" s="173" t="s">
        <v>57</v>
      </c>
      <c r="K143" s="107" t="s">
        <v>79</v>
      </c>
      <c r="L143" s="107" t="s">
        <v>1680</v>
      </c>
      <c r="M143" s="28" t="s">
        <v>67</v>
      </c>
      <c r="N143" s="27">
        <v>6937.5</v>
      </c>
      <c r="O143" s="28" t="s">
        <v>1197</v>
      </c>
      <c r="P143" s="376">
        <v>44927</v>
      </c>
    </row>
    <row r="144" spans="1:16" s="17" customFormat="1" ht="62.25" customHeight="1">
      <c r="A144" s="112" t="s">
        <v>1198</v>
      </c>
      <c r="B144" s="169" t="s">
        <v>537</v>
      </c>
      <c r="C144" s="106" t="s">
        <v>1681</v>
      </c>
      <c r="D144" s="98">
        <v>405278</v>
      </c>
      <c r="E144" s="61" t="s">
        <v>525</v>
      </c>
      <c r="F144" s="106" t="s">
        <v>1682</v>
      </c>
      <c r="G144" s="120" t="s">
        <v>399</v>
      </c>
      <c r="H144" s="105" t="s">
        <v>1683</v>
      </c>
      <c r="I144" s="340">
        <v>27000</v>
      </c>
      <c r="J144" s="173" t="s">
        <v>62</v>
      </c>
      <c r="K144" s="107" t="s">
        <v>79</v>
      </c>
      <c r="L144" s="105" t="s">
        <v>1684</v>
      </c>
      <c r="M144" s="28" t="s">
        <v>67</v>
      </c>
      <c r="N144" s="27">
        <v>23275</v>
      </c>
      <c r="O144" s="28" t="s">
        <v>1197</v>
      </c>
      <c r="P144" s="376">
        <v>44927</v>
      </c>
    </row>
    <row r="145" spans="1:16" s="17" customFormat="1" ht="62.25" hidden="1" customHeight="1">
      <c r="A145" s="167" t="s">
        <v>1202</v>
      </c>
      <c r="B145" s="169" t="s">
        <v>1625</v>
      </c>
      <c r="C145" s="62" t="s">
        <v>1685</v>
      </c>
      <c r="D145" s="125"/>
      <c r="E145" s="61" t="s">
        <v>315</v>
      </c>
      <c r="F145" s="62" t="s">
        <v>1686</v>
      </c>
      <c r="G145" s="21" t="s">
        <v>1687</v>
      </c>
      <c r="H145" s="174" t="s">
        <v>1688</v>
      </c>
      <c r="I145" s="348">
        <v>30000</v>
      </c>
      <c r="J145" s="28" t="s">
        <v>62</v>
      </c>
      <c r="K145" s="174" t="s">
        <v>79</v>
      </c>
      <c r="L145" s="105" t="s">
        <v>1689</v>
      </c>
      <c r="M145" s="28" t="s">
        <v>67</v>
      </c>
      <c r="N145" s="27">
        <v>7110</v>
      </c>
      <c r="O145" s="28" t="s">
        <v>1197</v>
      </c>
      <c r="P145" s="376">
        <v>44927</v>
      </c>
    </row>
    <row r="146" spans="1:16" s="17" customFormat="1" ht="62.25" hidden="1" customHeight="1">
      <c r="A146" s="112" t="s">
        <v>1311</v>
      </c>
      <c r="B146" s="169" t="s">
        <v>1311</v>
      </c>
      <c r="C146" s="103" t="s">
        <v>1690</v>
      </c>
      <c r="D146" s="104"/>
      <c r="E146" s="61" t="s">
        <v>54</v>
      </c>
      <c r="F146" s="103" t="s">
        <v>1691</v>
      </c>
      <c r="G146" s="120" t="s">
        <v>61</v>
      </c>
      <c r="H146" s="105">
        <v>76</v>
      </c>
      <c r="I146" s="340">
        <v>2600.7199999999998</v>
      </c>
      <c r="J146" s="28" t="s">
        <v>62</v>
      </c>
      <c r="K146" s="105" t="s">
        <v>474</v>
      </c>
      <c r="L146" s="105" t="s">
        <v>1692</v>
      </c>
      <c r="M146" s="28" t="s">
        <v>67</v>
      </c>
      <c r="N146" s="27">
        <v>2600.7199999999998</v>
      </c>
      <c r="O146" s="28" t="s">
        <v>1197</v>
      </c>
      <c r="P146" s="376">
        <v>44927</v>
      </c>
    </row>
    <row r="147" spans="1:16" s="17" customFormat="1" ht="62.25" hidden="1" customHeight="1">
      <c r="A147" s="112" t="s">
        <v>1202</v>
      </c>
      <c r="B147" s="169" t="s">
        <v>609</v>
      </c>
      <c r="C147" s="103" t="s">
        <v>1693</v>
      </c>
      <c r="D147" s="104"/>
      <c r="E147" s="61" t="s">
        <v>425</v>
      </c>
      <c r="F147" s="103" t="s">
        <v>1694</v>
      </c>
      <c r="G147" s="120" t="s">
        <v>61</v>
      </c>
      <c r="H147" s="105">
        <v>1000</v>
      </c>
      <c r="I147" s="340">
        <v>2700</v>
      </c>
      <c r="J147" s="173" t="s">
        <v>57</v>
      </c>
      <c r="K147" s="107" t="s">
        <v>79</v>
      </c>
      <c r="L147" s="107" t="s">
        <v>1695</v>
      </c>
      <c r="M147" s="28" t="s">
        <v>67</v>
      </c>
      <c r="N147" s="27">
        <v>2700</v>
      </c>
      <c r="O147" s="378" t="s">
        <v>1197</v>
      </c>
      <c r="P147" s="376">
        <v>44927</v>
      </c>
    </row>
    <row r="148" spans="1:16" s="17" customFormat="1" ht="62.25" hidden="1" customHeight="1">
      <c r="A148" s="112" t="s">
        <v>1202</v>
      </c>
      <c r="B148" s="169" t="s">
        <v>609</v>
      </c>
      <c r="C148" s="103" t="s">
        <v>1696</v>
      </c>
      <c r="D148" s="104"/>
      <c r="E148" s="61" t="s">
        <v>425</v>
      </c>
      <c r="F148" s="103" t="s">
        <v>1697</v>
      </c>
      <c r="G148" s="120" t="s">
        <v>61</v>
      </c>
      <c r="H148" s="105">
        <v>1</v>
      </c>
      <c r="I148" s="340">
        <v>1100</v>
      </c>
      <c r="J148" s="28" t="s">
        <v>57</v>
      </c>
      <c r="K148" s="174" t="s">
        <v>474</v>
      </c>
      <c r="L148" s="105" t="s">
        <v>1698</v>
      </c>
      <c r="M148" s="28" t="s">
        <v>67</v>
      </c>
      <c r="N148" s="27">
        <v>1100</v>
      </c>
      <c r="O148" s="378" t="s">
        <v>1197</v>
      </c>
      <c r="P148" s="376">
        <v>44927</v>
      </c>
    </row>
    <row r="149" spans="1:16" s="17" customFormat="1" ht="62.25" hidden="1" customHeight="1">
      <c r="A149" s="112" t="s">
        <v>1202</v>
      </c>
      <c r="B149" s="169" t="s">
        <v>957</v>
      </c>
      <c r="C149" s="106" t="s">
        <v>1699</v>
      </c>
      <c r="D149" s="98"/>
      <c r="E149" s="166" t="s">
        <v>369</v>
      </c>
      <c r="F149" s="106" t="s">
        <v>1700</v>
      </c>
      <c r="G149" s="120" t="s">
        <v>61</v>
      </c>
      <c r="H149" s="107">
        <v>12</v>
      </c>
      <c r="I149" s="343">
        <v>215.76</v>
      </c>
      <c r="J149" s="173" t="s">
        <v>57</v>
      </c>
      <c r="K149" s="107" t="s">
        <v>79</v>
      </c>
      <c r="L149" s="107" t="s">
        <v>1611</v>
      </c>
      <c r="M149" s="28" t="s">
        <v>67</v>
      </c>
      <c r="N149" s="27">
        <v>215.76</v>
      </c>
      <c r="O149" s="28" t="s">
        <v>1197</v>
      </c>
      <c r="P149" s="376">
        <v>44927</v>
      </c>
    </row>
    <row r="150" spans="1:16" s="17" customFormat="1" ht="62.25" hidden="1" customHeight="1">
      <c r="A150" s="112" t="s">
        <v>1701</v>
      </c>
      <c r="B150" s="112" t="s">
        <v>1701</v>
      </c>
      <c r="C150" s="103" t="s">
        <v>1702</v>
      </c>
      <c r="D150" s="104"/>
      <c r="E150" s="61" t="s">
        <v>425</v>
      </c>
      <c r="F150" s="103" t="s">
        <v>1703</v>
      </c>
      <c r="G150" s="120" t="s">
        <v>61</v>
      </c>
      <c r="H150" s="105">
        <v>2</v>
      </c>
      <c r="I150" s="340">
        <v>929.6</v>
      </c>
      <c r="J150" s="28" t="s">
        <v>62</v>
      </c>
      <c r="K150" s="174" t="s">
        <v>474</v>
      </c>
      <c r="L150" s="105" t="s">
        <v>1704</v>
      </c>
      <c r="M150" s="28" t="s">
        <v>67</v>
      </c>
      <c r="N150" s="27">
        <v>929.6</v>
      </c>
      <c r="O150" s="378" t="s">
        <v>1197</v>
      </c>
      <c r="P150" s="376">
        <v>44927</v>
      </c>
    </row>
    <row r="151" spans="1:16" s="17" customFormat="1" ht="62.25" hidden="1" customHeight="1">
      <c r="A151" s="112" t="s">
        <v>1294</v>
      </c>
      <c r="B151" s="169" t="s">
        <v>1294</v>
      </c>
      <c r="C151" s="106" t="s">
        <v>1705</v>
      </c>
      <c r="D151" s="98"/>
      <c r="E151" s="61" t="s">
        <v>425</v>
      </c>
      <c r="F151" s="106" t="s">
        <v>1706</v>
      </c>
      <c r="G151" s="120" t="s">
        <v>61</v>
      </c>
      <c r="H151" s="105">
        <v>2</v>
      </c>
      <c r="I151" s="340">
        <v>960</v>
      </c>
      <c r="J151" s="28" t="s">
        <v>62</v>
      </c>
      <c r="K151" s="107" t="s">
        <v>79</v>
      </c>
      <c r="L151" s="107" t="s">
        <v>1707</v>
      </c>
      <c r="M151" s="28" t="s">
        <v>67</v>
      </c>
      <c r="N151" s="27">
        <v>960</v>
      </c>
      <c r="O151" s="378" t="s">
        <v>1197</v>
      </c>
      <c r="P151" s="376">
        <v>44927</v>
      </c>
    </row>
    <row r="152" spans="1:16" s="17" customFormat="1" ht="62.25" hidden="1" customHeight="1">
      <c r="A152" s="112" t="s">
        <v>1708</v>
      </c>
      <c r="B152" s="112" t="s">
        <v>1708</v>
      </c>
      <c r="C152" s="103" t="s">
        <v>1709</v>
      </c>
      <c r="D152" s="104"/>
      <c r="E152" s="61" t="s">
        <v>425</v>
      </c>
      <c r="F152" s="103" t="s">
        <v>1710</v>
      </c>
      <c r="G152" s="120" t="s">
        <v>61</v>
      </c>
      <c r="H152" s="105">
        <v>8</v>
      </c>
      <c r="I152" s="340">
        <v>2006.3</v>
      </c>
      <c r="J152" s="28" t="s">
        <v>62</v>
      </c>
      <c r="K152" s="174" t="s">
        <v>63</v>
      </c>
      <c r="L152" s="105" t="s">
        <v>1711</v>
      </c>
      <c r="M152" s="28" t="s">
        <v>67</v>
      </c>
      <c r="N152" s="27">
        <v>2006.3</v>
      </c>
      <c r="O152" s="378" t="s">
        <v>1197</v>
      </c>
      <c r="P152" s="376">
        <v>44927</v>
      </c>
    </row>
    <row r="153" spans="1:16" s="17" customFormat="1" ht="62.25" hidden="1" customHeight="1">
      <c r="A153" s="112" t="s">
        <v>1577</v>
      </c>
      <c r="B153" s="112" t="s">
        <v>1577</v>
      </c>
      <c r="C153" s="103" t="s">
        <v>1712</v>
      </c>
      <c r="D153" s="104"/>
      <c r="E153" s="61" t="s">
        <v>425</v>
      </c>
      <c r="F153" s="103" t="s">
        <v>1713</v>
      </c>
      <c r="G153" s="120" t="s">
        <v>61</v>
      </c>
      <c r="H153" s="105">
        <v>3</v>
      </c>
      <c r="I153" s="340">
        <v>494.65</v>
      </c>
      <c r="J153" s="28" t="s">
        <v>62</v>
      </c>
      <c r="K153" s="174" t="s">
        <v>79</v>
      </c>
      <c r="L153" s="105" t="s">
        <v>1714</v>
      </c>
      <c r="M153" s="28" t="s">
        <v>67</v>
      </c>
      <c r="N153" s="27">
        <v>494.65</v>
      </c>
      <c r="O153" s="378" t="s">
        <v>1197</v>
      </c>
      <c r="P153" s="376">
        <v>44927</v>
      </c>
    </row>
    <row r="154" spans="1:16" s="17" customFormat="1" ht="62.25" hidden="1" customHeight="1">
      <c r="A154" s="112" t="s">
        <v>1651</v>
      </c>
      <c r="B154" s="112" t="s">
        <v>1651</v>
      </c>
      <c r="C154" s="103" t="s">
        <v>1715</v>
      </c>
      <c r="D154" s="104"/>
      <c r="E154" s="61" t="s">
        <v>425</v>
      </c>
      <c r="F154" s="103" t="s">
        <v>1716</v>
      </c>
      <c r="G154" s="120" t="s">
        <v>61</v>
      </c>
      <c r="H154" s="105">
        <v>1</v>
      </c>
      <c r="I154" s="340">
        <v>640.5</v>
      </c>
      <c r="J154" s="28" t="s">
        <v>62</v>
      </c>
      <c r="K154" s="174" t="s">
        <v>79</v>
      </c>
      <c r="L154" s="105" t="s">
        <v>1717</v>
      </c>
      <c r="M154" s="28" t="s">
        <v>67</v>
      </c>
      <c r="N154" s="27">
        <v>640.5</v>
      </c>
      <c r="O154" s="378" t="s">
        <v>1197</v>
      </c>
      <c r="P154" s="376">
        <v>44927</v>
      </c>
    </row>
    <row r="155" spans="1:16" s="17" customFormat="1" ht="62.25" hidden="1" customHeight="1">
      <c r="A155" s="112" t="s">
        <v>1660</v>
      </c>
      <c r="B155" s="112" t="s">
        <v>1660</v>
      </c>
      <c r="C155" s="103" t="s">
        <v>1718</v>
      </c>
      <c r="D155" s="104"/>
      <c r="E155" s="61" t="s">
        <v>425</v>
      </c>
      <c r="F155" s="103" t="s">
        <v>1719</v>
      </c>
      <c r="G155" s="120" t="s">
        <v>61</v>
      </c>
      <c r="H155" s="105">
        <v>2</v>
      </c>
      <c r="I155" s="340">
        <v>520.48</v>
      </c>
      <c r="J155" s="28" t="s">
        <v>62</v>
      </c>
      <c r="K155" s="174" t="s">
        <v>79</v>
      </c>
      <c r="L155" s="105" t="s">
        <v>1720</v>
      </c>
      <c r="M155" s="28" t="s">
        <v>67</v>
      </c>
      <c r="N155" s="27">
        <v>520.48</v>
      </c>
      <c r="O155" s="378" t="s">
        <v>1197</v>
      </c>
      <c r="P155" s="376">
        <v>44927</v>
      </c>
    </row>
    <row r="156" spans="1:16" s="17" customFormat="1" ht="62.25" hidden="1" customHeight="1">
      <c r="A156" s="112" t="s">
        <v>1529</v>
      </c>
      <c r="B156" s="112" t="s">
        <v>1529</v>
      </c>
      <c r="C156" s="103" t="s">
        <v>1721</v>
      </c>
      <c r="D156" s="104"/>
      <c r="E156" s="61" t="s">
        <v>425</v>
      </c>
      <c r="F156" s="103" t="s">
        <v>1722</v>
      </c>
      <c r="G156" s="120" t="s">
        <v>61</v>
      </c>
      <c r="H156" s="105">
        <v>2</v>
      </c>
      <c r="I156" s="340">
        <v>257.56</v>
      </c>
      <c r="J156" s="28" t="s">
        <v>62</v>
      </c>
      <c r="K156" s="174" t="s">
        <v>474</v>
      </c>
      <c r="L156" s="105" t="s">
        <v>1723</v>
      </c>
      <c r="M156" s="28" t="s">
        <v>67</v>
      </c>
      <c r="N156" s="27">
        <v>257.56</v>
      </c>
      <c r="O156" s="378" t="s">
        <v>1197</v>
      </c>
      <c r="P156" s="376">
        <v>44927</v>
      </c>
    </row>
    <row r="157" spans="1:16" s="17" customFormat="1" ht="62.25" hidden="1" customHeight="1">
      <c r="A157" s="112" t="s">
        <v>1724</v>
      </c>
      <c r="B157" s="112" t="s">
        <v>1724</v>
      </c>
      <c r="C157" s="103" t="s">
        <v>1725</v>
      </c>
      <c r="D157" s="104"/>
      <c r="E157" s="61" t="s">
        <v>425</v>
      </c>
      <c r="F157" s="103" t="s">
        <v>1726</v>
      </c>
      <c r="G157" s="120" t="s">
        <v>61</v>
      </c>
      <c r="H157" s="105">
        <v>3</v>
      </c>
      <c r="I157" s="340">
        <v>609.6</v>
      </c>
      <c r="J157" s="28" t="s">
        <v>62</v>
      </c>
      <c r="K157" s="174" t="s">
        <v>474</v>
      </c>
      <c r="L157" s="105" t="s">
        <v>1727</v>
      </c>
      <c r="M157" s="28" t="s">
        <v>67</v>
      </c>
      <c r="N157" s="27">
        <v>609.6</v>
      </c>
      <c r="O157" s="378" t="s">
        <v>1197</v>
      </c>
      <c r="P157" s="376">
        <v>44927</v>
      </c>
    </row>
    <row r="158" spans="1:16" s="17" customFormat="1" ht="60" hidden="1">
      <c r="A158" s="112" t="s">
        <v>1469</v>
      </c>
      <c r="B158" s="112" t="s">
        <v>1469</v>
      </c>
      <c r="C158" s="106" t="s">
        <v>1728</v>
      </c>
      <c r="D158" s="98"/>
      <c r="E158" s="61" t="s">
        <v>425</v>
      </c>
      <c r="F158" s="106" t="s">
        <v>1729</v>
      </c>
      <c r="G158" s="120" t="s">
        <v>61</v>
      </c>
      <c r="H158" s="105">
        <v>2</v>
      </c>
      <c r="I158" s="340">
        <v>824.66</v>
      </c>
      <c r="J158" s="28" t="s">
        <v>62</v>
      </c>
      <c r="K158" s="107" t="s">
        <v>474</v>
      </c>
      <c r="L158" s="105" t="s">
        <v>1730</v>
      </c>
      <c r="M158" s="28" t="s">
        <v>67</v>
      </c>
      <c r="N158" s="27">
        <v>824.66</v>
      </c>
      <c r="O158" s="378" t="s">
        <v>1197</v>
      </c>
      <c r="P158" s="376">
        <v>44927</v>
      </c>
    </row>
    <row r="159" spans="1:16" s="17" customFormat="1" ht="62.25" hidden="1" customHeight="1">
      <c r="A159" s="112" t="s">
        <v>1433</v>
      </c>
      <c r="B159" s="169" t="s">
        <v>1433</v>
      </c>
      <c r="C159" s="103" t="s">
        <v>1731</v>
      </c>
      <c r="D159" s="104"/>
      <c r="E159" s="61" t="s">
        <v>425</v>
      </c>
      <c r="F159" s="103" t="s">
        <v>1732</v>
      </c>
      <c r="G159" s="120" t="s">
        <v>61</v>
      </c>
      <c r="H159" s="105">
        <v>1</v>
      </c>
      <c r="I159" s="340">
        <v>565</v>
      </c>
      <c r="J159" s="28" t="s">
        <v>62</v>
      </c>
      <c r="K159" s="174" t="s">
        <v>474</v>
      </c>
      <c r="L159" s="105" t="s">
        <v>1733</v>
      </c>
      <c r="M159" s="28" t="s">
        <v>67</v>
      </c>
      <c r="N159" s="27">
        <v>565</v>
      </c>
      <c r="O159" s="378" t="s">
        <v>1197</v>
      </c>
      <c r="P159" s="376">
        <v>44927</v>
      </c>
    </row>
    <row r="160" spans="1:16" s="17" customFormat="1" ht="62.25" hidden="1" customHeight="1">
      <c r="A160" s="112" t="s">
        <v>1734</v>
      </c>
      <c r="B160" s="112" t="s">
        <v>1734</v>
      </c>
      <c r="C160" s="106" t="s">
        <v>1735</v>
      </c>
      <c r="D160" s="98"/>
      <c r="E160" s="61" t="s">
        <v>425</v>
      </c>
      <c r="F160" s="106" t="s">
        <v>1736</v>
      </c>
      <c r="G160" s="120" t="s">
        <v>61</v>
      </c>
      <c r="H160" s="105">
        <v>2</v>
      </c>
      <c r="I160" s="340">
        <v>227.88</v>
      </c>
      <c r="J160" s="28" t="s">
        <v>62</v>
      </c>
      <c r="K160" s="107" t="s">
        <v>79</v>
      </c>
      <c r="L160" s="105" t="s">
        <v>1737</v>
      </c>
      <c r="M160" s="28" t="s">
        <v>67</v>
      </c>
      <c r="N160" s="27">
        <v>227.88</v>
      </c>
      <c r="O160" s="378" t="s">
        <v>1197</v>
      </c>
      <c r="P160" s="376">
        <v>44927</v>
      </c>
    </row>
    <row r="161" spans="1:16" s="17" customFormat="1" ht="62.25" hidden="1" customHeight="1">
      <c r="A161" s="112" t="s">
        <v>1738</v>
      </c>
      <c r="B161" s="112" t="s">
        <v>1738</v>
      </c>
      <c r="C161" s="103" t="s">
        <v>1739</v>
      </c>
      <c r="D161" s="104"/>
      <c r="E161" s="61" t="s">
        <v>425</v>
      </c>
      <c r="F161" s="103" t="s">
        <v>1740</v>
      </c>
      <c r="G161" s="120" t="s">
        <v>61</v>
      </c>
      <c r="H161" s="105">
        <v>2</v>
      </c>
      <c r="I161" s="340">
        <v>559.79999999999995</v>
      </c>
      <c r="J161" s="28" t="s">
        <v>62</v>
      </c>
      <c r="K161" s="174" t="s">
        <v>79</v>
      </c>
      <c r="L161" s="105" t="s">
        <v>1741</v>
      </c>
      <c r="M161" s="28" t="s">
        <v>67</v>
      </c>
      <c r="N161" s="27">
        <v>559.79999999999995</v>
      </c>
      <c r="O161" s="378" t="s">
        <v>1197</v>
      </c>
      <c r="P161" s="376">
        <v>44927</v>
      </c>
    </row>
    <row r="162" spans="1:16" s="17" customFormat="1" ht="62.25" hidden="1" customHeight="1">
      <c r="A162" s="112" t="s">
        <v>1742</v>
      </c>
      <c r="B162" s="112" t="s">
        <v>1742</v>
      </c>
      <c r="C162" s="103" t="s">
        <v>1743</v>
      </c>
      <c r="D162" s="104"/>
      <c r="E162" s="61" t="s">
        <v>425</v>
      </c>
      <c r="F162" s="103" t="s">
        <v>1744</v>
      </c>
      <c r="G162" s="120" t="s">
        <v>61</v>
      </c>
      <c r="H162" s="105">
        <v>7</v>
      </c>
      <c r="I162" s="340">
        <v>2624.15</v>
      </c>
      <c r="J162" s="28" t="s">
        <v>62</v>
      </c>
      <c r="K162" s="174" t="s">
        <v>474</v>
      </c>
      <c r="L162" s="164" t="s">
        <v>1745</v>
      </c>
      <c r="M162" s="28" t="s">
        <v>67</v>
      </c>
      <c r="N162" s="27">
        <v>2624.15</v>
      </c>
      <c r="O162" s="378" t="s">
        <v>1197</v>
      </c>
      <c r="P162" s="376">
        <v>44927</v>
      </c>
    </row>
    <row r="163" spans="1:16" s="17" customFormat="1" ht="62.25" hidden="1" customHeight="1">
      <c r="A163" s="112" t="s">
        <v>1202</v>
      </c>
      <c r="B163" s="169" t="s">
        <v>957</v>
      </c>
      <c r="C163" s="103" t="s">
        <v>1746</v>
      </c>
      <c r="D163" s="98"/>
      <c r="E163" s="61" t="s">
        <v>54</v>
      </c>
      <c r="F163" s="106" t="s">
        <v>1747</v>
      </c>
      <c r="G163" s="120" t="s">
        <v>61</v>
      </c>
      <c r="H163" s="105">
        <v>20</v>
      </c>
      <c r="I163" s="340">
        <v>880</v>
      </c>
      <c r="J163" s="173" t="s">
        <v>57</v>
      </c>
      <c r="K163" s="107" t="s">
        <v>79</v>
      </c>
      <c r="L163" s="105" t="s">
        <v>1748</v>
      </c>
      <c r="M163" s="28" t="s">
        <v>67</v>
      </c>
      <c r="N163" s="27">
        <v>880</v>
      </c>
      <c r="O163" s="28" t="s">
        <v>1197</v>
      </c>
      <c r="P163" s="376">
        <v>44927</v>
      </c>
    </row>
    <row r="164" spans="1:16" s="17" customFormat="1" ht="62.25" hidden="1" customHeight="1">
      <c r="A164" s="112" t="s">
        <v>1281</v>
      </c>
      <c r="B164" s="112" t="s">
        <v>1281</v>
      </c>
      <c r="C164" s="103" t="s">
        <v>1749</v>
      </c>
      <c r="D164" s="104"/>
      <c r="E164" s="61" t="s">
        <v>425</v>
      </c>
      <c r="F164" s="103" t="s">
        <v>1750</v>
      </c>
      <c r="G164" s="120" t="s">
        <v>61</v>
      </c>
      <c r="H164" s="105">
        <v>1</v>
      </c>
      <c r="I164" s="340">
        <v>890</v>
      </c>
      <c r="J164" s="28" t="s">
        <v>62</v>
      </c>
      <c r="K164" s="174" t="s">
        <v>474</v>
      </c>
      <c r="L164" s="164" t="s">
        <v>1751</v>
      </c>
      <c r="M164" s="28" t="s">
        <v>67</v>
      </c>
      <c r="N164" s="27">
        <v>890</v>
      </c>
      <c r="O164" s="378" t="s">
        <v>1197</v>
      </c>
      <c r="P164" s="376">
        <v>44927</v>
      </c>
    </row>
    <row r="165" spans="1:16" s="17" customFormat="1" ht="62.25" hidden="1" customHeight="1">
      <c r="A165" s="112" t="s">
        <v>1202</v>
      </c>
      <c r="B165" s="169" t="s">
        <v>609</v>
      </c>
      <c r="C165" s="106" t="s">
        <v>1752</v>
      </c>
      <c r="D165" s="98"/>
      <c r="E165" s="61" t="s">
        <v>425</v>
      </c>
      <c r="F165" s="106" t="s">
        <v>1753</v>
      </c>
      <c r="G165" s="120" t="s">
        <v>61</v>
      </c>
      <c r="H165" s="105">
        <v>5</v>
      </c>
      <c r="I165" s="340">
        <v>4950</v>
      </c>
      <c r="J165" s="173" t="s">
        <v>57</v>
      </c>
      <c r="K165" s="107" t="s">
        <v>79</v>
      </c>
      <c r="L165" s="105" t="s">
        <v>1754</v>
      </c>
      <c r="M165" s="28" t="s">
        <v>67</v>
      </c>
      <c r="N165" s="27">
        <v>4950</v>
      </c>
      <c r="O165" s="378" t="s">
        <v>1197</v>
      </c>
      <c r="P165" s="376">
        <v>44927</v>
      </c>
    </row>
    <row r="166" spans="1:16" s="17" customFormat="1" ht="62.25" hidden="1" customHeight="1">
      <c r="A166" s="112" t="s">
        <v>1202</v>
      </c>
      <c r="B166" s="169" t="s">
        <v>609</v>
      </c>
      <c r="C166" s="106" t="s">
        <v>1755</v>
      </c>
      <c r="D166" s="98"/>
      <c r="E166" s="61" t="s">
        <v>425</v>
      </c>
      <c r="F166" s="106" t="s">
        <v>1756</v>
      </c>
      <c r="G166" s="120" t="s">
        <v>61</v>
      </c>
      <c r="H166" s="105">
        <v>4</v>
      </c>
      <c r="I166" s="340">
        <v>2840</v>
      </c>
      <c r="J166" s="173" t="s">
        <v>57</v>
      </c>
      <c r="K166" s="107" t="s">
        <v>79</v>
      </c>
      <c r="L166" s="105" t="s">
        <v>1757</v>
      </c>
      <c r="M166" s="28" t="s">
        <v>67</v>
      </c>
      <c r="N166" s="27">
        <v>2840</v>
      </c>
      <c r="O166" s="378" t="s">
        <v>1197</v>
      </c>
      <c r="P166" s="376">
        <v>44927</v>
      </c>
    </row>
    <row r="167" spans="1:16" s="17" customFormat="1" ht="62.25" hidden="1" customHeight="1">
      <c r="A167" s="112" t="s">
        <v>1198</v>
      </c>
      <c r="B167" s="169" t="s">
        <v>1381</v>
      </c>
      <c r="C167" s="103" t="s">
        <v>1758</v>
      </c>
      <c r="D167" s="104">
        <v>246455</v>
      </c>
      <c r="E167" s="61" t="s">
        <v>315</v>
      </c>
      <c r="F167" s="103" t="s">
        <v>1759</v>
      </c>
      <c r="G167" s="120" t="s">
        <v>1687</v>
      </c>
      <c r="H167" s="105">
        <v>10</v>
      </c>
      <c r="I167" s="340">
        <v>12000</v>
      </c>
      <c r="J167" s="28" t="s">
        <v>62</v>
      </c>
      <c r="K167" s="174" t="s">
        <v>79</v>
      </c>
      <c r="L167" s="105" t="s">
        <v>152</v>
      </c>
      <c r="M167" s="28" t="s">
        <v>153</v>
      </c>
      <c r="N167" s="27"/>
      <c r="O167" s="28" t="s">
        <v>1197</v>
      </c>
      <c r="P167" s="376">
        <v>44927</v>
      </c>
    </row>
    <row r="168" spans="1:16" s="17" customFormat="1" ht="62.25" hidden="1" customHeight="1">
      <c r="A168" s="112" t="s">
        <v>1202</v>
      </c>
      <c r="B168" s="169" t="s">
        <v>700</v>
      </c>
      <c r="C168" s="103" t="s">
        <v>1760</v>
      </c>
      <c r="D168" s="104"/>
      <c r="E168" s="61" t="s">
        <v>92</v>
      </c>
      <c r="F168" s="103" t="s">
        <v>1761</v>
      </c>
      <c r="G168" s="120" t="s">
        <v>61</v>
      </c>
      <c r="H168" s="105">
        <v>100</v>
      </c>
      <c r="I168" s="340">
        <v>2775</v>
      </c>
      <c r="J168" s="173" t="s">
        <v>57</v>
      </c>
      <c r="K168" s="107" t="s">
        <v>474</v>
      </c>
      <c r="L168" s="107" t="s">
        <v>1762</v>
      </c>
      <c r="M168" s="28" t="s">
        <v>67</v>
      </c>
      <c r="N168" s="27"/>
      <c r="O168" s="28" t="s">
        <v>1197</v>
      </c>
      <c r="P168" s="376">
        <v>44927</v>
      </c>
    </row>
    <row r="169" spans="1:16" s="17" customFormat="1" ht="62.25" hidden="1" customHeight="1">
      <c r="A169" s="112" t="s">
        <v>1202</v>
      </c>
      <c r="B169" s="169" t="s">
        <v>700</v>
      </c>
      <c r="C169" s="103" t="s">
        <v>1763</v>
      </c>
      <c r="D169" s="104">
        <v>365818</v>
      </c>
      <c r="E169" s="61" t="s">
        <v>92</v>
      </c>
      <c r="F169" s="103" t="s">
        <v>1764</v>
      </c>
      <c r="G169" s="120" t="s">
        <v>61</v>
      </c>
      <c r="H169" s="105">
        <v>524</v>
      </c>
      <c r="I169" s="340">
        <v>50000</v>
      </c>
      <c r="J169" s="28" t="s">
        <v>62</v>
      </c>
      <c r="K169" s="174" t="s">
        <v>79</v>
      </c>
      <c r="L169" s="105" t="s">
        <v>1765</v>
      </c>
      <c r="M169" s="28" t="s">
        <v>67</v>
      </c>
      <c r="N169" s="27">
        <v>7450</v>
      </c>
      <c r="O169" s="28" t="s">
        <v>1197</v>
      </c>
      <c r="P169" s="376">
        <v>44927</v>
      </c>
    </row>
    <row r="170" spans="1:16" s="17" customFormat="1" ht="62.25" hidden="1" customHeight="1">
      <c r="A170" s="112" t="s">
        <v>1202</v>
      </c>
      <c r="B170" s="169" t="s">
        <v>609</v>
      </c>
      <c r="C170" s="106" t="s">
        <v>1766</v>
      </c>
      <c r="D170" s="98">
        <v>351157</v>
      </c>
      <c r="E170" s="61" t="s">
        <v>525</v>
      </c>
      <c r="F170" s="106" t="s">
        <v>1767</v>
      </c>
      <c r="G170" s="120" t="s">
        <v>61</v>
      </c>
      <c r="H170" s="105" t="s">
        <v>1768</v>
      </c>
      <c r="I170" s="340">
        <v>20000</v>
      </c>
      <c r="J170" s="173" t="s">
        <v>57</v>
      </c>
      <c r="K170" s="107" t="s">
        <v>79</v>
      </c>
      <c r="L170" s="105" t="s">
        <v>1769</v>
      </c>
      <c r="M170" s="28" t="s">
        <v>67</v>
      </c>
      <c r="N170" s="27">
        <v>2796.72</v>
      </c>
      <c r="O170" s="28" t="s">
        <v>1197</v>
      </c>
      <c r="P170" s="376">
        <v>44927</v>
      </c>
    </row>
    <row r="171" spans="1:16" s="17" customFormat="1" ht="62.25" customHeight="1">
      <c r="A171" s="112" t="s">
        <v>1198</v>
      </c>
      <c r="B171" s="169" t="s">
        <v>537</v>
      </c>
      <c r="C171" s="106" t="s">
        <v>1770</v>
      </c>
      <c r="D171" s="98"/>
      <c r="E171" s="61" t="s">
        <v>425</v>
      </c>
      <c r="F171" s="106" t="s">
        <v>1771</v>
      </c>
      <c r="G171" s="120" t="s">
        <v>61</v>
      </c>
      <c r="H171" s="105" t="s">
        <v>1772</v>
      </c>
      <c r="I171" s="340">
        <v>15030</v>
      </c>
      <c r="J171" s="173" t="s">
        <v>57</v>
      </c>
      <c r="K171" s="107" t="s">
        <v>79</v>
      </c>
      <c r="L171" s="105" t="s">
        <v>1773</v>
      </c>
      <c r="M171" s="28" t="s">
        <v>67</v>
      </c>
      <c r="N171" s="171">
        <v>15030</v>
      </c>
      <c r="O171" s="378" t="s">
        <v>1197</v>
      </c>
      <c r="P171" s="376">
        <v>44927</v>
      </c>
    </row>
    <row r="172" spans="1:16" s="17" customFormat="1" ht="62.25" hidden="1" customHeight="1">
      <c r="A172" s="112" t="s">
        <v>1202</v>
      </c>
      <c r="B172" s="169" t="s">
        <v>609</v>
      </c>
      <c r="C172" s="103" t="s">
        <v>1774</v>
      </c>
      <c r="D172" s="104">
        <v>362836</v>
      </c>
      <c r="E172" s="61" t="s">
        <v>394</v>
      </c>
      <c r="F172" s="103" t="s">
        <v>1672</v>
      </c>
      <c r="G172" s="120" t="s">
        <v>399</v>
      </c>
      <c r="H172" s="105" t="s">
        <v>1775</v>
      </c>
      <c r="I172" s="340">
        <v>3600</v>
      </c>
      <c r="J172" s="173" t="s">
        <v>62</v>
      </c>
      <c r="K172" s="107" t="s">
        <v>63</v>
      </c>
      <c r="L172" s="105" t="s">
        <v>152</v>
      </c>
      <c r="M172" s="28" t="s">
        <v>153</v>
      </c>
      <c r="N172" s="27"/>
      <c r="O172" s="28" t="s">
        <v>1197</v>
      </c>
      <c r="P172" s="376">
        <v>44927</v>
      </c>
    </row>
    <row r="173" spans="1:16" s="17" customFormat="1" ht="62.25" hidden="1" customHeight="1">
      <c r="A173" s="112" t="s">
        <v>1202</v>
      </c>
      <c r="B173" s="169" t="s">
        <v>609</v>
      </c>
      <c r="C173" s="106" t="s">
        <v>1776</v>
      </c>
      <c r="D173" s="98">
        <v>361778</v>
      </c>
      <c r="E173" s="61" t="s">
        <v>394</v>
      </c>
      <c r="F173" s="106" t="s">
        <v>1672</v>
      </c>
      <c r="G173" s="120" t="s">
        <v>399</v>
      </c>
      <c r="H173" s="105" t="s">
        <v>1775</v>
      </c>
      <c r="I173" s="340">
        <v>3600</v>
      </c>
      <c r="J173" s="173" t="s">
        <v>62</v>
      </c>
      <c r="K173" s="107" t="s">
        <v>63</v>
      </c>
      <c r="L173" s="105" t="s">
        <v>152</v>
      </c>
      <c r="M173" s="28" t="s">
        <v>153</v>
      </c>
      <c r="N173" s="27"/>
      <c r="O173" s="28" t="s">
        <v>1197</v>
      </c>
      <c r="P173" s="376">
        <v>44927</v>
      </c>
    </row>
    <row r="174" spans="1:16" s="17" customFormat="1" ht="62.25" hidden="1" customHeight="1">
      <c r="A174" s="112" t="s">
        <v>1202</v>
      </c>
      <c r="B174" s="169" t="s">
        <v>609</v>
      </c>
      <c r="C174" s="106" t="s">
        <v>1777</v>
      </c>
      <c r="D174" s="98"/>
      <c r="E174" s="61" t="s">
        <v>425</v>
      </c>
      <c r="F174" s="106" t="s">
        <v>1778</v>
      </c>
      <c r="G174" s="120" t="s">
        <v>61</v>
      </c>
      <c r="H174" s="105" t="s">
        <v>1779</v>
      </c>
      <c r="I174" s="340">
        <v>5465.8</v>
      </c>
      <c r="J174" s="173" t="s">
        <v>57</v>
      </c>
      <c r="K174" s="107" t="s">
        <v>79</v>
      </c>
      <c r="L174" s="105" t="s">
        <v>1780</v>
      </c>
      <c r="M174" s="28" t="s">
        <v>67</v>
      </c>
      <c r="N174" s="27">
        <v>5465.8</v>
      </c>
      <c r="O174" s="378" t="s">
        <v>1197</v>
      </c>
      <c r="P174" s="376">
        <v>44927</v>
      </c>
    </row>
    <row r="175" spans="1:16" s="17" customFormat="1" ht="62.25" hidden="1" customHeight="1">
      <c r="A175" s="112" t="s">
        <v>1268</v>
      </c>
      <c r="B175" s="169" t="s">
        <v>1268</v>
      </c>
      <c r="C175" s="103" t="s">
        <v>1781</v>
      </c>
      <c r="D175" s="104"/>
      <c r="E175" s="61" t="s">
        <v>54</v>
      </c>
      <c r="F175" s="103" t="s">
        <v>1782</v>
      </c>
      <c r="G175" s="120" t="s">
        <v>61</v>
      </c>
      <c r="H175" s="105" t="s">
        <v>1783</v>
      </c>
      <c r="I175" s="340">
        <v>221.65</v>
      </c>
      <c r="J175" s="28" t="s">
        <v>62</v>
      </c>
      <c r="K175" s="174" t="s">
        <v>474</v>
      </c>
      <c r="L175" s="105" t="s">
        <v>1784</v>
      </c>
      <c r="M175" s="28" t="s">
        <v>67</v>
      </c>
      <c r="N175" s="27">
        <v>221.65</v>
      </c>
      <c r="O175" s="28" t="s">
        <v>1197</v>
      </c>
      <c r="P175" s="376">
        <v>44927</v>
      </c>
    </row>
    <row r="176" spans="1:16" s="17" customFormat="1" ht="150" hidden="1">
      <c r="A176" s="112" t="s">
        <v>1202</v>
      </c>
      <c r="B176" s="169" t="s">
        <v>609</v>
      </c>
      <c r="C176" s="103" t="s">
        <v>1785</v>
      </c>
      <c r="D176" s="104"/>
      <c r="E176" s="61" t="s">
        <v>54</v>
      </c>
      <c r="F176" s="103" t="s">
        <v>1786</v>
      </c>
      <c r="G176" s="120" t="s">
        <v>61</v>
      </c>
      <c r="H176" s="105">
        <v>7</v>
      </c>
      <c r="I176" s="340">
        <v>107.55</v>
      </c>
      <c r="J176" s="28" t="s">
        <v>62</v>
      </c>
      <c r="K176" s="174" t="s">
        <v>79</v>
      </c>
      <c r="L176" s="105" t="s">
        <v>1787</v>
      </c>
      <c r="M176" s="28" t="s">
        <v>67</v>
      </c>
      <c r="N176" s="27">
        <v>107.55</v>
      </c>
      <c r="O176" s="28" t="s">
        <v>1197</v>
      </c>
      <c r="P176" s="376">
        <v>44927</v>
      </c>
    </row>
    <row r="177" spans="1:16" s="17" customFormat="1" ht="62.25" hidden="1" customHeight="1">
      <c r="A177" s="112" t="s">
        <v>1202</v>
      </c>
      <c r="B177" s="169" t="s">
        <v>609</v>
      </c>
      <c r="C177" s="106" t="s">
        <v>1788</v>
      </c>
      <c r="D177" s="98">
        <v>69256</v>
      </c>
      <c r="E177" s="61" t="s">
        <v>394</v>
      </c>
      <c r="F177" s="106" t="s">
        <v>1672</v>
      </c>
      <c r="G177" s="120" t="s">
        <v>399</v>
      </c>
      <c r="H177" s="105" t="s">
        <v>1789</v>
      </c>
      <c r="I177" s="340">
        <v>2100</v>
      </c>
      <c r="J177" s="173" t="s">
        <v>62</v>
      </c>
      <c r="K177" s="107" t="s">
        <v>79</v>
      </c>
      <c r="L177" s="105" t="s">
        <v>152</v>
      </c>
      <c r="M177" s="28" t="s">
        <v>153</v>
      </c>
      <c r="N177" s="27"/>
      <c r="O177" s="28" t="s">
        <v>1197</v>
      </c>
      <c r="P177" s="376">
        <v>44927</v>
      </c>
    </row>
    <row r="178" spans="1:16" s="17" customFormat="1" ht="62.25" customHeight="1">
      <c r="A178" s="112" t="s">
        <v>1198</v>
      </c>
      <c r="B178" s="169" t="s">
        <v>537</v>
      </c>
      <c r="C178" s="106" t="s">
        <v>1790</v>
      </c>
      <c r="D178" s="98"/>
      <c r="E178" s="166" t="s">
        <v>425</v>
      </c>
      <c r="F178" s="106" t="s">
        <v>1778</v>
      </c>
      <c r="G178" s="120" t="s">
        <v>61</v>
      </c>
      <c r="H178" s="107" t="s">
        <v>1791</v>
      </c>
      <c r="I178" s="343">
        <v>2505</v>
      </c>
      <c r="J178" s="173" t="s">
        <v>57</v>
      </c>
      <c r="K178" s="107" t="s">
        <v>79</v>
      </c>
      <c r="L178" s="107" t="s">
        <v>1792</v>
      </c>
      <c r="M178" s="28" t="s">
        <v>67</v>
      </c>
      <c r="N178" s="27">
        <v>2505</v>
      </c>
      <c r="O178" s="378" t="s">
        <v>1197</v>
      </c>
      <c r="P178" s="376">
        <v>44927</v>
      </c>
    </row>
    <row r="179" spans="1:16" s="17" customFormat="1" ht="62.25" hidden="1" customHeight="1">
      <c r="A179" s="112" t="s">
        <v>1202</v>
      </c>
      <c r="B179" s="169" t="s">
        <v>609</v>
      </c>
      <c r="C179" s="103" t="s">
        <v>1793</v>
      </c>
      <c r="D179" s="104"/>
      <c r="E179" s="61" t="s">
        <v>425</v>
      </c>
      <c r="F179" s="103" t="s">
        <v>1794</v>
      </c>
      <c r="G179" s="120" t="s">
        <v>61</v>
      </c>
      <c r="H179" s="105">
        <v>20</v>
      </c>
      <c r="I179" s="340">
        <v>597</v>
      </c>
      <c r="J179" s="28" t="s">
        <v>62</v>
      </c>
      <c r="K179" s="174" t="s">
        <v>79</v>
      </c>
      <c r="L179" s="105" t="s">
        <v>1795</v>
      </c>
      <c r="M179" s="28" t="s">
        <v>67</v>
      </c>
      <c r="N179" s="27">
        <v>597</v>
      </c>
      <c r="O179" s="378" t="s">
        <v>1197</v>
      </c>
      <c r="P179" s="376">
        <v>44927</v>
      </c>
    </row>
    <row r="180" spans="1:16" s="17" customFormat="1" ht="62.25" hidden="1" customHeight="1">
      <c r="A180" s="112" t="s">
        <v>1202</v>
      </c>
      <c r="B180" s="112" t="s">
        <v>1202</v>
      </c>
      <c r="C180" s="106" t="s">
        <v>1796</v>
      </c>
      <c r="D180" s="98"/>
      <c r="E180" s="61" t="s">
        <v>425</v>
      </c>
      <c r="F180" s="106" t="s">
        <v>1797</v>
      </c>
      <c r="G180" s="120" t="s">
        <v>61</v>
      </c>
      <c r="H180" s="105">
        <v>10</v>
      </c>
      <c r="I180" s="340">
        <v>149.80000000000001</v>
      </c>
      <c r="J180" s="173" t="s">
        <v>57</v>
      </c>
      <c r="K180" s="107" t="s">
        <v>474</v>
      </c>
      <c r="L180" s="164" t="s">
        <v>1798</v>
      </c>
      <c r="M180" s="28" t="s">
        <v>67</v>
      </c>
      <c r="N180" s="27">
        <v>149.80000000000001</v>
      </c>
      <c r="O180" s="378" t="s">
        <v>1197</v>
      </c>
      <c r="P180" s="376">
        <v>44927</v>
      </c>
    </row>
    <row r="181" spans="1:16" s="17" customFormat="1" ht="62.25" hidden="1" customHeight="1">
      <c r="A181" s="112" t="s">
        <v>1202</v>
      </c>
      <c r="B181" s="112" t="s">
        <v>1202</v>
      </c>
      <c r="C181" s="106" t="s">
        <v>1799</v>
      </c>
      <c r="D181" s="98"/>
      <c r="E181" s="61" t="s">
        <v>425</v>
      </c>
      <c r="F181" s="106" t="s">
        <v>1800</v>
      </c>
      <c r="G181" s="120" t="s">
        <v>61</v>
      </c>
      <c r="H181" s="105">
        <v>100</v>
      </c>
      <c r="I181" s="340">
        <v>1800</v>
      </c>
      <c r="J181" s="173" t="s">
        <v>57</v>
      </c>
      <c r="K181" s="107" t="s">
        <v>79</v>
      </c>
      <c r="L181" s="105" t="s">
        <v>1801</v>
      </c>
      <c r="M181" s="28" t="s">
        <v>67</v>
      </c>
      <c r="N181" s="27">
        <v>1800</v>
      </c>
      <c r="O181" s="378" t="s">
        <v>1197</v>
      </c>
      <c r="P181" s="376">
        <v>44927</v>
      </c>
    </row>
    <row r="182" spans="1:16" s="17" customFormat="1" ht="62.25" hidden="1" customHeight="1">
      <c r="A182" s="112" t="s">
        <v>1202</v>
      </c>
      <c r="B182" s="112" t="s">
        <v>1202</v>
      </c>
      <c r="C182" s="103" t="s">
        <v>1802</v>
      </c>
      <c r="D182" s="104"/>
      <c r="E182" s="61" t="s">
        <v>425</v>
      </c>
      <c r="F182" s="103" t="s">
        <v>1803</v>
      </c>
      <c r="G182" s="120" t="s">
        <v>61</v>
      </c>
      <c r="H182" s="105" t="s">
        <v>1804</v>
      </c>
      <c r="I182" s="360">
        <v>2486.4</v>
      </c>
      <c r="J182" s="164" t="s">
        <v>57</v>
      </c>
      <c r="K182" s="105" t="s">
        <v>79</v>
      </c>
      <c r="L182" s="105" t="s">
        <v>1805</v>
      </c>
      <c r="M182" s="28" t="s">
        <v>67</v>
      </c>
      <c r="N182" s="27">
        <v>2486.4</v>
      </c>
      <c r="O182" s="378" t="s">
        <v>1197</v>
      </c>
      <c r="P182" s="376">
        <v>44927</v>
      </c>
    </row>
    <row r="183" spans="1:16" s="17" customFormat="1" ht="62.25" hidden="1" customHeight="1">
      <c r="A183" s="112" t="s">
        <v>1422</v>
      </c>
      <c r="B183" s="169" t="s">
        <v>1422</v>
      </c>
      <c r="C183" s="103" t="s">
        <v>1806</v>
      </c>
      <c r="D183" s="104"/>
      <c r="E183" s="61" t="s">
        <v>425</v>
      </c>
      <c r="F183" s="103" t="s">
        <v>1807</v>
      </c>
      <c r="G183" s="120" t="s">
        <v>61</v>
      </c>
      <c r="H183" s="105">
        <v>6</v>
      </c>
      <c r="I183" s="340">
        <v>918</v>
      </c>
      <c r="J183" s="28" t="s">
        <v>62</v>
      </c>
      <c r="K183" s="174" t="s">
        <v>79</v>
      </c>
      <c r="L183" s="105" t="s">
        <v>1808</v>
      </c>
      <c r="M183" s="28" t="s">
        <v>67</v>
      </c>
      <c r="N183" s="27">
        <v>918</v>
      </c>
      <c r="O183" s="378" t="s">
        <v>1197</v>
      </c>
      <c r="P183" s="376">
        <v>44927</v>
      </c>
    </row>
    <row r="184" spans="1:16" s="17" customFormat="1" ht="62.25" hidden="1" customHeight="1">
      <c r="A184" s="112" t="s">
        <v>1193</v>
      </c>
      <c r="B184" s="367" t="s">
        <v>1193</v>
      </c>
      <c r="C184" s="103" t="s">
        <v>1809</v>
      </c>
      <c r="D184" s="104"/>
      <c r="E184" s="61" t="s">
        <v>425</v>
      </c>
      <c r="F184" s="103" t="s">
        <v>1195</v>
      </c>
      <c r="G184" s="120" t="s">
        <v>61</v>
      </c>
      <c r="H184" s="105">
        <v>5</v>
      </c>
      <c r="I184" s="340">
        <v>245</v>
      </c>
      <c r="J184" s="28" t="s">
        <v>62</v>
      </c>
      <c r="K184" s="174" t="s">
        <v>79</v>
      </c>
      <c r="L184" s="105" t="s">
        <v>1196</v>
      </c>
      <c r="M184" s="28" t="s">
        <v>67</v>
      </c>
      <c r="N184" s="27">
        <v>245</v>
      </c>
      <c r="O184" s="378" t="s">
        <v>1197</v>
      </c>
      <c r="P184" s="376">
        <v>44927</v>
      </c>
    </row>
    <row r="185" spans="1:16" s="17" customFormat="1" ht="62.25" hidden="1" customHeight="1">
      <c r="A185" s="112" t="s">
        <v>1202</v>
      </c>
      <c r="B185" s="112" t="s">
        <v>1202</v>
      </c>
      <c r="C185" s="106" t="s">
        <v>1810</v>
      </c>
      <c r="D185" s="98">
        <v>343867</v>
      </c>
      <c r="E185" s="61" t="s">
        <v>394</v>
      </c>
      <c r="F185" s="106" t="s">
        <v>1672</v>
      </c>
      <c r="G185" s="120" t="s">
        <v>399</v>
      </c>
      <c r="H185" s="105" t="s">
        <v>1811</v>
      </c>
      <c r="I185" s="340">
        <v>10500</v>
      </c>
      <c r="J185" s="173" t="s">
        <v>62</v>
      </c>
      <c r="K185" s="107" t="s">
        <v>79</v>
      </c>
      <c r="L185" s="105" t="s">
        <v>152</v>
      </c>
      <c r="M185" s="28" t="s">
        <v>153</v>
      </c>
      <c r="N185" s="27"/>
      <c r="O185" s="28" t="s">
        <v>1197</v>
      </c>
      <c r="P185" s="376">
        <v>44927</v>
      </c>
    </row>
    <row r="186" spans="1:16" s="17" customFormat="1" ht="62.25" hidden="1" customHeight="1">
      <c r="A186" s="112" t="s">
        <v>1202</v>
      </c>
      <c r="B186" s="112" t="s">
        <v>1202</v>
      </c>
      <c r="C186" s="106" t="s">
        <v>1812</v>
      </c>
      <c r="D186" s="98">
        <v>409684</v>
      </c>
      <c r="E186" s="61" t="s">
        <v>394</v>
      </c>
      <c r="F186" s="106" t="s">
        <v>1672</v>
      </c>
      <c r="G186" s="120" t="s">
        <v>399</v>
      </c>
      <c r="H186" s="105" t="s">
        <v>1811</v>
      </c>
      <c r="I186" s="340">
        <v>7500</v>
      </c>
      <c r="J186" s="173" t="s">
        <v>62</v>
      </c>
      <c r="K186" s="107" t="s">
        <v>79</v>
      </c>
      <c r="L186" s="105" t="s">
        <v>152</v>
      </c>
      <c r="M186" s="28" t="s">
        <v>153</v>
      </c>
      <c r="N186" s="27"/>
      <c r="O186" s="28" t="s">
        <v>1197</v>
      </c>
      <c r="P186" s="376">
        <v>44927</v>
      </c>
    </row>
    <row r="187" spans="1:16" s="17" customFormat="1" ht="75" hidden="1">
      <c r="A187" s="112" t="s">
        <v>1202</v>
      </c>
      <c r="B187" s="112" t="s">
        <v>1202</v>
      </c>
      <c r="C187" s="106" t="s">
        <v>1813</v>
      </c>
      <c r="D187" s="98"/>
      <c r="E187" s="61" t="s">
        <v>425</v>
      </c>
      <c r="F187" s="106" t="s">
        <v>1814</v>
      </c>
      <c r="G187" s="120" t="s">
        <v>61</v>
      </c>
      <c r="H187" s="105">
        <v>1</v>
      </c>
      <c r="I187" s="340">
        <v>69.900000000000006</v>
      </c>
      <c r="J187" s="173" t="s">
        <v>57</v>
      </c>
      <c r="K187" s="107" t="s">
        <v>79</v>
      </c>
      <c r="L187" s="105" t="s">
        <v>1815</v>
      </c>
      <c r="M187" s="28" t="s">
        <v>67</v>
      </c>
      <c r="N187" s="27">
        <v>69.900000000000006</v>
      </c>
      <c r="O187" s="378" t="s">
        <v>1197</v>
      </c>
      <c r="P187" s="376">
        <v>44927</v>
      </c>
    </row>
    <row r="188" spans="1:16" s="17" customFormat="1" ht="62.25" hidden="1" customHeight="1">
      <c r="A188" s="112" t="s">
        <v>1202</v>
      </c>
      <c r="B188" s="112" t="s">
        <v>1202</v>
      </c>
      <c r="C188" s="106" t="s">
        <v>1816</v>
      </c>
      <c r="D188" s="98">
        <v>395318</v>
      </c>
      <c r="E188" s="61" t="s">
        <v>394</v>
      </c>
      <c r="F188" s="106" t="s">
        <v>1672</v>
      </c>
      <c r="G188" s="120" t="s">
        <v>399</v>
      </c>
      <c r="H188" s="105" t="s">
        <v>1817</v>
      </c>
      <c r="I188" s="340">
        <v>15000</v>
      </c>
      <c r="J188" s="173" t="s">
        <v>62</v>
      </c>
      <c r="K188" s="107" t="s">
        <v>79</v>
      </c>
      <c r="L188" s="105" t="s">
        <v>152</v>
      </c>
      <c r="M188" s="28" t="s">
        <v>153</v>
      </c>
      <c r="N188" s="27"/>
      <c r="O188" s="28" t="s">
        <v>1197</v>
      </c>
      <c r="P188" s="376">
        <v>44927</v>
      </c>
    </row>
    <row r="189" spans="1:16" s="17" customFormat="1" ht="62.25" hidden="1" customHeight="1">
      <c r="A189" s="112" t="s">
        <v>1202</v>
      </c>
      <c r="B189" s="112" t="s">
        <v>1202</v>
      </c>
      <c r="C189" s="106" t="s">
        <v>1818</v>
      </c>
      <c r="D189" s="352">
        <v>420576</v>
      </c>
      <c r="E189" s="166" t="s">
        <v>394</v>
      </c>
      <c r="F189" s="106" t="s">
        <v>1672</v>
      </c>
      <c r="G189" s="120" t="s">
        <v>399</v>
      </c>
      <c r="H189" s="107" t="s">
        <v>1817</v>
      </c>
      <c r="I189" s="343">
        <v>3000</v>
      </c>
      <c r="J189" s="173" t="s">
        <v>62</v>
      </c>
      <c r="K189" s="107" t="s">
        <v>79</v>
      </c>
      <c r="L189" s="105" t="s">
        <v>152</v>
      </c>
      <c r="M189" s="28" t="s">
        <v>153</v>
      </c>
      <c r="N189" s="27"/>
      <c r="O189" s="28" t="s">
        <v>1197</v>
      </c>
      <c r="P189" s="376">
        <v>44927</v>
      </c>
    </row>
    <row r="190" spans="1:16" s="17" customFormat="1" ht="62.25" hidden="1" customHeight="1">
      <c r="A190" s="112" t="s">
        <v>1529</v>
      </c>
      <c r="B190" s="112" t="s">
        <v>1529</v>
      </c>
      <c r="C190" s="103" t="s">
        <v>1819</v>
      </c>
      <c r="D190" s="104"/>
      <c r="E190" s="61" t="s">
        <v>92</v>
      </c>
      <c r="F190" s="103" t="s">
        <v>1820</v>
      </c>
      <c r="G190" s="120" t="s">
        <v>61</v>
      </c>
      <c r="H190" s="105">
        <v>1</v>
      </c>
      <c r="I190" s="340">
        <v>30</v>
      </c>
      <c r="J190" s="28" t="s">
        <v>62</v>
      </c>
      <c r="K190" s="174" t="s">
        <v>474</v>
      </c>
      <c r="L190" s="105" t="s">
        <v>1821</v>
      </c>
      <c r="M190" s="28" t="s">
        <v>67</v>
      </c>
      <c r="N190" s="27">
        <v>30</v>
      </c>
      <c r="O190" s="28" t="s">
        <v>1197</v>
      </c>
      <c r="P190" s="376">
        <v>44927</v>
      </c>
    </row>
    <row r="191" spans="1:16" s="17" customFormat="1" ht="62.25" hidden="1" customHeight="1">
      <c r="A191" s="112" t="s">
        <v>1601</v>
      </c>
      <c r="B191" s="112" t="s">
        <v>1601</v>
      </c>
      <c r="C191" s="103" t="s">
        <v>1822</v>
      </c>
      <c r="D191" s="104"/>
      <c r="E191" s="61" t="s">
        <v>54</v>
      </c>
      <c r="F191" s="103" t="s">
        <v>1823</v>
      </c>
      <c r="G191" s="120" t="s">
        <v>61</v>
      </c>
      <c r="H191" s="105">
        <v>30</v>
      </c>
      <c r="I191" s="340">
        <v>1200</v>
      </c>
      <c r="J191" s="28" t="s">
        <v>62</v>
      </c>
      <c r="K191" s="174" t="s">
        <v>474</v>
      </c>
      <c r="L191" s="105" t="s">
        <v>1824</v>
      </c>
      <c r="M191" s="28" t="s">
        <v>67</v>
      </c>
      <c r="N191" s="27">
        <v>1200</v>
      </c>
      <c r="O191" s="28" t="s">
        <v>1197</v>
      </c>
      <c r="P191" s="376">
        <v>44927</v>
      </c>
    </row>
    <row r="192" spans="1:16" s="17" customFormat="1" ht="62.25" hidden="1" customHeight="1">
      <c r="A192" s="112" t="s">
        <v>1193</v>
      </c>
      <c r="B192" s="367" t="s">
        <v>1193</v>
      </c>
      <c r="C192" s="103" t="s">
        <v>1825</v>
      </c>
      <c r="D192" s="104"/>
      <c r="E192" s="61" t="s">
        <v>92</v>
      </c>
      <c r="F192" s="103" t="s">
        <v>1826</v>
      </c>
      <c r="G192" s="120" t="s">
        <v>61</v>
      </c>
      <c r="H192" s="105">
        <v>1</v>
      </c>
      <c r="I192" s="340">
        <v>99</v>
      </c>
      <c r="J192" s="28" t="s">
        <v>62</v>
      </c>
      <c r="K192" s="174" t="s">
        <v>79</v>
      </c>
      <c r="L192" s="105" t="s">
        <v>1827</v>
      </c>
      <c r="M192" s="28" t="s">
        <v>67</v>
      </c>
      <c r="N192" s="27">
        <v>99</v>
      </c>
      <c r="O192" s="28" t="s">
        <v>1197</v>
      </c>
      <c r="P192" s="376">
        <v>44927</v>
      </c>
    </row>
    <row r="193" spans="1:16" s="17" customFormat="1" ht="62.25" hidden="1" customHeight="1">
      <c r="A193" s="112" t="s">
        <v>1828</v>
      </c>
      <c r="B193" s="112" t="s">
        <v>1828</v>
      </c>
      <c r="C193" s="103" t="s">
        <v>1829</v>
      </c>
      <c r="D193" s="104"/>
      <c r="E193" s="61" t="s">
        <v>425</v>
      </c>
      <c r="F193" s="103" t="s">
        <v>1830</v>
      </c>
      <c r="G193" s="120" t="s">
        <v>61</v>
      </c>
      <c r="H193" s="105">
        <v>250</v>
      </c>
      <c r="I193" s="340">
        <v>2250</v>
      </c>
      <c r="J193" s="28" t="s">
        <v>62</v>
      </c>
      <c r="K193" s="174" t="s">
        <v>79</v>
      </c>
      <c r="L193" s="105" t="s">
        <v>1831</v>
      </c>
      <c r="M193" s="28" t="s">
        <v>67</v>
      </c>
      <c r="N193" s="27">
        <v>2250</v>
      </c>
      <c r="O193" s="378" t="s">
        <v>1197</v>
      </c>
      <c r="P193" s="376">
        <v>44927</v>
      </c>
    </row>
    <row r="194" spans="1:16" s="17" customFormat="1" ht="62.25" hidden="1" customHeight="1">
      <c r="A194" s="112" t="s">
        <v>1272</v>
      </c>
      <c r="B194" s="351" t="s">
        <v>1272</v>
      </c>
      <c r="C194" s="103" t="s">
        <v>1832</v>
      </c>
      <c r="D194" s="104"/>
      <c r="E194" s="61" t="s">
        <v>425</v>
      </c>
      <c r="F194" s="103" t="s">
        <v>1833</v>
      </c>
      <c r="G194" s="120" t="s">
        <v>61</v>
      </c>
      <c r="H194" s="105" t="s">
        <v>1834</v>
      </c>
      <c r="I194" s="340">
        <v>572.5</v>
      </c>
      <c r="J194" s="28" t="s">
        <v>62</v>
      </c>
      <c r="K194" s="174" t="s">
        <v>79</v>
      </c>
      <c r="L194" s="105" t="s">
        <v>1835</v>
      </c>
      <c r="M194" s="28" t="s">
        <v>67</v>
      </c>
      <c r="N194" s="27">
        <v>572.5</v>
      </c>
      <c r="O194" s="378" t="s">
        <v>1197</v>
      </c>
      <c r="P194" s="376">
        <v>44927</v>
      </c>
    </row>
    <row r="195" spans="1:16" s="17" customFormat="1" ht="62.25" hidden="1" customHeight="1">
      <c r="A195" s="112" t="s">
        <v>1836</v>
      </c>
      <c r="B195" s="112" t="s">
        <v>1836</v>
      </c>
      <c r="C195" s="286" t="s">
        <v>1837</v>
      </c>
      <c r="D195" s="239"/>
      <c r="E195" s="61" t="s">
        <v>425</v>
      </c>
      <c r="F195" s="62" t="s">
        <v>1838</v>
      </c>
      <c r="G195" s="120" t="s">
        <v>61</v>
      </c>
      <c r="H195" s="105">
        <v>24</v>
      </c>
      <c r="I195" s="348">
        <v>186.96</v>
      </c>
      <c r="J195" s="28" t="s">
        <v>62</v>
      </c>
      <c r="K195" s="174" t="s">
        <v>474</v>
      </c>
      <c r="L195" s="105" t="s">
        <v>1839</v>
      </c>
      <c r="M195" s="28" t="s">
        <v>67</v>
      </c>
      <c r="N195" s="27">
        <v>186.96</v>
      </c>
      <c r="O195" s="378" t="s">
        <v>1197</v>
      </c>
      <c r="P195" s="376">
        <v>44927</v>
      </c>
    </row>
    <row r="196" spans="1:16" s="17" customFormat="1" ht="62.25" customHeight="1">
      <c r="A196" s="112" t="s">
        <v>1198</v>
      </c>
      <c r="B196" s="169" t="s">
        <v>537</v>
      </c>
      <c r="C196" s="62" t="s">
        <v>1840</v>
      </c>
      <c r="D196" s="127"/>
      <c r="E196" s="61" t="s">
        <v>525</v>
      </c>
      <c r="F196" s="62" t="s">
        <v>1675</v>
      </c>
      <c r="G196" s="21" t="s">
        <v>61</v>
      </c>
      <c r="H196" s="105">
        <v>400</v>
      </c>
      <c r="I196" s="348">
        <v>1200</v>
      </c>
      <c r="J196" s="28" t="s">
        <v>57</v>
      </c>
      <c r="K196" s="174" t="s">
        <v>474</v>
      </c>
      <c r="L196" s="174" t="s">
        <v>1841</v>
      </c>
      <c r="M196" s="28" t="s">
        <v>67</v>
      </c>
      <c r="N196" s="27">
        <v>1200</v>
      </c>
      <c r="O196" s="28" t="s">
        <v>1197</v>
      </c>
      <c r="P196" s="376">
        <v>44927</v>
      </c>
    </row>
    <row r="197" spans="1:16" s="17" customFormat="1" ht="62.25" hidden="1" customHeight="1">
      <c r="A197" s="112" t="s">
        <v>1842</v>
      </c>
      <c r="B197" s="112" t="s">
        <v>1842</v>
      </c>
      <c r="C197" s="106" t="s">
        <v>1843</v>
      </c>
      <c r="D197" s="98"/>
      <c r="E197" s="61" t="s">
        <v>425</v>
      </c>
      <c r="F197" s="106" t="s">
        <v>1844</v>
      </c>
      <c r="G197" s="120" t="s">
        <v>61</v>
      </c>
      <c r="H197" s="105">
        <v>17</v>
      </c>
      <c r="I197" s="340">
        <v>16992.009999999998</v>
      </c>
      <c r="J197" s="28" t="s">
        <v>62</v>
      </c>
      <c r="K197" s="107" t="s">
        <v>79</v>
      </c>
      <c r="L197" s="107" t="s">
        <v>1845</v>
      </c>
      <c r="M197" s="28" t="s">
        <v>67</v>
      </c>
      <c r="N197" s="27">
        <v>16992.009999999998</v>
      </c>
      <c r="O197" s="378" t="s">
        <v>1197</v>
      </c>
      <c r="P197" s="376">
        <v>44927</v>
      </c>
    </row>
    <row r="198" spans="1:16" s="17" customFormat="1" ht="62.25" hidden="1" customHeight="1">
      <c r="A198" s="112" t="s">
        <v>1202</v>
      </c>
      <c r="B198" s="112" t="s">
        <v>1202</v>
      </c>
      <c r="C198" s="106" t="s">
        <v>1846</v>
      </c>
      <c r="D198" s="98"/>
      <c r="E198" s="166" t="s">
        <v>92</v>
      </c>
      <c r="F198" s="106" t="s">
        <v>1847</v>
      </c>
      <c r="G198" s="120" t="s">
        <v>61</v>
      </c>
      <c r="H198" s="107">
        <v>15</v>
      </c>
      <c r="I198" s="343">
        <v>1455</v>
      </c>
      <c r="J198" s="173" t="s">
        <v>57</v>
      </c>
      <c r="K198" s="107" t="s">
        <v>79</v>
      </c>
      <c r="L198" s="107" t="s">
        <v>1848</v>
      </c>
      <c r="M198" s="28" t="s">
        <v>67</v>
      </c>
      <c r="N198" s="27">
        <v>1455</v>
      </c>
      <c r="O198" s="28" t="s">
        <v>1197</v>
      </c>
      <c r="P198" s="376">
        <v>44927</v>
      </c>
    </row>
    <row r="199" spans="1:16" s="17" customFormat="1" ht="45">
      <c r="A199" s="112" t="s">
        <v>1198</v>
      </c>
      <c r="B199" s="169" t="s">
        <v>537</v>
      </c>
      <c r="C199" s="103" t="s">
        <v>1849</v>
      </c>
      <c r="D199" s="104">
        <v>14427</v>
      </c>
      <c r="E199" s="61" t="s">
        <v>315</v>
      </c>
      <c r="F199" s="103" t="s">
        <v>1850</v>
      </c>
      <c r="G199" s="120" t="s">
        <v>399</v>
      </c>
      <c r="H199" s="105">
        <v>3</v>
      </c>
      <c r="I199" s="340">
        <v>3000</v>
      </c>
      <c r="J199" s="28" t="s">
        <v>62</v>
      </c>
      <c r="K199" s="174" t="s">
        <v>79</v>
      </c>
      <c r="L199" s="105" t="s">
        <v>152</v>
      </c>
      <c r="M199" s="28" t="s">
        <v>153</v>
      </c>
      <c r="N199" s="27"/>
      <c r="O199" s="28" t="s">
        <v>1197</v>
      </c>
      <c r="P199" s="376">
        <v>44927</v>
      </c>
    </row>
    <row r="200" spans="1:16" s="17" customFormat="1" ht="62.25" hidden="1" customHeight="1">
      <c r="A200" s="112" t="s">
        <v>1202</v>
      </c>
      <c r="B200" s="112" t="s">
        <v>1202</v>
      </c>
      <c r="C200" s="62" t="s">
        <v>1851</v>
      </c>
      <c r="D200" s="127"/>
      <c r="E200" s="61" t="s">
        <v>369</v>
      </c>
      <c r="F200" s="62" t="s">
        <v>1852</v>
      </c>
      <c r="G200" s="21" t="s">
        <v>61</v>
      </c>
      <c r="H200" s="105">
        <v>1</v>
      </c>
      <c r="I200" s="348">
        <v>8800</v>
      </c>
      <c r="J200" s="28" t="s">
        <v>62</v>
      </c>
      <c r="K200" s="174" t="s">
        <v>474</v>
      </c>
      <c r="L200" s="174" t="s">
        <v>1853</v>
      </c>
      <c r="M200" s="28" t="s">
        <v>67</v>
      </c>
      <c r="N200" s="27">
        <v>8800</v>
      </c>
      <c r="O200" s="28" t="s">
        <v>1197</v>
      </c>
      <c r="P200" s="376">
        <v>44927</v>
      </c>
    </row>
    <row r="201" spans="1:16" s="17" customFormat="1" ht="62.25" hidden="1" customHeight="1">
      <c r="A201" s="112" t="s">
        <v>1202</v>
      </c>
      <c r="B201" s="112" t="s">
        <v>1202</v>
      </c>
      <c r="C201" s="103" t="s">
        <v>1854</v>
      </c>
      <c r="D201" s="104">
        <v>398263</v>
      </c>
      <c r="E201" s="61" t="s">
        <v>416</v>
      </c>
      <c r="F201" s="103" t="s">
        <v>1855</v>
      </c>
      <c r="G201" s="120" t="s">
        <v>61</v>
      </c>
      <c r="H201" s="105">
        <v>100</v>
      </c>
      <c r="I201" s="340">
        <v>25000</v>
      </c>
      <c r="J201" s="28" t="s">
        <v>839</v>
      </c>
      <c r="K201" s="174" t="s">
        <v>1856</v>
      </c>
      <c r="L201" s="105" t="s">
        <v>152</v>
      </c>
      <c r="M201" s="28" t="s">
        <v>153</v>
      </c>
      <c r="N201" s="27"/>
      <c r="O201" s="28" t="s">
        <v>1197</v>
      </c>
      <c r="P201" s="376">
        <v>44927</v>
      </c>
    </row>
    <row r="202" spans="1:16" s="17" customFormat="1" ht="62.25" hidden="1" customHeight="1">
      <c r="A202" s="112" t="s">
        <v>1202</v>
      </c>
      <c r="B202" s="112" t="s">
        <v>1202</v>
      </c>
      <c r="C202" s="106" t="s">
        <v>1857</v>
      </c>
      <c r="D202" s="98">
        <v>226698</v>
      </c>
      <c r="E202" s="61" t="s">
        <v>525</v>
      </c>
      <c r="F202" s="106" t="s">
        <v>1858</v>
      </c>
      <c r="G202" s="120" t="s">
        <v>399</v>
      </c>
      <c r="H202" s="105" t="s">
        <v>1859</v>
      </c>
      <c r="I202" s="340">
        <v>30000</v>
      </c>
      <c r="J202" s="173" t="s">
        <v>62</v>
      </c>
      <c r="K202" s="107" t="s">
        <v>79</v>
      </c>
      <c r="L202" s="362" t="s">
        <v>1860</v>
      </c>
      <c r="M202" s="28" t="s">
        <v>67</v>
      </c>
      <c r="N202" s="27">
        <v>27771.200000000001</v>
      </c>
      <c r="O202" s="28" t="s">
        <v>1197</v>
      </c>
      <c r="P202" s="376">
        <v>44927</v>
      </c>
    </row>
    <row r="203" spans="1:16" s="17" customFormat="1" ht="62.25" hidden="1" customHeight="1">
      <c r="A203" s="112" t="s">
        <v>1268</v>
      </c>
      <c r="B203" s="169" t="s">
        <v>1268</v>
      </c>
      <c r="C203" s="103" t="s">
        <v>1861</v>
      </c>
      <c r="D203" s="104"/>
      <c r="E203" s="61" t="s">
        <v>425</v>
      </c>
      <c r="F203" s="103" t="s">
        <v>1862</v>
      </c>
      <c r="G203" s="120" t="s">
        <v>61</v>
      </c>
      <c r="H203" s="105" t="s">
        <v>1863</v>
      </c>
      <c r="I203" s="340">
        <v>187.5</v>
      </c>
      <c r="J203" s="28" t="s">
        <v>62</v>
      </c>
      <c r="K203" s="174" t="s">
        <v>79</v>
      </c>
      <c r="L203" s="105" t="s">
        <v>1864</v>
      </c>
      <c r="M203" s="28" t="s">
        <v>67</v>
      </c>
      <c r="N203" s="27">
        <v>187.5</v>
      </c>
      <c r="O203" s="378" t="s">
        <v>1197</v>
      </c>
      <c r="P203" s="376">
        <v>44927</v>
      </c>
    </row>
    <row r="204" spans="1:16" s="17" customFormat="1" ht="62.25" hidden="1" customHeight="1">
      <c r="A204" s="112" t="s">
        <v>1235</v>
      </c>
      <c r="B204" s="112" t="s">
        <v>1235</v>
      </c>
      <c r="C204" s="106" t="s">
        <v>1865</v>
      </c>
      <c r="D204" s="98"/>
      <c r="E204" s="61" t="s">
        <v>425</v>
      </c>
      <c r="F204" s="106" t="s">
        <v>1866</v>
      </c>
      <c r="G204" s="120" t="s">
        <v>61</v>
      </c>
      <c r="H204" s="105">
        <v>3</v>
      </c>
      <c r="I204" s="340">
        <v>464.64</v>
      </c>
      <c r="J204" s="28" t="s">
        <v>62</v>
      </c>
      <c r="K204" s="107" t="s">
        <v>474</v>
      </c>
      <c r="L204" s="107" t="s">
        <v>1867</v>
      </c>
      <c r="M204" s="28" t="s">
        <v>67</v>
      </c>
      <c r="N204" s="27">
        <v>464.64</v>
      </c>
      <c r="O204" s="378" t="s">
        <v>1197</v>
      </c>
      <c r="P204" s="376">
        <v>44927</v>
      </c>
    </row>
    <row r="205" spans="1:16" s="17" customFormat="1" ht="70.5" hidden="1" customHeight="1">
      <c r="A205" s="112" t="s">
        <v>1651</v>
      </c>
      <c r="B205" s="112" t="s">
        <v>1651</v>
      </c>
      <c r="C205" s="103" t="s">
        <v>1868</v>
      </c>
      <c r="D205" s="104"/>
      <c r="E205" s="61" t="s">
        <v>425</v>
      </c>
      <c r="F205" s="103" t="s">
        <v>1869</v>
      </c>
      <c r="G205" s="120" t="s">
        <v>61</v>
      </c>
      <c r="H205" s="105">
        <v>8</v>
      </c>
      <c r="I205" s="340">
        <v>204.8</v>
      </c>
      <c r="J205" s="28" t="s">
        <v>62</v>
      </c>
      <c r="K205" s="174" t="s">
        <v>79</v>
      </c>
      <c r="L205" s="105" t="s">
        <v>1870</v>
      </c>
      <c r="M205" s="28" t="s">
        <v>67</v>
      </c>
      <c r="N205" s="27">
        <v>204.8</v>
      </c>
      <c r="O205" s="378" t="s">
        <v>1197</v>
      </c>
      <c r="P205" s="376">
        <v>44927</v>
      </c>
    </row>
    <row r="206" spans="1:16" s="17" customFormat="1" ht="90" hidden="1">
      <c r="A206" s="112" t="s">
        <v>1442</v>
      </c>
      <c r="B206" s="112" t="s">
        <v>1442</v>
      </c>
      <c r="C206" s="103" t="s">
        <v>1871</v>
      </c>
      <c r="D206" s="104"/>
      <c r="E206" s="61" t="s">
        <v>425</v>
      </c>
      <c r="F206" s="103" t="s">
        <v>1872</v>
      </c>
      <c r="G206" s="120" t="s">
        <v>61</v>
      </c>
      <c r="H206" s="105">
        <v>20</v>
      </c>
      <c r="I206" s="340">
        <v>120</v>
      </c>
      <c r="J206" s="28" t="s">
        <v>62</v>
      </c>
      <c r="K206" s="174" t="s">
        <v>474</v>
      </c>
      <c r="L206" s="105" t="s">
        <v>1873</v>
      </c>
      <c r="M206" s="28" t="s">
        <v>67</v>
      </c>
      <c r="N206" s="27">
        <v>120</v>
      </c>
      <c r="O206" s="378" t="s">
        <v>1197</v>
      </c>
      <c r="P206" s="376">
        <v>44927</v>
      </c>
    </row>
    <row r="207" spans="1:16" s="17" customFormat="1" ht="62.25" hidden="1" customHeight="1">
      <c r="A207" s="112" t="s">
        <v>1202</v>
      </c>
      <c r="B207" s="112" t="s">
        <v>1202</v>
      </c>
      <c r="C207" s="103" t="s">
        <v>1874</v>
      </c>
      <c r="D207" s="104"/>
      <c r="E207" s="61" t="s">
        <v>425</v>
      </c>
      <c r="F207" s="103" t="s">
        <v>1875</v>
      </c>
      <c r="G207" s="120" t="s">
        <v>61</v>
      </c>
      <c r="H207" s="105">
        <v>2</v>
      </c>
      <c r="I207" s="340">
        <v>49000</v>
      </c>
      <c r="J207" s="28" t="s">
        <v>62</v>
      </c>
      <c r="K207" s="174" t="s">
        <v>79</v>
      </c>
      <c r="L207" s="105" t="s">
        <v>1876</v>
      </c>
      <c r="M207" s="28" t="s">
        <v>67</v>
      </c>
      <c r="N207" s="27"/>
      <c r="O207" s="378" t="s">
        <v>1197</v>
      </c>
      <c r="P207" s="376">
        <v>44927</v>
      </c>
    </row>
    <row r="208" spans="1:16" s="17" customFormat="1" ht="62.25" hidden="1" customHeight="1">
      <c r="A208" s="112" t="s">
        <v>1202</v>
      </c>
      <c r="B208" s="112" t="s">
        <v>1202</v>
      </c>
      <c r="C208" s="103" t="s">
        <v>1877</v>
      </c>
      <c r="D208" s="104"/>
      <c r="E208" s="61" t="s">
        <v>54</v>
      </c>
      <c r="F208" s="103" t="s">
        <v>1878</v>
      </c>
      <c r="G208" s="120" t="s">
        <v>61</v>
      </c>
      <c r="H208" s="105">
        <v>1</v>
      </c>
      <c r="I208" s="340">
        <v>403</v>
      </c>
      <c r="J208" s="28" t="s">
        <v>62</v>
      </c>
      <c r="K208" s="174" t="s">
        <v>79</v>
      </c>
      <c r="L208" s="105" t="s">
        <v>1879</v>
      </c>
      <c r="M208" s="28" t="s">
        <v>67</v>
      </c>
      <c r="N208" s="27">
        <v>403</v>
      </c>
      <c r="O208" s="28" t="s">
        <v>1197</v>
      </c>
      <c r="P208" s="376">
        <v>44927</v>
      </c>
    </row>
    <row r="209" spans="1:16" s="17" customFormat="1" ht="62.25" hidden="1" customHeight="1">
      <c r="A209" s="112" t="s">
        <v>1202</v>
      </c>
      <c r="B209" s="112" t="s">
        <v>1202</v>
      </c>
      <c r="C209" s="106" t="s">
        <v>1880</v>
      </c>
      <c r="D209" s="98"/>
      <c r="E209" s="61" t="s">
        <v>425</v>
      </c>
      <c r="F209" s="106" t="s">
        <v>1881</v>
      </c>
      <c r="G209" s="120" t="s">
        <v>61</v>
      </c>
      <c r="H209" s="105">
        <v>55</v>
      </c>
      <c r="I209" s="340">
        <v>2750</v>
      </c>
      <c r="J209" s="173" t="s">
        <v>57</v>
      </c>
      <c r="K209" s="107" t="s">
        <v>79</v>
      </c>
      <c r="L209" s="164" t="s">
        <v>1882</v>
      </c>
      <c r="M209" s="28" t="s">
        <v>67</v>
      </c>
      <c r="N209" s="27">
        <v>2750</v>
      </c>
      <c r="O209" s="378" t="s">
        <v>1197</v>
      </c>
      <c r="P209" s="376">
        <v>44927</v>
      </c>
    </row>
    <row r="210" spans="1:16" s="17" customFormat="1" ht="62.25" hidden="1" customHeight="1">
      <c r="A210" s="112" t="s">
        <v>1202</v>
      </c>
      <c r="B210" s="112" t="s">
        <v>1202</v>
      </c>
      <c r="C210" s="62" t="s">
        <v>1883</v>
      </c>
      <c r="D210" s="127" t="s">
        <v>1884</v>
      </c>
      <c r="E210" s="61" t="s">
        <v>369</v>
      </c>
      <c r="F210" s="62" t="s">
        <v>1885</v>
      </c>
      <c r="G210" s="21" t="s">
        <v>107</v>
      </c>
      <c r="H210" s="105" t="s">
        <v>1886</v>
      </c>
      <c r="I210" s="348">
        <v>50000</v>
      </c>
      <c r="J210" s="28" t="s">
        <v>806</v>
      </c>
      <c r="K210" s="174" t="s">
        <v>63</v>
      </c>
      <c r="L210" s="174" t="s">
        <v>1887</v>
      </c>
      <c r="M210" s="28" t="s">
        <v>67</v>
      </c>
      <c r="N210" s="27">
        <v>16228.1</v>
      </c>
      <c r="O210" s="28" t="s">
        <v>1197</v>
      </c>
      <c r="P210" s="376">
        <v>44927</v>
      </c>
    </row>
    <row r="211" spans="1:16" s="17" customFormat="1" ht="62.25" hidden="1" customHeight="1">
      <c r="A211" s="112" t="s">
        <v>1202</v>
      </c>
      <c r="B211" s="112" t="s">
        <v>1202</v>
      </c>
      <c r="C211" s="106" t="s">
        <v>1888</v>
      </c>
      <c r="D211" s="98" t="s">
        <v>1889</v>
      </c>
      <c r="E211" s="61" t="s">
        <v>369</v>
      </c>
      <c r="F211" s="106" t="s">
        <v>1890</v>
      </c>
      <c r="G211" s="120" t="s">
        <v>107</v>
      </c>
      <c r="H211" s="107">
        <v>2</v>
      </c>
      <c r="I211" s="343">
        <v>37305</v>
      </c>
      <c r="J211" s="173" t="s">
        <v>62</v>
      </c>
      <c r="K211" s="107" t="s">
        <v>79</v>
      </c>
      <c r="L211" s="107" t="s">
        <v>1891</v>
      </c>
      <c r="M211" s="28" t="s">
        <v>67</v>
      </c>
      <c r="N211" s="27">
        <v>54598.32</v>
      </c>
      <c r="O211" s="28" t="s">
        <v>1197</v>
      </c>
      <c r="P211" s="376">
        <v>44927</v>
      </c>
    </row>
    <row r="212" spans="1:16" s="17" customFormat="1" ht="62.25" hidden="1" customHeight="1">
      <c r="A212" s="112" t="s">
        <v>1235</v>
      </c>
      <c r="B212" s="112" t="s">
        <v>1235</v>
      </c>
      <c r="C212" s="103" t="s">
        <v>1892</v>
      </c>
      <c r="D212" s="104"/>
      <c r="E212" s="61" t="s">
        <v>425</v>
      </c>
      <c r="F212" s="103" t="s">
        <v>1893</v>
      </c>
      <c r="G212" s="120" t="s">
        <v>61</v>
      </c>
      <c r="H212" s="105">
        <v>1</v>
      </c>
      <c r="I212" s="340">
        <v>295</v>
      </c>
      <c r="J212" s="28" t="s">
        <v>62</v>
      </c>
      <c r="K212" s="174" t="s">
        <v>79</v>
      </c>
      <c r="L212" s="105" t="s">
        <v>1894</v>
      </c>
      <c r="M212" s="28" t="s">
        <v>67</v>
      </c>
      <c r="N212" s="27">
        <v>295</v>
      </c>
      <c r="O212" s="378" t="s">
        <v>1197</v>
      </c>
      <c r="P212" s="376">
        <v>44927</v>
      </c>
    </row>
    <row r="213" spans="1:16" s="17" customFormat="1" ht="62.25" hidden="1" customHeight="1">
      <c r="A213" s="112" t="s">
        <v>1299</v>
      </c>
      <c r="B213" s="112" t="s">
        <v>1299</v>
      </c>
      <c r="C213" s="103" t="s">
        <v>1895</v>
      </c>
      <c r="D213" s="104"/>
      <c r="E213" s="61" t="s">
        <v>425</v>
      </c>
      <c r="F213" s="103" t="s">
        <v>1896</v>
      </c>
      <c r="G213" s="120" t="s">
        <v>61</v>
      </c>
      <c r="H213" s="105">
        <v>1</v>
      </c>
      <c r="I213" s="340">
        <v>437.9</v>
      </c>
      <c r="J213" s="28" t="s">
        <v>62</v>
      </c>
      <c r="K213" s="174" t="s">
        <v>474</v>
      </c>
      <c r="L213" s="105" t="s">
        <v>1897</v>
      </c>
      <c r="M213" s="28" t="s">
        <v>67</v>
      </c>
      <c r="N213" s="27">
        <v>437.9</v>
      </c>
      <c r="O213" s="378" t="s">
        <v>1197</v>
      </c>
      <c r="P213" s="376">
        <v>44927</v>
      </c>
    </row>
    <row r="214" spans="1:16" s="17" customFormat="1" ht="75" hidden="1">
      <c r="A214" s="112" t="s">
        <v>1299</v>
      </c>
      <c r="B214" s="112" t="s">
        <v>1299</v>
      </c>
      <c r="C214" s="106" t="s">
        <v>1898</v>
      </c>
      <c r="D214" s="98"/>
      <c r="E214" s="61" t="s">
        <v>425</v>
      </c>
      <c r="F214" s="106" t="s">
        <v>1899</v>
      </c>
      <c r="G214" s="120" t="s">
        <v>61</v>
      </c>
      <c r="H214" s="105" t="s">
        <v>1900</v>
      </c>
      <c r="I214" s="340">
        <v>118.96</v>
      </c>
      <c r="J214" s="28" t="s">
        <v>62</v>
      </c>
      <c r="K214" s="107" t="s">
        <v>474</v>
      </c>
      <c r="L214" s="105" t="s">
        <v>1901</v>
      </c>
      <c r="M214" s="28" t="s">
        <v>67</v>
      </c>
      <c r="N214" s="27">
        <v>118.96</v>
      </c>
      <c r="O214" s="378" t="s">
        <v>1197</v>
      </c>
      <c r="P214" s="376">
        <v>44927</v>
      </c>
    </row>
    <row r="215" spans="1:16" s="17" customFormat="1" ht="62.25" hidden="1" customHeight="1">
      <c r="A215" s="112" t="s">
        <v>1385</v>
      </c>
      <c r="B215" s="169" t="s">
        <v>1385</v>
      </c>
      <c r="C215" s="103" t="s">
        <v>1902</v>
      </c>
      <c r="D215" s="104"/>
      <c r="E215" s="61" t="s">
        <v>425</v>
      </c>
      <c r="F215" s="103" t="s">
        <v>1903</v>
      </c>
      <c r="G215" s="120" t="s">
        <v>61</v>
      </c>
      <c r="H215" s="105">
        <v>4</v>
      </c>
      <c r="I215" s="340">
        <v>13.98</v>
      </c>
      <c r="J215" s="28" t="s">
        <v>62</v>
      </c>
      <c r="K215" s="174" t="s">
        <v>474</v>
      </c>
      <c r="L215" s="105" t="s">
        <v>1904</v>
      </c>
      <c r="M215" s="28" t="s">
        <v>67</v>
      </c>
      <c r="N215" s="27">
        <v>27.96</v>
      </c>
      <c r="O215" s="378" t="s">
        <v>1197</v>
      </c>
      <c r="P215" s="376">
        <v>44927</v>
      </c>
    </row>
    <row r="216" spans="1:16" s="17" customFormat="1" ht="409.5" hidden="1">
      <c r="A216" s="112" t="s">
        <v>1202</v>
      </c>
      <c r="B216" s="112" t="s">
        <v>1202</v>
      </c>
      <c r="C216" s="103" t="s">
        <v>1905</v>
      </c>
      <c r="D216" s="104"/>
      <c r="E216" s="61" t="s">
        <v>369</v>
      </c>
      <c r="F216" s="103" t="s">
        <v>1906</v>
      </c>
      <c r="G216" s="120" t="s">
        <v>61</v>
      </c>
      <c r="H216" s="105" t="s">
        <v>1907</v>
      </c>
      <c r="I216" s="340">
        <v>10760</v>
      </c>
      <c r="J216" s="28" t="s">
        <v>57</v>
      </c>
      <c r="K216" s="174" t="s">
        <v>79</v>
      </c>
      <c r="L216" s="105" t="s">
        <v>1908</v>
      </c>
      <c r="M216" s="28" t="s">
        <v>67</v>
      </c>
      <c r="N216" s="27">
        <v>10760</v>
      </c>
      <c r="O216" s="28" t="s">
        <v>1197</v>
      </c>
      <c r="P216" s="376">
        <v>44927</v>
      </c>
    </row>
    <row r="217" spans="1:16" s="17" customFormat="1" ht="62.25" hidden="1" customHeight="1">
      <c r="A217" s="112" t="s">
        <v>1311</v>
      </c>
      <c r="B217" s="169" t="s">
        <v>1311</v>
      </c>
      <c r="C217" s="103" t="s">
        <v>1909</v>
      </c>
      <c r="D217" s="104"/>
      <c r="E217" s="61" t="s">
        <v>54</v>
      </c>
      <c r="F217" s="103" t="s">
        <v>1910</v>
      </c>
      <c r="G217" s="120" t="s">
        <v>61</v>
      </c>
      <c r="H217" s="105">
        <v>2</v>
      </c>
      <c r="I217" s="340">
        <v>616</v>
      </c>
      <c r="J217" s="28" t="s">
        <v>62</v>
      </c>
      <c r="K217" s="174" t="s">
        <v>79</v>
      </c>
      <c r="L217" s="164" t="s">
        <v>1911</v>
      </c>
      <c r="M217" s="28" t="s">
        <v>67</v>
      </c>
      <c r="N217" s="27">
        <v>616</v>
      </c>
      <c r="O217" s="28" t="s">
        <v>1197</v>
      </c>
      <c r="P217" s="376">
        <v>44927</v>
      </c>
    </row>
    <row r="218" spans="1:16" s="17" customFormat="1" ht="62.25" hidden="1" customHeight="1">
      <c r="A218" s="112" t="s">
        <v>1202</v>
      </c>
      <c r="B218" s="112" t="s">
        <v>1202</v>
      </c>
      <c r="C218" s="106" t="s">
        <v>1912</v>
      </c>
      <c r="D218" s="98"/>
      <c r="E218" s="166" t="s">
        <v>425</v>
      </c>
      <c r="F218" s="106" t="s">
        <v>1913</v>
      </c>
      <c r="G218" s="120" t="s">
        <v>61</v>
      </c>
      <c r="H218" s="107">
        <v>1200</v>
      </c>
      <c r="I218" s="343">
        <v>698</v>
      </c>
      <c r="J218" s="173" t="s">
        <v>57</v>
      </c>
      <c r="K218" s="107" t="s">
        <v>79</v>
      </c>
      <c r="L218" s="173" t="s">
        <v>1914</v>
      </c>
      <c r="M218" s="28" t="s">
        <v>67</v>
      </c>
      <c r="N218" s="27">
        <v>2288</v>
      </c>
      <c r="O218" s="378" t="s">
        <v>1197</v>
      </c>
      <c r="P218" s="376">
        <v>44927</v>
      </c>
    </row>
    <row r="219" spans="1:16" s="17" customFormat="1" ht="62.25" hidden="1" customHeight="1">
      <c r="A219" s="112" t="s">
        <v>1202</v>
      </c>
      <c r="B219" s="112" t="s">
        <v>1202</v>
      </c>
      <c r="C219" s="106" t="s">
        <v>1915</v>
      </c>
      <c r="D219" s="98"/>
      <c r="E219" s="61" t="s">
        <v>425</v>
      </c>
      <c r="F219" s="106" t="s">
        <v>1916</v>
      </c>
      <c r="G219" s="120" t="s">
        <v>61</v>
      </c>
      <c r="H219" s="105">
        <v>1400</v>
      </c>
      <c r="I219" s="340">
        <v>2758</v>
      </c>
      <c r="J219" s="173" t="s">
        <v>57</v>
      </c>
      <c r="K219" s="107" t="s">
        <v>79</v>
      </c>
      <c r="L219" s="105" t="s">
        <v>1917</v>
      </c>
      <c r="M219" s="28" t="s">
        <v>67</v>
      </c>
      <c r="N219" s="27">
        <v>2758</v>
      </c>
      <c r="O219" s="378" t="s">
        <v>1197</v>
      </c>
      <c r="P219" s="376">
        <v>44927</v>
      </c>
    </row>
    <row r="220" spans="1:16" s="17" customFormat="1" ht="62.25" hidden="1" customHeight="1">
      <c r="A220" s="112" t="s">
        <v>1601</v>
      </c>
      <c r="B220" s="112" t="s">
        <v>1601</v>
      </c>
      <c r="C220" s="103" t="s">
        <v>1918</v>
      </c>
      <c r="D220" s="104"/>
      <c r="E220" s="61" t="s">
        <v>425</v>
      </c>
      <c r="F220" s="103" t="s">
        <v>1919</v>
      </c>
      <c r="G220" s="120" t="s">
        <v>61</v>
      </c>
      <c r="H220" s="105">
        <v>50</v>
      </c>
      <c r="I220" s="340">
        <v>112.5</v>
      </c>
      <c r="J220" s="28" t="s">
        <v>62</v>
      </c>
      <c r="K220" s="174" t="s">
        <v>79</v>
      </c>
      <c r="L220" s="105" t="s">
        <v>1920</v>
      </c>
      <c r="M220" s="28" t="s">
        <v>67</v>
      </c>
      <c r="N220" s="27">
        <v>112.5</v>
      </c>
      <c r="O220" s="378" t="s">
        <v>1197</v>
      </c>
      <c r="P220" s="376">
        <v>44927</v>
      </c>
    </row>
    <row r="221" spans="1:16" s="17" customFormat="1" ht="86.25" hidden="1" customHeight="1">
      <c r="A221" s="112" t="s">
        <v>1202</v>
      </c>
      <c r="B221" s="112" t="s">
        <v>1202</v>
      </c>
      <c r="C221" s="106" t="s">
        <v>1921</v>
      </c>
      <c r="D221" s="98">
        <v>450423</v>
      </c>
      <c r="E221" s="166" t="s">
        <v>525</v>
      </c>
      <c r="F221" s="106" t="s">
        <v>1858</v>
      </c>
      <c r="G221" s="120" t="s">
        <v>61</v>
      </c>
      <c r="H221" s="107" t="s">
        <v>1922</v>
      </c>
      <c r="I221" s="343">
        <v>15000</v>
      </c>
      <c r="J221" s="173" t="s">
        <v>57</v>
      </c>
      <c r="K221" s="107" t="s">
        <v>79</v>
      </c>
      <c r="L221" s="107" t="s">
        <v>1923</v>
      </c>
      <c r="M221" s="28" t="s">
        <v>67</v>
      </c>
      <c r="N221" s="27">
        <v>8020</v>
      </c>
      <c r="O221" s="28" t="s">
        <v>1197</v>
      </c>
      <c r="P221" s="376">
        <v>44927</v>
      </c>
    </row>
    <row r="222" spans="1:16" s="17" customFormat="1" ht="62.25" hidden="1" customHeight="1">
      <c r="A222" s="112" t="s">
        <v>1202</v>
      </c>
      <c r="B222" s="112" t="s">
        <v>1202</v>
      </c>
      <c r="C222" s="103" t="s">
        <v>1924</v>
      </c>
      <c r="D222" s="104"/>
      <c r="E222" s="61" t="s">
        <v>425</v>
      </c>
      <c r="F222" s="103" t="s">
        <v>1925</v>
      </c>
      <c r="G222" s="120" t="s">
        <v>61</v>
      </c>
      <c r="H222" s="105">
        <v>3589</v>
      </c>
      <c r="I222" s="340">
        <v>2799.42</v>
      </c>
      <c r="J222" s="173" t="s">
        <v>57</v>
      </c>
      <c r="K222" s="107" t="s">
        <v>79</v>
      </c>
      <c r="L222" s="107" t="s">
        <v>1926</v>
      </c>
      <c r="M222" s="28" t="s">
        <v>67</v>
      </c>
      <c r="N222" s="27">
        <v>2799.42</v>
      </c>
      <c r="O222" s="378" t="s">
        <v>1197</v>
      </c>
      <c r="P222" s="376">
        <v>44927</v>
      </c>
    </row>
    <row r="223" spans="1:16" s="17" customFormat="1" ht="45" hidden="1">
      <c r="A223" s="112" t="s">
        <v>1198</v>
      </c>
      <c r="B223" s="169" t="s">
        <v>529</v>
      </c>
      <c r="C223" s="103" t="s">
        <v>1927</v>
      </c>
      <c r="D223" s="104">
        <v>473452</v>
      </c>
      <c r="E223" s="61" t="s">
        <v>525</v>
      </c>
      <c r="F223" s="103" t="s">
        <v>1928</v>
      </c>
      <c r="G223" s="120" t="s">
        <v>61</v>
      </c>
      <c r="H223" s="105">
        <v>50</v>
      </c>
      <c r="I223" s="340">
        <v>54000</v>
      </c>
      <c r="J223" s="28" t="s">
        <v>62</v>
      </c>
      <c r="K223" s="174" t="s">
        <v>474</v>
      </c>
      <c r="L223" s="105" t="s">
        <v>152</v>
      </c>
      <c r="M223" s="28" t="s">
        <v>153</v>
      </c>
      <c r="N223" s="27"/>
      <c r="O223" s="28" t="s">
        <v>1197</v>
      </c>
      <c r="P223" s="376">
        <v>44927</v>
      </c>
    </row>
    <row r="224" spans="1:16" s="17" customFormat="1" ht="62.25" hidden="1" customHeight="1">
      <c r="A224" s="112" t="s">
        <v>1202</v>
      </c>
      <c r="B224" s="112" t="s">
        <v>1202</v>
      </c>
      <c r="C224" s="387" t="s">
        <v>1929</v>
      </c>
      <c r="D224" s="104"/>
      <c r="E224" s="61" t="s">
        <v>425</v>
      </c>
      <c r="F224" s="103" t="s">
        <v>1930</v>
      </c>
      <c r="G224" s="120" t="s">
        <v>61</v>
      </c>
      <c r="H224" s="105" t="s">
        <v>1931</v>
      </c>
      <c r="I224" s="340">
        <v>3510</v>
      </c>
      <c r="J224" s="28" t="s">
        <v>57</v>
      </c>
      <c r="K224" s="174" t="s">
        <v>79</v>
      </c>
      <c r="L224" s="105" t="s">
        <v>1932</v>
      </c>
      <c r="M224" s="28" t="s">
        <v>67</v>
      </c>
      <c r="N224" s="27">
        <v>1650</v>
      </c>
      <c r="O224" s="378" t="s">
        <v>1197</v>
      </c>
      <c r="P224" s="376">
        <v>44927</v>
      </c>
    </row>
    <row r="225" spans="1:16" s="17" customFormat="1" ht="62.25" hidden="1" customHeight="1">
      <c r="A225" s="112" t="s">
        <v>1202</v>
      </c>
      <c r="B225" s="112" t="s">
        <v>1202</v>
      </c>
      <c r="C225" s="106" t="s">
        <v>1933</v>
      </c>
      <c r="D225" s="98"/>
      <c r="E225" s="61" t="s">
        <v>525</v>
      </c>
      <c r="F225" s="106" t="s">
        <v>1934</v>
      </c>
      <c r="G225" s="120" t="s">
        <v>61</v>
      </c>
      <c r="H225" s="105">
        <v>30</v>
      </c>
      <c r="I225" s="340">
        <v>1281</v>
      </c>
      <c r="J225" s="173" t="s">
        <v>57</v>
      </c>
      <c r="K225" s="107" t="s">
        <v>474</v>
      </c>
      <c r="L225" s="105" t="s">
        <v>1935</v>
      </c>
      <c r="M225" s="28" t="s">
        <v>67</v>
      </c>
      <c r="N225" s="27">
        <v>9821</v>
      </c>
      <c r="O225" s="28" t="s">
        <v>1197</v>
      </c>
      <c r="P225" s="376">
        <v>44927</v>
      </c>
    </row>
    <row r="226" spans="1:16" s="17" customFormat="1" ht="62.25" hidden="1" customHeight="1">
      <c r="A226" s="112" t="s">
        <v>1202</v>
      </c>
      <c r="B226" s="112" t="s">
        <v>1202</v>
      </c>
      <c r="C226" s="62" t="s">
        <v>1936</v>
      </c>
      <c r="D226" s="127" t="s">
        <v>1937</v>
      </c>
      <c r="E226" s="61" t="s">
        <v>315</v>
      </c>
      <c r="F226" s="62" t="s">
        <v>1938</v>
      </c>
      <c r="G226" s="21" t="s">
        <v>1687</v>
      </c>
      <c r="H226" s="290">
        <v>500000</v>
      </c>
      <c r="I226" s="348">
        <v>25000</v>
      </c>
      <c r="J226" s="28" t="s">
        <v>62</v>
      </c>
      <c r="K226" s="174" t="s">
        <v>79</v>
      </c>
      <c r="L226" s="105" t="s">
        <v>152</v>
      </c>
      <c r="M226" s="28" t="s">
        <v>153</v>
      </c>
      <c r="N226" s="27"/>
      <c r="O226" s="28" t="s">
        <v>1197</v>
      </c>
      <c r="P226" s="376">
        <v>44927</v>
      </c>
    </row>
    <row r="227" spans="1:16" s="17" customFormat="1" ht="62.25" hidden="1" customHeight="1">
      <c r="A227" s="112" t="s">
        <v>1202</v>
      </c>
      <c r="B227" s="112" t="s">
        <v>1202</v>
      </c>
      <c r="C227" s="106" t="s">
        <v>1939</v>
      </c>
      <c r="D227" s="98">
        <v>243946</v>
      </c>
      <c r="E227" s="61" t="s">
        <v>525</v>
      </c>
      <c r="F227" s="106" t="s">
        <v>1940</v>
      </c>
      <c r="G227" s="120" t="s">
        <v>399</v>
      </c>
      <c r="H227" s="105" t="s">
        <v>1941</v>
      </c>
      <c r="I227" s="340">
        <v>11000</v>
      </c>
      <c r="J227" s="173" t="s">
        <v>62</v>
      </c>
      <c r="K227" s="107" t="s">
        <v>79</v>
      </c>
      <c r="L227" s="105" t="s">
        <v>152</v>
      </c>
      <c r="M227" s="28" t="s">
        <v>153</v>
      </c>
      <c r="N227" s="27"/>
      <c r="O227" s="28" t="s">
        <v>1197</v>
      </c>
      <c r="P227" s="376">
        <v>44927</v>
      </c>
    </row>
    <row r="228" spans="1:16" s="17" customFormat="1" ht="62.25" customHeight="1">
      <c r="A228" s="112" t="s">
        <v>1198</v>
      </c>
      <c r="B228" s="169" t="s">
        <v>537</v>
      </c>
      <c r="C228" s="103" t="s">
        <v>1942</v>
      </c>
      <c r="D228" s="104">
        <v>150387</v>
      </c>
      <c r="E228" s="61" t="s">
        <v>315</v>
      </c>
      <c r="F228" s="103" t="s">
        <v>1943</v>
      </c>
      <c r="G228" s="120" t="s">
        <v>1687</v>
      </c>
      <c r="H228" s="290">
        <v>50000</v>
      </c>
      <c r="I228" s="340">
        <v>17218</v>
      </c>
      <c r="J228" s="28" t="s">
        <v>62</v>
      </c>
      <c r="K228" s="174" t="s">
        <v>79</v>
      </c>
      <c r="L228" s="105" t="s">
        <v>152</v>
      </c>
      <c r="M228" s="28" t="s">
        <v>153</v>
      </c>
      <c r="N228" s="27"/>
      <c r="O228" s="28" t="s">
        <v>1197</v>
      </c>
      <c r="P228" s="376">
        <v>44927</v>
      </c>
    </row>
    <row r="229" spans="1:16" s="17" customFormat="1" ht="62.25" hidden="1" customHeight="1">
      <c r="A229" s="112" t="s">
        <v>1944</v>
      </c>
      <c r="B229" s="112" t="s">
        <v>1944</v>
      </c>
      <c r="C229" s="103" t="s">
        <v>1945</v>
      </c>
      <c r="D229" s="104"/>
      <c r="E229" s="61" t="s">
        <v>54</v>
      </c>
      <c r="F229" s="103" t="s">
        <v>1946</v>
      </c>
      <c r="G229" s="120" t="s">
        <v>61</v>
      </c>
      <c r="H229" s="105">
        <v>1</v>
      </c>
      <c r="I229" s="340">
        <v>860</v>
      </c>
      <c r="J229" s="28" t="s">
        <v>62</v>
      </c>
      <c r="K229" s="174" t="s">
        <v>474</v>
      </c>
      <c r="L229" s="105" t="s">
        <v>1947</v>
      </c>
      <c r="M229" s="28" t="s">
        <v>67</v>
      </c>
      <c r="N229" s="27">
        <v>860</v>
      </c>
      <c r="O229" s="28" t="s">
        <v>1197</v>
      </c>
      <c r="P229" s="376">
        <v>44927</v>
      </c>
    </row>
    <row r="230" spans="1:16" s="17" customFormat="1" ht="62.25" hidden="1" customHeight="1">
      <c r="A230" s="112" t="s">
        <v>1948</v>
      </c>
      <c r="B230" s="112" t="s">
        <v>1948</v>
      </c>
      <c r="C230" s="103" t="s">
        <v>1949</v>
      </c>
      <c r="D230" s="104"/>
      <c r="E230" s="61" t="s">
        <v>54</v>
      </c>
      <c r="F230" s="103" t="s">
        <v>1950</v>
      </c>
      <c r="G230" s="120" t="s">
        <v>61</v>
      </c>
      <c r="H230" s="105">
        <v>1</v>
      </c>
      <c r="I230" s="340">
        <v>645</v>
      </c>
      <c r="J230" s="28" t="s">
        <v>62</v>
      </c>
      <c r="K230" s="174" t="s">
        <v>79</v>
      </c>
      <c r="L230" s="105" t="s">
        <v>1951</v>
      </c>
      <c r="M230" s="28" t="s">
        <v>67</v>
      </c>
      <c r="N230" s="27">
        <v>645</v>
      </c>
      <c r="O230" s="28" t="s">
        <v>1197</v>
      </c>
      <c r="P230" s="376">
        <v>44927</v>
      </c>
    </row>
    <row r="231" spans="1:16" s="17" customFormat="1" ht="62.25" hidden="1" customHeight="1">
      <c r="A231" s="112" t="s">
        <v>1430</v>
      </c>
      <c r="B231" s="169" t="s">
        <v>1430</v>
      </c>
      <c r="C231" s="103" t="s">
        <v>1952</v>
      </c>
      <c r="D231" s="104"/>
      <c r="E231" s="61" t="s">
        <v>425</v>
      </c>
      <c r="F231" s="103" t="s">
        <v>1953</v>
      </c>
      <c r="G231" s="120" t="s">
        <v>61</v>
      </c>
      <c r="H231" s="105" t="s">
        <v>1954</v>
      </c>
      <c r="I231" s="340">
        <v>4874</v>
      </c>
      <c r="J231" s="28" t="s">
        <v>62</v>
      </c>
      <c r="K231" s="174" t="s">
        <v>79</v>
      </c>
      <c r="L231" s="105" t="s">
        <v>1955</v>
      </c>
      <c r="M231" s="28" t="s">
        <v>67</v>
      </c>
      <c r="N231" s="27">
        <v>4874</v>
      </c>
      <c r="O231" s="378" t="s">
        <v>1197</v>
      </c>
      <c r="P231" s="376">
        <v>44927</v>
      </c>
    </row>
    <row r="232" spans="1:16" s="17" customFormat="1" ht="62.25" hidden="1" customHeight="1">
      <c r="A232" s="112" t="s">
        <v>1594</v>
      </c>
      <c r="B232" s="112" t="s">
        <v>1594</v>
      </c>
      <c r="C232" s="103" t="s">
        <v>1956</v>
      </c>
      <c r="D232" s="104"/>
      <c r="E232" s="61" t="s">
        <v>425</v>
      </c>
      <c r="F232" s="103" t="s">
        <v>1957</v>
      </c>
      <c r="G232" s="120" t="s">
        <v>61</v>
      </c>
      <c r="H232" s="105" t="s">
        <v>1958</v>
      </c>
      <c r="I232" s="340">
        <v>4874</v>
      </c>
      <c r="J232" s="28" t="s">
        <v>62</v>
      </c>
      <c r="K232" s="174" t="s">
        <v>79</v>
      </c>
      <c r="L232" s="105" t="s">
        <v>1959</v>
      </c>
      <c r="M232" s="28" t="s">
        <v>67</v>
      </c>
      <c r="N232" s="27">
        <v>4874</v>
      </c>
      <c r="O232" s="378" t="s">
        <v>1197</v>
      </c>
      <c r="P232" s="376">
        <v>44927</v>
      </c>
    </row>
    <row r="233" spans="1:16" s="17" customFormat="1" ht="62.25" hidden="1" customHeight="1">
      <c r="A233" s="112" t="s">
        <v>1960</v>
      </c>
      <c r="B233" s="112" t="s">
        <v>1960</v>
      </c>
      <c r="C233" s="106" t="s">
        <v>1961</v>
      </c>
      <c r="D233" s="98"/>
      <c r="E233" s="61" t="s">
        <v>425</v>
      </c>
      <c r="F233" s="106" t="s">
        <v>1962</v>
      </c>
      <c r="G233" s="120" t="s">
        <v>61</v>
      </c>
      <c r="H233" s="105" t="s">
        <v>1963</v>
      </c>
      <c r="I233" s="340">
        <v>4874</v>
      </c>
      <c r="J233" s="28" t="s">
        <v>62</v>
      </c>
      <c r="K233" s="107" t="s">
        <v>79</v>
      </c>
      <c r="L233" s="105" t="s">
        <v>1964</v>
      </c>
      <c r="M233" s="28" t="s">
        <v>67</v>
      </c>
      <c r="N233" s="27">
        <v>4874</v>
      </c>
      <c r="O233" s="378" t="s">
        <v>1197</v>
      </c>
      <c r="P233" s="376">
        <v>44927</v>
      </c>
    </row>
    <row r="234" spans="1:16" s="17" customFormat="1" ht="62.25" hidden="1" customHeight="1">
      <c r="A234" s="112" t="s">
        <v>1202</v>
      </c>
      <c r="B234" s="112" t="s">
        <v>1202</v>
      </c>
      <c r="C234" s="103" t="s">
        <v>1965</v>
      </c>
      <c r="D234" s="104"/>
      <c r="E234" s="61" t="s">
        <v>425</v>
      </c>
      <c r="F234" s="103" t="s">
        <v>1966</v>
      </c>
      <c r="G234" s="120" t="s">
        <v>61</v>
      </c>
      <c r="H234" s="105">
        <v>1</v>
      </c>
      <c r="I234" s="340">
        <v>3297</v>
      </c>
      <c r="J234" s="28" t="s">
        <v>62</v>
      </c>
      <c r="K234" s="174" t="s">
        <v>79</v>
      </c>
      <c r="L234" s="105" t="s">
        <v>1967</v>
      </c>
      <c r="M234" s="28" t="s">
        <v>67</v>
      </c>
      <c r="N234" s="27">
        <v>3297</v>
      </c>
      <c r="O234" s="378" t="s">
        <v>1197</v>
      </c>
      <c r="P234" s="376">
        <v>44927</v>
      </c>
    </row>
    <row r="235" spans="1:16" s="17" customFormat="1" ht="90" hidden="1">
      <c r="A235" s="112" t="s">
        <v>1202</v>
      </c>
      <c r="B235" s="112" t="s">
        <v>1202</v>
      </c>
      <c r="C235" s="103" t="s">
        <v>1968</v>
      </c>
      <c r="D235" s="104"/>
      <c r="E235" s="61" t="s">
        <v>425</v>
      </c>
      <c r="F235" s="103" t="s">
        <v>1969</v>
      </c>
      <c r="G235" s="120" t="s">
        <v>61</v>
      </c>
      <c r="H235" s="105">
        <v>10</v>
      </c>
      <c r="I235" s="340">
        <v>1784.64</v>
      </c>
      <c r="J235" s="28" t="s">
        <v>57</v>
      </c>
      <c r="K235" s="174" t="s">
        <v>474</v>
      </c>
      <c r="L235" s="105" t="s">
        <v>1970</v>
      </c>
      <c r="M235" s="28" t="s">
        <v>67</v>
      </c>
      <c r="N235" s="27">
        <v>1784.64</v>
      </c>
      <c r="O235" s="378" t="s">
        <v>1197</v>
      </c>
      <c r="P235" s="376">
        <v>44927</v>
      </c>
    </row>
    <row r="236" spans="1:16" s="17" customFormat="1" ht="62.25" hidden="1" customHeight="1">
      <c r="A236" s="112" t="s">
        <v>1202</v>
      </c>
      <c r="B236" s="112" t="s">
        <v>1202</v>
      </c>
      <c r="C236" s="103" t="s">
        <v>1971</v>
      </c>
      <c r="D236" s="104"/>
      <c r="E236" s="61" t="s">
        <v>369</v>
      </c>
      <c r="F236" s="103" t="s">
        <v>1972</v>
      </c>
      <c r="G236" s="120" t="s">
        <v>61</v>
      </c>
      <c r="H236" s="105">
        <v>1</v>
      </c>
      <c r="I236" s="340">
        <v>786</v>
      </c>
      <c r="J236" s="28" t="s">
        <v>57</v>
      </c>
      <c r="K236" s="174" t="s">
        <v>79</v>
      </c>
      <c r="L236" s="164" t="s">
        <v>1908</v>
      </c>
      <c r="M236" s="28" t="s">
        <v>67</v>
      </c>
      <c r="N236" s="27">
        <v>786</v>
      </c>
      <c r="O236" s="28" t="s">
        <v>1197</v>
      </c>
      <c r="P236" s="376">
        <v>44927</v>
      </c>
    </row>
    <row r="237" spans="1:16" s="17" customFormat="1" ht="62.25" hidden="1" customHeight="1">
      <c r="A237" s="112" t="s">
        <v>1311</v>
      </c>
      <c r="B237" s="169" t="s">
        <v>1311</v>
      </c>
      <c r="C237" s="103" t="s">
        <v>1973</v>
      </c>
      <c r="D237" s="104"/>
      <c r="E237" s="61" t="s">
        <v>425</v>
      </c>
      <c r="F237" s="103" t="s">
        <v>1974</v>
      </c>
      <c r="G237" s="120" t="s">
        <v>61</v>
      </c>
      <c r="H237" s="105">
        <v>1</v>
      </c>
      <c r="I237" s="340">
        <v>167</v>
      </c>
      <c r="J237" s="28" t="s">
        <v>62</v>
      </c>
      <c r="K237" s="174" t="s">
        <v>474</v>
      </c>
      <c r="L237" s="105" t="s">
        <v>1975</v>
      </c>
      <c r="M237" s="28" t="s">
        <v>67</v>
      </c>
      <c r="N237" s="27">
        <v>167</v>
      </c>
      <c r="O237" s="378" t="s">
        <v>1197</v>
      </c>
      <c r="P237" s="376">
        <v>44927</v>
      </c>
    </row>
    <row r="238" spans="1:16" s="17" customFormat="1" ht="62.25" hidden="1" customHeight="1">
      <c r="A238" s="112" t="s">
        <v>1976</v>
      </c>
      <c r="B238" s="112" t="s">
        <v>1976</v>
      </c>
      <c r="C238" s="106" t="s">
        <v>1977</v>
      </c>
      <c r="D238" s="98"/>
      <c r="E238" s="61" t="s">
        <v>425</v>
      </c>
      <c r="F238" s="106" t="s">
        <v>1978</v>
      </c>
      <c r="G238" s="120" t="s">
        <v>61</v>
      </c>
      <c r="H238" s="105">
        <v>20</v>
      </c>
      <c r="I238" s="340">
        <v>446.54</v>
      </c>
      <c r="J238" s="28" t="s">
        <v>62</v>
      </c>
      <c r="K238" s="107" t="s">
        <v>474</v>
      </c>
      <c r="L238" s="164" t="s">
        <v>1979</v>
      </c>
      <c r="M238" s="28" t="s">
        <v>67</v>
      </c>
      <c r="N238" s="27">
        <v>446.54</v>
      </c>
      <c r="O238" s="28" t="s">
        <v>1197</v>
      </c>
      <c r="P238" s="376">
        <v>44927</v>
      </c>
    </row>
    <row r="239" spans="1:16" s="17" customFormat="1" ht="62.25" hidden="1" customHeight="1">
      <c r="A239" s="112" t="s">
        <v>1486</v>
      </c>
      <c r="B239" s="112" t="s">
        <v>1486</v>
      </c>
      <c r="C239" s="106" t="s">
        <v>1980</v>
      </c>
      <c r="D239" s="127"/>
      <c r="E239" s="61" t="s">
        <v>425</v>
      </c>
      <c r="F239" s="106" t="s">
        <v>1981</v>
      </c>
      <c r="G239" s="120" t="s">
        <v>61</v>
      </c>
      <c r="H239" s="105">
        <v>2</v>
      </c>
      <c r="I239" s="340">
        <v>260</v>
      </c>
      <c r="J239" s="28" t="s">
        <v>62</v>
      </c>
      <c r="K239" s="107" t="s">
        <v>79</v>
      </c>
      <c r="L239" s="173" t="s">
        <v>1982</v>
      </c>
      <c r="M239" s="28" t="s">
        <v>67</v>
      </c>
      <c r="N239" s="27">
        <v>260</v>
      </c>
      <c r="O239" s="28" t="s">
        <v>1197</v>
      </c>
      <c r="P239" s="376">
        <v>44927</v>
      </c>
    </row>
    <row r="240" spans="1:16" s="17" customFormat="1" ht="62.25" customHeight="1">
      <c r="A240" s="112" t="s">
        <v>1198</v>
      </c>
      <c r="B240" s="169" t="s">
        <v>537</v>
      </c>
      <c r="C240" s="103" t="s">
        <v>1983</v>
      </c>
      <c r="D240" s="104"/>
      <c r="E240" s="61" t="s">
        <v>425</v>
      </c>
      <c r="F240" s="103" t="s">
        <v>1984</v>
      </c>
      <c r="G240" s="120" t="s">
        <v>61</v>
      </c>
      <c r="H240" s="105" t="s">
        <v>1985</v>
      </c>
      <c r="I240" s="340">
        <v>6864</v>
      </c>
      <c r="J240" s="28" t="s">
        <v>57</v>
      </c>
      <c r="K240" s="174" t="s">
        <v>474</v>
      </c>
      <c r="L240" s="105" t="s">
        <v>1986</v>
      </c>
      <c r="M240" s="28" t="s">
        <v>67</v>
      </c>
      <c r="N240" s="27">
        <v>6864</v>
      </c>
      <c r="O240" s="28" t="s">
        <v>1197</v>
      </c>
      <c r="P240" s="376">
        <v>44927</v>
      </c>
    </row>
    <row r="241" spans="1:16" s="17" customFormat="1" ht="62.25" hidden="1" customHeight="1">
      <c r="A241" s="112" t="s">
        <v>1202</v>
      </c>
      <c r="B241" s="112" t="s">
        <v>1202</v>
      </c>
      <c r="C241" s="106" t="s">
        <v>1987</v>
      </c>
      <c r="D241" s="98"/>
      <c r="E241" s="61" t="s">
        <v>425</v>
      </c>
      <c r="F241" s="106" t="s">
        <v>1988</v>
      </c>
      <c r="G241" s="120" t="s">
        <v>61</v>
      </c>
      <c r="H241" s="105">
        <v>675</v>
      </c>
      <c r="I241" s="340">
        <v>2794.5</v>
      </c>
      <c r="J241" s="173" t="s">
        <v>57</v>
      </c>
      <c r="K241" s="107" t="s">
        <v>79</v>
      </c>
      <c r="L241" s="105" t="s">
        <v>1989</v>
      </c>
      <c r="M241" s="28" t="s">
        <v>67</v>
      </c>
      <c r="N241" s="27">
        <v>5559.5</v>
      </c>
      <c r="O241" s="28" t="s">
        <v>1197</v>
      </c>
      <c r="P241" s="376">
        <v>44927</v>
      </c>
    </row>
    <row r="242" spans="1:16" s="17" customFormat="1" ht="62.25" hidden="1" customHeight="1">
      <c r="A242" s="112" t="s">
        <v>1210</v>
      </c>
      <c r="B242" s="112" t="s">
        <v>1210</v>
      </c>
      <c r="C242" s="106" t="s">
        <v>1990</v>
      </c>
      <c r="D242" s="98"/>
      <c r="E242" s="61" t="s">
        <v>425</v>
      </c>
      <c r="F242" s="106" t="s">
        <v>1991</v>
      </c>
      <c r="G242" s="120" t="s">
        <v>61</v>
      </c>
      <c r="H242" s="105">
        <v>4</v>
      </c>
      <c r="I242" s="340">
        <v>340</v>
      </c>
      <c r="J242" s="28" t="s">
        <v>62</v>
      </c>
      <c r="K242" s="107" t="s">
        <v>474</v>
      </c>
      <c r="L242" s="105" t="s">
        <v>1992</v>
      </c>
      <c r="M242" s="28" t="s">
        <v>67</v>
      </c>
      <c r="N242" s="27">
        <v>340</v>
      </c>
      <c r="O242" s="28" t="s">
        <v>1197</v>
      </c>
      <c r="P242" s="376">
        <v>44927</v>
      </c>
    </row>
    <row r="243" spans="1:16" s="17" customFormat="1" ht="62.25" hidden="1" customHeight="1">
      <c r="A243" s="112" t="s">
        <v>1193</v>
      </c>
      <c r="B243" s="367" t="s">
        <v>1193</v>
      </c>
      <c r="C243" s="103" t="s">
        <v>1993</v>
      </c>
      <c r="D243" s="104"/>
      <c r="E243" s="61" t="s">
        <v>54</v>
      </c>
      <c r="F243" s="103"/>
      <c r="G243" s="120" t="s">
        <v>61</v>
      </c>
      <c r="H243" s="105" t="s">
        <v>1994</v>
      </c>
      <c r="I243" s="340">
        <v>1016.33</v>
      </c>
      <c r="J243" s="28" t="s">
        <v>839</v>
      </c>
      <c r="K243" s="174" t="s">
        <v>1562</v>
      </c>
      <c r="L243" s="105" t="s">
        <v>1995</v>
      </c>
      <c r="M243" s="28" t="s">
        <v>67</v>
      </c>
      <c r="N243" s="27">
        <v>1016.33</v>
      </c>
      <c r="O243" s="28" t="s">
        <v>1197</v>
      </c>
      <c r="P243" s="376">
        <v>44927</v>
      </c>
    </row>
    <row r="244" spans="1:16" s="17" customFormat="1" ht="62.25" hidden="1" customHeight="1">
      <c r="A244" s="112" t="s">
        <v>1996</v>
      </c>
      <c r="B244" s="169" t="s">
        <v>1294</v>
      </c>
      <c r="C244" s="103" t="s">
        <v>1997</v>
      </c>
      <c r="D244" s="104"/>
      <c r="E244" s="61" t="s">
        <v>54</v>
      </c>
      <c r="F244" s="103" t="s">
        <v>1998</v>
      </c>
      <c r="G244" s="120" t="s">
        <v>61</v>
      </c>
      <c r="H244" s="105">
        <v>1</v>
      </c>
      <c r="I244" s="340">
        <v>52</v>
      </c>
      <c r="J244" s="28" t="s">
        <v>62</v>
      </c>
      <c r="K244" s="174" t="s">
        <v>474</v>
      </c>
      <c r="L244" s="105" t="s">
        <v>1999</v>
      </c>
      <c r="M244" s="28" t="s">
        <v>67</v>
      </c>
      <c r="N244" s="27">
        <v>52</v>
      </c>
      <c r="O244" s="28" t="s">
        <v>1197</v>
      </c>
      <c r="P244" s="376">
        <v>44927</v>
      </c>
    </row>
    <row r="245" spans="1:16" s="17" customFormat="1" ht="62.25" hidden="1" customHeight="1">
      <c r="A245" s="112" t="s">
        <v>1960</v>
      </c>
      <c r="B245" s="112" t="s">
        <v>1960</v>
      </c>
      <c r="C245" s="106" t="s">
        <v>2000</v>
      </c>
      <c r="D245" s="98"/>
      <c r="E245" s="61" t="s">
        <v>54</v>
      </c>
      <c r="F245" s="106" t="s">
        <v>2001</v>
      </c>
      <c r="G245" s="120" t="s">
        <v>61</v>
      </c>
      <c r="H245" s="105" t="s">
        <v>2002</v>
      </c>
      <c r="I245" s="340">
        <v>1440</v>
      </c>
      <c r="J245" s="28" t="s">
        <v>62</v>
      </c>
      <c r="K245" s="107" t="s">
        <v>79</v>
      </c>
      <c r="L245" s="105" t="s">
        <v>2003</v>
      </c>
      <c r="M245" s="28" t="s">
        <v>67</v>
      </c>
      <c r="N245" s="27">
        <v>1440</v>
      </c>
      <c r="O245" s="28" t="s">
        <v>1197</v>
      </c>
      <c r="P245" s="376">
        <v>44927</v>
      </c>
    </row>
    <row r="246" spans="1:16" s="17" customFormat="1" ht="93" hidden="1" customHeight="1">
      <c r="A246" s="112" t="s">
        <v>1536</v>
      </c>
      <c r="B246" s="112" t="s">
        <v>1536</v>
      </c>
      <c r="C246" s="103" t="s">
        <v>2004</v>
      </c>
      <c r="D246" s="104"/>
      <c r="E246" s="61" t="s">
        <v>425</v>
      </c>
      <c r="F246" s="103" t="s">
        <v>2005</v>
      </c>
      <c r="G246" s="120" t="s">
        <v>61</v>
      </c>
      <c r="H246" s="105" t="s">
        <v>2006</v>
      </c>
      <c r="I246" s="340">
        <v>1290</v>
      </c>
      <c r="J246" s="28" t="s">
        <v>62</v>
      </c>
      <c r="K246" s="174" t="s">
        <v>79</v>
      </c>
      <c r="L246" s="105" t="s">
        <v>2007</v>
      </c>
      <c r="M246" s="28" t="s">
        <v>67</v>
      </c>
      <c r="N246" s="27">
        <v>1290</v>
      </c>
      <c r="O246" s="28" t="s">
        <v>1197</v>
      </c>
      <c r="P246" s="376">
        <v>44927</v>
      </c>
    </row>
    <row r="247" spans="1:16" s="17" customFormat="1" ht="62.25" hidden="1" customHeight="1">
      <c r="A247" s="112" t="s">
        <v>1202</v>
      </c>
      <c r="B247" s="112" t="s">
        <v>1202</v>
      </c>
      <c r="C247" s="120" t="s">
        <v>2008</v>
      </c>
      <c r="D247" s="98"/>
      <c r="E247" s="61" t="s">
        <v>525</v>
      </c>
      <c r="F247" s="106" t="s">
        <v>2009</v>
      </c>
      <c r="G247" s="120" t="s">
        <v>61</v>
      </c>
      <c r="H247" s="105">
        <v>15</v>
      </c>
      <c r="I247" s="340">
        <v>1282.6500000000001</v>
      </c>
      <c r="J247" s="173" t="s">
        <v>57</v>
      </c>
      <c r="K247" s="107" t="s">
        <v>474</v>
      </c>
      <c r="L247" s="105" t="s">
        <v>2010</v>
      </c>
      <c r="M247" s="28" t="s">
        <v>67</v>
      </c>
      <c r="N247" s="27">
        <v>1282.6500000000001</v>
      </c>
      <c r="O247" s="28" t="s">
        <v>1197</v>
      </c>
      <c r="P247" s="376">
        <v>44927</v>
      </c>
    </row>
    <row r="248" spans="1:16" s="17" customFormat="1" ht="62.25" hidden="1" customHeight="1">
      <c r="A248" s="112" t="s">
        <v>1836</v>
      </c>
      <c r="B248" s="112" t="s">
        <v>1836</v>
      </c>
      <c r="C248" s="62" t="s">
        <v>2011</v>
      </c>
      <c r="D248" s="239"/>
      <c r="E248" s="61" t="s">
        <v>425</v>
      </c>
      <c r="F248" s="62" t="s">
        <v>2012</v>
      </c>
      <c r="G248" s="120" t="s">
        <v>61</v>
      </c>
      <c r="H248" s="105" t="s">
        <v>2013</v>
      </c>
      <c r="I248" s="348">
        <v>109</v>
      </c>
      <c r="J248" s="28" t="s">
        <v>62</v>
      </c>
      <c r="K248" s="174" t="s">
        <v>79</v>
      </c>
      <c r="L248" s="105" t="s">
        <v>2014</v>
      </c>
      <c r="M248" s="28" t="s">
        <v>67</v>
      </c>
      <c r="N248" s="27">
        <v>109</v>
      </c>
      <c r="O248" s="28" t="s">
        <v>1197</v>
      </c>
      <c r="P248" s="376">
        <v>44927</v>
      </c>
    </row>
    <row r="249" spans="1:16" s="17" customFormat="1" ht="62.25" hidden="1" customHeight="1">
      <c r="A249" s="112" t="s">
        <v>1268</v>
      </c>
      <c r="B249" s="169" t="s">
        <v>1268</v>
      </c>
      <c r="C249" s="106" t="s">
        <v>2015</v>
      </c>
      <c r="D249" s="98"/>
      <c r="E249" s="61" t="s">
        <v>54</v>
      </c>
      <c r="F249" s="106" t="s">
        <v>2016</v>
      </c>
      <c r="G249" s="120" t="s">
        <v>61</v>
      </c>
      <c r="H249" s="105" t="s">
        <v>2017</v>
      </c>
      <c r="I249" s="340">
        <v>378</v>
      </c>
      <c r="J249" s="28" t="s">
        <v>62</v>
      </c>
      <c r="K249" s="107" t="s">
        <v>79</v>
      </c>
      <c r="L249" s="107" t="s">
        <v>2018</v>
      </c>
      <c r="M249" s="28" t="s">
        <v>67</v>
      </c>
      <c r="N249" s="27">
        <v>378</v>
      </c>
      <c r="O249" s="28" t="s">
        <v>1197</v>
      </c>
      <c r="P249" s="376">
        <v>44927</v>
      </c>
    </row>
    <row r="250" spans="1:16" s="17" customFormat="1" ht="62.25" hidden="1" customHeight="1">
      <c r="A250" s="112" t="s">
        <v>1202</v>
      </c>
      <c r="B250" s="112" t="s">
        <v>1202</v>
      </c>
      <c r="C250" s="106" t="s">
        <v>2019</v>
      </c>
      <c r="D250" s="98" t="s">
        <v>2020</v>
      </c>
      <c r="E250" s="61" t="s">
        <v>525</v>
      </c>
      <c r="F250" s="106" t="s">
        <v>2021</v>
      </c>
      <c r="G250" s="120" t="s">
        <v>399</v>
      </c>
      <c r="H250" s="105" t="s">
        <v>2022</v>
      </c>
      <c r="I250" s="340">
        <v>40000</v>
      </c>
      <c r="J250" s="173" t="s">
        <v>62</v>
      </c>
      <c r="K250" s="107" t="s">
        <v>79</v>
      </c>
      <c r="L250" s="105" t="s">
        <v>2023</v>
      </c>
      <c r="M250" s="28" t="s">
        <v>67</v>
      </c>
      <c r="N250" s="27">
        <v>48257.75</v>
      </c>
      <c r="O250" s="28" t="s">
        <v>1197</v>
      </c>
      <c r="P250" s="376">
        <v>44927</v>
      </c>
    </row>
    <row r="251" spans="1:16" s="17" customFormat="1" ht="62.25" hidden="1" customHeight="1">
      <c r="A251" s="112" t="s">
        <v>1202</v>
      </c>
      <c r="B251" s="112" t="s">
        <v>1202</v>
      </c>
      <c r="C251" s="106" t="s">
        <v>2024</v>
      </c>
      <c r="D251" s="98"/>
      <c r="E251" s="61" t="s">
        <v>315</v>
      </c>
      <c r="F251" s="106" t="s">
        <v>2025</v>
      </c>
      <c r="G251" s="120" t="s">
        <v>61</v>
      </c>
      <c r="H251" s="105">
        <v>3</v>
      </c>
      <c r="I251" s="340">
        <v>380</v>
      </c>
      <c r="J251" s="173" t="s">
        <v>57</v>
      </c>
      <c r="K251" s="107" t="s">
        <v>79</v>
      </c>
      <c r="L251" s="105" t="s">
        <v>2026</v>
      </c>
      <c r="M251" s="28" t="s">
        <v>67</v>
      </c>
      <c r="N251" s="27">
        <v>380</v>
      </c>
      <c r="O251" s="28" t="s">
        <v>1197</v>
      </c>
      <c r="P251" s="376">
        <v>44927</v>
      </c>
    </row>
    <row r="252" spans="1:16" s="17" customFormat="1" ht="62.25" customHeight="1">
      <c r="A252" s="112" t="s">
        <v>1198</v>
      </c>
      <c r="B252" s="169" t="s">
        <v>537</v>
      </c>
      <c r="C252" s="106" t="s">
        <v>2027</v>
      </c>
      <c r="D252" s="98"/>
      <c r="E252" s="61" t="s">
        <v>425</v>
      </c>
      <c r="F252" s="106" t="s">
        <v>2028</v>
      </c>
      <c r="G252" s="120" t="s">
        <v>61</v>
      </c>
      <c r="H252" s="105">
        <v>400</v>
      </c>
      <c r="I252" s="340">
        <v>7900</v>
      </c>
      <c r="J252" s="173" t="s">
        <v>57</v>
      </c>
      <c r="K252" s="107" t="s">
        <v>79</v>
      </c>
      <c r="L252" s="105" t="s">
        <v>2029</v>
      </c>
      <c r="M252" s="28" t="s">
        <v>67</v>
      </c>
      <c r="N252" s="27">
        <v>28440</v>
      </c>
      <c r="O252" s="28" t="s">
        <v>1197</v>
      </c>
      <c r="P252" s="376">
        <v>44927</v>
      </c>
    </row>
    <row r="253" spans="1:16" s="17" customFormat="1" ht="62.25" hidden="1" customHeight="1">
      <c r="A253" s="112" t="s">
        <v>1202</v>
      </c>
      <c r="B253" s="112" t="s">
        <v>1202</v>
      </c>
      <c r="C253" s="106" t="s">
        <v>2030</v>
      </c>
      <c r="D253" s="98"/>
      <c r="E253" s="61" t="s">
        <v>54</v>
      </c>
      <c r="F253" s="106" t="s">
        <v>2031</v>
      </c>
      <c r="G253" s="120" t="s">
        <v>61</v>
      </c>
      <c r="H253" s="105">
        <v>6</v>
      </c>
      <c r="I253" s="340">
        <v>3644</v>
      </c>
      <c r="J253" s="173" t="s">
        <v>57</v>
      </c>
      <c r="K253" s="107" t="s">
        <v>79</v>
      </c>
      <c r="L253" s="105" t="s">
        <v>2032</v>
      </c>
      <c r="M253" s="28" t="s">
        <v>67</v>
      </c>
      <c r="N253" s="27">
        <v>3644</v>
      </c>
      <c r="O253" s="28" t="s">
        <v>1197</v>
      </c>
      <c r="P253" s="376">
        <v>44927</v>
      </c>
    </row>
    <row r="254" spans="1:16" s="17" customFormat="1" ht="62.25" hidden="1" customHeight="1">
      <c r="A254" s="112" t="s">
        <v>1202</v>
      </c>
      <c r="B254" s="112" t="s">
        <v>1202</v>
      </c>
      <c r="C254" s="106" t="s">
        <v>2033</v>
      </c>
      <c r="D254" s="98"/>
      <c r="E254" s="61" t="s">
        <v>425</v>
      </c>
      <c r="F254" s="106" t="s">
        <v>2034</v>
      </c>
      <c r="G254" s="120" t="s">
        <v>61</v>
      </c>
      <c r="H254" s="105">
        <v>5</v>
      </c>
      <c r="I254" s="340">
        <v>9325</v>
      </c>
      <c r="J254" s="173" t="s">
        <v>57</v>
      </c>
      <c r="K254" s="107" t="s">
        <v>79</v>
      </c>
      <c r="L254" s="105" t="s">
        <v>2035</v>
      </c>
      <c r="M254" s="28" t="s">
        <v>67</v>
      </c>
      <c r="N254" s="27">
        <v>9325</v>
      </c>
      <c r="O254" s="28" t="s">
        <v>1197</v>
      </c>
      <c r="P254" s="376">
        <v>44927</v>
      </c>
    </row>
    <row r="255" spans="1:16" s="17" customFormat="1" ht="62.25" hidden="1" customHeight="1">
      <c r="A255" s="112" t="s">
        <v>1202</v>
      </c>
      <c r="B255" s="112" t="s">
        <v>1202</v>
      </c>
      <c r="C255" s="103" t="s">
        <v>2036</v>
      </c>
      <c r="D255" s="104"/>
      <c r="E255" s="61" t="s">
        <v>305</v>
      </c>
      <c r="F255" s="103" t="s">
        <v>2037</v>
      </c>
      <c r="G255" s="120" t="s">
        <v>61</v>
      </c>
      <c r="H255" s="105">
        <v>1800</v>
      </c>
      <c r="I255" s="340">
        <v>450</v>
      </c>
      <c r="J255" s="164" t="s">
        <v>57</v>
      </c>
      <c r="K255" s="105" t="s">
        <v>79</v>
      </c>
      <c r="L255" s="270" t="s">
        <v>2038</v>
      </c>
      <c r="M255" s="28" t="s">
        <v>67</v>
      </c>
      <c r="N255" s="27">
        <v>450</v>
      </c>
      <c r="O255" s="28" t="s">
        <v>1197</v>
      </c>
      <c r="P255" s="376">
        <v>44927</v>
      </c>
    </row>
    <row r="256" spans="1:16" s="17" customFormat="1" ht="62.25" hidden="1" customHeight="1">
      <c r="A256" s="112" t="s">
        <v>1385</v>
      </c>
      <c r="B256" s="169" t="s">
        <v>1385</v>
      </c>
      <c r="C256" s="103" t="s">
        <v>2039</v>
      </c>
      <c r="D256" s="104"/>
      <c r="E256" s="61" t="s">
        <v>416</v>
      </c>
      <c r="F256" s="103" t="s">
        <v>2040</v>
      </c>
      <c r="G256" s="120" t="s">
        <v>61</v>
      </c>
      <c r="H256" s="105">
        <v>1</v>
      </c>
      <c r="I256" s="340">
        <v>128</v>
      </c>
      <c r="J256" s="28" t="s">
        <v>62</v>
      </c>
      <c r="K256" s="174" t="s">
        <v>63</v>
      </c>
      <c r="L256" s="102" t="s">
        <v>2041</v>
      </c>
      <c r="M256" s="28" t="s">
        <v>67</v>
      </c>
      <c r="N256" s="27">
        <v>128</v>
      </c>
      <c r="O256" s="28" t="s">
        <v>1197</v>
      </c>
      <c r="P256" s="376">
        <v>44927</v>
      </c>
    </row>
    <row r="257" spans="1:16" s="17" customFormat="1" ht="62.25" hidden="1" customHeight="1">
      <c r="A257" s="112" t="s">
        <v>1202</v>
      </c>
      <c r="B257" s="112" t="s">
        <v>1202</v>
      </c>
      <c r="C257" s="106" t="s">
        <v>2042</v>
      </c>
      <c r="D257" s="98"/>
      <c r="E257" s="61" t="s">
        <v>92</v>
      </c>
      <c r="F257" s="106" t="s">
        <v>2043</v>
      </c>
      <c r="G257" s="120" t="s">
        <v>61</v>
      </c>
      <c r="H257" s="105">
        <v>1</v>
      </c>
      <c r="I257" s="340">
        <v>129</v>
      </c>
      <c r="J257" s="173" t="s">
        <v>57</v>
      </c>
      <c r="K257" s="107" t="s">
        <v>474</v>
      </c>
      <c r="L257" s="105" t="s">
        <v>2044</v>
      </c>
      <c r="M257" s="28" t="s">
        <v>67</v>
      </c>
      <c r="N257" s="27">
        <v>129</v>
      </c>
      <c r="O257" s="28" t="s">
        <v>1197</v>
      </c>
      <c r="P257" s="376">
        <v>44927</v>
      </c>
    </row>
    <row r="258" spans="1:16" s="17" customFormat="1" ht="62.25" hidden="1" customHeight="1">
      <c r="A258" s="112" t="s">
        <v>2045</v>
      </c>
      <c r="B258" s="112" t="s">
        <v>2045</v>
      </c>
      <c r="C258" s="103" t="s">
        <v>2046</v>
      </c>
      <c r="D258" s="104"/>
      <c r="E258" s="61" t="s">
        <v>92</v>
      </c>
      <c r="F258" s="103" t="s">
        <v>2047</v>
      </c>
      <c r="G258" s="120" t="s">
        <v>61</v>
      </c>
      <c r="H258" s="105">
        <v>1</v>
      </c>
      <c r="I258" s="340">
        <v>33.9</v>
      </c>
      <c r="J258" s="28" t="s">
        <v>62</v>
      </c>
      <c r="K258" s="174" t="s">
        <v>79</v>
      </c>
      <c r="L258" s="105" t="s">
        <v>2048</v>
      </c>
      <c r="M258" s="28" t="s">
        <v>67</v>
      </c>
      <c r="N258" s="27">
        <v>33.9</v>
      </c>
      <c r="O258" s="28" t="s">
        <v>1197</v>
      </c>
      <c r="P258" s="376">
        <v>44927</v>
      </c>
    </row>
    <row r="259" spans="1:16" s="17" customFormat="1" ht="62.25" hidden="1" customHeight="1">
      <c r="A259" s="112" t="s">
        <v>1202</v>
      </c>
      <c r="B259" s="112" t="s">
        <v>1202</v>
      </c>
      <c r="C259" s="103" t="s">
        <v>2049</v>
      </c>
      <c r="D259" s="104"/>
      <c r="E259" s="61" t="s">
        <v>92</v>
      </c>
      <c r="F259" s="103" t="s">
        <v>2050</v>
      </c>
      <c r="G259" s="120" t="s">
        <v>61</v>
      </c>
      <c r="H259" s="105">
        <v>500</v>
      </c>
      <c r="I259" s="340">
        <v>8850</v>
      </c>
      <c r="J259" s="164" t="s">
        <v>57</v>
      </c>
      <c r="K259" s="105" t="s">
        <v>79</v>
      </c>
      <c r="L259" s="105" t="s">
        <v>2051</v>
      </c>
      <c r="M259" s="28" t="s">
        <v>67</v>
      </c>
      <c r="N259" s="27">
        <v>8850</v>
      </c>
      <c r="O259" s="28" t="s">
        <v>1197</v>
      </c>
      <c r="P259" s="376">
        <v>44927</v>
      </c>
    </row>
    <row r="260" spans="1:16" s="17" customFormat="1" ht="62.25" hidden="1" customHeight="1">
      <c r="A260" s="112" t="s">
        <v>2052</v>
      </c>
      <c r="B260" s="112" t="s">
        <v>2052</v>
      </c>
      <c r="C260" s="106" t="s">
        <v>2053</v>
      </c>
      <c r="D260" s="98"/>
      <c r="E260" s="61" t="s">
        <v>425</v>
      </c>
      <c r="F260" s="106" t="s">
        <v>2054</v>
      </c>
      <c r="G260" s="120" t="s">
        <v>61</v>
      </c>
      <c r="H260" s="105">
        <v>1</v>
      </c>
      <c r="I260" s="340">
        <v>949.9</v>
      </c>
      <c r="J260" s="28" t="s">
        <v>62</v>
      </c>
      <c r="K260" s="107" t="s">
        <v>474</v>
      </c>
      <c r="L260" s="107" t="s">
        <v>2055</v>
      </c>
      <c r="M260" s="28" t="s">
        <v>67</v>
      </c>
      <c r="N260" s="27">
        <v>949.9</v>
      </c>
      <c r="O260" s="28" t="s">
        <v>1197</v>
      </c>
      <c r="P260" s="376">
        <v>44927</v>
      </c>
    </row>
    <row r="261" spans="1:16" s="17" customFormat="1" ht="62.25" hidden="1" customHeight="1">
      <c r="A261" s="112" t="s">
        <v>1202</v>
      </c>
      <c r="B261" s="112" t="s">
        <v>1202</v>
      </c>
      <c r="C261" s="103" t="s">
        <v>2056</v>
      </c>
      <c r="D261" s="104">
        <v>433927</v>
      </c>
      <c r="E261" s="61" t="s">
        <v>92</v>
      </c>
      <c r="F261" s="103" t="s">
        <v>1764</v>
      </c>
      <c r="G261" s="120" t="s">
        <v>61</v>
      </c>
      <c r="H261" s="105">
        <v>645</v>
      </c>
      <c r="I261" s="340">
        <v>30000</v>
      </c>
      <c r="J261" s="28" t="s">
        <v>62</v>
      </c>
      <c r="K261" s="174" t="s">
        <v>79</v>
      </c>
      <c r="L261" s="105" t="s">
        <v>152</v>
      </c>
      <c r="M261" s="28" t="s">
        <v>153</v>
      </c>
      <c r="N261" s="27"/>
      <c r="O261" s="28" t="s">
        <v>1197</v>
      </c>
      <c r="P261" s="376">
        <v>44927</v>
      </c>
    </row>
    <row r="262" spans="1:16" s="17" customFormat="1" ht="62.25" hidden="1" customHeight="1">
      <c r="A262" s="112" t="s">
        <v>1742</v>
      </c>
      <c r="B262" s="112" t="s">
        <v>1742</v>
      </c>
      <c r="C262" s="103" t="s">
        <v>2057</v>
      </c>
      <c r="D262" s="104"/>
      <c r="E262" s="61" t="s">
        <v>425</v>
      </c>
      <c r="F262" s="103" t="s">
        <v>2058</v>
      </c>
      <c r="G262" s="120" t="s">
        <v>61</v>
      </c>
      <c r="H262" s="105">
        <v>6</v>
      </c>
      <c r="I262" s="340">
        <v>746.1</v>
      </c>
      <c r="J262" s="28" t="s">
        <v>62</v>
      </c>
      <c r="K262" s="174" t="s">
        <v>79</v>
      </c>
      <c r="L262" s="105" t="s">
        <v>2059</v>
      </c>
      <c r="M262" s="28" t="s">
        <v>67</v>
      </c>
      <c r="N262" s="27">
        <v>746.1</v>
      </c>
      <c r="O262" s="28" t="s">
        <v>1197</v>
      </c>
      <c r="P262" s="376">
        <v>44927</v>
      </c>
    </row>
    <row r="263" spans="1:16" s="17" customFormat="1" ht="62.25" hidden="1" customHeight="1">
      <c r="A263" s="112" t="s">
        <v>1511</v>
      </c>
      <c r="B263" s="112" t="s">
        <v>1511</v>
      </c>
      <c r="C263" s="103" t="s">
        <v>2060</v>
      </c>
      <c r="D263" s="104"/>
      <c r="E263" s="61" t="s">
        <v>425</v>
      </c>
      <c r="F263" s="103" t="s">
        <v>2061</v>
      </c>
      <c r="G263" s="120" t="s">
        <v>61</v>
      </c>
      <c r="H263" s="105">
        <v>10</v>
      </c>
      <c r="I263" s="340">
        <v>296</v>
      </c>
      <c r="J263" s="28" t="s">
        <v>62</v>
      </c>
      <c r="K263" s="174" t="s">
        <v>79</v>
      </c>
      <c r="L263" s="105" t="s">
        <v>2062</v>
      </c>
      <c r="M263" s="28" t="s">
        <v>67</v>
      </c>
      <c r="N263" s="27">
        <v>296</v>
      </c>
      <c r="O263" s="28" t="s">
        <v>1197</v>
      </c>
      <c r="P263" s="376">
        <v>44927</v>
      </c>
    </row>
    <row r="264" spans="1:16" s="17" customFormat="1" ht="62.25" hidden="1" customHeight="1">
      <c r="A264" s="112" t="s">
        <v>1256</v>
      </c>
      <c r="B264" s="112" t="s">
        <v>1256</v>
      </c>
      <c r="C264" s="103" t="s">
        <v>2063</v>
      </c>
      <c r="D264" s="104"/>
      <c r="E264" s="61" t="s">
        <v>425</v>
      </c>
      <c r="F264" s="103" t="s">
        <v>2064</v>
      </c>
      <c r="G264" s="120" t="s">
        <v>61</v>
      </c>
      <c r="H264" s="105" t="s">
        <v>2065</v>
      </c>
      <c r="I264" s="340">
        <v>3249</v>
      </c>
      <c r="J264" s="28" t="s">
        <v>62</v>
      </c>
      <c r="K264" s="174" t="s">
        <v>79</v>
      </c>
      <c r="L264" s="105" t="s">
        <v>2066</v>
      </c>
      <c r="M264" s="28" t="s">
        <v>67</v>
      </c>
      <c r="N264" s="27">
        <v>3249</v>
      </c>
      <c r="O264" s="28" t="s">
        <v>1197</v>
      </c>
      <c r="P264" s="376">
        <v>44927</v>
      </c>
    </row>
    <row r="265" spans="1:16" s="17" customFormat="1" ht="62.25" hidden="1" customHeight="1">
      <c r="A265" s="112" t="s">
        <v>1202</v>
      </c>
      <c r="B265" s="112" t="s">
        <v>1202</v>
      </c>
      <c r="C265" s="106" t="s">
        <v>2067</v>
      </c>
      <c r="D265" s="98">
        <v>232589</v>
      </c>
      <c r="E265" s="61" t="s">
        <v>425</v>
      </c>
      <c r="F265" s="106" t="s">
        <v>2068</v>
      </c>
      <c r="G265" s="120" t="s">
        <v>399</v>
      </c>
      <c r="H265" s="105">
        <v>1000</v>
      </c>
      <c r="I265" s="340">
        <v>22990</v>
      </c>
      <c r="J265" s="173" t="s">
        <v>57</v>
      </c>
      <c r="K265" s="107" t="s">
        <v>79</v>
      </c>
      <c r="L265" s="107" t="s">
        <v>2069</v>
      </c>
      <c r="M265" s="28" t="s">
        <v>67</v>
      </c>
      <c r="N265" s="27">
        <v>32314.5</v>
      </c>
      <c r="O265" s="28" t="s">
        <v>1197</v>
      </c>
      <c r="P265" s="376">
        <v>44927</v>
      </c>
    </row>
    <row r="266" spans="1:16" s="17" customFormat="1" ht="62.25" hidden="1" customHeight="1">
      <c r="A266" s="112" t="s">
        <v>1202</v>
      </c>
      <c r="B266" s="112" t="s">
        <v>1202</v>
      </c>
      <c r="C266" s="103" t="s">
        <v>2070</v>
      </c>
      <c r="D266" s="104"/>
      <c r="E266" s="61" t="s">
        <v>425</v>
      </c>
      <c r="F266" s="103" t="s">
        <v>2071</v>
      </c>
      <c r="G266" s="120" t="s">
        <v>61</v>
      </c>
      <c r="H266" s="105">
        <v>240</v>
      </c>
      <c r="I266" s="340">
        <v>2923.2</v>
      </c>
      <c r="J266" s="28" t="s">
        <v>62</v>
      </c>
      <c r="K266" s="174" t="s">
        <v>79</v>
      </c>
      <c r="L266" s="105" t="s">
        <v>2072</v>
      </c>
      <c r="M266" s="28" t="s">
        <v>67</v>
      </c>
      <c r="N266" s="27">
        <v>2923.2</v>
      </c>
      <c r="O266" s="28" t="s">
        <v>1197</v>
      </c>
      <c r="P266" s="376">
        <v>44927</v>
      </c>
    </row>
    <row r="267" spans="1:16" s="17" customFormat="1" ht="62.25" hidden="1" customHeight="1">
      <c r="A267" s="112" t="s">
        <v>1202</v>
      </c>
      <c r="B267" s="112" t="s">
        <v>1202</v>
      </c>
      <c r="C267" s="106" t="s">
        <v>2073</v>
      </c>
      <c r="D267" s="98" t="s">
        <v>2074</v>
      </c>
      <c r="E267" s="166" t="s">
        <v>525</v>
      </c>
      <c r="F267" s="106" t="s">
        <v>1682</v>
      </c>
      <c r="G267" s="120" t="s">
        <v>61</v>
      </c>
      <c r="H267" s="107" t="s">
        <v>2075</v>
      </c>
      <c r="I267" s="343">
        <v>30000</v>
      </c>
      <c r="J267" s="173" t="s">
        <v>57</v>
      </c>
      <c r="K267" s="107" t="s">
        <v>79</v>
      </c>
      <c r="L267" s="107" t="s">
        <v>2076</v>
      </c>
      <c r="M267" s="28" t="s">
        <v>67</v>
      </c>
      <c r="N267" s="27">
        <v>23220</v>
      </c>
      <c r="O267" s="28" t="s">
        <v>1197</v>
      </c>
      <c r="P267" s="376">
        <v>44927</v>
      </c>
    </row>
    <row r="268" spans="1:16" s="17" customFormat="1" ht="62.25" hidden="1" customHeight="1">
      <c r="A268" s="112" t="s">
        <v>1202</v>
      </c>
      <c r="B268" s="112" t="s">
        <v>1202</v>
      </c>
      <c r="C268" s="106" t="s">
        <v>2077</v>
      </c>
      <c r="D268" s="98"/>
      <c r="E268" s="61" t="s">
        <v>92</v>
      </c>
      <c r="F268" s="106" t="s">
        <v>2078</v>
      </c>
      <c r="G268" s="120" t="s">
        <v>61</v>
      </c>
      <c r="H268" s="105">
        <v>15</v>
      </c>
      <c r="I268" s="340">
        <v>4950</v>
      </c>
      <c r="J268" s="173" t="s">
        <v>57</v>
      </c>
      <c r="K268" s="107" t="s">
        <v>79</v>
      </c>
      <c r="L268" s="105" t="s">
        <v>2079</v>
      </c>
      <c r="M268" s="28" t="s">
        <v>67</v>
      </c>
      <c r="N268" s="27">
        <v>4950</v>
      </c>
      <c r="O268" s="28" t="s">
        <v>1197</v>
      </c>
      <c r="P268" s="376">
        <v>44927</v>
      </c>
    </row>
    <row r="269" spans="1:16" s="17" customFormat="1" ht="62.25" hidden="1" customHeight="1">
      <c r="A269" s="112" t="s">
        <v>1836</v>
      </c>
      <c r="B269" s="112" t="s">
        <v>1836</v>
      </c>
      <c r="C269" s="62" t="s">
        <v>2080</v>
      </c>
      <c r="D269" s="239"/>
      <c r="E269" s="61" t="s">
        <v>425</v>
      </c>
      <c r="F269" s="62" t="s">
        <v>2081</v>
      </c>
      <c r="G269" s="120" t="s">
        <v>61</v>
      </c>
      <c r="H269" s="105">
        <v>1</v>
      </c>
      <c r="I269" s="348">
        <v>49</v>
      </c>
      <c r="J269" s="28" t="s">
        <v>62</v>
      </c>
      <c r="K269" s="174" t="s">
        <v>79</v>
      </c>
      <c r="L269" s="105" t="s">
        <v>2082</v>
      </c>
      <c r="M269" s="28" t="s">
        <v>67</v>
      </c>
      <c r="N269" s="27">
        <v>49</v>
      </c>
      <c r="O269" s="28" t="s">
        <v>1197</v>
      </c>
      <c r="P269" s="376">
        <v>44927</v>
      </c>
    </row>
    <row r="270" spans="1:16" s="17" customFormat="1" ht="62.25" hidden="1" customHeight="1">
      <c r="A270" s="112" t="s">
        <v>1235</v>
      </c>
      <c r="B270" s="112" t="s">
        <v>1235</v>
      </c>
      <c r="C270" s="103" t="s">
        <v>2083</v>
      </c>
      <c r="D270" s="104"/>
      <c r="E270" s="61" t="s">
        <v>54</v>
      </c>
      <c r="F270" s="103" t="s">
        <v>2084</v>
      </c>
      <c r="G270" s="120" t="s">
        <v>61</v>
      </c>
      <c r="H270" s="105">
        <v>20</v>
      </c>
      <c r="I270" s="340">
        <v>680</v>
      </c>
      <c r="J270" s="28" t="s">
        <v>62</v>
      </c>
      <c r="K270" s="174" t="s">
        <v>474</v>
      </c>
      <c r="L270" s="105" t="s">
        <v>2085</v>
      </c>
      <c r="M270" s="28" t="s">
        <v>67</v>
      </c>
      <c r="N270" s="27">
        <v>680</v>
      </c>
      <c r="O270" s="28" t="s">
        <v>1197</v>
      </c>
      <c r="P270" s="376">
        <v>44927</v>
      </c>
    </row>
    <row r="271" spans="1:16" s="17" customFormat="1" ht="62.25" hidden="1" customHeight="1">
      <c r="A271" s="112" t="s">
        <v>1660</v>
      </c>
      <c r="B271" s="112" t="s">
        <v>1660</v>
      </c>
      <c r="C271" s="103" t="s">
        <v>2086</v>
      </c>
      <c r="D271" s="104"/>
      <c r="E271" s="61" t="s">
        <v>425</v>
      </c>
      <c r="F271" s="103" t="s">
        <v>2087</v>
      </c>
      <c r="G271" s="120" t="s">
        <v>61</v>
      </c>
      <c r="H271" s="105">
        <v>2</v>
      </c>
      <c r="I271" s="340">
        <v>50</v>
      </c>
      <c r="J271" s="28" t="s">
        <v>62</v>
      </c>
      <c r="K271" s="174" t="s">
        <v>474</v>
      </c>
      <c r="L271" s="105" t="s">
        <v>2088</v>
      </c>
      <c r="M271" s="28" t="s">
        <v>67</v>
      </c>
      <c r="N271" s="27">
        <v>50</v>
      </c>
      <c r="O271" s="28" t="s">
        <v>1197</v>
      </c>
      <c r="P271" s="376">
        <v>44927</v>
      </c>
    </row>
    <row r="272" spans="1:16" s="17" customFormat="1" ht="62.25" hidden="1" customHeight="1">
      <c r="A272" s="112" t="s">
        <v>1299</v>
      </c>
      <c r="B272" s="112" t="s">
        <v>1299</v>
      </c>
      <c r="C272" s="103" t="s">
        <v>2089</v>
      </c>
      <c r="D272" s="104"/>
      <c r="E272" s="61" t="s">
        <v>425</v>
      </c>
      <c r="F272" s="103" t="s">
        <v>2090</v>
      </c>
      <c r="G272" s="120" t="s">
        <v>61</v>
      </c>
      <c r="H272" s="105">
        <v>50</v>
      </c>
      <c r="I272" s="340">
        <v>149.5</v>
      </c>
      <c r="J272" s="28" t="s">
        <v>62</v>
      </c>
      <c r="K272" s="174" t="s">
        <v>474</v>
      </c>
      <c r="L272" s="105" t="s">
        <v>2091</v>
      </c>
      <c r="M272" s="28" t="s">
        <v>67</v>
      </c>
      <c r="N272" s="27">
        <v>149.5</v>
      </c>
      <c r="O272" s="28" t="s">
        <v>1197</v>
      </c>
      <c r="P272" s="376">
        <v>44927</v>
      </c>
    </row>
    <row r="273" spans="1:16" s="17" customFormat="1" ht="62.25" hidden="1" customHeight="1">
      <c r="A273" s="112" t="s">
        <v>1422</v>
      </c>
      <c r="B273" s="169" t="s">
        <v>1422</v>
      </c>
      <c r="C273" s="103" t="s">
        <v>2092</v>
      </c>
      <c r="D273" s="104"/>
      <c r="E273" s="61" t="s">
        <v>425</v>
      </c>
      <c r="F273" s="103" t="s">
        <v>2093</v>
      </c>
      <c r="G273" s="120" t="s">
        <v>61</v>
      </c>
      <c r="H273" s="105">
        <v>1</v>
      </c>
      <c r="I273" s="340">
        <v>3793.85</v>
      </c>
      <c r="J273" s="28" t="s">
        <v>62</v>
      </c>
      <c r="K273" s="174" t="s">
        <v>79</v>
      </c>
      <c r="L273" s="105" t="s">
        <v>2094</v>
      </c>
      <c r="M273" s="28" t="s">
        <v>67</v>
      </c>
      <c r="N273" s="27">
        <v>3793.85</v>
      </c>
      <c r="O273" s="28" t="s">
        <v>1197</v>
      </c>
      <c r="P273" s="376">
        <v>44927</v>
      </c>
    </row>
    <row r="274" spans="1:16" s="17" customFormat="1" ht="62.25" hidden="1" customHeight="1">
      <c r="A274" s="112" t="s">
        <v>1486</v>
      </c>
      <c r="B274" s="112" t="s">
        <v>1486</v>
      </c>
      <c r="C274" s="106" t="s">
        <v>2095</v>
      </c>
      <c r="D274" s="98"/>
      <c r="E274" s="61" t="s">
        <v>425</v>
      </c>
      <c r="F274" s="106" t="s">
        <v>2096</v>
      </c>
      <c r="G274" s="120" t="s">
        <v>61</v>
      </c>
      <c r="H274" s="107">
        <v>1</v>
      </c>
      <c r="I274" s="343">
        <v>3130</v>
      </c>
      <c r="J274" s="28" t="s">
        <v>62</v>
      </c>
      <c r="K274" s="107" t="s">
        <v>79</v>
      </c>
      <c r="L274" s="107" t="s">
        <v>2097</v>
      </c>
      <c r="M274" s="28" t="s">
        <v>67</v>
      </c>
      <c r="N274" s="27">
        <v>3130</v>
      </c>
      <c r="O274" s="28" t="s">
        <v>1197</v>
      </c>
      <c r="P274" s="376">
        <v>44927</v>
      </c>
    </row>
    <row r="275" spans="1:16" s="17" customFormat="1" ht="62.25" hidden="1" customHeight="1">
      <c r="A275" s="112" t="s">
        <v>1202</v>
      </c>
      <c r="B275" s="112" t="s">
        <v>1202</v>
      </c>
      <c r="C275" s="62" t="s">
        <v>2098</v>
      </c>
      <c r="D275" s="127" t="s">
        <v>2099</v>
      </c>
      <c r="E275" s="61" t="s">
        <v>315</v>
      </c>
      <c r="F275" s="62" t="s">
        <v>322</v>
      </c>
      <c r="G275" s="21" t="s">
        <v>1687</v>
      </c>
      <c r="H275" s="105">
        <v>1</v>
      </c>
      <c r="I275" s="348">
        <v>9000</v>
      </c>
      <c r="J275" s="28" t="s">
        <v>62</v>
      </c>
      <c r="K275" s="174" t="s">
        <v>79</v>
      </c>
      <c r="L275" s="105" t="s">
        <v>152</v>
      </c>
      <c r="M275" s="28" t="s">
        <v>153</v>
      </c>
      <c r="N275" s="27"/>
      <c r="O275" s="28" t="s">
        <v>1197</v>
      </c>
      <c r="P275" s="376">
        <v>44927</v>
      </c>
    </row>
    <row r="276" spans="1:16" s="17" customFormat="1" ht="62.25" customHeight="1">
      <c r="A276" s="112" t="s">
        <v>1198</v>
      </c>
      <c r="B276" s="169" t="s">
        <v>537</v>
      </c>
      <c r="C276" s="103" t="s">
        <v>2100</v>
      </c>
      <c r="D276" s="104">
        <v>150728</v>
      </c>
      <c r="E276" s="61" t="s">
        <v>315</v>
      </c>
      <c r="F276" s="103" t="s">
        <v>1943</v>
      </c>
      <c r="G276" s="120" t="s">
        <v>1687</v>
      </c>
      <c r="H276" s="105">
        <v>2</v>
      </c>
      <c r="I276" s="340">
        <v>3600</v>
      </c>
      <c r="J276" s="28" t="s">
        <v>62</v>
      </c>
      <c r="K276" s="174" t="s">
        <v>79</v>
      </c>
      <c r="L276" s="105" t="s">
        <v>152</v>
      </c>
      <c r="M276" s="28" t="s">
        <v>153</v>
      </c>
      <c r="N276" s="27"/>
      <c r="O276" s="28" t="s">
        <v>1197</v>
      </c>
      <c r="P276" s="376">
        <v>44927</v>
      </c>
    </row>
    <row r="277" spans="1:16" s="17" customFormat="1" ht="62.25" hidden="1" customHeight="1">
      <c r="A277" s="112" t="s">
        <v>1202</v>
      </c>
      <c r="B277" s="112" t="s">
        <v>1202</v>
      </c>
      <c r="C277" s="106" t="s">
        <v>2101</v>
      </c>
      <c r="D277" s="98">
        <v>356115</v>
      </c>
      <c r="E277" s="61" t="s">
        <v>92</v>
      </c>
      <c r="F277" s="106" t="s">
        <v>2102</v>
      </c>
      <c r="G277" s="120" t="s">
        <v>61</v>
      </c>
      <c r="H277" s="105">
        <v>105</v>
      </c>
      <c r="I277" s="340">
        <v>30000</v>
      </c>
      <c r="J277" s="173" t="s">
        <v>62</v>
      </c>
      <c r="K277" s="107" t="s">
        <v>474</v>
      </c>
      <c r="L277" s="105" t="s">
        <v>152</v>
      </c>
      <c r="M277" s="28" t="s">
        <v>153</v>
      </c>
      <c r="N277" s="27"/>
      <c r="O277" s="28" t="s">
        <v>1197</v>
      </c>
      <c r="P277" s="376">
        <v>44927</v>
      </c>
    </row>
    <row r="278" spans="1:16" s="17" customFormat="1" ht="62.25" customHeight="1">
      <c r="A278" s="112" t="s">
        <v>1198</v>
      </c>
      <c r="B278" s="169" t="s">
        <v>537</v>
      </c>
      <c r="C278" s="103" t="s">
        <v>2103</v>
      </c>
      <c r="D278" s="104">
        <v>472810</v>
      </c>
      <c r="E278" s="61" t="s">
        <v>315</v>
      </c>
      <c r="F278" s="103" t="s">
        <v>1943</v>
      </c>
      <c r="G278" s="120" t="s">
        <v>1687</v>
      </c>
      <c r="H278" s="290">
        <v>500000</v>
      </c>
      <c r="I278" s="340">
        <v>33000</v>
      </c>
      <c r="J278" s="28" t="s">
        <v>62</v>
      </c>
      <c r="K278" s="174" t="s">
        <v>79</v>
      </c>
      <c r="L278" s="105" t="s">
        <v>152</v>
      </c>
      <c r="M278" s="28" t="s">
        <v>153</v>
      </c>
      <c r="N278" s="27"/>
      <c r="O278" s="28" t="s">
        <v>1197</v>
      </c>
      <c r="P278" s="376">
        <v>44927</v>
      </c>
    </row>
    <row r="279" spans="1:16" s="17" customFormat="1" ht="62.25" hidden="1" customHeight="1">
      <c r="A279" s="112" t="s">
        <v>1202</v>
      </c>
      <c r="B279" s="112" t="s">
        <v>1202</v>
      </c>
      <c r="C279" s="103" t="s">
        <v>2104</v>
      </c>
      <c r="D279" s="104"/>
      <c r="E279" s="61" t="s">
        <v>305</v>
      </c>
      <c r="F279" s="103" t="s">
        <v>2105</v>
      </c>
      <c r="G279" s="120" t="s">
        <v>61</v>
      </c>
      <c r="H279" s="105">
        <v>5</v>
      </c>
      <c r="I279" s="340">
        <v>110</v>
      </c>
      <c r="J279" s="164" t="s">
        <v>57</v>
      </c>
      <c r="K279" s="105" t="s">
        <v>79</v>
      </c>
      <c r="L279" s="105" t="s">
        <v>2106</v>
      </c>
      <c r="M279" s="28" t="s">
        <v>67</v>
      </c>
      <c r="N279" s="27">
        <v>125</v>
      </c>
      <c r="O279" s="28" t="s">
        <v>1197</v>
      </c>
      <c r="P279" s="376">
        <v>44927</v>
      </c>
    </row>
    <row r="280" spans="1:16" s="17" customFormat="1" ht="62.25" hidden="1" customHeight="1">
      <c r="A280" s="112" t="s">
        <v>1202</v>
      </c>
      <c r="B280" s="112" t="s">
        <v>1202</v>
      </c>
      <c r="C280" s="106" t="s">
        <v>2107</v>
      </c>
      <c r="D280" s="98"/>
      <c r="E280" s="166" t="s">
        <v>305</v>
      </c>
      <c r="F280" s="106" t="s">
        <v>2108</v>
      </c>
      <c r="G280" s="120" t="s">
        <v>61</v>
      </c>
      <c r="H280" s="107">
        <v>1</v>
      </c>
      <c r="I280" s="343">
        <v>25</v>
      </c>
      <c r="J280" s="173" t="s">
        <v>57</v>
      </c>
      <c r="K280" s="107" t="s">
        <v>79</v>
      </c>
      <c r="L280" s="173" t="s">
        <v>2109</v>
      </c>
      <c r="M280" s="28" t="s">
        <v>67</v>
      </c>
      <c r="N280" s="27">
        <v>25</v>
      </c>
      <c r="O280" s="28" t="s">
        <v>1197</v>
      </c>
      <c r="P280" s="376">
        <v>44927</v>
      </c>
    </row>
    <row r="281" spans="1:16" s="17" customFormat="1" ht="62.25" hidden="1" customHeight="1">
      <c r="A281" s="112" t="s">
        <v>1660</v>
      </c>
      <c r="B281" s="112" t="s">
        <v>1660</v>
      </c>
      <c r="C281" s="103" t="s">
        <v>2110</v>
      </c>
      <c r="D281" s="104"/>
      <c r="E281" s="61" t="s">
        <v>425</v>
      </c>
      <c r="F281" s="103" t="s">
        <v>2111</v>
      </c>
      <c r="G281" s="120" t="s">
        <v>61</v>
      </c>
      <c r="H281" s="105" t="s">
        <v>2112</v>
      </c>
      <c r="I281" s="340">
        <v>649.1</v>
      </c>
      <c r="J281" s="28" t="s">
        <v>62</v>
      </c>
      <c r="K281" s="174" t="s">
        <v>474</v>
      </c>
      <c r="L281" s="105" t="s">
        <v>2113</v>
      </c>
      <c r="M281" s="28" t="s">
        <v>67</v>
      </c>
      <c r="N281" s="27">
        <v>649.1</v>
      </c>
      <c r="O281" s="28" t="s">
        <v>1197</v>
      </c>
      <c r="P281" s="376">
        <v>44927</v>
      </c>
    </row>
    <row r="282" spans="1:16" s="17" customFormat="1" ht="62.25" hidden="1" customHeight="1">
      <c r="A282" s="112" t="s">
        <v>1193</v>
      </c>
      <c r="B282" s="367" t="s">
        <v>1193</v>
      </c>
      <c r="C282" s="103" t="s">
        <v>2114</v>
      </c>
      <c r="D282" s="104"/>
      <c r="E282" s="61" t="s">
        <v>425</v>
      </c>
      <c r="F282" s="103" t="s">
        <v>2115</v>
      </c>
      <c r="G282" s="120" t="s">
        <v>61</v>
      </c>
      <c r="H282" s="105" t="s">
        <v>2116</v>
      </c>
      <c r="I282" s="340">
        <v>429.5</v>
      </c>
      <c r="J282" s="28" t="s">
        <v>62</v>
      </c>
      <c r="K282" s="174" t="s">
        <v>474</v>
      </c>
      <c r="L282" s="105" t="s">
        <v>2117</v>
      </c>
      <c r="M282" s="28" t="s">
        <v>67</v>
      </c>
      <c r="N282" s="27">
        <v>429.5</v>
      </c>
      <c r="O282" s="28" t="s">
        <v>1197</v>
      </c>
      <c r="P282" s="376">
        <v>44927</v>
      </c>
    </row>
    <row r="283" spans="1:16" s="17" customFormat="1" ht="75" hidden="1">
      <c r="A283" s="112" t="s">
        <v>1202</v>
      </c>
      <c r="B283" s="112" t="s">
        <v>1202</v>
      </c>
      <c r="C283" s="106" t="s">
        <v>2118</v>
      </c>
      <c r="D283" s="127"/>
      <c r="E283" s="61" t="s">
        <v>425</v>
      </c>
      <c r="F283" s="106" t="s">
        <v>2119</v>
      </c>
      <c r="G283" s="120" t="s">
        <v>61</v>
      </c>
      <c r="H283" s="107">
        <v>5</v>
      </c>
      <c r="I283" s="343">
        <v>175</v>
      </c>
      <c r="J283" s="173" t="s">
        <v>57</v>
      </c>
      <c r="K283" s="107" t="s">
        <v>474</v>
      </c>
      <c r="L283" s="107" t="s">
        <v>2120</v>
      </c>
      <c r="M283" s="28" t="s">
        <v>67</v>
      </c>
      <c r="N283" s="27">
        <v>175</v>
      </c>
      <c r="O283" s="28" t="s">
        <v>1197</v>
      </c>
      <c r="P283" s="376">
        <v>44927</v>
      </c>
    </row>
    <row r="284" spans="1:16" s="17" customFormat="1" ht="62.25" hidden="1" customHeight="1">
      <c r="A284" s="112" t="s">
        <v>1202</v>
      </c>
      <c r="B284" s="112" t="s">
        <v>1202</v>
      </c>
      <c r="C284" s="106" t="s">
        <v>2121</v>
      </c>
      <c r="D284" s="98"/>
      <c r="E284" s="61" t="s">
        <v>425</v>
      </c>
      <c r="F284" s="106" t="s">
        <v>2122</v>
      </c>
      <c r="G284" s="120" t="s">
        <v>61</v>
      </c>
      <c r="H284" s="105">
        <v>45</v>
      </c>
      <c r="I284" s="340">
        <v>17505</v>
      </c>
      <c r="J284" s="173" t="s">
        <v>57</v>
      </c>
      <c r="K284" s="107" t="s">
        <v>79</v>
      </c>
      <c r="L284" s="105" t="s">
        <v>2123</v>
      </c>
      <c r="M284" s="28" t="s">
        <v>67</v>
      </c>
      <c r="N284" s="27">
        <v>17505</v>
      </c>
      <c r="O284" s="28" t="s">
        <v>1197</v>
      </c>
      <c r="P284" s="376">
        <v>44927</v>
      </c>
    </row>
    <row r="285" spans="1:16" s="17" customFormat="1" ht="61.5" hidden="1" customHeight="1">
      <c r="A285" s="112" t="s">
        <v>2045</v>
      </c>
      <c r="B285" s="112" t="s">
        <v>2045</v>
      </c>
      <c r="C285" s="103" t="s">
        <v>2124</v>
      </c>
      <c r="D285" s="104"/>
      <c r="E285" s="61" t="s">
        <v>525</v>
      </c>
      <c r="F285" s="103" t="s">
        <v>2125</v>
      </c>
      <c r="G285" s="120" t="s">
        <v>61</v>
      </c>
      <c r="H285" s="105" t="s">
        <v>2126</v>
      </c>
      <c r="I285" s="340">
        <v>80</v>
      </c>
      <c r="J285" s="28" t="s">
        <v>62</v>
      </c>
      <c r="K285" s="174" t="s">
        <v>474</v>
      </c>
      <c r="L285" s="105" t="s">
        <v>2127</v>
      </c>
      <c r="M285" s="28" t="s">
        <v>67</v>
      </c>
      <c r="N285" s="27">
        <v>80</v>
      </c>
      <c r="O285" s="28" t="s">
        <v>1197</v>
      </c>
      <c r="P285" s="376">
        <v>44927</v>
      </c>
    </row>
    <row r="286" spans="1:16" s="17" customFormat="1" ht="62.25" hidden="1" customHeight="1">
      <c r="A286" s="112" t="s">
        <v>1268</v>
      </c>
      <c r="B286" s="169" t="s">
        <v>1268</v>
      </c>
      <c r="C286" s="103" t="s">
        <v>2128</v>
      </c>
      <c r="D286" s="104"/>
      <c r="E286" s="61" t="s">
        <v>425</v>
      </c>
      <c r="F286" s="103" t="s">
        <v>2129</v>
      </c>
      <c r="G286" s="120" t="s">
        <v>61</v>
      </c>
      <c r="H286" s="105">
        <v>6</v>
      </c>
      <c r="I286" s="340">
        <v>492</v>
      </c>
      <c r="J286" s="28" t="s">
        <v>62</v>
      </c>
      <c r="K286" s="174" t="s">
        <v>79</v>
      </c>
      <c r="L286" s="104" t="s">
        <v>2130</v>
      </c>
      <c r="M286" s="28" t="s">
        <v>67</v>
      </c>
      <c r="N286" s="27">
        <v>492</v>
      </c>
      <c r="O286" s="28" t="s">
        <v>1197</v>
      </c>
      <c r="P286" s="376">
        <v>44927</v>
      </c>
    </row>
    <row r="287" spans="1:16" s="17" customFormat="1" ht="62.25" hidden="1" customHeight="1">
      <c r="A287" s="112" t="s">
        <v>2045</v>
      </c>
      <c r="B287" s="112" t="s">
        <v>2045</v>
      </c>
      <c r="C287" s="103" t="s">
        <v>2131</v>
      </c>
      <c r="D287" s="104"/>
      <c r="E287" s="61" t="s">
        <v>54</v>
      </c>
      <c r="F287" s="103" t="s">
        <v>2132</v>
      </c>
      <c r="G287" s="120" t="s">
        <v>61</v>
      </c>
      <c r="H287" s="105">
        <v>300</v>
      </c>
      <c r="I287" s="340">
        <v>8946</v>
      </c>
      <c r="J287" s="28" t="s">
        <v>62</v>
      </c>
      <c r="K287" s="174" t="s">
        <v>79</v>
      </c>
      <c r="L287" s="164" t="s">
        <v>2133</v>
      </c>
      <c r="M287" s="28" t="s">
        <v>67</v>
      </c>
      <c r="N287" s="27">
        <v>8946</v>
      </c>
      <c r="O287" s="28" t="s">
        <v>1197</v>
      </c>
      <c r="P287" s="376">
        <v>44927</v>
      </c>
    </row>
    <row r="288" spans="1:16" s="17" customFormat="1" ht="62.25" hidden="1" customHeight="1">
      <c r="A288" s="112" t="s">
        <v>1202</v>
      </c>
      <c r="B288" s="112" t="s">
        <v>1202</v>
      </c>
      <c r="C288" s="103" t="s">
        <v>2134</v>
      </c>
      <c r="D288" s="104"/>
      <c r="E288" s="61" t="s">
        <v>54</v>
      </c>
      <c r="F288" s="103" t="s">
        <v>2135</v>
      </c>
      <c r="G288" s="120" t="s">
        <v>61</v>
      </c>
      <c r="H288" s="105" t="s">
        <v>2136</v>
      </c>
      <c r="I288" s="340">
        <v>331.8</v>
      </c>
      <c r="J288" s="28" t="s">
        <v>57</v>
      </c>
      <c r="K288" s="174" t="s">
        <v>474</v>
      </c>
      <c r="L288" s="105" t="s">
        <v>2137</v>
      </c>
      <c r="M288" s="28" t="s">
        <v>67</v>
      </c>
      <c r="N288" s="27">
        <v>331.8</v>
      </c>
      <c r="O288" s="28" t="s">
        <v>1197</v>
      </c>
      <c r="P288" s="376">
        <v>44927</v>
      </c>
    </row>
    <row r="289" spans="1:16" s="17" customFormat="1" ht="62.25" hidden="1" customHeight="1">
      <c r="A289" s="112" t="s">
        <v>1202</v>
      </c>
      <c r="B289" s="112" t="s">
        <v>1202</v>
      </c>
      <c r="C289" s="106" t="s">
        <v>2138</v>
      </c>
      <c r="D289" s="98"/>
      <c r="E289" s="166" t="s">
        <v>369</v>
      </c>
      <c r="F289" s="106" t="s">
        <v>2139</v>
      </c>
      <c r="G289" s="120" t="s">
        <v>107</v>
      </c>
      <c r="H289" s="105">
        <v>2</v>
      </c>
      <c r="I289" s="340">
        <v>2390</v>
      </c>
      <c r="J289" s="173" t="s">
        <v>57</v>
      </c>
      <c r="K289" s="107" t="s">
        <v>474</v>
      </c>
      <c r="L289" s="107" t="s">
        <v>2140</v>
      </c>
      <c r="M289" s="28" t="s">
        <v>67</v>
      </c>
      <c r="N289" s="27">
        <v>2390</v>
      </c>
      <c r="O289" s="28" t="s">
        <v>1197</v>
      </c>
      <c r="P289" s="376">
        <v>44927</v>
      </c>
    </row>
    <row r="290" spans="1:16" s="17" customFormat="1" ht="62.25" hidden="1" customHeight="1">
      <c r="A290" s="112" t="s">
        <v>1202</v>
      </c>
      <c r="B290" s="112" t="s">
        <v>1202</v>
      </c>
      <c r="C290" s="106" t="s">
        <v>2141</v>
      </c>
      <c r="D290" s="98"/>
      <c r="E290" s="166" t="s">
        <v>84</v>
      </c>
      <c r="F290" s="106" t="s">
        <v>2142</v>
      </c>
      <c r="G290" s="120" t="s">
        <v>61</v>
      </c>
      <c r="H290" s="107">
        <v>25</v>
      </c>
      <c r="I290" s="343">
        <v>16735</v>
      </c>
      <c r="J290" s="173" t="s">
        <v>57</v>
      </c>
      <c r="K290" s="107" t="s">
        <v>79</v>
      </c>
      <c r="L290" s="107" t="s">
        <v>2143</v>
      </c>
      <c r="M290" s="28" t="s">
        <v>67</v>
      </c>
      <c r="N290" s="27">
        <v>16735</v>
      </c>
      <c r="O290" s="28" t="s">
        <v>1197</v>
      </c>
      <c r="P290" s="376">
        <v>44927</v>
      </c>
    </row>
    <row r="291" spans="1:16" s="17" customFormat="1" ht="62.25" hidden="1" customHeight="1">
      <c r="A291" s="112" t="s">
        <v>1202</v>
      </c>
      <c r="B291" s="112" t="s">
        <v>1202</v>
      </c>
      <c r="C291" s="106" t="s">
        <v>2144</v>
      </c>
      <c r="D291" s="98"/>
      <c r="E291" s="166" t="s">
        <v>425</v>
      </c>
      <c r="F291" s="106" t="s">
        <v>2145</v>
      </c>
      <c r="G291" s="120" t="s">
        <v>61</v>
      </c>
      <c r="H291" s="107">
        <v>10</v>
      </c>
      <c r="I291" s="343">
        <v>810</v>
      </c>
      <c r="J291" s="173" t="s">
        <v>57</v>
      </c>
      <c r="K291" s="107" t="s">
        <v>474</v>
      </c>
      <c r="L291" s="107" t="s">
        <v>2146</v>
      </c>
      <c r="M291" s="28" t="s">
        <v>67</v>
      </c>
      <c r="N291" s="27">
        <v>810</v>
      </c>
      <c r="O291" s="28" t="s">
        <v>1197</v>
      </c>
      <c r="P291" s="376">
        <v>44927</v>
      </c>
    </row>
    <row r="292" spans="1:16" s="17" customFormat="1" ht="62.25" hidden="1" customHeight="1">
      <c r="A292" s="112" t="s">
        <v>1202</v>
      </c>
      <c r="B292" s="112" t="s">
        <v>1202</v>
      </c>
      <c r="C292" s="106" t="s">
        <v>2147</v>
      </c>
      <c r="D292" s="98"/>
      <c r="E292" s="166" t="s">
        <v>425</v>
      </c>
      <c r="F292" s="106" t="s">
        <v>2148</v>
      </c>
      <c r="G292" s="120" t="s">
        <v>61</v>
      </c>
      <c r="H292" s="107">
        <v>1</v>
      </c>
      <c r="I292" s="343">
        <v>2850</v>
      </c>
      <c r="J292" s="173" t="s">
        <v>57</v>
      </c>
      <c r="K292" s="107" t="s">
        <v>79</v>
      </c>
      <c r="L292" s="107" t="s">
        <v>2149</v>
      </c>
      <c r="M292" s="28" t="s">
        <v>67</v>
      </c>
      <c r="N292" s="27">
        <v>2850</v>
      </c>
      <c r="O292" s="28" t="s">
        <v>1197</v>
      </c>
      <c r="P292" s="376">
        <v>44927</v>
      </c>
    </row>
    <row r="293" spans="1:16" s="17" customFormat="1" ht="71.25" hidden="1" customHeight="1">
      <c r="A293" s="112" t="s">
        <v>2150</v>
      </c>
      <c r="B293" s="112" t="s">
        <v>2150</v>
      </c>
      <c r="C293" s="103" t="s">
        <v>2151</v>
      </c>
      <c r="D293" s="104"/>
      <c r="E293" s="61" t="s">
        <v>425</v>
      </c>
      <c r="F293" s="103" t="s">
        <v>2152</v>
      </c>
      <c r="G293" s="120" t="s">
        <v>61</v>
      </c>
      <c r="H293" s="105">
        <v>1</v>
      </c>
      <c r="I293" s="340">
        <v>1960</v>
      </c>
      <c r="J293" s="28" t="s">
        <v>62</v>
      </c>
      <c r="K293" s="174" t="s">
        <v>474</v>
      </c>
      <c r="L293" s="164" t="s">
        <v>2153</v>
      </c>
      <c r="M293" s="28" t="s">
        <v>67</v>
      </c>
      <c r="N293" s="27">
        <v>1960</v>
      </c>
      <c r="O293" s="28" t="s">
        <v>1197</v>
      </c>
      <c r="P293" s="376">
        <v>44927</v>
      </c>
    </row>
    <row r="294" spans="1:16" s="17" customFormat="1" ht="77.25" hidden="1" customHeight="1">
      <c r="A294" s="112" t="s">
        <v>1404</v>
      </c>
      <c r="B294" s="169" t="s">
        <v>1404</v>
      </c>
      <c r="C294" s="103" t="s">
        <v>2154</v>
      </c>
      <c r="D294" s="104"/>
      <c r="E294" s="61" t="s">
        <v>425</v>
      </c>
      <c r="F294" s="100" t="s">
        <v>2155</v>
      </c>
      <c r="G294" s="120" t="s">
        <v>61</v>
      </c>
      <c r="H294" s="105">
        <v>1</v>
      </c>
      <c r="I294" s="340">
        <v>1521</v>
      </c>
      <c r="J294" s="28" t="s">
        <v>62</v>
      </c>
      <c r="K294" s="174" t="s">
        <v>474</v>
      </c>
      <c r="L294" s="105" t="s">
        <v>2156</v>
      </c>
      <c r="M294" s="28" t="s">
        <v>67</v>
      </c>
      <c r="N294" s="27">
        <v>1521</v>
      </c>
      <c r="O294" s="28" t="s">
        <v>1197</v>
      </c>
      <c r="P294" s="376">
        <v>44927</v>
      </c>
    </row>
    <row r="295" spans="1:16" s="17" customFormat="1" ht="72" hidden="1" customHeight="1">
      <c r="A295" s="112" t="s">
        <v>1391</v>
      </c>
      <c r="B295" s="169" t="s">
        <v>1391</v>
      </c>
      <c r="C295" s="103" t="s">
        <v>2157</v>
      </c>
      <c r="D295" s="104">
        <v>445995</v>
      </c>
      <c r="E295" s="61" t="s">
        <v>425</v>
      </c>
      <c r="F295" s="103" t="s">
        <v>2158</v>
      </c>
      <c r="G295" s="120" t="s">
        <v>399</v>
      </c>
      <c r="H295" s="105">
        <v>136</v>
      </c>
      <c r="I295" s="340">
        <v>690</v>
      </c>
      <c r="J295" s="28" t="s">
        <v>62</v>
      </c>
      <c r="K295" s="174" t="s">
        <v>63</v>
      </c>
      <c r="L295" s="105" t="s">
        <v>2159</v>
      </c>
      <c r="M295" s="28" t="s">
        <v>67</v>
      </c>
      <c r="N295" s="27">
        <v>989</v>
      </c>
      <c r="O295" s="28" t="s">
        <v>1197</v>
      </c>
      <c r="P295" s="376">
        <v>44927</v>
      </c>
    </row>
    <row r="296" spans="1:16" s="17" customFormat="1" ht="62.25" hidden="1" customHeight="1">
      <c r="A296" s="112" t="s">
        <v>1394</v>
      </c>
      <c r="B296" s="169" t="s">
        <v>1394</v>
      </c>
      <c r="C296" s="103" t="s">
        <v>2157</v>
      </c>
      <c r="D296" s="104">
        <v>445995</v>
      </c>
      <c r="E296" s="61" t="s">
        <v>425</v>
      </c>
      <c r="F296" s="103" t="s">
        <v>2158</v>
      </c>
      <c r="G296" s="120" t="s">
        <v>399</v>
      </c>
      <c r="H296" s="105">
        <v>98</v>
      </c>
      <c r="I296" s="340">
        <v>499</v>
      </c>
      <c r="J296" s="28" t="s">
        <v>62</v>
      </c>
      <c r="K296" s="174" t="s">
        <v>63</v>
      </c>
      <c r="L296" s="105" t="s">
        <v>2160</v>
      </c>
      <c r="M296" s="28" t="s">
        <v>67</v>
      </c>
      <c r="N296" s="27">
        <v>1570.9</v>
      </c>
      <c r="O296" s="28" t="s">
        <v>1197</v>
      </c>
      <c r="P296" s="376">
        <v>44927</v>
      </c>
    </row>
    <row r="297" spans="1:16" s="17" customFormat="1" ht="62.25" hidden="1" customHeight="1">
      <c r="A297" s="112" t="s">
        <v>1401</v>
      </c>
      <c r="B297" s="169" t="s">
        <v>1401</v>
      </c>
      <c r="C297" s="103" t="s">
        <v>2157</v>
      </c>
      <c r="D297" s="104">
        <v>445995</v>
      </c>
      <c r="E297" s="61" t="s">
        <v>425</v>
      </c>
      <c r="F297" s="103" t="s">
        <v>2158</v>
      </c>
      <c r="G297" s="120" t="s">
        <v>399</v>
      </c>
      <c r="H297" s="105">
        <v>300</v>
      </c>
      <c r="I297" s="340">
        <v>1533.4</v>
      </c>
      <c r="J297" s="28" t="s">
        <v>62</v>
      </c>
      <c r="K297" s="174" t="s">
        <v>63</v>
      </c>
      <c r="L297" s="105" t="s">
        <v>2161</v>
      </c>
      <c r="M297" s="28" t="s">
        <v>67</v>
      </c>
      <c r="N297" s="27">
        <v>2652</v>
      </c>
      <c r="O297" s="28" t="s">
        <v>1197</v>
      </c>
      <c r="P297" s="376">
        <v>44927</v>
      </c>
    </row>
    <row r="298" spans="1:16" s="17" customFormat="1" ht="45" hidden="1">
      <c r="A298" s="112" t="s">
        <v>1404</v>
      </c>
      <c r="B298" s="169" t="s">
        <v>1404</v>
      </c>
      <c r="C298" s="103" t="s">
        <v>2157</v>
      </c>
      <c r="D298" s="104">
        <v>445995</v>
      </c>
      <c r="E298" s="61" t="s">
        <v>425</v>
      </c>
      <c r="F298" s="103" t="s">
        <v>2158</v>
      </c>
      <c r="G298" s="120" t="s">
        <v>399</v>
      </c>
      <c r="H298" s="105">
        <v>108</v>
      </c>
      <c r="I298" s="340">
        <v>552.1</v>
      </c>
      <c r="J298" s="28" t="s">
        <v>62</v>
      </c>
      <c r="K298" s="174" t="s">
        <v>63</v>
      </c>
      <c r="L298" s="105" t="s">
        <v>152</v>
      </c>
      <c r="M298" s="28" t="s">
        <v>153</v>
      </c>
      <c r="N298" s="27"/>
      <c r="O298" s="28" t="s">
        <v>1197</v>
      </c>
      <c r="P298" s="376">
        <v>44927</v>
      </c>
    </row>
    <row r="299" spans="1:16" s="17" customFormat="1" ht="65.25" hidden="1" customHeight="1">
      <c r="A299" s="112" t="s">
        <v>1590</v>
      </c>
      <c r="B299" s="112" t="s">
        <v>1590</v>
      </c>
      <c r="C299" s="103" t="s">
        <v>2157</v>
      </c>
      <c r="D299" s="104">
        <v>445995</v>
      </c>
      <c r="E299" s="61" t="s">
        <v>425</v>
      </c>
      <c r="F299" s="103" t="s">
        <v>2158</v>
      </c>
      <c r="G299" s="120" t="s">
        <v>399</v>
      </c>
      <c r="H299" s="105">
        <v>192</v>
      </c>
      <c r="I299" s="340">
        <v>982.5</v>
      </c>
      <c r="J299" s="28" t="s">
        <v>62</v>
      </c>
      <c r="K299" s="174" t="s">
        <v>63</v>
      </c>
      <c r="L299" s="105" t="s">
        <v>2162</v>
      </c>
      <c r="M299" s="28" t="s">
        <v>67</v>
      </c>
      <c r="N299" s="27">
        <v>224.55</v>
      </c>
      <c r="O299" s="28" t="s">
        <v>1197</v>
      </c>
      <c r="P299" s="376">
        <v>44927</v>
      </c>
    </row>
    <row r="300" spans="1:16" s="17" customFormat="1" ht="64.5" hidden="1" customHeight="1">
      <c r="A300" s="112" t="s">
        <v>1407</v>
      </c>
      <c r="B300" s="112" t="s">
        <v>1407</v>
      </c>
      <c r="C300" s="103" t="s">
        <v>2157</v>
      </c>
      <c r="D300" s="104">
        <v>445995</v>
      </c>
      <c r="E300" s="61" t="s">
        <v>425</v>
      </c>
      <c r="F300" s="103" t="s">
        <v>2158</v>
      </c>
      <c r="G300" s="120" t="s">
        <v>399</v>
      </c>
      <c r="H300" s="105">
        <v>170</v>
      </c>
      <c r="I300" s="340">
        <v>873.84</v>
      </c>
      <c r="J300" s="28" t="s">
        <v>62</v>
      </c>
      <c r="K300" s="174" t="s">
        <v>63</v>
      </c>
      <c r="L300" s="164" t="s">
        <v>152</v>
      </c>
      <c r="M300" s="28" t="s">
        <v>153</v>
      </c>
      <c r="N300" s="27"/>
      <c r="O300" s="28" t="s">
        <v>1197</v>
      </c>
      <c r="P300" s="376">
        <v>44927</v>
      </c>
    </row>
    <row r="301" spans="1:16" s="17" customFormat="1" ht="80.25" hidden="1" customHeight="1">
      <c r="A301" s="112" t="s">
        <v>2163</v>
      </c>
      <c r="B301" s="112" t="s">
        <v>2163</v>
      </c>
      <c r="C301" s="106" t="s">
        <v>2157</v>
      </c>
      <c r="D301" s="98">
        <v>445995</v>
      </c>
      <c r="E301" s="61" t="s">
        <v>425</v>
      </c>
      <c r="F301" s="106" t="s">
        <v>2158</v>
      </c>
      <c r="G301" s="120" t="s">
        <v>399</v>
      </c>
      <c r="H301" s="105">
        <v>206</v>
      </c>
      <c r="I301" s="340">
        <v>1052.1600000000001</v>
      </c>
      <c r="J301" s="28" t="s">
        <v>62</v>
      </c>
      <c r="K301" s="107" t="s">
        <v>63</v>
      </c>
      <c r="L301" s="105" t="s">
        <v>152</v>
      </c>
      <c r="M301" s="28" t="s">
        <v>153</v>
      </c>
      <c r="N301" s="27"/>
      <c r="O301" s="28" t="s">
        <v>1197</v>
      </c>
      <c r="P301" s="376">
        <v>44927</v>
      </c>
    </row>
    <row r="302" spans="1:16" s="17" customFormat="1" ht="62.25" hidden="1" customHeight="1">
      <c r="A302" s="112" t="s">
        <v>1430</v>
      </c>
      <c r="B302" s="169" t="s">
        <v>1430</v>
      </c>
      <c r="C302" s="103" t="s">
        <v>2157</v>
      </c>
      <c r="D302" s="104">
        <v>445995</v>
      </c>
      <c r="E302" s="61" t="s">
        <v>425</v>
      </c>
      <c r="F302" s="103" t="s">
        <v>2158</v>
      </c>
      <c r="G302" s="120" t="s">
        <v>399</v>
      </c>
      <c r="H302" s="105">
        <v>82</v>
      </c>
      <c r="I302" s="340">
        <v>414.4</v>
      </c>
      <c r="J302" s="28" t="s">
        <v>62</v>
      </c>
      <c r="K302" s="174" t="s">
        <v>63</v>
      </c>
      <c r="L302" s="105" t="s">
        <v>152</v>
      </c>
      <c r="M302" s="28" t="s">
        <v>153</v>
      </c>
      <c r="N302" s="27"/>
      <c r="O302" s="28" t="s">
        <v>1197</v>
      </c>
      <c r="P302" s="376">
        <v>44927</v>
      </c>
    </row>
    <row r="303" spans="1:16" s="17" customFormat="1" ht="62.25" hidden="1" customHeight="1">
      <c r="A303" s="112" t="s">
        <v>1442</v>
      </c>
      <c r="B303" s="112" t="s">
        <v>1442</v>
      </c>
      <c r="C303" s="106" t="s">
        <v>2157</v>
      </c>
      <c r="D303" s="98">
        <v>445995</v>
      </c>
      <c r="E303" s="61" t="s">
        <v>425</v>
      </c>
      <c r="F303" s="106" t="s">
        <v>2158</v>
      </c>
      <c r="G303" s="120" t="s">
        <v>399</v>
      </c>
      <c r="H303" s="105">
        <v>70</v>
      </c>
      <c r="I303" s="340">
        <v>359.52</v>
      </c>
      <c r="J303" s="28" t="s">
        <v>62</v>
      </c>
      <c r="K303" s="107" t="s">
        <v>63</v>
      </c>
      <c r="L303" s="107" t="s">
        <v>2164</v>
      </c>
      <c r="M303" s="28" t="s">
        <v>67</v>
      </c>
      <c r="N303" s="27">
        <v>888.48</v>
      </c>
      <c r="O303" s="28" t="s">
        <v>1197</v>
      </c>
      <c r="P303" s="376">
        <v>44927</v>
      </c>
    </row>
    <row r="304" spans="1:16" s="17" customFormat="1" ht="62.25" hidden="1" customHeight="1">
      <c r="A304" s="112" t="s">
        <v>1445</v>
      </c>
      <c r="B304" s="112" t="s">
        <v>1445</v>
      </c>
      <c r="C304" s="106" t="s">
        <v>2157</v>
      </c>
      <c r="D304" s="98">
        <v>445995</v>
      </c>
      <c r="E304" s="61" t="s">
        <v>425</v>
      </c>
      <c r="F304" s="106" t="s">
        <v>2158</v>
      </c>
      <c r="G304" s="120" t="s">
        <v>399</v>
      </c>
      <c r="H304" s="105">
        <v>134</v>
      </c>
      <c r="I304" s="340">
        <v>689.5</v>
      </c>
      <c r="J304" s="28" t="s">
        <v>62</v>
      </c>
      <c r="K304" s="107" t="s">
        <v>63</v>
      </c>
      <c r="L304" s="105" t="s">
        <v>152</v>
      </c>
      <c r="M304" s="28" t="s">
        <v>153</v>
      </c>
      <c r="N304" s="27"/>
      <c r="O304" s="28" t="s">
        <v>1197</v>
      </c>
      <c r="P304" s="376">
        <v>44927</v>
      </c>
    </row>
    <row r="305" spans="1:16" s="17" customFormat="1" ht="62.25" hidden="1" customHeight="1">
      <c r="A305" s="112" t="s">
        <v>1451</v>
      </c>
      <c r="B305" s="112" t="s">
        <v>1451</v>
      </c>
      <c r="C305" s="103" t="s">
        <v>2157</v>
      </c>
      <c r="D305" s="104">
        <v>445995</v>
      </c>
      <c r="E305" s="61" t="s">
        <v>425</v>
      </c>
      <c r="F305" s="103" t="s">
        <v>2158</v>
      </c>
      <c r="G305" s="120" t="s">
        <v>399</v>
      </c>
      <c r="H305" s="105">
        <v>224</v>
      </c>
      <c r="I305" s="340">
        <v>1140.56</v>
      </c>
      <c r="J305" s="28" t="s">
        <v>62</v>
      </c>
      <c r="K305" s="174" t="s">
        <v>63</v>
      </c>
      <c r="L305" s="105" t="s">
        <v>2165</v>
      </c>
      <c r="M305" s="28" t="s">
        <v>67</v>
      </c>
      <c r="N305" s="27">
        <v>5081.3999999999996</v>
      </c>
      <c r="O305" s="28" t="s">
        <v>1197</v>
      </c>
      <c r="P305" s="376">
        <v>44927</v>
      </c>
    </row>
    <row r="306" spans="1:16" s="17" customFormat="1" ht="62.25" hidden="1" customHeight="1">
      <c r="A306" s="112" t="s">
        <v>1368</v>
      </c>
      <c r="B306" s="112" t="s">
        <v>1368</v>
      </c>
      <c r="C306" s="103" t="s">
        <v>2157</v>
      </c>
      <c r="D306" s="104">
        <v>445995</v>
      </c>
      <c r="E306" s="61" t="s">
        <v>425</v>
      </c>
      <c r="F306" s="103" t="s">
        <v>2158</v>
      </c>
      <c r="G306" s="120" t="s">
        <v>399</v>
      </c>
      <c r="H306" s="105">
        <v>680</v>
      </c>
      <c r="I306" s="340">
        <v>3477</v>
      </c>
      <c r="J306" s="28" t="s">
        <v>62</v>
      </c>
      <c r="K306" s="174" t="s">
        <v>63</v>
      </c>
      <c r="L306" s="105" t="s">
        <v>2166</v>
      </c>
      <c r="M306" s="28" t="s">
        <v>67</v>
      </c>
      <c r="N306" s="27">
        <v>2212.98</v>
      </c>
      <c r="O306" s="28" t="s">
        <v>1197</v>
      </c>
      <c r="P306" s="376">
        <v>44927</v>
      </c>
    </row>
    <row r="307" spans="1:16" s="17" customFormat="1" ht="62.25" hidden="1" customHeight="1">
      <c r="A307" s="112" t="s">
        <v>2167</v>
      </c>
      <c r="B307" s="169" t="s">
        <v>2167</v>
      </c>
      <c r="C307" s="103" t="s">
        <v>2157</v>
      </c>
      <c r="D307" s="104">
        <v>445995</v>
      </c>
      <c r="E307" s="61" t="s">
        <v>425</v>
      </c>
      <c r="F307" s="103" t="s">
        <v>2158</v>
      </c>
      <c r="G307" s="120" t="s">
        <v>399</v>
      </c>
      <c r="H307" s="105">
        <v>196</v>
      </c>
      <c r="I307" s="340">
        <v>1000</v>
      </c>
      <c r="J307" s="28" t="s">
        <v>62</v>
      </c>
      <c r="K307" s="174" t="s">
        <v>63</v>
      </c>
      <c r="L307" s="105" t="s">
        <v>152</v>
      </c>
      <c r="M307" s="28" t="s">
        <v>153</v>
      </c>
      <c r="N307" s="27"/>
      <c r="O307" s="28" t="s">
        <v>1197</v>
      </c>
      <c r="P307" s="376">
        <v>44927</v>
      </c>
    </row>
    <row r="308" spans="1:16" s="17" customFormat="1" ht="62.25" hidden="1" customHeight="1">
      <c r="A308" s="112" t="s">
        <v>1272</v>
      </c>
      <c r="B308" s="351" t="s">
        <v>1272</v>
      </c>
      <c r="C308" s="106" t="s">
        <v>2157</v>
      </c>
      <c r="D308" s="98">
        <v>445995</v>
      </c>
      <c r="E308" s="61" t="s">
        <v>425</v>
      </c>
      <c r="F308" s="106" t="s">
        <v>2158</v>
      </c>
      <c r="G308" s="120" t="s">
        <v>399</v>
      </c>
      <c r="H308" s="105">
        <v>344</v>
      </c>
      <c r="I308" s="340">
        <v>1758.79</v>
      </c>
      <c r="J308" s="28" t="s">
        <v>62</v>
      </c>
      <c r="K308" s="113" t="s">
        <v>63</v>
      </c>
      <c r="L308" s="105" t="s">
        <v>2168</v>
      </c>
      <c r="M308" s="28" t="s">
        <v>67</v>
      </c>
      <c r="N308" s="27">
        <v>1532</v>
      </c>
      <c r="O308" s="28" t="s">
        <v>1197</v>
      </c>
      <c r="P308" s="376">
        <v>44927</v>
      </c>
    </row>
    <row r="309" spans="1:16" s="17" customFormat="1" ht="62.25" hidden="1" customHeight="1">
      <c r="A309" s="112" t="s">
        <v>1456</v>
      </c>
      <c r="B309" s="112" t="s">
        <v>1456</v>
      </c>
      <c r="C309" s="106" t="s">
        <v>2157</v>
      </c>
      <c r="D309" s="98">
        <v>445995</v>
      </c>
      <c r="E309" s="61" t="s">
        <v>425</v>
      </c>
      <c r="F309" s="106" t="s">
        <v>2158</v>
      </c>
      <c r="G309" s="120" t="s">
        <v>399</v>
      </c>
      <c r="H309" s="105">
        <v>148</v>
      </c>
      <c r="I309" s="340">
        <v>756</v>
      </c>
      <c r="J309" s="28" t="s">
        <v>62</v>
      </c>
      <c r="K309" s="107" t="s">
        <v>63</v>
      </c>
      <c r="L309" s="105" t="s">
        <v>2169</v>
      </c>
      <c r="M309" s="28" t="s">
        <v>67</v>
      </c>
      <c r="N309" s="27">
        <v>1250.7</v>
      </c>
      <c r="O309" s="28" t="s">
        <v>1197</v>
      </c>
      <c r="P309" s="376">
        <v>44927</v>
      </c>
    </row>
    <row r="310" spans="1:16" s="17" customFormat="1" ht="62.25" hidden="1" customHeight="1">
      <c r="A310" s="112" t="s">
        <v>1464</v>
      </c>
      <c r="B310" s="112" t="s">
        <v>1464</v>
      </c>
      <c r="C310" s="106" t="s">
        <v>2157</v>
      </c>
      <c r="D310" s="98">
        <v>445995</v>
      </c>
      <c r="E310" s="61" t="s">
        <v>425</v>
      </c>
      <c r="F310" s="106" t="s">
        <v>2158</v>
      </c>
      <c r="G310" s="120" t="s">
        <v>399</v>
      </c>
      <c r="H310" s="105">
        <v>212</v>
      </c>
      <c r="I310" s="340">
        <v>1080</v>
      </c>
      <c r="J310" s="28" t="s">
        <v>62</v>
      </c>
      <c r="K310" s="113" t="s">
        <v>63</v>
      </c>
      <c r="L310" s="105" t="s">
        <v>2170</v>
      </c>
      <c r="M310" s="28" t="s">
        <v>67</v>
      </c>
      <c r="N310" s="27">
        <v>1560</v>
      </c>
      <c r="O310" s="28" t="s">
        <v>1197</v>
      </c>
      <c r="P310" s="376">
        <v>44927</v>
      </c>
    </row>
    <row r="311" spans="1:16" s="17" customFormat="1" ht="62.25" hidden="1" customHeight="1">
      <c r="A311" s="112" t="s">
        <v>1361</v>
      </c>
      <c r="B311" s="112" t="s">
        <v>1361</v>
      </c>
      <c r="C311" s="103" t="s">
        <v>2157</v>
      </c>
      <c r="D311" s="104">
        <v>445995</v>
      </c>
      <c r="E311" s="61" t="s">
        <v>425</v>
      </c>
      <c r="F311" s="103" t="s">
        <v>2158</v>
      </c>
      <c r="G311" s="120" t="s">
        <v>399</v>
      </c>
      <c r="H311" s="105">
        <v>118</v>
      </c>
      <c r="I311" s="340">
        <v>598.79999999999995</v>
      </c>
      <c r="J311" s="28" t="s">
        <v>62</v>
      </c>
      <c r="K311" s="174" t="s">
        <v>63</v>
      </c>
      <c r="L311" s="105" t="s">
        <v>2171</v>
      </c>
      <c r="M311" s="28" t="s">
        <v>67</v>
      </c>
      <c r="N311" s="27">
        <v>994.08</v>
      </c>
      <c r="O311" s="28" t="s">
        <v>1197</v>
      </c>
      <c r="P311" s="376">
        <v>44927</v>
      </c>
    </row>
    <row r="312" spans="1:16" s="17" customFormat="1" ht="45" hidden="1">
      <c r="A312" s="112" t="s">
        <v>1472</v>
      </c>
      <c r="B312" s="112" t="s">
        <v>1472</v>
      </c>
      <c r="C312" s="103" t="s">
        <v>2157</v>
      </c>
      <c r="D312" s="104">
        <v>445995</v>
      </c>
      <c r="E312" s="61" t="s">
        <v>425</v>
      </c>
      <c r="F312" s="103" t="s">
        <v>2158</v>
      </c>
      <c r="G312" s="120" t="s">
        <v>399</v>
      </c>
      <c r="H312" s="105">
        <v>160</v>
      </c>
      <c r="I312" s="340">
        <v>821.52</v>
      </c>
      <c r="J312" s="28" t="s">
        <v>62</v>
      </c>
      <c r="K312" s="174" t="s">
        <v>63</v>
      </c>
      <c r="L312" s="105" t="s">
        <v>2172</v>
      </c>
      <c r="M312" s="28" t="s">
        <v>67</v>
      </c>
      <c r="N312" s="27">
        <v>754.32</v>
      </c>
      <c r="O312" s="28" t="s">
        <v>1197</v>
      </c>
      <c r="P312" s="376">
        <v>44927</v>
      </c>
    </row>
    <row r="313" spans="1:16" s="17" customFormat="1" ht="62.25" hidden="1" customHeight="1">
      <c r="A313" s="112" t="s">
        <v>1210</v>
      </c>
      <c r="B313" s="112" t="s">
        <v>1210</v>
      </c>
      <c r="C313" s="103" t="s">
        <v>2157</v>
      </c>
      <c r="D313" s="104">
        <v>445995</v>
      </c>
      <c r="E313" s="61" t="s">
        <v>425</v>
      </c>
      <c r="F313" s="103" t="s">
        <v>2158</v>
      </c>
      <c r="G313" s="120" t="s">
        <v>399</v>
      </c>
      <c r="H313" s="105">
        <v>162</v>
      </c>
      <c r="I313" s="340">
        <v>823.5</v>
      </c>
      <c r="J313" s="28" t="s">
        <v>62</v>
      </c>
      <c r="K313" s="174" t="s">
        <v>63</v>
      </c>
      <c r="L313" s="105" t="s">
        <v>152</v>
      </c>
      <c r="M313" s="28" t="s">
        <v>153</v>
      </c>
      <c r="N313" s="27"/>
      <c r="O313" s="28" t="s">
        <v>1197</v>
      </c>
      <c r="P313" s="376">
        <v>44927</v>
      </c>
    </row>
    <row r="314" spans="1:16" s="17" customFormat="1" ht="62.25" hidden="1" customHeight="1">
      <c r="A314" s="112" t="s">
        <v>1210</v>
      </c>
      <c r="B314" s="112" t="s">
        <v>1210</v>
      </c>
      <c r="C314" s="103" t="s">
        <v>2157</v>
      </c>
      <c r="D314" s="104">
        <v>445995</v>
      </c>
      <c r="E314" s="61" t="s">
        <v>425</v>
      </c>
      <c r="F314" s="103" t="s">
        <v>2158</v>
      </c>
      <c r="G314" s="120" t="s">
        <v>399</v>
      </c>
      <c r="H314" s="105">
        <v>180</v>
      </c>
      <c r="I314" s="340">
        <v>988.2</v>
      </c>
      <c r="J314" s="28" t="s">
        <v>62</v>
      </c>
      <c r="K314" s="174" t="s">
        <v>63</v>
      </c>
      <c r="L314" s="105" t="s">
        <v>2173</v>
      </c>
      <c r="M314" s="28" t="s">
        <v>67</v>
      </c>
      <c r="N314" s="27">
        <v>988.2</v>
      </c>
      <c r="O314" s="28" t="s">
        <v>1197</v>
      </c>
      <c r="P314" s="376">
        <v>44927</v>
      </c>
    </row>
    <row r="315" spans="1:16" s="17" customFormat="1" ht="62.25" hidden="1" customHeight="1">
      <c r="A315" s="112" t="s">
        <v>1477</v>
      </c>
      <c r="B315" s="112" t="s">
        <v>1477</v>
      </c>
      <c r="C315" s="106" t="s">
        <v>2157</v>
      </c>
      <c r="D315" s="98">
        <v>445995</v>
      </c>
      <c r="E315" s="61" t="s">
        <v>425</v>
      </c>
      <c r="F315" s="106" t="s">
        <v>2158</v>
      </c>
      <c r="G315" s="120" t="s">
        <v>399</v>
      </c>
      <c r="H315" s="107">
        <v>100</v>
      </c>
      <c r="I315" s="343">
        <v>511.2</v>
      </c>
      <c r="J315" s="28" t="s">
        <v>62</v>
      </c>
      <c r="K315" s="107" t="s">
        <v>63</v>
      </c>
      <c r="L315" s="164" t="s">
        <v>152</v>
      </c>
      <c r="M315" s="28" t="s">
        <v>153</v>
      </c>
      <c r="N315" s="27"/>
      <c r="O315" s="28" t="s">
        <v>1197</v>
      </c>
      <c r="P315" s="376">
        <v>44927</v>
      </c>
    </row>
    <row r="316" spans="1:16" s="17" customFormat="1" ht="62.25" hidden="1" customHeight="1">
      <c r="A316" s="112" t="s">
        <v>2174</v>
      </c>
      <c r="B316" s="112" t="s">
        <v>2174</v>
      </c>
      <c r="C316" s="106" t="s">
        <v>2157</v>
      </c>
      <c r="D316" s="98">
        <v>445995</v>
      </c>
      <c r="E316" s="61" t="s">
        <v>425</v>
      </c>
      <c r="F316" s="106" t="s">
        <v>2158</v>
      </c>
      <c r="G316" s="120" t="s">
        <v>399</v>
      </c>
      <c r="H316" s="105">
        <v>82</v>
      </c>
      <c r="I316" s="340">
        <v>418.32</v>
      </c>
      <c r="J316" s="28" t="s">
        <v>62</v>
      </c>
      <c r="K316" s="107" t="s">
        <v>63</v>
      </c>
      <c r="L316" s="105" t="s">
        <v>152</v>
      </c>
      <c r="M316" s="28" t="s">
        <v>153</v>
      </c>
      <c r="N316" s="27"/>
      <c r="O316" s="28" t="s">
        <v>1197</v>
      </c>
      <c r="P316" s="376">
        <v>44927</v>
      </c>
    </row>
    <row r="317" spans="1:16" s="17" customFormat="1" ht="62.25" hidden="1" customHeight="1">
      <c r="A317" s="112" t="s">
        <v>1836</v>
      </c>
      <c r="B317" s="112" t="s">
        <v>1836</v>
      </c>
      <c r="C317" s="62" t="s">
        <v>2157</v>
      </c>
      <c r="D317" s="239">
        <v>445995</v>
      </c>
      <c r="E317" s="61" t="s">
        <v>425</v>
      </c>
      <c r="F317" s="62" t="s">
        <v>2158</v>
      </c>
      <c r="G317" s="120" t="s">
        <v>399</v>
      </c>
      <c r="H317" s="105">
        <v>98</v>
      </c>
      <c r="I317" s="348">
        <v>505.56</v>
      </c>
      <c r="J317" s="28" t="s">
        <v>62</v>
      </c>
      <c r="K317" s="174" t="s">
        <v>63</v>
      </c>
      <c r="L317" s="105" t="s">
        <v>2175</v>
      </c>
      <c r="M317" s="28" t="s">
        <v>67</v>
      </c>
      <c r="N317" s="27">
        <v>1076.6400000000001</v>
      </c>
      <c r="O317" s="28" t="s">
        <v>1197</v>
      </c>
      <c r="P317" s="376">
        <v>44927</v>
      </c>
    </row>
    <row r="318" spans="1:16" s="17" customFormat="1" ht="62.25" hidden="1" customHeight="1">
      <c r="A318" s="112" t="s">
        <v>1202</v>
      </c>
      <c r="B318" s="112" t="s">
        <v>1202</v>
      </c>
      <c r="C318" s="62" t="s">
        <v>2176</v>
      </c>
      <c r="D318" s="127"/>
      <c r="E318" s="61" t="s">
        <v>425</v>
      </c>
      <c r="F318" s="62" t="s">
        <v>2177</v>
      </c>
      <c r="G318" s="178" t="s">
        <v>61</v>
      </c>
      <c r="H318" s="170" t="s">
        <v>2178</v>
      </c>
      <c r="I318" s="348">
        <v>717</v>
      </c>
      <c r="J318" s="28" t="s">
        <v>57</v>
      </c>
      <c r="K318" s="174" t="s">
        <v>474</v>
      </c>
      <c r="L318" s="174" t="s">
        <v>2179</v>
      </c>
      <c r="M318" s="28" t="s">
        <v>67</v>
      </c>
      <c r="N318" s="27">
        <v>717</v>
      </c>
      <c r="O318" s="28" t="s">
        <v>1197</v>
      </c>
      <c r="P318" s="376">
        <v>44927</v>
      </c>
    </row>
    <row r="319" spans="1:16" s="17" customFormat="1" ht="62.25" hidden="1" customHeight="1">
      <c r="A319" s="112" t="s">
        <v>1202</v>
      </c>
      <c r="B319" s="112" t="s">
        <v>1202</v>
      </c>
      <c r="C319" s="380" t="s">
        <v>2180</v>
      </c>
      <c r="D319" s="98">
        <v>27456</v>
      </c>
      <c r="E319" s="61" t="s">
        <v>315</v>
      </c>
      <c r="F319" s="106" t="s">
        <v>322</v>
      </c>
      <c r="G319" s="120" t="s">
        <v>1687</v>
      </c>
      <c r="H319" s="356">
        <v>2</v>
      </c>
      <c r="I319" s="343">
        <v>1800</v>
      </c>
      <c r="J319" s="173" t="s">
        <v>62</v>
      </c>
      <c r="K319" s="107" t="s">
        <v>79</v>
      </c>
      <c r="L319" s="105" t="s">
        <v>152</v>
      </c>
      <c r="M319" s="28" t="s">
        <v>153</v>
      </c>
      <c r="N319" s="27"/>
      <c r="O319" s="28" t="s">
        <v>1197</v>
      </c>
      <c r="P319" s="376">
        <v>44927</v>
      </c>
    </row>
    <row r="320" spans="1:16" s="17" customFormat="1" ht="62.25" hidden="1" customHeight="1">
      <c r="A320" s="112" t="s">
        <v>1311</v>
      </c>
      <c r="B320" s="169" t="s">
        <v>1311</v>
      </c>
      <c r="C320" s="103" t="s">
        <v>2181</v>
      </c>
      <c r="D320" s="104"/>
      <c r="E320" s="61" t="s">
        <v>425</v>
      </c>
      <c r="F320" s="103" t="s">
        <v>2182</v>
      </c>
      <c r="G320" s="120" t="s">
        <v>61</v>
      </c>
      <c r="H320" s="105">
        <v>10</v>
      </c>
      <c r="I320" s="340">
        <v>269.10000000000002</v>
      </c>
      <c r="J320" s="28" t="s">
        <v>62</v>
      </c>
      <c r="K320" s="174" t="s">
        <v>474</v>
      </c>
      <c r="L320" s="164" t="s">
        <v>2183</v>
      </c>
      <c r="M320" s="28" t="s">
        <v>67</v>
      </c>
      <c r="N320" s="27">
        <v>269.10000000000002</v>
      </c>
      <c r="O320" s="28" t="s">
        <v>1197</v>
      </c>
      <c r="P320" s="376">
        <v>44927</v>
      </c>
    </row>
    <row r="321" spans="1:16" s="17" customFormat="1" ht="62.25" hidden="1" customHeight="1">
      <c r="A321" s="112" t="s">
        <v>1202</v>
      </c>
      <c r="B321" s="112" t="s">
        <v>1202</v>
      </c>
      <c r="C321" s="106" t="s">
        <v>2184</v>
      </c>
      <c r="D321" s="98">
        <v>300935</v>
      </c>
      <c r="E321" s="166" t="s">
        <v>525</v>
      </c>
      <c r="F321" s="106" t="s">
        <v>1858</v>
      </c>
      <c r="G321" s="120" t="s">
        <v>61</v>
      </c>
      <c r="H321" s="107" t="s">
        <v>2185</v>
      </c>
      <c r="I321" s="343">
        <v>20000</v>
      </c>
      <c r="J321" s="173" t="s">
        <v>57</v>
      </c>
      <c r="K321" s="107" t="s">
        <v>79</v>
      </c>
      <c r="L321" s="107" t="s">
        <v>2186</v>
      </c>
      <c r="M321" s="28" t="s">
        <v>67</v>
      </c>
      <c r="N321" s="27">
        <v>3816</v>
      </c>
      <c r="O321" s="28" t="s">
        <v>1197</v>
      </c>
      <c r="P321" s="376">
        <v>44927</v>
      </c>
    </row>
    <row r="322" spans="1:16" s="17" customFormat="1" ht="62.25" hidden="1" customHeight="1">
      <c r="A322" s="112" t="s">
        <v>1828</v>
      </c>
      <c r="B322" s="112" t="s">
        <v>1828</v>
      </c>
      <c r="C322" s="103" t="s">
        <v>2187</v>
      </c>
      <c r="D322" s="104"/>
      <c r="E322" s="61" t="s">
        <v>425</v>
      </c>
      <c r="F322" s="103" t="s">
        <v>2188</v>
      </c>
      <c r="G322" s="120" t="s">
        <v>61</v>
      </c>
      <c r="H322" s="105">
        <v>2</v>
      </c>
      <c r="I322" s="340">
        <v>240</v>
      </c>
      <c r="J322" s="28" t="s">
        <v>62</v>
      </c>
      <c r="K322" s="174" t="s">
        <v>79</v>
      </c>
      <c r="L322" s="105" t="s">
        <v>2189</v>
      </c>
      <c r="M322" s="28" t="s">
        <v>67</v>
      </c>
      <c r="N322" s="27">
        <v>240</v>
      </c>
      <c r="O322" s="28" t="s">
        <v>1197</v>
      </c>
      <c r="P322" s="376">
        <v>44927</v>
      </c>
    </row>
    <row r="323" spans="1:16" s="17" customFormat="1" ht="180" hidden="1">
      <c r="A323" s="112" t="s">
        <v>1202</v>
      </c>
      <c r="B323" s="112" t="s">
        <v>1202</v>
      </c>
      <c r="C323" s="106" t="s">
        <v>2190</v>
      </c>
      <c r="D323" s="98"/>
      <c r="E323" s="166" t="s">
        <v>525</v>
      </c>
      <c r="F323" s="106" t="s">
        <v>2191</v>
      </c>
      <c r="G323" s="120" t="s">
        <v>61</v>
      </c>
      <c r="H323" s="105" t="s">
        <v>2192</v>
      </c>
      <c r="I323" s="343">
        <v>7374</v>
      </c>
      <c r="J323" s="173" t="s">
        <v>57</v>
      </c>
      <c r="K323" s="107" t="s">
        <v>79</v>
      </c>
      <c r="L323" s="107" t="s">
        <v>2193</v>
      </c>
      <c r="M323" s="28" t="s">
        <v>67</v>
      </c>
      <c r="N323" s="27">
        <v>7374</v>
      </c>
      <c r="O323" s="28" t="s">
        <v>1197</v>
      </c>
      <c r="P323" s="376">
        <v>44927</v>
      </c>
    </row>
    <row r="324" spans="1:16" s="17" customFormat="1" ht="62.25" hidden="1" customHeight="1">
      <c r="A324" s="112" t="s">
        <v>1206</v>
      </c>
      <c r="B324" s="112" t="s">
        <v>1206</v>
      </c>
      <c r="C324" s="103" t="s">
        <v>2194</v>
      </c>
      <c r="D324" s="104"/>
      <c r="E324" s="61" t="s">
        <v>369</v>
      </c>
      <c r="F324" s="103" t="s">
        <v>2195</v>
      </c>
      <c r="G324" s="120" t="s">
        <v>61</v>
      </c>
      <c r="H324" s="105">
        <v>1</v>
      </c>
      <c r="I324" s="340">
        <v>1936.12</v>
      </c>
      <c r="J324" s="28" t="s">
        <v>62</v>
      </c>
      <c r="K324" s="174" t="s">
        <v>79</v>
      </c>
      <c r="L324" s="164" t="s">
        <v>2196</v>
      </c>
      <c r="M324" s="28" t="s">
        <v>67</v>
      </c>
      <c r="N324" s="27">
        <v>1936.12</v>
      </c>
      <c r="O324" s="28" t="s">
        <v>1197</v>
      </c>
      <c r="P324" s="376">
        <v>44927</v>
      </c>
    </row>
    <row r="325" spans="1:16" s="17" customFormat="1" ht="62.25" hidden="1" customHeight="1">
      <c r="A325" s="112" t="s">
        <v>1202</v>
      </c>
      <c r="B325" s="112" t="s">
        <v>1202</v>
      </c>
      <c r="C325" s="106" t="s">
        <v>2197</v>
      </c>
      <c r="D325" s="98"/>
      <c r="E325" s="166" t="s">
        <v>369</v>
      </c>
      <c r="F325" s="106" t="s">
        <v>2198</v>
      </c>
      <c r="G325" s="120" t="s">
        <v>61</v>
      </c>
      <c r="H325" s="105">
        <v>5</v>
      </c>
      <c r="I325" s="343">
        <v>467.5</v>
      </c>
      <c r="J325" s="173" t="s">
        <v>57</v>
      </c>
      <c r="K325" s="107" t="s">
        <v>79</v>
      </c>
      <c r="L325" s="173" t="s">
        <v>2199</v>
      </c>
      <c r="M325" s="28" t="s">
        <v>67</v>
      </c>
      <c r="N325" s="27">
        <v>467.5</v>
      </c>
      <c r="O325" s="28" t="s">
        <v>1197</v>
      </c>
      <c r="P325" s="376">
        <v>44927</v>
      </c>
    </row>
    <row r="326" spans="1:16" s="17" customFormat="1" ht="62.25" hidden="1" customHeight="1">
      <c r="A326" s="112" t="s">
        <v>1202</v>
      </c>
      <c r="B326" s="112" t="s">
        <v>1202</v>
      </c>
      <c r="C326" s="388" t="s">
        <v>2200</v>
      </c>
      <c r="D326" s="104"/>
      <c r="E326" s="61" t="s">
        <v>425</v>
      </c>
      <c r="F326" s="103" t="s">
        <v>2201</v>
      </c>
      <c r="G326" s="120" t="s">
        <v>61</v>
      </c>
      <c r="H326" s="105">
        <v>252</v>
      </c>
      <c r="I326" s="340">
        <v>15485.4</v>
      </c>
      <c r="J326" s="28" t="s">
        <v>62</v>
      </c>
      <c r="K326" s="174" t="s">
        <v>79</v>
      </c>
      <c r="L326" s="105" t="s">
        <v>2202</v>
      </c>
      <c r="M326" s="28" t="s">
        <v>67</v>
      </c>
      <c r="N326" s="27">
        <v>15845.4</v>
      </c>
      <c r="O326" s="28" t="s">
        <v>1197</v>
      </c>
      <c r="P326" s="376">
        <v>44927</v>
      </c>
    </row>
    <row r="327" spans="1:16" s="17" customFormat="1" ht="62.25" hidden="1" customHeight="1">
      <c r="A327" s="112" t="s">
        <v>1948</v>
      </c>
      <c r="B327" s="112" t="s">
        <v>1948</v>
      </c>
      <c r="C327" s="103" t="s">
        <v>2203</v>
      </c>
      <c r="D327" s="104"/>
      <c r="E327" s="61" t="s">
        <v>425</v>
      </c>
      <c r="F327" s="103" t="s">
        <v>2204</v>
      </c>
      <c r="G327" s="120" t="s">
        <v>61</v>
      </c>
      <c r="H327" s="105">
        <v>40</v>
      </c>
      <c r="I327" s="328">
        <v>441.6</v>
      </c>
      <c r="J327" s="28" t="s">
        <v>62</v>
      </c>
      <c r="K327" s="174" t="s">
        <v>79</v>
      </c>
      <c r="L327" s="105" t="s">
        <v>2205</v>
      </c>
      <c r="M327" s="28" t="s">
        <v>67</v>
      </c>
      <c r="N327" s="27">
        <v>441.6</v>
      </c>
      <c r="O327" s="28" t="s">
        <v>1197</v>
      </c>
      <c r="P327" s="376">
        <v>44927</v>
      </c>
    </row>
    <row r="328" spans="1:16" s="17" customFormat="1" ht="62.25" hidden="1" customHeight="1">
      <c r="A328" s="112" t="s">
        <v>2206</v>
      </c>
      <c r="B328" s="112" t="s">
        <v>2206</v>
      </c>
      <c r="C328" s="62" t="s">
        <v>2207</v>
      </c>
      <c r="D328" s="239"/>
      <c r="E328" s="61" t="s">
        <v>425</v>
      </c>
      <c r="F328" s="62" t="s">
        <v>2208</v>
      </c>
      <c r="G328" s="120" t="s">
        <v>61</v>
      </c>
      <c r="H328" s="105" t="s">
        <v>2112</v>
      </c>
      <c r="I328" s="325">
        <v>846.67</v>
      </c>
      <c r="J328" s="28" t="s">
        <v>62</v>
      </c>
      <c r="K328" s="174" t="s">
        <v>474</v>
      </c>
      <c r="L328" s="105" t="s">
        <v>2209</v>
      </c>
      <c r="M328" s="28" t="s">
        <v>67</v>
      </c>
      <c r="N328" s="27">
        <v>846.67</v>
      </c>
      <c r="O328" s="28" t="s">
        <v>1197</v>
      </c>
      <c r="P328" s="376">
        <v>44927</v>
      </c>
    </row>
    <row r="329" spans="1:16" s="17" customFormat="1" ht="62.25" hidden="1" customHeight="1">
      <c r="A329" s="112" t="s">
        <v>1398</v>
      </c>
      <c r="B329" s="169" t="s">
        <v>1398</v>
      </c>
      <c r="C329" s="103" t="s">
        <v>2210</v>
      </c>
      <c r="D329" s="104"/>
      <c r="E329" s="61" t="s">
        <v>425</v>
      </c>
      <c r="F329" s="103" t="s">
        <v>2211</v>
      </c>
      <c r="G329" s="120" t="s">
        <v>61</v>
      </c>
      <c r="H329" s="105">
        <v>1</v>
      </c>
      <c r="I329" s="328">
        <v>199.5</v>
      </c>
      <c r="J329" s="28" t="s">
        <v>62</v>
      </c>
      <c r="K329" s="174" t="s">
        <v>79</v>
      </c>
      <c r="L329" s="105" t="s">
        <v>2212</v>
      </c>
      <c r="M329" s="28" t="s">
        <v>67</v>
      </c>
      <c r="N329" s="27">
        <v>199.5</v>
      </c>
      <c r="O329" s="28" t="s">
        <v>1197</v>
      </c>
      <c r="P329" s="376">
        <v>44927</v>
      </c>
    </row>
    <row r="330" spans="1:16" s="17" customFormat="1" ht="62.25" hidden="1" customHeight="1">
      <c r="A330" s="112" t="s">
        <v>1529</v>
      </c>
      <c r="B330" s="112" t="s">
        <v>1529</v>
      </c>
      <c r="C330" s="103" t="s">
        <v>2213</v>
      </c>
      <c r="D330" s="104"/>
      <c r="E330" s="61" t="s">
        <v>425</v>
      </c>
      <c r="F330" s="103" t="s">
        <v>2214</v>
      </c>
      <c r="G330" s="120" t="s">
        <v>61</v>
      </c>
      <c r="H330" s="105" t="s">
        <v>2215</v>
      </c>
      <c r="I330" s="340">
        <v>40</v>
      </c>
      <c r="J330" s="28" t="s">
        <v>62</v>
      </c>
      <c r="K330" s="174" t="s">
        <v>474</v>
      </c>
      <c r="L330" s="105" t="s">
        <v>2216</v>
      </c>
      <c r="M330" s="28" t="s">
        <v>67</v>
      </c>
      <c r="N330" s="27">
        <v>40</v>
      </c>
      <c r="O330" s="28" t="s">
        <v>1197</v>
      </c>
      <c r="P330" s="376">
        <v>44927</v>
      </c>
    </row>
    <row r="331" spans="1:16" s="17" customFormat="1" ht="62.25" hidden="1" customHeight="1">
      <c r="A331" s="112" t="s">
        <v>1361</v>
      </c>
      <c r="B331" s="112" t="s">
        <v>1361</v>
      </c>
      <c r="C331" s="106" t="s">
        <v>2217</v>
      </c>
      <c r="D331" s="98"/>
      <c r="E331" s="61" t="s">
        <v>425</v>
      </c>
      <c r="F331" s="106" t="s">
        <v>2218</v>
      </c>
      <c r="G331" s="120" t="s">
        <v>61</v>
      </c>
      <c r="H331" s="105" t="s">
        <v>2219</v>
      </c>
      <c r="I331" s="340">
        <v>305.89999999999998</v>
      </c>
      <c r="J331" s="28" t="s">
        <v>62</v>
      </c>
      <c r="K331" s="107" t="s">
        <v>79</v>
      </c>
      <c r="L331" s="105" t="s">
        <v>2220</v>
      </c>
      <c r="M331" s="28" t="s">
        <v>67</v>
      </c>
      <c r="N331" s="27">
        <v>305.89999999999998</v>
      </c>
      <c r="O331" s="28" t="s">
        <v>1197</v>
      </c>
      <c r="P331" s="376">
        <v>44927</v>
      </c>
    </row>
    <row r="332" spans="1:16" s="17" customFormat="1" ht="62.25" hidden="1" customHeight="1">
      <c r="A332" s="112" t="s">
        <v>2150</v>
      </c>
      <c r="B332" s="112" t="s">
        <v>2150</v>
      </c>
      <c r="C332" s="103" t="s">
        <v>2221</v>
      </c>
      <c r="D332" s="104"/>
      <c r="E332" s="61" t="s">
        <v>425</v>
      </c>
      <c r="F332" s="103" t="s">
        <v>2222</v>
      </c>
      <c r="G332" s="120" t="s">
        <v>61</v>
      </c>
      <c r="H332" s="105">
        <v>1</v>
      </c>
      <c r="I332" s="340">
        <v>98.9</v>
      </c>
      <c r="J332" s="28" t="s">
        <v>62</v>
      </c>
      <c r="K332" s="174" t="s">
        <v>474</v>
      </c>
      <c r="L332" s="105" t="s">
        <v>2223</v>
      </c>
      <c r="M332" s="28" t="s">
        <v>67</v>
      </c>
      <c r="N332" s="27">
        <v>98.9</v>
      </c>
      <c r="O332" s="28" t="s">
        <v>1197</v>
      </c>
      <c r="P332" s="376">
        <v>44927</v>
      </c>
    </row>
    <row r="333" spans="1:16" s="17" customFormat="1" ht="62.25" hidden="1" customHeight="1">
      <c r="A333" s="112" t="s">
        <v>1836</v>
      </c>
      <c r="B333" s="112" t="s">
        <v>1836</v>
      </c>
      <c r="C333" s="286" t="s">
        <v>2224</v>
      </c>
      <c r="D333" s="239"/>
      <c r="E333" s="61" t="s">
        <v>425</v>
      </c>
      <c r="F333" s="62" t="s">
        <v>2225</v>
      </c>
      <c r="G333" s="120" t="s">
        <v>61</v>
      </c>
      <c r="H333" s="105" t="s">
        <v>2226</v>
      </c>
      <c r="I333" s="348">
        <v>240</v>
      </c>
      <c r="J333" s="28" t="s">
        <v>62</v>
      </c>
      <c r="K333" s="174" t="s">
        <v>474</v>
      </c>
      <c r="L333" s="105" t="s">
        <v>2227</v>
      </c>
      <c r="M333" s="28" t="s">
        <v>67</v>
      </c>
      <c r="N333" s="27">
        <v>240</v>
      </c>
      <c r="O333" s="28" t="s">
        <v>1197</v>
      </c>
      <c r="P333" s="376">
        <v>44927</v>
      </c>
    </row>
    <row r="334" spans="1:16" s="17" customFormat="1" ht="62.25" hidden="1" customHeight="1">
      <c r="A334" s="112" t="s">
        <v>2228</v>
      </c>
      <c r="B334" s="112" t="s">
        <v>2228</v>
      </c>
      <c r="C334" s="100" t="s">
        <v>2229</v>
      </c>
      <c r="D334" s="100"/>
      <c r="E334" s="61" t="s">
        <v>425</v>
      </c>
      <c r="F334" s="100" t="s">
        <v>2230</v>
      </c>
      <c r="G334" s="120" t="s">
        <v>61</v>
      </c>
      <c r="H334" s="105">
        <v>1</v>
      </c>
      <c r="I334" s="326">
        <v>1779.9</v>
      </c>
      <c r="J334" s="28" t="s">
        <v>62</v>
      </c>
      <c r="K334" s="28" t="s">
        <v>79</v>
      </c>
      <c r="L334" s="100" t="s">
        <v>2231</v>
      </c>
      <c r="M334" s="28" t="s">
        <v>67</v>
      </c>
      <c r="N334" s="27">
        <v>1779.9</v>
      </c>
      <c r="O334" s="28" t="s">
        <v>1197</v>
      </c>
      <c r="P334" s="376">
        <v>44927</v>
      </c>
    </row>
    <row r="335" spans="1:16" s="17" customFormat="1" ht="73.5" customHeight="1">
      <c r="A335" s="112" t="s">
        <v>1198</v>
      </c>
      <c r="B335" s="169" t="s">
        <v>537</v>
      </c>
      <c r="C335" s="100" t="s">
        <v>2232</v>
      </c>
      <c r="D335" s="100"/>
      <c r="E335" s="61" t="s">
        <v>525</v>
      </c>
      <c r="F335" s="100" t="s">
        <v>1675</v>
      </c>
      <c r="G335" s="120" t="s">
        <v>61</v>
      </c>
      <c r="H335" s="102">
        <v>800</v>
      </c>
      <c r="I335" s="326">
        <v>2720</v>
      </c>
      <c r="J335" s="28" t="s">
        <v>57</v>
      </c>
      <c r="K335" s="28" t="s">
        <v>474</v>
      </c>
      <c r="L335" s="164" t="s">
        <v>1841</v>
      </c>
      <c r="M335" s="28" t="s">
        <v>67</v>
      </c>
      <c r="N335" s="27">
        <v>2720</v>
      </c>
      <c r="O335" s="28" t="s">
        <v>1197</v>
      </c>
      <c r="P335" s="376">
        <v>44927</v>
      </c>
    </row>
    <row r="336" spans="1:16" s="17" customFormat="1" ht="62.25" hidden="1" customHeight="1">
      <c r="A336" s="112" t="s">
        <v>1202</v>
      </c>
      <c r="B336" s="112" t="s">
        <v>1202</v>
      </c>
      <c r="C336" s="100" t="s">
        <v>2233</v>
      </c>
      <c r="D336" s="100"/>
      <c r="E336" s="61" t="s">
        <v>54</v>
      </c>
      <c r="F336" s="100" t="s">
        <v>2234</v>
      </c>
      <c r="G336" s="120" t="s">
        <v>61</v>
      </c>
      <c r="H336" s="102" t="s">
        <v>2235</v>
      </c>
      <c r="I336" s="326">
        <v>2619.0700000000002</v>
      </c>
      <c r="J336" s="28" t="s">
        <v>57</v>
      </c>
      <c r="K336" s="28" t="s">
        <v>79</v>
      </c>
      <c r="L336" s="164" t="s">
        <v>2236</v>
      </c>
      <c r="M336" s="28" t="s">
        <v>67</v>
      </c>
      <c r="N336" s="27">
        <v>2619.0700000000002</v>
      </c>
      <c r="O336" s="28" t="s">
        <v>1197</v>
      </c>
      <c r="P336" s="376">
        <v>44927</v>
      </c>
    </row>
    <row r="337" spans="1:16" s="17" customFormat="1" ht="62.25" hidden="1" customHeight="1">
      <c r="A337" s="112" t="s">
        <v>1202</v>
      </c>
      <c r="B337" s="112" t="s">
        <v>1202</v>
      </c>
      <c r="C337" s="100" t="s">
        <v>2237</v>
      </c>
      <c r="D337" s="100">
        <v>244928</v>
      </c>
      <c r="E337" s="61" t="s">
        <v>315</v>
      </c>
      <c r="F337" s="100" t="s">
        <v>2238</v>
      </c>
      <c r="G337" s="120" t="s">
        <v>1687</v>
      </c>
      <c r="H337" s="102" t="s">
        <v>2239</v>
      </c>
      <c r="I337" s="326">
        <v>6000</v>
      </c>
      <c r="J337" s="28" t="s">
        <v>62</v>
      </c>
      <c r="K337" s="28" t="s">
        <v>79</v>
      </c>
      <c r="L337" s="164" t="s">
        <v>2240</v>
      </c>
      <c r="M337" s="28" t="s">
        <v>67</v>
      </c>
      <c r="N337" s="27">
        <v>1800</v>
      </c>
      <c r="O337" s="28" t="s">
        <v>1197</v>
      </c>
      <c r="P337" s="376">
        <v>44927</v>
      </c>
    </row>
    <row r="338" spans="1:16" s="17" customFormat="1" ht="62.25" hidden="1" customHeight="1">
      <c r="A338" s="112" t="s">
        <v>1202</v>
      </c>
      <c r="B338" s="112" t="s">
        <v>1202</v>
      </c>
      <c r="C338" s="100" t="s">
        <v>2241</v>
      </c>
      <c r="D338" s="100">
        <v>362117</v>
      </c>
      <c r="E338" s="61" t="s">
        <v>315</v>
      </c>
      <c r="F338" s="100" t="s">
        <v>2238</v>
      </c>
      <c r="G338" s="120" t="s">
        <v>1687</v>
      </c>
      <c r="H338" s="105" t="s">
        <v>2242</v>
      </c>
      <c r="I338" s="326">
        <v>11000</v>
      </c>
      <c r="J338" s="28" t="s">
        <v>62</v>
      </c>
      <c r="K338" s="28" t="s">
        <v>79</v>
      </c>
      <c r="L338" s="164" t="s">
        <v>152</v>
      </c>
      <c r="M338" s="28" t="s">
        <v>153</v>
      </c>
      <c r="N338" s="27"/>
      <c r="O338" s="28" t="s">
        <v>1197</v>
      </c>
      <c r="P338" s="376">
        <v>44927</v>
      </c>
    </row>
    <row r="339" spans="1:16" s="17" customFormat="1" ht="62.25" hidden="1" customHeight="1">
      <c r="A339" s="112" t="s">
        <v>1202</v>
      </c>
      <c r="B339" s="112" t="s">
        <v>1202</v>
      </c>
      <c r="C339" s="100" t="s">
        <v>2243</v>
      </c>
      <c r="D339" s="100">
        <v>331091</v>
      </c>
      <c r="E339" s="61" t="s">
        <v>315</v>
      </c>
      <c r="F339" s="100" t="s">
        <v>2238</v>
      </c>
      <c r="G339" s="120" t="s">
        <v>1687</v>
      </c>
      <c r="H339" s="102" t="s">
        <v>2244</v>
      </c>
      <c r="I339" s="326">
        <v>13500</v>
      </c>
      <c r="J339" s="28" t="s">
        <v>62</v>
      </c>
      <c r="K339" s="28" t="s">
        <v>79</v>
      </c>
      <c r="L339" s="164" t="s">
        <v>152</v>
      </c>
      <c r="M339" s="28" t="s">
        <v>153</v>
      </c>
      <c r="N339" s="27"/>
      <c r="O339" s="28" t="s">
        <v>1197</v>
      </c>
      <c r="P339" s="376">
        <v>44927</v>
      </c>
    </row>
    <row r="340" spans="1:16" s="17" customFormat="1" ht="183.75" hidden="1" customHeight="1">
      <c r="A340" s="112" t="s">
        <v>1202</v>
      </c>
      <c r="B340" s="112" t="s">
        <v>1202</v>
      </c>
      <c r="C340" s="100" t="s">
        <v>2245</v>
      </c>
      <c r="D340" s="100">
        <v>254868</v>
      </c>
      <c r="E340" s="61" t="s">
        <v>315</v>
      </c>
      <c r="F340" s="100" t="s">
        <v>2238</v>
      </c>
      <c r="G340" s="120" t="s">
        <v>1687</v>
      </c>
      <c r="H340" s="105" t="s">
        <v>2246</v>
      </c>
      <c r="I340" s="326">
        <v>4000</v>
      </c>
      <c r="J340" s="28" t="s">
        <v>62</v>
      </c>
      <c r="K340" s="28" t="s">
        <v>79</v>
      </c>
      <c r="L340" s="164" t="s">
        <v>2247</v>
      </c>
      <c r="M340" s="28" t="s">
        <v>67</v>
      </c>
      <c r="N340" s="27">
        <v>1850</v>
      </c>
      <c r="O340" s="28" t="s">
        <v>1197</v>
      </c>
      <c r="P340" s="376">
        <v>44927</v>
      </c>
    </row>
    <row r="341" spans="1:16" s="17" customFormat="1" ht="49.5" hidden="1" customHeight="1">
      <c r="A341" s="167" t="s">
        <v>1202</v>
      </c>
      <c r="B341" s="112" t="s">
        <v>1202</v>
      </c>
      <c r="C341" s="21" t="s">
        <v>2248</v>
      </c>
      <c r="D341" s="20">
        <v>357122</v>
      </c>
      <c r="E341" s="61" t="s">
        <v>315</v>
      </c>
      <c r="F341" s="21" t="s">
        <v>2238</v>
      </c>
      <c r="G341" s="21" t="s">
        <v>1687</v>
      </c>
      <c r="H341" s="167" t="s">
        <v>2249</v>
      </c>
      <c r="I341" s="341">
        <v>19200</v>
      </c>
      <c r="J341" s="27" t="s">
        <v>62</v>
      </c>
      <c r="K341" s="28" t="s">
        <v>79</v>
      </c>
      <c r="L341" s="28" t="s">
        <v>2250</v>
      </c>
      <c r="M341" s="28" t="s">
        <v>67</v>
      </c>
      <c r="N341" s="27">
        <v>11920</v>
      </c>
      <c r="O341" s="28" t="s">
        <v>1197</v>
      </c>
      <c r="P341" s="376">
        <v>44927</v>
      </c>
    </row>
    <row r="342" spans="1:16" s="17" customFormat="1" ht="75" hidden="1">
      <c r="A342" s="112" t="s">
        <v>1976</v>
      </c>
      <c r="B342" s="112" t="s">
        <v>1976</v>
      </c>
      <c r="C342" s="100" t="s">
        <v>2251</v>
      </c>
      <c r="D342" s="101"/>
      <c r="E342" s="61" t="s">
        <v>425</v>
      </c>
      <c r="F342" s="100" t="s">
        <v>2252</v>
      </c>
      <c r="G342" s="120" t="s">
        <v>61</v>
      </c>
      <c r="H342" s="102" t="s">
        <v>2112</v>
      </c>
      <c r="I342" s="339">
        <v>1994.9</v>
      </c>
      <c r="J342" s="28" t="s">
        <v>62</v>
      </c>
      <c r="K342" s="167" t="s">
        <v>79</v>
      </c>
      <c r="L342" s="102" t="s">
        <v>2253</v>
      </c>
      <c r="M342" s="28" t="s">
        <v>67</v>
      </c>
      <c r="N342" s="27">
        <v>1994.9</v>
      </c>
      <c r="O342" s="28" t="s">
        <v>1197</v>
      </c>
      <c r="P342" s="376">
        <v>44927</v>
      </c>
    </row>
    <row r="343" spans="1:16" s="17" customFormat="1" ht="120" hidden="1">
      <c r="A343" s="112" t="s">
        <v>1311</v>
      </c>
      <c r="B343" s="169" t="s">
        <v>1311</v>
      </c>
      <c r="C343" s="100" t="s">
        <v>2254</v>
      </c>
      <c r="D343" s="101"/>
      <c r="E343" s="61" t="s">
        <v>54</v>
      </c>
      <c r="F343" s="100" t="s">
        <v>2255</v>
      </c>
      <c r="G343" s="120" t="s">
        <v>61</v>
      </c>
      <c r="H343" s="102" t="s">
        <v>2112</v>
      </c>
      <c r="I343" s="339">
        <v>1168.5</v>
      </c>
      <c r="J343" s="28" t="s">
        <v>62</v>
      </c>
      <c r="K343" s="167" t="s">
        <v>474</v>
      </c>
      <c r="L343" s="102" t="s">
        <v>2256</v>
      </c>
      <c r="M343" s="28" t="s">
        <v>67</v>
      </c>
      <c r="N343" s="27">
        <v>1168.5</v>
      </c>
      <c r="O343" s="28" t="s">
        <v>1197</v>
      </c>
      <c r="P343" s="376">
        <v>44927</v>
      </c>
    </row>
    <row r="344" spans="1:16" s="17" customFormat="1" ht="330" hidden="1">
      <c r="A344" s="112" t="s">
        <v>1202</v>
      </c>
      <c r="B344" s="112" t="s">
        <v>1202</v>
      </c>
      <c r="C344" s="120" t="s">
        <v>2257</v>
      </c>
      <c r="D344" s="177" t="s">
        <v>2258</v>
      </c>
      <c r="E344" s="61" t="s">
        <v>369</v>
      </c>
      <c r="F344" s="120" t="s">
        <v>1890</v>
      </c>
      <c r="G344" s="120" t="s">
        <v>107</v>
      </c>
      <c r="H344" s="112">
        <v>4560</v>
      </c>
      <c r="I344" s="358">
        <v>46070</v>
      </c>
      <c r="J344" s="173" t="s">
        <v>62</v>
      </c>
      <c r="K344" s="173" t="s">
        <v>63</v>
      </c>
      <c r="L344" s="112" t="s">
        <v>2259</v>
      </c>
      <c r="M344" s="28" t="s">
        <v>67</v>
      </c>
      <c r="N344" s="27">
        <v>53467.42</v>
      </c>
      <c r="O344" s="28" t="s">
        <v>2260</v>
      </c>
      <c r="P344" s="376">
        <v>44927</v>
      </c>
    </row>
    <row r="345" spans="1:16" s="17" customFormat="1" ht="105" hidden="1">
      <c r="A345" s="112" t="s">
        <v>1202</v>
      </c>
      <c r="B345" s="112" t="s">
        <v>1202</v>
      </c>
      <c r="C345" s="381" t="s">
        <v>2261</v>
      </c>
      <c r="D345" s="177" t="s">
        <v>2262</v>
      </c>
      <c r="E345" s="61" t="s">
        <v>369</v>
      </c>
      <c r="F345" s="120" t="s">
        <v>2263</v>
      </c>
      <c r="G345" s="120" t="s">
        <v>107</v>
      </c>
      <c r="H345" s="112">
        <v>30</v>
      </c>
      <c r="I345" s="358">
        <v>9200</v>
      </c>
      <c r="J345" s="173" t="s">
        <v>62</v>
      </c>
      <c r="K345" s="173" t="s">
        <v>474</v>
      </c>
      <c r="L345" s="102" t="s">
        <v>152</v>
      </c>
      <c r="M345" s="28" t="s">
        <v>153</v>
      </c>
      <c r="N345" s="27"/>
      <c r="O345" s="28" t="s">
        <v>1197</v>
      </c>
      <c r="P345" s="376">
        <v>44927</v>
      </c>
    </row>
    <row r="346" spans="1:16" s="17" customFormat="1" ht="135" hidden="1">
      <c r="A346" s="112" t="s">
        <v>1281</v>
      </c>
      <c r="B346" s="112" t="s">
        <v>1281</v>
      </c>
      <c r="C346" s="120" t="s">
        <v>2264</v>
      </c>
      <c r="D346" s="177"/>
      <c r="E346" s="61" t="s">
        <v>425</v>
      </c>
      <c r="F346" s="120" t="s">
        <v>2265</v>
      </c>
      <c r="G346" s="120" t="s">
        <v>61</v>
      </c>
      <c r="H346" s="102" t="s">
        <v>2112</v>
      </c>
      <c r="I346" s="339">
        <v>723</v>
      </c>
      <c r="J346" s="28" t="s">
        <v>62</v>
      </c>
      <c r="K346" s="112" t="s">
        <v>79</v>
      </c>
      <c r="L346" s="173" t="s">
        <v>2266</v>
      </c>
      <c r="M346" s="28" t="s">
        <v>67</v>
      </c>
      <c r="N346" s="27">
        <v>723</v>
      </c>
      <c r="O346" s="28" t="s">
        <v>1197</v>
      </c>
      <c r="P346" s="376">
        <v>44927</v>
      </c>
    </row>
    <row r="347" spans="1:16" s="17" customFormat="1" ht="105" hidden="1">
      <c r="A347" s="112" t="s">
        <v>2267</v>
      </c>
      <c r="B347" s="112" t="s">
        <v>2267</v>
      </c>
      <c r="C347" s="100" t="s">
        <v>2268</v>
      </c>
      <c r="D347" s="101"/>
      <c r="E347" s="61" t="s">
        <v>425</v>
      </c>
      <c r="F347" s="100" t="s">
        <v>2269</v>
      </c>
      <c r="G347" s="120" t="s">
        <v>61</v>
      </c>
      <c r="H347" s="102" t="s">
        <v>2112</v>
      </c>
      <c r="I347" s="339">
        <v>2435</v>
      </c>
      <c r="J347" s="28" t="s">
        <v>62</v>
      </c>
      <c r="K347" s="167" t="s">
        <v>79</v>
      </c>
      <c r="L347" s="102" t="s">
        <v>2270</v>
      </c>
      <c r="M347" s="28" t="s">
        <v>67</v>
      </c>
      <c r="N347" s="27">
        <v>2435</v>
      </c>
      <c r="O347" s="28" t="s">
        <v>1197</v>
      </c>
      <c r="P347" s="376">
        <v>44927</v>
      </c>
    </row>
    <row r="348" spans="1:16" s="17" customFormat="1" ht="75" hidden="1">
      <c r="A348" s="112" t="s">
        <v>2206</v>
      </c>
      <c r="B348" s="112" t="s">
        <v>2206</v>
      </c>
      <c r="C348" s="21" t="s">
        <v>2271</v>
      </c>
      <c r="D348" s="246"/>
      <c r="E348" s="61" t="s">
        <v>54</v>
      </c>
      <c r="F348" s="21" t="s">
        <v>2272</v>
      </c>
      <c r="G348" s="120" t="s">
        <v>61</v>
      </c>
      <c r="H348" s="102" t="s">
        <v>2112</v>
      </c>
      <c r="I348" s="361">
        <v>218.6</v>
      </c>
      <c r="J348" s="28" t="s">
        <v>62</v>
      </c>
      <c r="K348" s="167" t="s">
        <v>79</v>
      </c>
      <c r="L348" s="102" t="s">
        <v>2273</v>
      </c>
      <c r="M348" s="28" t="s">
        <v>67</v>
      </c>
      <c r="N348" s="27">
        <v>218.6</v>
      </c>
      <c r="O348" s="28" t="s">
        <v>1197</v>
      </c>
      <c r="P348" s="376">
        <v>44927</v>
      </c>
    </row>
    <row r="349" spans="1:16" s="17" customFormat="1" ht="135" hidden="1">
      <c r="A349" s="112" t="s">
        <v>1202</v>
      </c>
      <c r="B349" s="112" t="s">
        <v>1202</v>
      </c>
      <c r="C349" s="100" t="s">
        <v>2274</v>
      </c>
      <c r="D349" s="101" t="s">
        <v>2275</v>
      </c>
      <c r="E349" s="61" t="s">
        <v>416</v>
      </c>
      <c r="F349" s="100" t="s">
        <v>2276</v>
      </c>
      <c r="G349" s="120" t="s">
        <v>61</v>
      </c>
      <c r="H349" s="102" t="s">
        <v>2277</v>
      </c>
      <c r="I349" s="339">
        <v>15000</v>
      </c>
      <c r="J349" s="28" t="s">
        <v>839</v>
      </c>
      <c r="K349" s="167" t="s">
        <v>1856</v>
      </c>
      <c r="L349" s="102" t="s">
        <v>152</v>
      </c>
      <c r="M349" s="28" t="s">
        <v>153</v>
      </c>
      <c r="N349" s="27"/>
      <c r="O349" s="28" t="s">
        <v>1197</v>
      </c>
      <c r="P349" s="376">
        <v>44927</v>
      </c>
    </row>
    <row r="350" spans="1:16" s="17" customFormat="1" ht="195" hidden="1">
      <c r="A350" s="112" t="s">
        <v>1202</v>
      </c>
      <c r="B350" s="112" t="s">
        <v>1202</v>
      </c>
      <c r="C350" s="100" t="s">
        <v>2278</v>
      </c>
      <c r="D350" s="101" t="s">
        <v>2279</v>
      </c>
      <c r="E350" s="61" t="s">
        <v>416</v>
      </c>
      <c r="F350" s="100" t="s">
        <v>2280</v>
      </c>
      <c r="G350" s="120" t="s">
        <v>61</v>
      </c>
      <c r="H350" s="102" t="s">
        <v>2281</v>
      </c>
      <c r="I350" s="339">
        <v>50000</v>
      </c>
      <c r="J350" s="28" t="s">
        <v>839</v>
      </c>
      <c r="K350" s="167" t="s">
        <v>1856</v>
      </c>
      <c r="L350" s="102" t="s">
        <v>152</v>
      </c>
      <c r="M350" s="28" t="s">
        <v>153</v>
      </c>
      <c r="N350" s="27"/>
      <c r="O350" s="28" t="s">
        <v>1197</v>
      </c>
      <c r="P350" s="376">
        <v>44927</v>
      </c>
    </row>
    <row r="351" spans="1:16" s="17" customFormat="1" ht="105" hidden="1">
      <c r="A351" s="112" t="s">
        <v>1202</v>
      </c>
      <c r="B351" s="112" t="s">
        <v>1202</v>
      </c>
      <c r="C351" s="120" t="s">
        <v>2282</v>
      </c>
      <c r="D351" s="177"/>
      <c r="E351" s="166" t="s">
        <v>425</v>
      </c>
      <c r="F351" s="120" t="s">
        <v>2283</v>
      </c>
      <c r="G351" s="120" t="s">
        <v>61</v>
      </c>
      <c r="H351" s="102" t="s">
        <v>2112</v>
      </c>
      <c r="I351" s="358">
        <v>11267.8</v>
      </c>
      <c r="J351" s="173" t="s">
        <v>57</v>
      </c>
      <c r="K351" s="112" t="s">
        <v>79</v>
      </c>
      <c r="L351" s="112" t="s">
        <v>2284</v>
      </c>
      <c r="M351" s="28" t="s">
        <v>67</v>
      </c>
      <c r="N351" s="27">
        <v>11267.8</v>
      </c>
      <c r="O351" s="28" t="s">
        <v>1197</v>
      </c>
      <c r="P351" s="376">
        <v>44927</v>
      </c>
    </row>
    <row r="352" spans="1:16" s="17" customFormat="1" ht="45" hidden="1">
      <c r="A352" s="112" t="s">
        <v>1202</v>
      </c>
      <c r="B352" s="112" t="s">
        <v>1202</v>
      </c>
      <c r="C352" s="120" t="s">
        <v>2285</v>
      </c>
      <c r="D352" s="177">
        <v>480054</v>
      </c>
      <c r="E352" s="61" t="s">
        <v>416</v>
      </c>
      <c r="F352" s="120" t="s">
        <v>2286</v>
      </c>
      <c r="G352" s="120" t="s">
        <v>61</v>
      </c>
      <c r="H352" s="102" t="s">
        <v>2287</v>
      </c>
      <c r="I352" s="339">
        <v>30000</v>
      </c>
      <c r="J352" s="173" t="s">
        <v>839</v>
      </c>
      <c r="K352" s="112" t="s">
        <v>1856</v>
      </c>
      <c r="L352" s="102" t="s">
        <v>152</v>
      </c>
      <c r="M352" s="28" t="s">
        <v>153</v>
      </c>
      <c r="N352" s="27"/>
      <c r="O352" s="28" t="s">
        <v>1197</v>
      </c>
      <c r="P352" s="376">
        <v>44927</v>
      </c>
    </row>
    <row r="353" spans="1:16" s="17" customFormat="1" ht="165" hidden="1">
      <c r="A353" s="112" t="s">
        <v>2288</v>
      </c>
      <c r="B353" s="112" t="s">
        <v>2288</v>
      </c>
      <c r="C353" s="100" t="s">
        <v>2289</v>
      </c>
      <c r="D353" s="101"/>
      <c r="E353" s="61" t="s">
        <v>54</v>
      </c>
      <c r="F353" s="100" t="s">
        <v>2290</v>
      </c>
      <c r="G353" s="120" t="s">
        <v>61</v>
      </c>
      <c r="H353" s="102" t="s">
        <v>2291</v>
      </c>
      <c r="I353" s="339">
        <v>464.65</v>
      </c>
      <c r="J353" s="28" t="s">
        <v>62</v>
      </c>
      <c r="K353" s="167" t="s">
        <v>474</v>
      </c>
      <c r="L353" s="102" t="s">
        <v>2292</v>
      </c>
      <c r="M353" s="28" t="s">
        <v>67</v>
      </c>
      <c r="N353" s="27">
        <v>464.65</v>
      </c>
      <c r="O353" s="28" t="s">
        <v>1197</v>
      </c>
      <c r="P353" s="376">
        <v>44927</v>
      </c>
    </row>
    <row r="354" spans="1:16" s="17" customFormat="1" ht="90" hidden="1">
      <c r="A354" s="112" t="s">
        <v>1202</v>
      </c>
      <c r="B354" s="112" t="s">
        <v>1202</v>
      </c>
      <c r="C354" s="100" t="s">
        <v>2293</v>
      </c>
      <c r="D354" s="100"/>
      <c r="E354" s="61" t="s">
        <v>425</v>
      </c>
      <c r="F354" s="100" t="s">
        <v>2294</v>
      </c>
      <c r="G354" s="120" t="s">
        <v>61</v>
      </c>
      <c r="H354" s="102">
        <v>1</v>
      </c>
      <c r="I354" s="326">
        <v>3240</v>
      </c>
      <c r="J354" s="164" t="s">
        <v>57</v>
      </c>
      <c r="K354" s="164" t="s">
        <v>474</v>
      </c>
      <c r="L354" s="164" t="s">
        <v>2295</v>
      </c>
      <c r="M354" s="28" t="s">
        <v>67</v>
      </c>
      <c r="N354" s="27">
        <v>3240</v>
      </c>
      <c r="O354" s="28" t="s">
        <v>1197</v>
      </c>
      <c r="P354" s="376">
        <v>44927</v>
      </c>
    </row>
    <row r="355" spans="1:16" s="17" customFormat="1" ht="180" hidden="1">
      <c r="A355" s="112" t="s">
        <v>1202</v>
      </c>
      <c r="B355" s="112" t="s">
        <v>1202</v>
      </c>
      <c r="C355" s="173" t="s">
        <v>2296</v>
      </c>
      <c r="D355" s="120"/>
      <c r="E355" s="166" t="s">
        <v>425</v>
      </c>
      <c r="F355" s="120" t="s">
        <v>2297</v>
      </c>
      <c r="G355" s="120" t="s">
        <v>61</v>
      </c>
      <c r="H355" s="112">
        <v>2</v>
      </c>
      <c r="I355" s="342">
        <v>7226.8</v>
      </c>
      <c r="J355" s="173" t="s">
        <v>57</v>
      </c>
      <c r="K355" s="173" t="s">
        <v>79</v>
      </c>
      <c r="L355" s="173" t="s">
        <v>2298</v>
      </c>
      <c r="M355" s="28" t="s">
        <v>67</v>
      </c>
      <c r="N355" s="27">
        <v>7226.8</v>
      </c>
      <c r="O355" s="28" t="s">
        <v>1197</v>
      </c>
      <c r="P355" s="376">
        <v>44927</v>
      </c>
    </row>
    <row r="356" spans="1:16" s="17" customFormat="1" ht="409.5" hidden="1">
      <c r="A356" s="112" t="s">
        <v>1202</v>
      </c>
      <c r="B356" s="112" t="s">
        <v>1202</v>
      </c>
      <c r="C356" s="100" t="s">
        <v>2299</v>
      </c>
      <c r="D356" s="100"/>
      <c r="E356" s="61"/>
      <c r="F356" s="100" t="s">
        <v>2300</v>
      </c>
      <c r="G356" s="120" t="s">
        <v>61</v>
      </c>
      <c r="H356" s="102">
        <v>4</v>
      </c>
      <c r="I356" s="326">
        <v>33476</v>
      </c>
      <c r="J356" s="28" t="s">
        <v>62</v>
      </c>
      <c r="K356" s="28" t="s">
        <v>79</v>
      </c>
      <c r="L356" s="164" t="s">
        <v>2301</v>
      </c>
      <c r="M356" s="28" t="s">
        <v>67</v>
      </c>
      <c r="N356" s="27"/>
      <c r="O356" s="28" t="s">
        <v>1197</v>
      </c>
      <c r="P356" s="376">
        <v>44927</v>
      </c>
    </row>
    <row r="357" spans="1:16" s="17" customFormat="1" ht="60" hidden="1">
      <c r="A357" s="112" t="s">
        <v>2302</v>
      </c>
      <c r="B357" s="169" t="s">
        <v>2303</v>
      </c>
      <c r="C357" s="100" t="s">
        <v>2304</v>
      </c>
      <c r="D357" s="100"/>
      <c r="E357" s="167" t="s">
        <v>425</v>
      </c>
      <c r="F357" s="169" t="s">
        <v>2305</v>
      </c>
      <c r="G357" s="120" t="s">
        <v>61</v>
      </c>
      <c r="H357" s="102" t="s">
        <v>2306</v>
      </c>
      <c r="I357" s="326">
        <v>259.5</v>
      </c>
      <c r="J357" s="28" t="s">
        <v>62</v>
      </c>
      <c r="K357" s="28" t="s">
        <v>79</v>
      </c>
      <c r="L357" s="164" t="s">
        <v>2307</v>
      </c>
      <c r="M357" s="28" t="s">
        <v>67</v>
      </c>
      <c r="N357" s="27">
        <v>259.5</v>
      </c>
      <c r="O357" s="28" t="s">
        <v>1197</v>
      </c>
      <c r="P357" s="376">
        <v>44927</v>
      </c>
    </row>
    <row r="358" spans="1:16" s="17" customFormat="1" ht="60" hidden="1">
      <c r="A358" s="112" t="s">
        <v>2288</v>
      </c>
      <c r="B358" s="112" t="s">
        <v>2288</v>
      </c>
      <c r="C358" s="103" t="s">
        <v>2308</v>
      </c>
      <c r="D358" s="287"/>
      <c r="E358" s="282" t="s">
        <v>425</v>
      </c>
      <c r="F358" s="103" t="s">
        <v>2309</v>
      </c>
      <c r="G358" s="120" t="s">
        <v>61</v>
      </c>
      <c r="H358" s="105" t="s">
        <v>2310</v>
      </c>
      <c r="I358" s="340">
        <v>366.28</v>
      </c>
      <c r="J358" s="28" t="s">
        <v>62</v>
      </c>
      <c r="K358" s="174" t="s">
        <v>79</v>
      </c>
      <c r="L358" s="105" t="s">
        <v>2311</v>
      </c>
      <c r="M358" s="28" t="s">
        <v>67</v>
      </c>
      <c r="N358" s="27">
        <v>366.28</v>
      </c>
      <c r="O358" s="28" t="s">
        <v>1197</v>
      </c>
      <c r="P358" s="376">
        <v>44927</v>
      </c>
    </row>
    <row r="359" spans="1:16" s="17" customFormat="1" ht="45" hidden="1">
      <c r="A359" s="112" t="s">
        <v>1202</v>
      </c>
      <c r="B359" s="112" t="s">
        <v>1202</v>
      </c>
      <c r="C359" s="100" t="s">
        <v>2312</v>
      </c>
      <c r="D359" s="101">
        <v>44032</v>
      </c>
      <c r="E359" s="61" t="s">
        <v>92</v>
      </c>
      <c r="F359" s="100" t="s">
        <v>2313</v>
      </c>
      <c r="G359" s="120" t="s">
        <v>61</v>
      </c>
      <c r="H359" s="102">
        <v>215</v>
      </c>
      <c r="I359" s="339">
        <v>40000</v>
      </c>
      <c r="J359" s="28" t="s">
        <v>62</v>
      </c>
      <c r="K359" s="167" t="s">
        <v>79</v>
      </c>
      <c r="L359" s="102" t="s">
        <v>152</v>
      </c>
      <c r="M359" s="28" t="s">
        <v>153</v>
      </c>
      <c r="N359" s="27"/>
      <c r="O359" s="28" t="s">
        <v>1197</v>
      </c>
      <c r="P359" s="376">
        <v>44927</v>
      </c>
    </row>
    <row r="360" spans="1:16" s="17" customFormat="1" ht="90" hidden="1">
      <c r="A360" s="112" t="s">
        <v>1404</v>
      </c>
      <c r="B360" s="169" t="s">
        <v>1404</v>
      </c>
      <c r="C360" s="100" t="s">
        <v>2314</v>
      </c>
      <c r="D360" s="101"/>
      <c r="E360" s="61" t="s">
        <v>425</v>
      </c>
      <c r="F360" s="100" t="s">
        <v>2315</v>
      </c>
      <c r="G360" s="120" t="s">
        <v>61</v>
      </c>
      <c r="H360" s="102">
        <v>1</v>
      </c>
      <c r="I360" s="339">
        <v>790</v>
      </c>
      <c r="J360" s="28" t="s">
        <v>62</v>
      </c>
      <c r="K360" s="167" t="s">
        <v>79</v>
      </c>
      <c r="L360" s="102" t="s">
        <v>2316</v>
      </c>
      <c r="M360" s="28" t="s">
        <v>67</v>
      </c>
      <c r="N360" s="27">
        <v>790</v>
      </c>
      <c r="O360" s="28" t="s">
        <v>1197</v>
      </c>
      <c r="P360" s="376">
        <v>44927</v>
      </c>
    </row>
    <row r="361" spans="1:16" s="17" customFormat="1" ht="75" hidden="1">
      <c r="A361" s="112" t="s">
        <v>1529</v>
      </c>
      <c r="B361" s="112" t="s">
        <v>1529</v>
      </c>
      <c r="C361" s="100" t="s">
        <v>2317</v>
      </c>
      <c r="D361" s="101"/>
      <c r="E361" s="61" t="s">
        <v>54</v>
      </c>
      <c r="F361" s="100" t="s">
        <v>2318</v>
      </c>
      <c r="G361" s="120" t="s">
        <v>61</v>
      </c>
      <c r="H361" s="102">
        <v>4</v>
      </c>
      <c r="I361" s="339">
        <v>716</v>
      </c>
      <c r="J361" s="28" t="s">
        <v>62</v>
      </c>
      <c r="K361" s="167" t="s">
        <v>79</v>
      </c>
      <c r="L361" s="102" t="s">
        <v>2319</v>
      </c>
      <c r="M361" s="28" t="s">
        <v>67</v>
      </c>
      <c r="N361" s="27">
        <v>716</v>
      </c>
      <c r="O361" s="28" t="s">
        <v>1197</v>
      </c>
      <c r="P361" s="376">
        <v>44927</v>
      </c>
    </row>
    <row r="362" spans="1:16" s="17" customFormat="1" ht="75" hidden="1">
      <c r="A362" s="112" t="s">
        <v>1376</v>
      </c>
      <c r="B362" s="169" t="s">
        <v>1376</v>
      </c>
      <c r="C362" s="100" t="s">
        <v>2320</v>
      </c>
      <c r="D362" s="101"/>
      <c r="E362" s="61" t="s">
        <v>425</v>
      </c>
      <c r="F362" s="100" t="s">
        <v>2321</v>
      </c>
      <c r="G362" s="120" t="s">
        <v>61</v>
      </c>
      <c r="H362" s="102">
        <v>2</v>
      </c>
      <c r="I362" s="339">
        <v>155.97999999999999</v>
      </c>
      <c r="J362" s="28" t="s">
        <v>62</v>
      </c>
      <c r="K362" s="167" t="s">
        <v>474</v>
      </c>
      <c r="L362" s="102" t="s">
        <v>2322</v>
      </c>
      <c r="M362" s="28" t="s">
        <v>67</v>
      </c>
      <c r="N362" s="27">
        <v>155.97999999999999</v>
      </c>
      <c r="O362" s="28" t="s">
        <v>1197</v>
      </c>
      <c r="P362" s="376">
        <v>44927</v>
      </c>
    </row>
    <row r="363" spans="1:16" s="17" customFormat="1" ht="45" hidden="1">
      <c r="A363" s="112" t="s">
        <v>1281</v>
      </c>
      <c r="B363" s="112" t="s">
        <v>1281</v>
      </c>
      <c r="C363" s="120" t="s">
        <v>2323</v>
      </c>
      <c r="D363" s="177"/>
      <c r="E363" s="61" t="s">
        <v>425</v>
      </c>
      <c r="F363" s="120" t="s">
        <v>2324</v>
      </c>
      <c r="G363" s="120" t="s">
        <v>61</v>
      </c>
      <c r="H363" s="102">
        <v>10</v>
      </c>
      <c r="I363" s="339">
        <v>75.599999999999994</v>
      </c>
      <c r="J363" s="28" t="s">
        <v>62</v>
      </c>
      <c r="K363" s="112" t="s">
        <v>474</v>
      </c>
      <c r="L363" s="102" t="s">
        <v>2325</v>
      </c>
      <c r="M363" s="28" t="s">
        <v>67</v>
      </c>
      <c r="N363" s="27">
        <v>3562.5</v>
      </c>
      <c r="O363" s="28" t="s">
        <v>1197</v>
      </c>
      <c r="P363" s="376">
        <v>44927</v>
      </c>
    </row>
    <row r="364" spans="1:16" s="17" customFormat="1" ht="75" hidden="1">
      <c r="A364" s="112" t="s">
        <v>1235</v>
      </c>
      <c r="B364" s="112" t="s">
        <v>1235</v>
      </c>
      <c r="C364" s="120" t="s">
        <v>2326</v>
      </c>
      <c r="D364" s="177"/>
      <c r="E364" s="61" t="s">
        <v>92</v>
      </c>
      <c r="F364" s="120" t="s">
        <v>2327</v>
      </c>
      <c r="G364" s="120" t="s">
        <v>61</v>
      </c>
      <c r="H364" s="102">
        <v>1</v>
      </c>
      <c r="I364" s="339">
        <v>169.89</v>
      </c>
      <c r="J364" s="28" t="s">
        <v>62</v>
      </c>
      <c r="K364" s="112" t="s">
        <v>79</v>
      </c>
      <c r="L364" s="112" t="s">
        <v>2328</v>
      </c>
      <c r="M364" s="28" t="s">
        <v>67</v>
      </c>
      <c r="N364" s="27">
        <v>169.89</v>
      </c>
      <c r="O364" s="28" t="s">
        <v>1197</v>
      </c>
      <c r="P364" s="376">
        <v>44927</v>
      </c>
    </row>
    <row r="365" spans="1:16" s="17" customFormat="1" ht="75" hidden="1">
      <c r="A365" s="112" t="s">
        <v>2329</v>
      </c>
      <c r="B365" s="112" t="s">
        <v>2329</v>
      </c>
      <c r="C365" s="100" t="s">
        <v>2330</v>
      </c>
      <c r="D365" s="101"/>
      <c r="E365" s="61" t="s">
        <v>92</v>
      </c>
      <c r="F365" s="100" t="s">
        <v>2331</v>
      </c>
      <c r="G365" s="120" t="s">
        <v>61</v>
      </c>
      <c r="H365" s="102" t="s">
        <v>2332</v>
      </c>
      <c r="I365" s="339">
        <v>1250</v>
      </c>
      <c r="J365" s="28" t="s">
        <v>62</v>
      </c>
      <c r="K365" s="167" t="s">
        <v>79</v>
      </c>
      <c r="L365" s="102" t="s">
        <v>2333</v>
      </c>
      <c r="M365" s="28" t="s">
        <v>67</v>
      </c>
      <c r="N365" s="27">
        <v>1250</v>
      </c>
      <c r="O365" s="28" t="s">
        <v>1197</v>
      </c>
      <c r="P365" s="376">
        <v>44927</v>
      </c>
    </row>
    <row r="366" spans="1:16" s="17" customFormat="1" ht="45" hidden="1">
      <c r="A366" s="112" t="s">
        <v>1202</v>
      </c>
      <c r="B366" s="112" t="s">
        <v>1202</v>
      </c>
      <c r="C366" s="100" t="s">
        <v>2334</v>
      </c>
      <c r="D366" s="101">
        <v>455632</v>
      </c>
      <c r="E366" s="61" t="s">
        <v>92</v>
      </c>
      <c r="F366" s="100" t="s">
        <v>2335</v>
      </c>
      <c r="G366" s="120" t="s">
        <v>61</v>
      </c>
      <c r="H366" s="102">
        <v>146</v>
      </c>
      <c r="I366" s="339">
        <v>12000</v>
      </c>
      <c r="J366" s="28" t="s">
        <v>62</v>
      </c>
      <c r="K366" s="167" t="s">
        <v>79</v>
      </c>
      <c r="L366" s="102" t="s">
        <v>152</v>
      </c>
      <c r="M366" s="28" t="s">
        <v>153</v>
      </c>
      <c r="N366" s="27"/>
      <c r="O366" s="28" t="s">
        <v>1197</v>
      </c>
      <c r="P366" s="376">
        <v>44927</v>
      </c>
    </row>
    <row r="367" spans="1:16" s="17" customFormat="1" ht="45" hidden="1">
      <c r="A367" s="112" t="s">
        <v>1202</v>
      </c>
      <c r="B367" s="112" t="s">
        <v>1202</v>
      </c>
      <c r="C367" s="100" t="s">
        <v>2336</v>
      </c>
      <c r="D367" s="101" t="s">
        <v>2337</v>
      </c>
      <c r="E367" s="61" t="s">
        <v>92</v>
      </c>
      <c r="F367" s="100" t="s">
        <v>1764</v>
      </c>
      <c r="G367" s="120" t="s">
        <v>61</v>
      </c>
      <c r="H367" s="102">
        <v>974</v>
      </c>
      <c r="I367" s="339">
        <v>50000</v>
      </c>
      <c r="J367" s="28" t="s">
        <v>62</v>
      </c>
      <c r="K367" s="167" t="s">
        <v>79</v>
      </c>
      <c r="L367" s="102" t="s">
        <v>152</v>
      </c>
      <c r="M367" s="28" t="s">
        <v>153</v>
      </c>
      <c r="N367" s="27"/>
      <c r="O367" s="28" t="s">
        <v>1197</v>
      </c>
      <c r="P367" s="376">
        <v>44927</v>
      </c>
    </row>
    <row r="368" spans="1:16" s="17" customFormat="1" ht="210" hidden="1">
      <c r="A368" s="112" t="s">
        <v>1202</v>
      </c>
      <c r="B368" s="112" t="s">
        <v>1202</v>
      </c>
      <c r="C368" s="120" t="s">
        <v>2338</v>
      </c>
      <c r="D368" s="177"/>
      <c r="E368" s="166" t="s">
        <v>54</v>
      </c>
      <c r="F368" s="120" t="s">
        <v>2339</v>
      </c>
      <c r="G368" s="120" t="s">
        <v>61</v>
      </c>
      <c r="H368" s="112" t="s">
        <v>2340</v>
      </c>
      <c r="I368" s="358">
        <v>7510</v>
      </c>
      <c r="J368" s="173" t="s">
        <v>57</v>
      </c>
      <c r="K368" s="112" t="s">
        <v>79</v>
      </c>
      <c r="L368" s="112" t="s">
        <v>2341</v>
      </c>
      <c r="M368" s="28" t="s">
        <v>67</v>
      </c>
      <c r="N368" s="27">
        <v>7510</v>
      </c>
      <c r="O368" s="28" t="s">
        <v>1197</v>
      </c>
      <c r="P368" s="376">
        <v>44927</v>
      </c>
    </row>
    <row r="369" spans="1:16" s="17" customFormat="1" ht="60" hidden="1">
      <c r="A369" s="112" t="s">
        <v>1976</v>
      </c>
      <c r="B369" s="112" t="s">
        <v>1976</v>
      </c>
      <c r="C369" s="100" t="s">
        <v>2342</v>
      </c>
      <c r="D369" s="101"/>
      <c r="E369" s="61" t="s">
        <v>92</v>
      </c>
      <c r="F369" s="100" t="s">
        <v>2343</v>
      </c>
      <c r="G369" s="120" t="s">
        <v>61</v>
      </c>
      <c r="H369" s="102">
        <v>1</v>
      </c>
      <c r="I369" s="339">
        <v>2059</v>
      </c>
      <c r="J369" s="28" t="s">
        <v>62</v>
      </c>
      <c r="K369" s="167" t="s">
        <v>79</v>
      </c>
      <c r="L369" s="102" t="s">
        <v>2344</v>
      </c>
      <c r="M369" s="28" t="s">
        <v>67</v>
      </c>
      <c r="N369" s="27">
        <v>2059</v>
      </c>
      <c r="O369" s="28" t="s">
        <v>1197</v>
      </c>
      <c r="P369" s="376">
        <v>44927</v>
      </c>
    </row>
    <row r="370" spans="1:16" s="17" customFormat="1" ht="135" hidden="1">
      <c r="A370" s="112" t="s">
        <v>1385</v>
      </c>
      <c r="B370" s="169" t="s">
        <v>1385</v>
      </c>
      <c r="C370" s="100" t="s">
        <v>2345</v>
      </c>
      <c r="D370" s="101"/>
      <c r="E370" s="61" t="s">
        <v>425</v>
      </c>
      <c r="F370" s="100" t="s">
        <v>2346</v>
      </c>
      <c r="G370" s="120" t="s">
        <v>61</v>
      </c>
      <c r="H370" s="102">
        <v>1</v>
      </c>
      <c r="I370" s="339">
        <v>175.5</v>
      </c>
      <c r="J370" s="28" t="s">
        <v>62</v>
      </c>
      <c r="K370" s="167" t="s">
        <v>474</v>
      </c>
      <c r="L370" s="102" t="s">
        <v>2347</v>
      </c>
      <c r="M370" s="28" t="s">
        <v>67</v>
      </c>
      <c r="N370" s="27">
        <v>175.5</v>
      </c>
      <c r="O370" s="28" t="s">
        <v>1197</v>
      </c>
      <c r="P370" s="376">
        <v>44927</v>
      </c>
    </row>
    <row r="371" spans="1:16" s="17" customFormat="1" ht="135" hidden="1">
      <c r="A371" s="112" t="s">
        <v>1311</v>
      </c>
      <c r="B371" s="169" t="s">
        <v>1311</v>
      </c>
      <c r="C371" s="120" t="s">
        <v>2348</v>
      </c>
      <c r="D371" s="177"/>
      <c r="E371" s="61" t="s">
        <v>425</v>
      </c>
      <c r="F371" s="120" t="s">
        <v>2349</v>
      </c>
      <c r="G371" s="120" t="s">
        <v>61</v>
      </c>
      <c r="H371" s="102" t="s">
        <v>2350</v>
      </c>
      <c r="I371" s="339">
        <v>862.65</v>
      </c>
      <c r="J371" s="28" t="s">
        <v>62</v>
      </c>
      <c r="K371" s="112" t="s">
        <v>474</v>
      </c>
      <c r="L371" s="112" t="s">
        <v>2351</v>
      </c>
      <c r="M371" s="28" t="s">
        <v>67</v>
      </c>
      <c r="N371" s="27">
        <v>862.65</v>
      </c>
      <c r="O371" s="28" t="s">
        <v>1197</v>
      </c>
      <c r="P371" s="376">
        <v>44927</v>
      </c>
    </row>
    <row r="372" spans="1:16" s="17" customFormat="1" ht="45" hidden="1">
      <c r="A372" s="112" t="s">
        <v>1948</v>
      </c>
      <c r="B372" s="112" t="s">
        <v>1948</v>
      </c>
      <c r="C372" s="100" t="s">
        <v>2352</v>
      </c>
      <c r="D372" s="101"/>
      <c r="E372" s="61" t="s">
        <v>54</v>
      </c>
      <c r="F372" s="100" t="s">
        <v>2353</v>
      </c>
      <c r="G372" s="120" t="s">
        <v>61</v>
      </c>
      <c r="H372" s="102">
        <v>1</v>
      </c>
      <c r="I372" s="339">
        <v>658.98</v>
      </c>
      <c r="J372" s="28" t="s">
        <v>62</v>
      </c>
      <c r="K372" s="167" t="s">
        <v>474</v>
      </c>
      <c r="L372" s="102" t="s">
        <v>2354</v>
      </c>
      <c r="M372" s="28" t="s">
        <v>67</v>
      </c>
      <c r="N372" s="27">
        <v>658.98</v>
      </c>
      <c r="O372" s="28" t="s">
        <v>1197</v>
      </c>
      <c r="P372" s="376">
        <v>44927</v>
      </c>
    </row>
    <row r="373" spans="1:16" s="17" customFormat="1" ht="75">
      <c r="A373" s="112" t="s">
        <v>1198</v>
      </c>
      <c r="B373" s="169" t="s">
        <v>537</v>
      </c>
      <c r="C373" s="100" t="s">
        <v>2355</v>
      </c>
      <c r="D373" s="101"/>
      <c r="E373" s="61" t="s">
        <v>425</v>
      </c>
      <c r="F373" s="100" t="s">
        <v>2356</v>
      </c>
      <c r="G373" s="120" t="s">
        <v>61</v>
      </c>
      <c r="H373" s="102" t="s">
        <v>2357</v>
      </c>
      <c r="I373" s="339">
        <v>1128.4000000000001</v>
      </c>
      <c r="J373" s="28" t="s">
        <v>62</v>
      </c>
      <c r="K373" s="167" t="s">
        <v>79</v>
      </c>
      <c r="L373" s="102" t="s">
        <v>2358</v>
      </c>
      <c r="M373" s="28" t="s">
        <v>67</v>
      </c>
      <c r="N373" s="27">
        <v>1128.4000000000001</v>
      </c>
      <c r="O373" s="28" t="s">
        <v>1197</v>
      </c>
      <c r="P373" s="376">
        <v>44927</v>
      </c>
    </row>
    <row r="374" spans="1:16" s="17" customFormat="1" ht="105">
      <c r="A374" s="112" t="s">
        <v>1198</v>
      </c>
      <c r="B374" s="169" t="s">
        <v>537</v>
      </c>
      <c r="C374" s="21" t="s">
        <v>2359</v>
      </c>
      <c r="D374" s="59"/>
      <c r="E374" s="61" t="s">
        <v>525</v>
      </c>
      <c r="F374" s="21" t="s">
        <v>1200</v>
      </c>
      <c r="G374" s="21" t="s">
        <v>61</v>
      </c>
      <c r="H374" s="102">
        <v>1500</v>
      </c>
      <c r="I374" s="361">
        <v>8985</v>
      </c>
      <c r="J374" s="28" t="s">
        <v>57</v>
      </c>
      <c r="K374" s="167" t="s">
        <v>474</v>
      </c>
      <c r="L374" s="167" t="s">
        <v>2360</v>
      </c>
      <c r="M374" s="28" t="s">
        <v>67</v>
      </c>
      <c r="N374" s="27">
        <v>8985</v>
      </c>
      <c r="O374" s="28" t="s">
        <v>1197</v>
      </c>
      <c r="P374" s="376">
        <v>44927</v>
      </c>
    </row>
    <row r="375" spans="1:16" s="17" customFormat="1" ht="150" hidden="1">
      <c r="A375" s="112" t="s">
        <v>1202</v>
      </c>
      <c r="B375" s="112" t="s">
        <v>1202</v>
      </c>
      <c r="C375" s="120" t="s">
        <v>2359</v>
      </c>
      <c r="D375" s="177"/>
      <c r="E375" s="177" t="s">
        <v>425</v>
      </c>
      <c r="F375" s="120" t="s">
        <v>2361</v>
      </c>
      <c r="G375" s="120" t="s">
        <v>61</v>
      </c>
      <c r="H375" s="112">
        <v>1200</v>
      </c>
      <c r="I375" s="358">
        <v>7416</v>
      </c>
      <c r="J375" s="173" t="s">
        <v>57</v>
      </c>
      <c r="K375" s="112" t="s">
        <v>79</v>
      </c>
      <c r="L375" s="112" t="s">
        <v>2362</v>
      </c>
      <c r="M375" s="28" t="s">
        <v>67</v>
      </c>
      <c r="N375" s="27">
        <v>7416</v>
      </c>
      <c r="O375" s="28" t="s">
        <v>1197</v>
      </c>
      <c r="P375" s="376">
        <v>44927</v>
      </c>
    </row>
    <row r="376" spans="1:16" s="17" customFormat="1" ht="150" hidden="1">
      <c r="A376" s="112" t="s">
        <v>1202</v>
      </c>
      <c r="B376" s="112" t="s">
        <v>1202</v>
      </c>
      <c r="C376" s="120" t="s">
        <v>2363</v>
      </c>
      <c r="D376" s="177"/>
      <c r="E376" s="177" t="s">
        <v>425</v>
      </c>
      <c r="F376" s="120" t="s">
        <v>2364</v>
      </c>
      <c r="G376" s="120" t="s">
        <v>61</v>
      </c>
      <c r="H376" s="112" t="s">
        <v>2365</v>
      </c>
      <c r="I376" s="358">
        <v>5583.66</v>
      </c>
      <c r="J376" s="173" t="s">
        <v>57</v>
      </c>
      <c r="K376" s="112" t="s">
        <v>79</v>
      </c>
      <c r="L376" s="112" t="s">
        <v>2366</v>
      </c>
      <c r="M376" s="28" t="s">
        <v>67</v>
      </c>
      <c r="N376" s="27">
        <v>5583.66</v>
      </c>
      <c r="O376" s="28" t="s">
        <v>1197</v>
      </c>
      <c r="P376" s="376">
        <v>44927</v>
      </c>
    </row>
    <row r="377" spans="1:16" s="17" customFormat="1" ht="210" hidden="1">
      <c r="A377" s="112" t="s">
        <v>1202</v>
      </c>
      <c r="B377" s="112" t="s">
        <v>1202</v>
      </c>
      <c r="C377" s="100" t="s">
        <v>2367</v>
      </c>
      <c r="D377" s="101"/>
      <c r="E377" s="124" t="s">
        <v>525</v>
      </c>
      <c r="F377" s="100" t="s">
        <v>2368</v>
      </c>
      <c r="G377" s="120" t="s">
        <v>61</v>
      </c>
      <c r="H377" s="102">
        <v>20</v>
      </c>
      <c r="I377" s="339">
        <v>290</v>
      </c>
      <c r="J377" s="164" t="s">
        <v>57</v>
      </c>
      <c r="K377" s="102" t="s">
        <v>474</v>
      </c>
      <c r="L377" s="102" t="s">
        <v>2369</v>
      </c>
      <c r="M377" s="28" t="s">
        <v>67</v>
      </c>
      <c r="N377" s="27">
        <v>290</v>
      </c>
      <c r="O377" s="28" t="s">
        <v>1197</v>
      </c>
      <c r="P377" s="376">
        <v>44927</v>
      </c>
    </row>
    <row r="378" spans="1:16" s="17" customFormat="1" ht="183.75" customHeight="1">
      <c r="A378" s="112" t="s">
        <v>1198</v>
      </c>
      <c r="B378" s="169" t="s">
        <v>537</v>
      </c>
      <c r="C378" s="100" t="s">
        <v>2370</v>
      </c>
      <c r="D378" s="100"/>
      <c r="E378" s="61" t="s">
        <v>525</v>
      </c>
      <c r="F378" s="100" t="s">
        <v>2371</v>
      </c>
      <c r="G378" s="120" t="s">
        <v>61</v>
      </c>
      <c r="H378" s="102" t="s">
        <v>2372</v>
      </c>
      <c r="I378" s="326">
        <v>4427</v>
      </c>
      <c r="J378" s="28" t="s">
        <v>57</v>
      </c>
      <c r="K378" s="28" t="s">
        <v>79</v>
      </c>
      <c r="L378" s="164" t="s">
        <v>2373</v>
      </c>
      <c r="M378" s="28" t="s">
        <v>67</v>
      </c>
      <c r="N378" s="27">
        <v>4427</v>
      </c>
      <c r="O378" s="28" t="s">
        <v>1197</v>
      </c>
      <c r="P378" s="376">
        <v>44927</v>
      </c>
    </row>
    <row r="379" spans="1:16" s="17" customFormat="1" ht="183.75" hidden="1" customHeight="1">
      <c r="A379" s="112" t="s">
        <v>2374</v>
      </c>
      <c r="B379" s="112" t="s">
        <v>2374</v>
      </c>
      <c r="C379" s="120" t="s">
        <v>2375</v>
      </c>
      <c r="D379" s="120"/>
      <c r="E379" s="61" t="s">
        <v>425</v>
      </c>
      <c r="F379" s="120" t="s">
        <v>2376</v>
      </c>
      <c r="G379" s="120" t="s">
        <v>61</v>
      </c>
      <c r="H379" s="102" t="s">
        <v>2377</v>
      </c>
      <c r="I379" s="326">
        <v>180</v>
      </c>
      <c r="J379" s="28" t="s">
        <v>62</v>
      </c>
      <c r="K379" s="173" t="s">
        <v>79</v>
      </c>
      <c r="L379" s="164" t="s">
        <v>2378</v>
      </c>
      <c r="M379" s="28" t="s">
        <v>67</v>
      </c>
      <c r="N379" s="27">
        <v>180</v>
      </c>
      <c r="O379" s="28" t="s">
        <v>1197</v>
      </c>
      <c r="P379" s="376">
        <v>44927</v>
      </c>
    </row>
    <row r="380" spans="1:16" s="17" customFormat="1" ht="150" hidden="1">
      <c r="A380" s="112" t="s">
        <v>1202</v>
      </c>
      <c r="B380" s="112" t="s">
        <v>1202</v>
      </c>
      <c r="C380" s="100" t="s">
        <v>2379</v>
      </c>
      <c r="D380" s="100"/>
      <c r="E380" s="61" t="s">
        <v>425</v>
      </c>
      <c r="F380" s="100" t="s">
        <v>2380</v>
      </c>
      <c r="G380" s="120" t="s">
        <v>61</v>
      </c>
      <c r="H380" s="102">
        <v>3</v>
      </c>
      <c r="I380" s="322">
        <v>419.7</v>
      </c>
      <c r="J380" s="28" t="s">
        <v>57</v>
      </c>
      <c r="K380" s="28" t="s">
        <v>79</v>
      </c>
      <c r="L380" s="164" t="s">
        <v>2381</v>
      </c>
      <c r="M380" s="28" t="s">
        <v>67</v>
      </c>
      <c r="N380" s="27">
        <v>419.7</v>
      </c>
      <c r="O380" s="28" t="s">
        <v>1197</v>
      </c>
      <c r="P380" s="376">
        <v>44927</v>
      </c>
    </row>
    <row r="381" spans="1:16" s="17" customFormat="1" ht="120" hidden="1">
      <c r="A381" s="112" t="s">
        <v>1428</v>
      </c>
      <c r="B381" s="169" t="s">
        <v>1428</v>
      </c>
      <c r="C381" s="100" t="s">
        <v>2382</v>
      </c>
      <c r="D381" s="100"/>
      <c r="E381" s="61" t="s">
        <v>425</v>
      </c>
      <c r="F381" s="100" t="s">
        <v>2383</v>
      </c>
      <c r="G381" s="120" t="s">
        <v>61</v>
      </c>
      <c r="H381" s="102"/>
      <c r="I381" s="322">
        <v>150</v>
      </c>
      <c r="J381" s="28" t="s">
        <v>62</v>
      </c>
      <c r="K381" s="28" t="s">
        <v>79</v>
      </c>
      <c r="L381" s="164" t="s">
        <v>2384</v>
      </c>
      <c r="M381" s="28" t="s">
        <v>67</v>
      </c>
      <c r="N381" s="27">
        <v>150</v>
      </c>
      <c r="O381" s="28" t="s">
        <v>1197</v>
      </c>
      <c r="P381" s="376">
        <v>44927</v>
      </c>
    </row>
    <row r="382" spans="1:16" s="17" customFormat="1" ht="45" hidden="1">
      <c r="A382" s="112" t="s">
        <v>1202</v>
      </c>
      <c r="B382" s="112" t="s">
        <v>1202</v>
      </c>
      <c r="C382" s="100" t="s">
        <v>2385</v>
      </c>
      <c r="D382" s="100"/>
      <c r="E382" s="61" t="s">
        <v>736</v>
      </c>
      <c r="F382" s="100" t="s">
        <v>2386</v>
      </c>
      <c r="G382" s="120" t="s">
        <v>61</v>
      </c>
      <c r="H382" s="102" t="s">
        <v>2387</v>
      </c>
      <c r="I382" s="322">
        <v>839.4</v>
      </c>
      <c r="J382" s="164" t="s">
        <v>57</v>
      </c>
      <c r="K382" s="164" t="s">
        <v>79</v>
      </c>
      <c r="L382" s="164" t="s">
        <v>2388</v>
      </c>
      <c r="M382" s="28" t="s">
        <v>67</v>
      </c>
      <c r="N382" s="27">
        <v>839.4</v>
      </c>
      <c r="O382" s="28" t="s">
        <v>1197</v>
      </c>
      <c r="P382" s="376">
        <v>44927</v>
      </c>
    </row>
    <row r="383" spans="1:16" s="17" customFormat="1" ht="45" hidden="1">
      <c r="A383" s="112" t="s">
        <v>1202</v>
      </c>
      <c r="B383" s="112" t="s">
        <v>1202</v>
      </c>
      <c r="C383" s="100" t="s">
        <v>2389</v>
      </c>
      <c r="D383" s="100"/>
      <c r="E383" s="61" t="s">
        <v>425</v>
      </c>
      <c r="F383" s="100" t="s">
        <v>2390</v>
      </c>
      <c r="G383" s="120" t="s">
        <v>61</v>
      </c>
      <c r="H383" s="102">
        <v>564</v>
      </c>
      <c r="I383" s="322">
        <v>2797.44</v>
      </c>
      <c r="J383" s="164" t="s">
        <v>57</v>
      </c>
      <c r="K383" s="164" t="s">
        <v>474</v>
      </c>
      <c r="L383" s="164" t="s">
        <v>1769</v>
      </c>
      <c r="M383" s="28" t="s">
        <v>67</v>
      </c>
      <c r="N383" s="27">
        <v>2797.44</v>
      </c>
      <c r="O383" s="28" t="s">
        <v>1197</v>
      </c>
      <c r="P383" s="376">
        <v>44927</v>
      </c>
    </row>
    <row r="384" spans="1:16" s="17" customFormat="1" ht="75" hidden="1">
      <c r="A384" s="112" t="s">
        <v>1202</v>
      </c>
      <c r="B384" s="112" t="s">
        <v>1202</v>
      </c>
      <c r="C384" s="100" t="s">
        <v>2391</v>
      </c>
      <c r="D384" s="100"/>
      <c r="E384" s="61" t="s">
        <v>92</v>
      </c>
      <c r="F384" s="100" t="s">
        <v>2392</v>
      </c>
      <c r="G384" s="120" t="s">
        <v>61</v>
      </c>
      <c r="H384" s="102">
        <v>150</v>
      </c>
      <c r="I384" s="322">
        <v>546</v>
      </c>
      <c r="J384" s="164" t="s">
        <v>57</v>
      </c>
      <c r="K384" s="164" t="s">
        <v>79</v>
      </c>
      <c r="L384" s="164" t="s">
        <v>2393</v>
      </c>
      <c r="M384" s="28" t="s">
        <v>67</v>
      </c>
      <c r="N384" s="27">
        <v>546</v>
      </c>
      <c r="O384" s="28" t="s">
        <v>1197</v>
      </c>
      <c r="P384" s="376">
        <v>44927</v>
      </c>
    </row>
    <row r="385" spans="1:16" s="17" customFormat="1" ht="45" hidden="1">
      <c r="A385" s="112" t="s">
        <v>1202</v>
      </c>
      <c r="B385" s="112" t="s">
        <v>1202</v>
      </c>
      <c r="C385" s="100" t="s">
        <v>2394</v>
      </c>
      <c r="D385" s="100" t="s">
        <v>2395</v>
      </c>
      <c r="E385" s="61" t="s">
        <v>525</v>
      </c>
      <c r="F385" s="100" t="s">
        <v>1682</v>
      </c>
      <c r="G385" s="120" t="s">
        <v>61</v>
      </c>
      <c r="H385" s="102" t="s">
        <v>2075</v>
      </c>
      <c r="I385" s="322">
        <v>14000</v>
      </c>
      <c r="J385" s="164" t="s">
        <v>57</v>
      </c>
      <c r="K385" s="164" t="s">
        <v>79</v>
      </c>
      <c r="L385" s="164" t="s">
        <v>152</v>
      </c>
      <c r="M385" s="28" t="s">
        <v>153</v>
      </c>
      <c r="N385" s="27"/>
      <c r="O385" s="28" t="s">
        <v>1197</v>
      </c>
      <c r="P385" s="376">
        <v>44927</v>
      </c>
    </row>
    <row r="386" spans="1:16" s="17" customFormat="1" ht="75" hidden="1">
      <c r="A386" s="112" t="s">
        <v>1202</v>
      </c>
      <c r="B386" s="112" t="s">
        <v>1202</v>
      </c>
      <c r="C386" s="100" t="s">
        <v>2396</v>
      </c>
      <c r="D386" s="100"/>
      <c r="E386" s="61" t="s">
        <v>416</v>
      </c>
      <c r="F386" s="100" t="s">
        <v>2397</v>
      </c>
      <c r="G386" s="120" t="s">
        <v>61</v>
      </c>
      <c r="H386" s="102">
        <v>50</v>
      </c>
      <c r="I386" s="322">
        <v>866</v>
      </c>
      <c r="J386" s="164" t="s">
        <v>57</v>
      </c>
      <c r="K386" s="164" t="s">
        <v>79</v>
      </c>
      <c r="L386" s="164" t="s">
        <v>2398</v>
      </c>
      <c r="M386" s="28" t="s">
        <v>67</v>
      </c>
      <c r="N386" s="27">
        <v>866</v>
      </c>
      <c r="O386" s="28" t="s">
        <v>1197</v>
      </c>
      <c r="P386" s="376">
        <v>44927</v>
      </c>
    </row>
    <row r="387" spans="1:16" s="17" customFormat="1" ht="75" hidden="1">
      <c r="A387" s="112" t="s">
        <v>1202</v>
      </c>
      <c r="B387" s="112" t="s">
        <v>1202</v>
      </c>
      <c r="C387" s="100" t="s">
        <v>2399</v>
      </c>
      <c r="D387" s="100"/>
      <c r="E387" s="61" t="s">
        <v>425</v>
      </c>
      <c r="F387" s="100" t="s">
        <v>2400</v>
      </c>
      <c r="G387" s="120" t="s">
        <v>61</v>
      </c>
      <c r="H387" s="102" t="s">
        <v>2401</v>
      </c>
      <c r="I387" s="322">
        <v>840</v>
      </c>
      <c r="J387" s="28" t="s">
        <v>62</v>
      </c>
      <c r="K387" s="164" t="s">
        <v>474</v>
      </c>
      <c r="L387" s="164" t="s">
        <v>2402</v>
      </c>
      <c r="M387" s="28" t="s">
        <v>67</v>
      </c>
      <c r="N387" s="27">
        <v>840</v>
      </c>
      <c r="O387" s="28" t="s">
        <v>1197</v>
      </c>
      <c r="P387" s="376">
        <v>44927</v>
      </c>
    </row>
    <row r="388" spans="1:16" s="17" customFormat="1" ht="105" hidden="1">
      <c r="A388" s="112" t="s">
        <v>1456</v>
      </c>
      <c r="B388" s="112" t="s">
        <v>1456</v>
      </c>
      <c r="C388" s="120" t="s">
        <v>2403</v>
      </c>
      <c r="D388" s="120"/>
      <c r="E388" s="61" t="s">
        <v>425</v>
      </c>
      <c r="F388" s="120" t="s">
        <v>2404</v>
      </c>
      <c r="G388" s="120" t="s">
        <v>61</v>
      </c>
      <c r="H388" s="102">
        <v>4</v>
      </c>
      <c r="I388" s="322">
        <v>1142</v>
      </c>
      <c r="J388" s="28" t="s">
        <v>62</v>
      </c>
      <c r="K388" s="173" t="s">
        <v>79</v>
      </c>
      <c r="L388" s="173" t="s">
        <v>2405</v>
      </c>
      <c r="M388" s="28" t="s">
        <v>67</v>
      </c>
      <c r="N388" s="27">
        <v>1142</v>
      </c>
      <c r="O388" s="28" t="s">
        <v>1197</v>
      </c>
      <c r="P388" s="376">
        <v>44927</v>
      </c>
    </row>
    <row r="389" spans="1:16" s="17" customFormat="1" ht="45" hidden="1">
      <c r="A389" s="112" t="s">
        <v>1202</v>
      </c>
      <c r="B389" s="112" t="s">
        <v>1202</v>
      </c>
      <c r="C389" s="100" t="s">
        <v>2406</v>
      </c>
      <c r="D389" s="100">
        <v>482965</v>
      </c>
      <c r="E389" s="61" t="s">
        <v>92</v>
      </c>
      <c r="F389" s="100" t="s">
        <v>2407</v>
      </c>
      <c r="G389" s="120" t="s">
        <v>61</v>
      </c>
      <c r="H389" s="102">
        <v>510</v>
      </c>
      <c r="I389" s="322">
        <v>45000</v>
      </c>
      <c r="J389" s="28" t="s">
        <v>62</v>
      </c>
      <c r="K389" s="28" t="s">
        <v>63</v>
      </c>
      <c r="L389" s="164" t="s">
        <v>2408</v>
      </c>
      <c r="M389" s="28" t="s">
        <v>67</v>
      </c>
      <c r="N389" s="27">
        <v>4172</v>
      </c>
      <c r="O389" s="28" t="s">
        <v>1197</v>
      </c>
      <c r="P389" s="376">
        <v>44927</v>
      </c>
    </row>
    <row r="390" spans="1:16" s="17" customFormat="1" ht="75" hidden="1">
      <c r="A390" s="112" t="s">
        <v>1202</v>
      </c>
      <c r="B390" s="112" t="s">
        <v>1202</v>
      </c>
      <c r="C390" s="100" t="s">
        <v>2409</v>
      </c>
      <c r="D390" s="100">
        <v>443472</v>
      </c>
      <c r="E390" s="61" t="s">
        <v>92</v>
      </c>
      <c r="F390" s="100" t="s">
        <v>1764</v>
      </c>
      <c r="G390" s="120" t="s">
        <v>61</v>
      </c>
      <c r="H390" s="102">
        <v>621</v>
      </c>
      <c r="I390" s="322">
        <v>50000</v>
      </c>
      <c r="J390" s="28" t="s">
        <v>62</v>
      </c>
      <c r="K390" s="28" t="s">
        <v>79</v>
      </c>
      <c r="L390" s="164" t="s">
        <v>2410</v>
      </c>
      <c r="M390" s="28" t="s">
        <v>67</v>
      </c>
      <c r="N390" s="27">
        <v>13841.6</v>
      </c>
      <c r="O390" s="28" t="s">
        <v>1197</v>
      </c>
      <c r="P390" s="376">
        <v>44927</v>
      </c>
    </row>
    <row r="391" spans="1:16" s="17" customFormat="1" ht="45" hidden="1">
      <c r="A391" s="112" t="s">
        <v>1198</v>
      </c>
      <c r="B391" s="169" t="s">
        <v>529</v>
      </c>
      <c r="C391" s="120" t="s">
        <v>2411</v>
      </c>
      <c r="D391" s="120">
        <v>483711</v>
      </c>
      <c r="E391" s="61" t="s">
        <v>525</v>
      </c>
      <c r="F391" s="120" t="s">
        <v>2412</v>
      </c>
      <c r="G391" s="120" t="s">
        <v>61</v>
      </c>
      <c r="H391" s="102">
        <v>300</v>
      </c>
      <c r="I391" s="322">
        <v>54000</v>
      </c>
      <c r="J391" s="173" t="s">
        <v>62</v>
      </c>
      <c r="K391" s="173" t="s">
        <v>79</v>
      </c>
      <c r="L391" s="164" t="s">
        <v>152</v>
      </c>
      <c r="M391" s="28" t="s">
        <v>67</v>
      </c>
      <c r="N391" s="27"/>
      <c r="O391" s="28" t="s">
        <v>1197</v>
      </c>
      <c r="P391" s="376">
        <v>44927</v>
      </c>
    </row>
    <row r="392" spans="1:16" s="17" customFormat="1" ht="75" hidden="1">
      <c r="A392" s="112" t="s">
        <v>1202</v>
      </c>
      <c r="B392" s="112" t="s">
        <v>1202</v>
      </c>
      <c r="C392" s="120" t="s">
        <v>2413</v>
      </c>
      <c r="D392" s="120" t="s">
        <v>2414</v>
      </c>
      <c r="E392" s="61" t="s">
        <v>369</v>
      </c>
      <c r="F392" s="120" t="s">
        <v>2415</v>
      </c>
      <c r="G392" s="120" t="s">
        <v>107</v>
      </c>
      <c r="H392" s="102">
        <v>160</v>
      </c>
      <c r="I392" s="322">
        <v>28970.400000000001</v>
      </c>
      <c r="J392" s="173" t="s">
        <v>62</v>
      </c>
      <c r="K392" s="173" t="s">
        <v>63</v>
      </c>
      <c r="L392" s="164" t="s">
        <v>2416</v>
      </c>
      <c r="M392" s="28" t="s">
        <v>67</v>
      </c>
      <c r="N392" s="27">
        <v>9984.18</v>
      </c>
      <c r="O392" s="28" t="s">
        <v>1197</v>
      </c>
      <c r="P392" s="376">
        <v>44927</v>
      </c>
    </row>
    <row r="393" spans="1:16" s="17" customFormat="1" ht="60" hidden="1">
      <c r="A393" s="112" t="s">
        <v>1202</v>
      </c>
      <c r="B393" s="112" t="s">
        <v>1202</v>
      </c>
      <c r="C393" s="100" t="s">
        <v>2417</v>
      </c>
      <c r="D393" s="100">
        <v>19631</v>
      </c>
      <c r="E393" s="61" t="s">
        <v>54</v>
      </c>
      <c r="F393" s="100" t="s">
        <v>2418</v>
      </c>
      <c r="G393" s="120" t="s">
        <v>61</v>
      </c>
      <c r="H393" s="102">
        <v>1</v>
      </c>
      <c r="I393" s="322">
        <v>40000</v>
      </c>
      <c r="J393" s="164" t="s">
        <v>62</v>
      </c>
      <c r="K393" s="164" t="s">
        <v>63</v>
      </c>
      <c r="L393" s="164" t="s">
        <v>152</v>
      </c>
      <c r="M393" s="28" t="s">
        <v>153</v>
      </c>
      <c r="N393" s="27"/>
      <c r="O393" s="28" t="s">
        <v>1197</v>
      </c>
      <c r="P393" s="376">
        <v>44927</v>
      </c>
    </row>
    <row r="394" spans="1:16" s="17" customFormat="1" ht="75" hidden="1">
      <c r="A394" s="112" t="s">
        <v>1202</v>
      </c>
      <c r="B394" s="112" t="s">
        <v>1202</v>
      </c>
      <c r="C394" s="100" t="s">
        <v>2419</v>
      </c>
      <c r="D394" s="100" t="s">
        <v>2420</v>
      </c>
      <c r="E394" s="61" t="s">
        <v>525</v>
      </c>
      <c r="F394" s="100" t="s">
        <v>1682</v>
      </c>
      <c r="G394" s="120" t="s">
        <v>61</v>
      </c>
      <c r="H394" s="102" t="s">
        <v>2421</v>
      </c>
      <c r="I394" s="322">
        <v>15000</v>
      </c>
      <c r="J394" s="164" t="s">
        <v>57</v>
      </c>
      <c r="K394" s="164" t="s">
        <v>79</v>
      </c>
      <c r="L394" s="164" t="s">
        <v>152</v>
      </c>
      <c r="M394" s="28" t="s">
        <v>153</v>
      </c>
      <c r="N394" s="27"/>
      <c r="O394" s="28" t="s">
        <v>1197</v>
      </c>
      <c r="P394" s="376">
        <v>44927</v>
      </c>
    </row>
    <row r="395" spans="1:16" s="17" customFormat="1" ht="135" hidden="1">
      <c r="A395" s="112" t="s">
        <v>1202</v>
      </c>
      <c r="B395" s="112" t="s">
        <v>1202</v>
      </c>
      <c r="C395" s="100" t="s">
        <v>2422</v>
      </c>
      <c r="D395" s="100"/>
      <c r="E395" s="61" t="s">
        <v>525</v>
      </c>
      <c r="F395" s="100" t="s">
        <v>2423</v>
      </c>
      <c r="G395" s="120" t="s">
        <v>61</v>
      </c>
      <c r="H395" s="102">
        <v>200</v>
      </c>
      <c r="I395" s="322">
        <v>2700</v>
      </c>
      <c r="J395" s="164" t="s">
        <v>57</v>
      </c>
      <c r="K395" s="164" t="s">
        <v>79</v>
      </c>
      <c r="L395" s="164" t="s">
        <v>2424</v>
      </c>
      <c r="M395" s="28" t="s">
        <v>67</v>
      </c>
      <c r="N395" s="27">
        <v>2700</v>
      </c>
      <c r="O395" s="28" t="s">
        <v>1197</v>
      </c>
      <c r="P395" s="376">
        <v>44927</v>
      </c>
    </row>
    <row r="396" spans="1:16" s="17" customFormat="1" ht="45" hidden="1">
      <c r="A396" s="112" t="s">
        <v>1202</v>
      </c>
      <c r="B396" s="112" t="s">
        <v>1202</v>
      </c>
      <c r="C396" s="100" t="s">
        <v>2425</v>
      </c>
      <c r="D396" s="100" t="s">
        <v>2426</v>
      </c>
      <c r="E396" s="61" t="s">
        <v>525</v>
      </c>
      <c r="F396" s="100" t="s">
        <v>2427</v>
      </c>
      <c r="G396" s="120" t="s">
        <v>61</v>
      </c>
      <c r="H396" s="102" t="s">
        <v>2428</v>
      </c>
      <c r="I396" s="322">
        <v>30000</v>
      </c>
      <c r="J396" s="164" t="s">
        <v>57</v>
      </c>
      <c r="K396" s="164" t="s">
        <v>79</v>
      </c>
      <c r="L396" s="164" t="s">
        <v>2429</v>
      </c>
      <c r="M396" s="28" t="s">
        <v>67</v>
      </c>
      <c r="N396" s="27">
        <v>20515</v>
      </c>
      <c r="O396" s="28" t="s">
        <v>1197</v>
      </c>
      <c r="P396" s="376">
        <v>44927</v>
      </c>
    </row>
    <row r="397" spans="1:16" s="17" customFormat="1" ht="90">
      <c r="A397" s="112" t="s">
        <v>1198</v>
      </c>
      <c r="B397" s="169" t="s">
        <v>537</v>
      </c>
      <c r="C397" s="21" t="s">
        <v>2430</v>
      </c>
      <c r="D397" s="21"/>
      <c r="E397" s="61" t="s">
        <v>525</v>
      </c>
      <c r="F397" s="21" t="s">
        <v>2431</v>
      </c>
      <c r="G397" s="178" t="s">
        <v>61</v>
      </c>
      <c r="H397" s="26" t="s">
        <v>2432</v>
      </c>
      <c r="I397" s="323">
        <v>1723.2</v>
      </c>
      <c r="J397" s="28" t="s">
        <v>57</v>
      </c>
      <c r="K397" s="28" t="s">
        <v>79</v>
      </c>
      <c r="L397" s="28" t="s">
        <v>2433</v>
      </c>
      <c r="M397" s="28" t="s">
        <v>67</v>
      </c>
      <c r="N397" s="27">
        <v>1723.2</v>
      </c>
      <c r="O397" s="28" t="s">
        <v>1197</v>
      </c>
      <c r="P397" s="376">
        <v>44927</v>
      </c>
    </row>
    <row r="398" spans="1:16" s="17" customFormat="1" ht="135" hidden="1">
      <c r="A398" s="112" t="s">
        <v>1268</v>
      </c>
      <c r="B398" s="169" t="s">
        <v>1268</v>
      </c>
      <c r="C398" s="100" t="s">
        <v>2434</v>
      </c>
      <c r="D398" s="100"/>
      <c r="E398" s="61" t="s">
        <v>369</v>
      </c>
      <c r="F398" s="100" t="s">
        <v>2435</v>
      </c>
      <c r="G398" s="120" t="s">
        <v>61</v>
      </c>
      <c r="H398" s="102">
        <v>1</v>
      </c>
      <c r="I398" s="322">
        <v>630.79999999999995</v>
      </c>
      <c r="J398" s="28" t="s">
        <v>62</v>
      </c>
      <c r="K398" s="28" t="s">
        <v>79</v>
      </c>
      <c r="L398" s="164" t="s">
        <v>2436</v>
      </c>
      <c r="M398" s="28" t="s">
        <v>67</v>
      </c>
      <c r="N398" s="27">
        <v>630.79999999999995</v>
      </c>
      <c r="O398" s="28" t="s">
        <v>1197</v>
      </c>
      <c r="P398" s="376">
        <v>44927</v>
      </c>
    </row>
    <row r="399" spans="1:16" s="17" customFormat="1" ht="45" hidden="1">
      <c r="A399" s="112" t="s">
        <v>1414</v>
      </c>
      <c r="B399" s="169" t="s">
        <v>1414</v>
      </c>
      <c r="C399" s="100" t="s">
        <v>2437</v>
      </c>
      <c r="D399" s="100"/>
      <c r="E399" s="61" t="s">
        <v>54</v>
      </c>
      <c r="F399" s="100" t="s">
        <v>2438</v>
      </c>
      <c r="G399" s="120" t="s">
        <v>61</v>
      </c>
      <c r="H399" s="102">
        <v>1</v>
      </c>
      <c r="I399" s="322">
        <v>830</v>
      </c>
      <c r="J399" s="28" t="s">
        <v>62</v>
      </c>
      <c r="K399" s="28" t="s">
        <v>79</v>
      </c>
      <c r="L399" s="164" t="s">
        <v>2439</v>
      </c>
      <c r="M399" s="28" t="s">
        <v>67</v>
      </c>
      <c r="N399" s="27">
        <v>830</v>
      </c>
      <c r="O399" s="28" t="s">
        <v>1197</v>
      </c>
      <c r="P399" s="376">
        <v>44927</v>
      </c>
    </row>
    <row r="400" spans="1:16" s="17" customFormat="1" ht="105" hidden="1">
      <c r="A400" s="112" t="s">
        <v>1445</v>
      </c>
      <c r="B400" s="112" t="s">
        <v>1445</v>
      </c>
      <c r="C400" s="120" t="s">
        <v>2440</v>
      </c>
      <c r="D400" s="120"/>
      <c r="E400" s="61" t="s">
        <v>425</v>
      </c>
      <c r="F400" s="120" t="s">
        <v>2441</v>
      </c>
      <c r="G400" s="120" t="s">
        <v>61</v>
      </c>
      <c r="H400" s="102">
        <v>1</v>
      </c>
      <c r="I400" s="322">
        <v>780</v>
      </c>
      <c r="J400" s="28" t="s">
        <v>62</v>
      </c>
      <c r="K400" s="173" t="s">
        <v>79</v>
      </c>
      <c r="L400" s="164" t="s">
        <v>2442</v>
      </c>
      <c r="M400" s="28" t="s">
        <v>67</v>
      </c>
      <c r="N400" s="27">
        <v>780</v>
      </c>
      <c r="O400" s="28" t="s">
        <v>1197</v>
      </c>
      <c r="P400" s="376">
        <v>44927</v>
      </c>
    </row>
    <row r="401" spans="1:16" s="17" customFormat="1" ht="375" hidden="1">
      <c r="A401" s="112" t="s">
        <v>1202</v>
      </c>
      <c r="B401" s="112" t="s">
        <v>1202</v>
      </c>
      <c r="C401" s="100" t="s">
        <v>2443</v>
      </c>
      <c r="D401" s="100"/>
      <c r="E401" s="61" t="s">
        <v>425</v>
      </c>
      <c r="F401" s="100" t="s">
        <v>2444</v>
      </c>
      <c r="G401" s="120" t="s">
        <v>61</v>
      </c>
      <c r="H401" s="102">
        <v>1</v>
      </c>
      <c r="I401" s="322">
        <v>780</v>
      </c>
      <c r="J401" s="28" t="s">
        <v>62</v>
      </c>
      <c r="K401" s="28" t="s">
        <v>79</v>
      </c>
      <c r="L401" s="164" t="s">
        <v>2445</v>
      </c>
      <c r="M401" s="28" t="s">
        <v>67</v>
      </c>
      <c r="N401" s="27">
        <v>780</v>
      </c>
      <c r="O401" s="28" t="s">
        <v>1197</v>
      </c>
      <c r="P401" s="376">
        <v>44927</v>
      </c>
    </row>
    <row r="402" spans="1:16" s="17" customFormat="1" ht="375" hidden="1">
      <c r="A402" s="112" t="s">
        <v>1202</v>
      </c>
      <c r="B402" s="112" t="s">
        <v>1202</v>
      </c>
      <c r="C402" s="100" t="s">
        <v>2446</v>
      </c>
      <c r="D402" s="100"/>
      <c r="E402" s="61" t="s">
        <v>425</v>
      </c>
      <c r="F402" s="100" t="s">
        <v>2447</v>
      </c>
      <c r="G402" s="120" t="s">
        <v>61</v>
      </c>
      <c r="H402" s="102">
        <v>1</v>
      </c>
      <c r="I402" s="322">
        <v>35</v>
      </c>
      <c r="J402" s="28" t="s">
        <v>62</v>
      </c>
      <c r="K402" s="28" t="s">
        <v>79</v>
      </c>
      <c r="L402" s="164" t="s">
        <v>2448</v>
      </c>
      <c r="M402" s="28" t="s">
        <v>67</v>
      </c>
      <c r="N402" s="27">
        <v>35</v>
      </c>
      <c r="O402" s="28" t="s">
        <v>1197</v>
      </c>
      <c r="P402" s="376">
        <v>44927</v>
      </c>
    </row>
    <row r="403" spans="1:16" s="17" customFormat="1" ht="150" hidden="1">
      <c r="A403" s="112" t="s">
        <v>1618</v>
      </c>
      <c r="B403" s="112" t="s">
        <v>1618</v>
      </c>
      <c r="C403" s="100" t="s">
        <v>2449</v>
      </c>
      <c r="D403" s="100"/>
      <c r="E403" s="61" t="s">
        <v>54</v>
      </c>
      <c r="F403" s="100" t="s">
        <v>2450</v>
      </c>
      <c r="G403" s="120" t="s">
        <v>61</v>
      </c>
      <c r="H403" s="102">
        <v>9</v>
      </c>
      <c r="I403" s="322">
        <v>157.59</v>
      </c>
      <c r="J403" s="28" t="s">
        <v>62</v>
      </c>
      <c r="K403" s="28" t="s">
        <v>474</v>
      </c>
      <c r="L403" s="164" t="s">
        <v>2451</v>
      </c>
      <c r="M403" s="28" t="s">
        <v>67</v>
      </c>
      <c r="N403" s="27">
        <v>157.59</v>
      </c>
      <c r="O403" s="28" t="s">
        <v>1197</v>
      </c>
      <c r="P403" s="376">
        <v>44927</v>
      </c>
    </row>
    <row r="404" spans="1:16" s="17" customFormat="1" ht="90" hidden="1">
      <c r="A404" s="112" t="s">
        <v>1836</v>
      </c>
      <c r="B404" s="112" t="s">
        <v>1836</v>
      </c>
      <c r="C404" s="21" t="s">
        <v>2452</v>
      </c>
      <c r="D404" s="52"/>
      <c r="E404" s="61" t="s">
        <v>425</v>
      </c>
      <c r="F404" s="21" t="s">
        <v>2453</v>
      </c>
      <c r="G404" s="120" t="s">
        <v>61</v>
      </c>
      <c r="H404" s="102" t="s">
        <v>2454</v>
      </c>
      <c r="I404" s="323">
        <v>180</v>
      </c>
      <c r="J404" s="28" t="s">
        <v>62</v>
      </c>
      <c r="K404" s="28" t="s">
        <v>79</v>
      </c>
      <c r="L404" s="164" t="s">
        <v>2455</v>
      </c>
      <c r="M404" s="28" t="s">
        <v>67</v>
      </c>
      <c r="N404" s="27">
        <v>180</v>
      </c>
      <c r="O404" s="28" t="s">
        <v>1197</v>
      </c>
      <c r="P404" s="376">
        <v>44927</v>
      </c>
    </row>
    <row r="405" spans="1:16" s="17" customFormat="1" ht="60" hidden="1">
      <c r="A405" s="112" t="s">
        <v>1202</v>
      </c>
      <c r="B405" s="112" t="s">
        <v>1202</v>
      </c>
      <c r="C405" s="100" t="s">
        <v>2456</v>
      </c>
      <c r="D405" s="100"/>
      <c r="E405" s="61" t="s">
        <v>54</v>
      </c>
      <c r="F405" s="100" t="s">
        <v>2457</v>
      </c>
      <c r="G405" s="120" t="s">
        <v>61</v>
      </c>
      <c r="H405" s="102">
        <v>25</v>
      </c>
      <c r="I405" s="322">
        <v>5730</v>
      </c>
      <c r="J405" s="164" t="s">
        <v>57</v>
      </c>
      <c r="K405" s="164" t="s">
        <v>79</v>
      </c>
      <c r="L405" s="164" t="s">
        <v>2458</v>
      </c>
      <c r="M405" s="28" t="s">
        <v>67</v>
      </c>
      <c r="N405" s="27">
        <v>5730</v>
      </c>
      <c r="O405" s="28" t="s">
        <v>1197</v>
      </c>
      <c r="P405" s="376">
        <v>44927</v>
      </c>
    </row>
    <row r="406" spans="1:16" s="17" customFormat="1" ht="120" hidden="1">
      <c r="A406" s="112" t="s">
        <v>1738</v>
      </c>
      <c r="B406" s="112" t="s">
        <v>1738</v>
      </c>
      <c r="C406" s="100" t="s">
        <v>2459</v>
      </c>
      <c r="D406" s="100"/>
      <c r="E406" s="61" t="s">
        <v>425</v>
      </c>
      <c r="F406" s="100" t="s">
        <v>2460</v>
      </c>
      <c r="G406" s="120" t="s">
        <v>61</v>
      </c>
      <c r="H406" s="100">
        <v>20</v>
      </c>
      <c r="I406" s="326">
        <v>328</v>
      </c>
      <c r="J406" s="28" t="s">
        <v>62</v>
      </c>
      <c r="K406" s="20" t="s">
        <v>79</v>
      </c>
      <c r="L406" s="164" t="s">
        <v>2461</v>
      </c>
      <c r="M406" s="28" t="s">
        <v>67</v>
      </c>
      <c r="N406" s="27">
        <v>328</v>
      </c>
      <c r="O406" s="28" t="s">
        <v>1197</v>
      </c>
      <c r="P406" s="376">
        <v>44927</v>
      </c>
    </row>
    <row r="407" spans="1:16" s="17" customFormat="1" ht="75" hidden="1">
      <c r="A407" s="112" t="s">
        <v>1459</v>
      </c>
      <c r="B407" s="112" t="s">
        <v>1459</v>
      </c>
      <c r="C407" s="120" t="s">
        <v>2462</v>
      </c>
      <c r="D407" s="120"/>
      <c r="E407" s="166" t="s">
        <v>425</v>
      </c>
      <c r="F407" s="120" t="s">
        <v>2463</v>
      </c>
      <c r="G407" s="120" t="s">
        <v>61</v>
      </c>
      <c r="H407" s="100" t="s">
        <v>2464</v>
      </c>
      <c r="I407" s="326">
        <v>220</v>
      </c>
      <c r="J407" s="28" t="s">
        <v>62</v>
      </c>
      <c r="K407" s="120" t="s">
        <v>474</v>
      </c>
      <c r="L407" s="173" t="s">
        <v>2465</v>
      </c>
      <c r="M407" s="28" t="s">
        <v>67</v>
      </c>
      <c r="N407" s="27">
        <v>220</v>
      </c>
      <c r="O407" s="28" t="s">
        <v>1197</v>
      </c>
      <c r="P407" s="376">
        <v>44927</v>
      </c>
    </row>
    <row r="408" spans="1:16" s="17" customFormat="1" ht="180" hidden="1">
      <c r="A408" s="112" t="s">
        <v>1202</v>
      </c>
      <c r="B408" s="112" t="s">
        <v>1202</v>
      </c>
      <c r="C408" s="100" t="s">
        <v>2466</v>
      </c>
      <c r="D408" s="100"/>
      <c r="E408" s="61" t="s">
        <v>425</v>
      </c>
      <c r="F408" s="100" t="s">
        <v>2467</v>
      </c>
      <c r="G408" s="120" t="s">
        <v>61</v>
      </c>
      <c r="H408" s="100" t="s">
        <v>2468</v>
      </c>
      <c r="I408" s="326">
        <v>1605.96</v>
      </c>
      <c r="J408" s="28" t="s">
        <v>57</v>
      </c>
      <c r="K408" s="20" t="s">
        <v>474</v>
      </c>
      <c r="L408" s="164" t="s">
        <v>2469</v>
      </c>
      <c r="M408" s="28" t="s">
        <v>67</v>
      </c>
      <c r="N408" s="27">
        <v>1605.96</v>
      </c>
      <c r="O408" s="28" t="s">
        <v>1197</v>
      </c>
      <c r="P408" s="376">
        <v>44927</v>
      </c>
    </row>
    <row r="409" spans="1:16" s="17" customFormat="1" ht="45" hidden="1">
      <c r="A409" s="112" t="s">
        <v>1202</v>
      </c>
      <c r="B409" s="112" t="s">
        <v>1202</v>
      </c>
      <c r="C409" s="100" t="s">
        <v>2470</v>
      </c>
      <c r="D409" s="100"/>
      <c r="E409" s="176" t="s">
        <v>525</v>
      </c>
      <c r="F409" s="100" t="s">
        <v>2471</v>
      </c>
      <c r="G409" s="120" t="s">
        <v>61</v>
      </c>
      <c r="H409" s="100">
        <v>16</v>
      </c>
      <c r="I409" s="326">
        <v>2800</v>
      </c>
      <c r="J409" s="164" t="s">
        <v>57</v>
      </c>
      <c r="K409" s="100" t="s">
        <v>79</v>
      </c>
      <c r="L409" s="164" t="s">
        <v>2472</v>
      </c>
      <c r="M409" s="28" t="s">
        <v>67</v>
      </c>
      <c r="N409" s="27">
        <v>2800</v>
      </c>
      <c r="O409" s="28" t="s">
        <v>1197</v>
      </c>
      <c r="P409" s="376">
        <v>44927</v>
      </c>
    </row>
    <row r="410" spans="1:16" s="17" customFormat="1" ht="105" hidden="1">
      <c r="A410" s="112" t="s">
        <v>1202</v>
      </c>
      <c r="B410" s="112" t="s">
        <v>1202</v>
      </c>
      <c r="C410" s="100" t="s">
        <v>2473</v>
      </c>
      <c r="D410" s="100"/>
      <c r="E410" s="61" t="s">
        <v>525</v>
      </c>
      <c r="F410" s="100" t="s">
        <v>2474</v>
      </c>
      <c r="G410" s="120" t="s">
        <v>61</v>
      </c>
      <c r="H410" s="100">
        <v>60</v>
      </c>
      <c r="I410" s="326">
        <v>6540</v>
      </c>
      <c r="J410" s="164" t="s">
        <v>57</v>
      </c>
      <c r="K410" s="100" t="s">
        <v>79</v>
      </c>
      <c r="L410" s="164" t="s">
        <v>2475</v>
      </c>
      <c r="M410" s="28" t="s">
        <v>67</v>
      </c>
      <c r="N410" s="27">
        <v>6540</v>
      </c>
      <c r="O410" s="28" t="s">
        <v>1197</v>
      </c>
      <c r="P410" s="376">
        <v>44927</v>
      </c>
    </row>
    <row r="411" spans="1:16" s="17" customFormat="1" ht="90" hidden="1">
      <c r="A411" s="112" t="s">
        <v>1202</v>
      </c>
      <c r="B411" s="112" t="s">
        <v>1202</v>
      </c>
      <c r="C411" s="120" t="s">
        <v>2476</v>
      </c>
      <c r="D411" s="120"/>
      <c r="E411" s="166" t="s">
        <v>425</v>
      </c>
      <c r="F411" s="120" t="s">
        <v>1500</v>
      </c>
      <c r="G411" s="120" t="s">
        <v>61</v>
      </c>
      <c r="H411" s="100">
        <v>20</v>
      </c>
      <c r="I411" s="326">
        <v>834.43</v>
      </c>
      <c r="J411" s="173" t="s">
        <v>57</v>
      </c>
      <c r="K411" s="120" t="s">
        <v>79</v>
      </c>
      <c r="L411" s="173" t="s">
        <v>1501</v>
      </c>
      <c r="M411" s="28" t="s">
        <v>67</v>
      </c>
      <c r="N411" s="27">
        <v>834.43</v>
      </c>
      <c r="O411" s="28" t="s">
        <v>1197</v>
      </c>
      <c r="P411" s="376">
        <v>44927</v>
      </c>
    </row>
    <row r="412" spans="1:16" s="17" customFormat="1" ht="45" hidden="1">
      <c r="A412" s="112" t="s">
        <v>1193</v>
      </c>
      <c r="B412" s="367" t="s">
        <v>1193</v>
      </c>
      <c r="C412" s="100" t="s">
        <v>2477</v>
      </c>
      <c r="D412" s="100"/>
      <c r="E412" s="61" t="s">
        <v>425</v>
      </c>
      <c r="F412" s="100" t="s">
        <v>2478</v>
      </c>
      <c r="G412" s="120" t="s">
        <v>61</v>
      </c>
      <c r="H412" s="100">
        <v>4</v>
      </c>
      <c r="I412" s="326">
        <v>139.5</v>
      </c>
      <c r="J412" s="28" t="s">
        <v>62</v>
      </c>
      <c r="K412" s="20" t="s">
        <v>474</v>
      </c>
      <c r="L412" s="164" t="s">
        <v>2479</v>
      </c>
      <c r="M412" s="28" t="s">
        <v>67</v>
      </c>
      <c r="N412" s="27">
        <v>139.5</v>
      </c>
      <c r="O412" s="28" t="s">
        <v>1197</v>
      </c>
      <c r="P412" s="376">
        <v>44927</v>
      </c>
    </row>
    <row r="413" spans="1:16" s="17" customFormat="1" ht="135" hidden="1">
      <c r="A413" s="112" t="s">
        <v>1202</v>
      </c>
      <c r="B413" s="112" t="s">
        <v>1202</v>
      </c>
      <c r="C413" s="100" t="s">
        <v>2480</v>
      </c>
      <c r="D413" s="100"/>
      <c r="E413" s="61" t="s">
        <v>425</v>
      </c>
      <c r="F413" s="100" t="s">
        <v>2481</v>
      </c>
      <c r="G413" s="120" t="s">
        <v>61</v>
      </c>
      <c r="H413" s="100">
        <v>2</v>
      </c>
      <c r="I413" s="326">
        <v>11629.5</v>
      </c>
      <c r="J413" s="164" t="s">
        <v>57</v>
      </c>
      <c r="K413" s="100" t="s">
        <v>79</v>
      </c>
      <c r="L413" s="164" t="s">
        <v>2482</v>
      </c>
      <c r="M413" s="28" t="s">
        <v>67</v>
      </c>
      <c r="N413" s="27">
        <v>11629.5</v>
      </c>
      <c r="O413" s="28" t="s">
        <v>1197</v>
      </c>
      <c r="P413" s="376">
        <v>44927</v>
      </c>
    </row>
    <row r="414" spans="1:16" s="17" customFormat="1" ht="120" hidden="1">
      <c r="A414" s="112" t="s">
        <v>1202</v>
      </c>
      <c r="B414" s="112" t="s">
        <v>1202</v>
      </c>
      <c r="C414" s="100" t="s">
        <v>2483</v>
      </c>
      <c r="D414" s="100"/>
      <c r="E414" s="61" t="s">
        <v>525</v>
      </c>
      <c r="F414" s="100" t="s">
        <v>2484</v>
      </c>
      <c r="G414" s="120" t="s">
        <v>61</v>
      </c>
      <c r="H414" s="100">
        <v>50</v>
      </c>
      <c r="I414" s="326">
        <v>44950</v>
      </c>
      <c r="J414" s="164" t="s">
        <v>57</v>
      </c>
      <c r="K414" s="100" t="s">
        <v>79</v>
      </c>
      <c r="L414" s="164" t="s">
        <v>2485</v>
      </c>
      <c r="M414" s="28" t="s">
        <v>67</v>
      </c>
      <c r="N414" s="27">
        <v>44950</v>
      </c>
      <c r="O414" s="28" t="s">
        <v>1197</v>
      </c>
      <c r="P414" s="376">
        <v>44927</v>
      </c>
    </row>
    <row r="415" spans="1:16" s="17" customFormat="1" ht="225" hidden="1">
      <c r="A415" s="112" t="s">
        <v>1198</v>
      </c>
      <c r="B415" s="169" t="s">
        <v>529</v>
      </c>
      <c r="C415" s="100" t="s">
        <v>2486</v>
      </c>
      <c r="D415" s="100"/>
      <c r="E415" s="61" t="s">
        <v>525</v>
      </c>
      <c r="F415" s="100" t="s">
        <v>2487</v>
      </c>
      <c r="G415" s="120" t="s">
        <v>61</v>
      </c>
      <c r="H415" s="100">
        <v>2</v>
      </c>
      <c r="I415" s="326">
        <v>3000</v>
      </c>
      <c r="J415" s="28" t="s">
        <v>57</v>
      </c>
      <c r="K415" s="20" t="s">
        <v>79</v>
      </c>
      <c r="L415" s="164" t="s">
        <v>2488</v>
      </c>
      <c r="M415" s="28" t="s">
        <v>67</v>
      </c>
      <c r="N415" s="27">
        <v>3000</v>
      </c>
      <c r="O415" s="28" t="s">
        <v>1197</v>
      </c>
      <c r="P415" s="376">
        <v>44927</v>
      </c>
    </row>
    <row r="416" spans="1:16" s="17" customFormat="1" ht="120" hidden="1">
      <c r="A416" s="112" t="s">
        <v>1202</v>
      </c>
      <c r="B416" s="112" t="s">
        <v>1202</v>
      </c>
      <c r="C416" s="100" t="s">
        <v>2489</v>
      </c>
      <c r="D416" s="100"/>
      <c r="E416" s="61" t="s">
        <v>525</v>
      </c>
      <c r="F416" s="100" t="s">
        <v>2490</v>
      </c>
      <c r="G416" s="120" t="s">
        <v>61</v>
      </c>
      <c r="H416" s="100">
        <v>13</v>
      </c>
      <c r="I416" s="326">
        <v>11687</v>
      </c>
      <c r="J416" s="164" t="s">
        <v>57</v>
      </c>
      <c r="K416" s="100" t="s">
        <v>79</v>
      </c>
      <c r="L416" s="164" t="s">
        <v>2491</v>
      </c>
      <c r="M416" s="28" t="s">
        <v>67</v>
      </c>
      <c r="N416" s="27">
        <v>11687</v>
      </c>
      <c r="O416" s="28" t="s">
        <v>1197</v>
      </c>
      <c r="P416" s="376">
        <v>44927</v>
      </c>
    </row>
    <row r="417" spans="1:16" s="17" customFormat="1" ht="165" hidden="1">
      <c r="A417" s="112" t="s">
        <v>1202</v>
      </c>
      <c r="B417" s="112" t="s">
        <v>1202</v>
      </c>
      <c r="C417" s="100" t="s">
        <v>2492</v>
      </c>
      <c r="D417" s="100"/>
      <c r="E417" s="61" t="s">
        <v>54</v>
      </c>
      <c r="F417" s="100" t="s">
        <v>1208</v>
      </c>
      <c r="G417" s="120" t="s">
        <v>61</v>
      </c>
      <c r="H417" s="100">
        <v>1</v>
      </c>
      <c r="I417" s="326">
        <v>17000</v>
      </c>
      <c r="J417" s="28" t="s">
        <v>57</v>
      </c>
      <c r="K417" s="20" t="s">
        <v>79</v>
      </c>
      <c r="L417" s="164" t="s">
        <v>2493</v>
      </c>
      <c r="M417" s="28" t="s">
        <v>67</v>
      </c>
      <c r="N417" s="27">
        <v>17000</v>
      </c>
      <c r="O417" s="28" t="s">
        <v>1197</v>
      </c>
      <c r="P417" s="376">
        <v>44927</v>
      </c>
    </row>
    <row r="418" spans="1:16" s="17" customFormat="1" ht="120" hidden="1">
      <c r="A418" s="112" t="s">
        <v>1202</v>
      </c>
      <c r="B418" s="112" t="s">
        <v>1202</v>
      </c>
      <c r="C418" s="120" t="s">
        <v>2494</v>
      </c>
      <c r="D418" s="120"/>
      <c r="E418" s="166" t="s">
        <v>425</v>
      </c>
      <c r="F418" s="136" t="s">
        <v>2495</v>
      </c>
      <c r="G418" s="120" t="s">
        <v>61</v>
      </c>
      <c r="H418" s="100">
        <v>5</v>
      </c>
      <c r="I418" s="342">
        <v>590</v>
      </c>
      <c r="J418" s="164" t="s">
        <v>57</v>
      </c>
      <c r="K418" s="20" t="s">
        <v>79</v>
      </c>
      <c r="L418" s="173" t="s">
        <v>2496</v>
      </c>
      <c r="M418" s="28" t="s">
        <v>67</v>
      </c>
      <c r="N418" s="27">
        <v>590</v>
      </c>
      <c r="O418" s="28" t="s">
        <v>1197</v>
      </c>
      <c r="P418" s="376">
        <v>44927</v>
      </c>
    </row>
    <row r="419" spans="1:16" s="17" customFormat="1" ht="120" hidden="1">
      <c r="A419" s="112" t="s">
        <v>1202</v>
      </c>
      <c r="B419" s="112" t="s">
        <v>1202</v>
      </c>
      <c r="C419" s="100" t="s">
        <v>2497</v>
      </c>
      <c r="D419" s="100"/>
      <c r="E419" s="61" t="s">
        <v>525</v>
      </c>
      <c r="F419" s="100" t="s">
        <v>2191</v>
      </c>
      <c r="G419" s="120" t="s">
        <v>61</v>
      </c>
      <c r="H419" s="100" t="s">
        <v>2498</v>
      </c>
      <c r="I419" s="326">
        <v>5400</v>
      </c>
      <c r="J419" s="164" t="s">
        <v>57</v>
      </c>
      <c r="K419" s="100" t="s">
        <v>79</v>
      </c>
      <c r="L419" s="164" t="s">
        <v>2499</v>
      </c>
      <c r="M419" s="28" t="s">
        <v>67</v>
      </c>
      <c r="N419" s="27">
        <v>5400</v>
      </c>
      <c r="O419" s="28" t="s">
        <v>1197</v>
      </c>
      <c r="P419" s="376">
        <v>44927</v>
      </c>
    </row>
    <row r="420" spans="1:16" s="17" customFormat="1" ht="135" hidden="1">
      <c r="A420" s="112" t="s">
        <v>1299</v>
      </c>
      <c r="B420" s="112" t="s">
        <v>1299</v>
      </c>
      <c r="C420" s="100" t="s">
        <v>2500</v>
      </c>
      <c r="D420" s="100"/>
      <c r="E420" s="61" t="s">
        <v>425</v>
      </c>
      <c r="F420" s="100" t="s">
        <v>2501</v>
      </c>
      <c r="G420" s="120" t="s">
        <v>61</v>
      </c>
      <c r="H420" s="100" t="s">
        <v>2502</v>
      </c>
      <c r="I420" s="326">
        <v>161.75</v>
      </c>
      <c r="J420" s="28" t="s">
        <v>62</v>
      </c>
      <c r="K420" s="20" t="s">
        <v>79</v>
      </c>
      <c r="L420" s="164" t="s">
        <v>2503</v>
      </c>
      <c r="M420" s="28" t="s">
        <v>67</v>
      </c>
      <c r="N420" s="27">
        <v>161.75</v>
      </c>
      <c r="O420" s="28" t="s">
        <v>1197</v>
      </c>
      <c r="P420" s="376">
        <v>44927</v>
      </c>
    </row>
    <row r="421" spans="1:16" s="17" customFormat="1" ht="45" hidden="1">
      <c r="A421" s="112" t="s">
        <v>1948</v>
      </c>
      <c r="B421" s="112" t="s">
        <v>1948</v>
      </c>
      <c r="C421" s="100" t="s">
        <v>2504</v>
      </c>
      <c r="D421" s="100"/>
      <c r="E421" s="61" t="s">
        <v>425</v>
      </c>
      <c r="F421" s="100" t="s">
        <v>2505</v>
      </c>
      <c r="G421" s="120" t="s">
        <v>61</v>
      </c>
      <c r="H421" s="102">
        <v>40</v>
      </c>
      <c r="I421" s="326">
        <v>516</v>
      </c>
      <c r="J421" s="28" t="s">
        <v>62</v>
      </c>
      <c r="K421" s="28" t="s">
        <v>79</v>
      </c>
      <c r="L421" s="164" t="s">
        <v>2506</v>
      </c>
      <c r="M421" s="28" t="s">
        <v>67</v>
      </c>
      <c r="N421" s="27">
        <v>516</v>
      </c>
      <c r="O421" s="28" t="s">
        <v>1197</v>
      </c>
      <c r="P421" s="376">
        <v>44927</v>
      </c>
    </row>
    <row r="422" spans="1:16" s="17" customFormat="1" ht="105" hidden="1">
      <c r="A422" s="112" t="s">
        <v>1202</v>
      </c>
      <c r="B422" s="112" t="s">
        <v>1202</v>
      </c>
      <c r="C422" s="100" t="s">
        <v>2507</v>
      </c>
      <c r="D422" s="100">
        <v>405875</v>
      </c>
      <c r="E422" s="61" t="s">
        <v>369</v>
      </c>
      <c r="F422" s="100" t="s">
        <v>2508</v>
      </c>
      <c r="G422" s="120" t="s">
        <v>107</v>
      </c>
      <c r="H422" s="102" t="s">
        <v>2509</v>
      </c>
      <c r="I422" s="326">
        <v>50000</v>
      </c>
      <c r="J422" s="28" t="s">
        <v>62</v>
      </c>
      <c r="K422" s="28" t="s">
        <v>63</v>
      </c>
      <c r="L422" s="164" t="s">
        <v>2510</v>
      </c>
      <c r="M422" s="28" t="s">
        <v>67</v>
      </c>
      <c r="N422" s="27">
        <v>10750</v>
      </c>
      <c r="O422" s="28" t="s">
        <v>1197</v>
      </c>
      <c r="P422" s="376">
        <v>44927</v>
      </c>
    </row>
    <row r="423" spans="1:16" s="17" customFormat="1" ht="45" hidden="1">
      <c r="A423" s="112" t="s">
        <v>1311</v>
      </c>
      <c r="B423" s="169" t="s">
        <v>1311</v>
      </c>
      <c r="C423" s="100" t="s">
        <v>2511</v>
      </c>
      <c r="D423" s="100"/>
      <c r="E423" s="61" t="s">
        <v>425</v>
      </c>
      <c r="F423" s="100" t="s">
        <v>2512</v>
      </c>
      <c r="G423" s="120" t="s">
        <v>61</v>
      </c>
      <c r="H423" s="102">
        <v>1</v>
      </c>
      <c r="I423" s="326">
        <v>179</v>
      </c>
      <c r="J423" s="28" t="s">
        <v>62</v>
      </c>
      <c r="K423" s="28" t="s">
        <v>474</v>
      </c>
      <c r="L423" s="164" t="s">
        <v>2513</v>
      </c>
      <c r="M423" s="28" t="s">
        <v>67</v>
      </c>
      <c r="N423" s="27">
        <v>179</v>
      </c>
      <c r="O423" s="28" t="s">
        <v>1197</v>
      </c>
      <c r="P423" s="376">
        <v>44927</v>
      </c>
    </row>
    <row r="424" spans="1:16" s="17" customFormat="1" ht="75" hidden="1">
      <c r="A424" s="112" t="s">
        <v>1948</v>
      </c>
      <c r="B424" s="112" t="s">
        <v>1948</v>
      </c>
      <c r="C424" s="100" t="s">
        <v>2514</v>
      </c>
      <c r="D424" s="100"/>
      <c r="E424" s="61" t="s">
        <v>425</v>
      </c>
      <c r="F424" s="100" t="s">
        <v>2515</v>
      </c>
      <c r="G424" s="120" t="s">
        <v>61</v>
      </c>
      <c r="H424" s="102">
        <v>1</v>
      </c>
      <c r="I424" s="326">
        <v>384</v>
      </c>
      <c r="J424" s="28" t="s">
        <v>62</v>
      </c>
      <c r="K424" s="28" t="s">
        <v>79</v>
      </c>
      <c r="L424" s="164" t="s">
        <v>2516</v>
      </c>
      <c r="M424" s="28" t="s">
        <v>67</v>
      </c>
      <c r="N424" s="27">
        <v>384</v>
      </c>
      <c r="O424" s="28" t="s">
        <v>1197</v>
      </c>
      <c r="P424" s="376">
        <v>44927</v>
      </c>
    </row>
    <row r="425" spans="1:16" s="17" customFormat="1" ht="75" hidden="1">
      <c r="A425" s="112" t="s">
        <v>2517</v>
      </c>
      <c r="B425" s="112" t="s">
        <v>2517</v>
      </c>
      <c r="C425" s="120" t="s">
        <v>2518</v>
      </c>
      <c r="D425" s="120"/>
      <c r="E425" s="61" t="s">
        <v>425</v>
      </c>
      <c r="F425" s="120" t="s">
        <v>2519</v>
      </c>
      <c r="G425" s="120" t="s">
        <v>61</v>
      </c>
      <c r="H425" s="102">
        <v>1</v>
      </c>
      <c r="I425" s="326">
        <v>384</v>
      </c>
      <c r="J425" s="28" t="s">
        <v>62</v>
      </c>
      <c r="K425" s="283" t="s">
        <v>474</v>
      </c>
      <c r="L425" s="164" t="s">
        <v>2520</v>
      </c>
      <c r="M425" s="28" t="s">
        <v>67</v>
      </c>
      <c r="N425" s="27">
        <v>384</v>
      </c>
      <c r="O425" s="28" t="s">
        <v>1197</v>
      </c>
      <c r="P425" s="376">
        <v>44927</v>
      </c>
    </row>
    <row r="426" spans="1:16" s="17" customFormat="1" ht="135" hidden="1">
      <c r="A426" s="112" t="s">
        <v>1202</v>
      </c>
      <c r="B426" s="112" t="s">
        <v>1202</v>
      </c>
      <c r="C426" s="100" t="s">
        <v>2521</v>
      </c>
      <c r="D426" s="100"/>
      <c r="E426" s="61" t="s">
        <v>425</v>
      </c>
      <c r="F426" s="100" t="s">
        <v>2522</v>
      </c>
      <c r="G426" s="120" t="s">
        <v>61</v>
      </c>
      <c r="H426" s="102" t="s">
        <v>2523</v>
      </c>
      <c r="I426" s="326">
        <v>1590</v>
      </c>
      <c r="J426" s="164" t="s">
        <v>57</v>
      </c>
      <c r="K426" s="164" t="s">
        <v>474</v>
      </c>
      <c r="L426" s="164" t="s">
        <v>2524</v>
      </c>
      <c r="M426" s="28" t="s">
        <v>67</v>
      </c>
      <c r="N426" s="27">
        <v>1590</v>
      </c>
      <c r="O426" s="28" t="s">
        <v>1197</v>
      </c>
      <c r="P426" s="376">
        <v>44927</v>
      </c>
    </row>
    <row r="427" spans="1:16" s="17" customFormat="1" ht="105" hidden="1">
      <c r="A427" s="112" t="s">
        <v>1202</v>
      </c>
      <c r="B427" s="112" t="s">
        <v>1202</v>
      </c>
      <c r="C427" s="103" t="s">
        <v>2525</v>
      </c>
      <c r="D427" s="100"/>
      <c r="E427" s="61" t="s">
        <v>425</v>
      </c>
      <c r="F427" s="100" t="s">
        <v>2526</v>
      </c>
      <c r="G427" s="120" t="s">
        <v>61</v>
      </c>
      <c r="H427" s="102">
        <v>250</v>
      </c>
      <c r="I427" s="326">
        <v>3557.5</v>
      </c>
      <c r="J427" s="164" t="s">
        <v>57</v>
      </c>
      <c r="K427" s="164" t="s">
        <v>79</v>
      </c>
      <c r="L427" s="164" t="s">
        <v>2527</v>
      </c>
      <c r="M427" s="28" t="s">
        <v>67</v>
      </c>
      <c r="N427" s="27">
        <v>3557.5</v>
      </c>
      <c r="O427" s="28" t="s">
        <v>1197</v>
      </c>
      <c r="P427" s="376">
        <v>44927</v>
      </c>
    </row>
    <row r="428" spans="1:16" s="17" customFormat="1" ht="90" hidden="1">
      <c r="A428" s="112" t="s">
        <v>1202</v>
      </c>
      <c r="B428" s="112" t="s">
        <v>1202</v>
      </c>
      <c r="C428" s="100" t="s">
        <v>2528</v>
      </c>
      <c r="D428" s="100"/>
      <c r="E428" s="61" t="s">
        <v>425</v>
      </c>
      <c r="F428" s="100" t="s">
        <v>2529</v>
      </c>
      <c r="G428" s="120" t="s">
        <v>61</v>
      </c>
      <c r="H428" s="102">
        <v>65</v>
      </c>
      <c r="I428" s="326">
        <v>10205</v>
      </c>
      <c r="J428" s="164" t="s">
        <v>57</v>
      </c>
      <c r="K428" s="164" t="s">
        <v>79</v>
      </c>
      <c r="L428" s="164" t="s">
        <v>2530</v>
      </c>
      <c r="M428" s="28" t="s">
        <v>67</v>
      </c>
      <c r="N428" s="27">
        <v>10205</v>
      </c>
      <c r="O428" s="28" t="s">
        <v>1197</v>
      </c>
      <c r="P428" s="376">
        <v>44927</v>
      </c>
    </row>
    <row r="429" spans="1:16" s="17" customFormat="1" ht="90" hidden="1">
      <c r="A429" s="112" t="s">
        <v>1445</v>
      </c>
      <c r="B429" s="112" t="s">
        <v>1445</v>
      </c>
      <c r="C429" s="120" t="s">
        <v>2531</v>
      </c>
      <c r="D429" s="120"/>
      <c r="E429" s="61" t="s">
        <v>425</v>
      </c>
      <c r="F429" s="120" t="s">
        <v>2532</v>
      </c>
      <c r="G429" s="120" t="s">
        <v>61</v>
      </c>
      <c r="H429" s="102">
        <v>1</v>
      </c>
      <c r="I429" s="326">
        <v>2960</v>
      </c>
      <c r="J429" s="28" t="s">
        <v>62</v>
      </c>
      <c r="K429" s="173" t="s">
        <v>79</v>
      </c>
      <c r="L429" s="164" t="s">
        <v>2533</v>
      </c>
      <c r="M429" s="28" t="s">
        <v>67</v>
      </c>
      <c r="N429" s="27">
        <v>2960</v>
      </c>
      <c r="O429" s="28" t="s">
        <v>1197</v>
      </c>
      <c r="P429" s="376">
        <v>44927</v>
      </c>
    </row>
    <row r="430" spans="1:16" s="17" customFormat="1" ht="90" hidden="1">
      <c r="A430" s="112" t="s">
        <v>2206</v>
      </c>
      <c r="B430" s="112" t="s">
        <v>2206</v>
      </c>
      <c r="C430" s="21" t="s">
        <v>2534</v>
      </c>
      <c r="D430" s="52"/>
      <c r="E430" s="61" t="s">
        <v>425</v>
      </c>
      <c r="F430" s="21" t="s">
        <v>2535</v>
      </c>
      <c r="G430" s="120" t="s">
        <v>61</v>
      </c>
      <c r="H430" s="102">
        <v>1</v>
      </c>
      <c r="I430" s="341">
        <v>200</v>
      </c>
      <c r="J430" s="28" t="s">
        <v>62</v>
      </c>
      <c r="K430" s="28" t="s">
        <v>474</v>
      </c>
      <c r="L430" s="164" t="s">
        <v>2536</v>
      </c>
      <c r="M430" s="28" t="s">
        <v>67</v>
      </c>
      <c r="N430" s="27">
        <v>200</v>
      </c>
      <c r="O430" s="28" t="s">
        <v>1197</v>
      </c>
      <c r="P430" s="376">
        <v>44927</v>
      </c>
    </row>
    <row r="431" spans="1:16" s="17" customFormat="1" ht="90" hidden="1">
      <c r="A431" s="112" t="s">
        <v>2329</v>
      </c>
      <c r="B431" s="112" t="s">
        <v>2329</v>
      </c>
      <c r="C431" s="100" t="s">
        <v>2537</v>
      </c>
      <c r="D431" s="100"/>
      <c r="E431" s="61" t="s">
        <v>425</v>
      </c>
      <c r="F431" s="100" t="s">
        <v>2538</v>
      </c>
      <c r="G431" s="120" t="s">
        <v>61</v>
      </c>
      <c r="H431" s="102">
        <v>1</v>
      </c>
      <c r="I431" s="326">
        <v>250</v>
      </c>
      <c r="J431" s="28" t="s">
        <v>62</v>
      </c>
      <c r="K431" s="28" t="s">
        <v>79</v>
      </c>
      <c r="L431" s="164" t="s">
        <v>2539</v>
      </c>
      <c r="M431" s="28" t="s">
        <v>67</v>
      </c>
      <c r="N431" s="27">
        <v>250</v>
      </c>
      <c r="O431" s="28" t="s">
        <v>1197</v>
      </c>
      <c r="P431" s="376">
        <v>44927</v>
      </c>
    </row>
    <row r="432" spans="1:16" s="17" customFormat="1" ht="75" hidden="1">
      <c r="A432" s="112" t="s">
        <v>1601</v>
      </c>
      <c r="B432" s="112" t="s">
        <v>1601</v>
      </c>
      <c r="C432" s="100" t="s">
        <v>2540</v>
      </c>
      <c r="D432" s="100"/>
      <c r="E432" s="61" t="s">
        <v>425</v>
      </c>
      <c r="F432" s="100" t="s">
        <v>2541</v>
      </c>
      <c r="G432" s="120" t="s">
        <v>61</v>
      </c>
      <c r="H432" s="102">
        <v>20</v>
      </c>
      <c r="I432" s="326">
        <v>4160</v>
      </c>
      <c r="J432" s="28" t="s">
        <v>62</v>
      </c>
      <c r="K432" s="28" t="s">
        <v>474</v>
      </c>
      <c r="L432" s="164" t="s">
        <v>2542</v>
      </c>
      <c r="M432" s="28" t="s">
        <v>67</v>
      </c>
      <c r="N432" s="27">
        <v>4160</v>
      </c>
      <c r="O432" s="28" t="s">
        <v>1197</v>
      </c>
      <c r="P432" s="376">
        <v>44927</v>
      </c>
    </row>
    <row r="433" spans="1:16" s="17" customFormat="1" ht="90" hidden="1">
      <c r="A433" s="112" t="s">
        <v>1361</v>
      </c>
      <c r="B433" s="112" t="s">
        <v>1361</v>
      </c>
      <c r="C433" s="100" t="s">
        <v>2543</v>
      </c>
      <c r="D433" s="100"/>
      <c r="E433" s="61" t="s">
        <v>425</v>
      </c>
      <c r="F433" s="100" t="s">
        <v>2544</v>
      </c>
      <c r="G433" s="120" t="s">
        <v>61</v>
      </c>
      <c r="H433" s="102">
        <v>8</v>
      </c>
      <c r="I433" s="326">
        <v>159.84</v>
      </c>
      <c r="J433" s="28" t="s">
        <v>62</v>
      </c>
      <c r="K433" s="28" t="s">
        <v>474</v>
      </c>
      <c r="L433" s="164" t="s">
        <v>2545</v>
      </c>
      <c r="M433" s="28" t="s">
        <v>67</v>
      </c>
      <c r="N433" s="27">
        <v>159.84</v>
      </c>
      <c r="O433" s="28" t="s">
        <v>1197</v>
      </c>
      <c r="P433" s="376">
        <v>44927</v>
      </c>
    </row>
    <row r="434" spans="1:16" s="17" customFormat="1" ht="150" hidden="1">
      <c r="A434" s="112" t="s">
        <v>1202</v>
      </c>
      <c r="B434" s="112" t="s">
        <v>1202</v>
      </c>
      <c r="C434" s="100" t="s">
        <v>2546</v>
      </c>
      <c r="D434" s="100"/>
      <c r="E434" s="61" t="s">
        <v>425</v>
      </c>
      <c r="F434" s="100" t="s">
        <v>2547</v>
      </c>
      <c r="G434" s="120" t="s">
        <v>61</v>
      </c>
      <c r="H434" s="102">
        <v>240</v>
      </c>
      <c r="I434" s="326">
        <v>4833.6000000000004</v>
      </c>
      <c r="J434" s="164" t="s">
        <v>57</v>
      </c>
      <c r="K434" s="164" t="s">
        <v>79</v>
      </c>
      <c r="L434" s="164" t="s">
        <v>2548</v>
      </c>
      <c r="M434" s="28" t="s">
        <v>67</v>
      </c>
      <c r="N434" s="27">
        <v>4833.6000000000004</v>
      </c>
      <c r="O434" s="28" t="s">
        <v>1197</v>
      </c>
      <c r="P434" s="376">
        <v>44927</v>
      </c>
    </row>
    <row r="435" spans="1:16" s="17" customFormat="1" ht="75" hidden="1">
      <c r="A435" s="112" t="s">
        <v>1549</v>
      </c>
      <c r="B435" s="112" t="s">
        <v>1549</v>
      </c>
      <c r="C435" s="103" t="s">
        <v>2549</v>
      </c>
      <c r="D435" s="104"/>
      <c r="E435" s="61" t="s">
        <v>54</v>
      </c>
      <c r="F435" s="103" t="s">
        <v>2550</v>
      </c>
      <c r="G435" s="120" t="s">
        <v>61</v>
      </c>
      <c r="H435" s="105" t="s">
        <v>2551</v>
      </c>
      <c r="I435" s="340">
        <v>13654.5</v>
      </c>
      <c r="J435" s="28" t="s">
        <v>62</v>
      </c>
      <c r="K435" s="174" t="s">
        <v>79</v>
      </c>
      <c r="L435" s="105" t="s">
        <v>2552</v>
      </c>
      <c r="M435" s="28" t="s">
        <v>67</v>
      </c>
      <c r="N435" s="27">
        <v>13654.5</v>
      </c>
      <c r="O435" s="28" t="s">
        <v>1197</v>
      </c>
      <c r="P435" s="376">
        <v>44927</v>
      </c>
    </row>
    <row r="436" spans="1:16" s="17" customFormat="1" ht="105" hidden="1">
      <c r="A436" s="112" t="s">
        <v>1529</v>
      </c>
      <c r="B436" s="112" t="s">
        <v>1529</v>
      </c>
      <c r="C436" s="100" t="s">
        <v>2553</v>
      </c>
      <c r="D436" s="100"/>
      <c r="E436" s="61" t="s">
        <v>54</v>
      </c>
      <c r="F436" s="100" t="s">
        <v>2554</v>
      </c>
      <c r="G436" s="120" t="s">
        <v>61</v>
      </c>
      <c r="H436" s="102">
        <v>2</v>
      </c>
      <c r="I436" s="326">
        <v>37.36</v>
      </c>
      <c r="J436" s="28" t="s">
        <v>62</v>
      </c>
      <c r="K436" s="28" t="s">
        <v>474</v>
      </c>
      <c r="L436" s="164" t="s">
        <v>2555</v>
      </c>
      <c r="M436" s="28" t="s">
        <v>67</v>
      </c>
      <c r="N436" s="27">
        <v>13</v>
      </c>
      <c r="O436" s="28" t="s">
        <v>1197</v>
      </c>
      <c r="P436" s="376">
        <v>44927</v>
      </c>
    </row>
    <row r="437" spans="1:16" s="17" customFormat="1" ht="62.25" hidden="1" customHeight="1">
      <c r="A437" s="112" t="s">
        <v>2288</v>
      </c>
      <c r="B437" s="112" t="s">
        <v>2288</v>
      </c>
      <c r="C437" s="103" t="s">
        <v>2556</v>
      </c>
      <c r="D437" s="104"/>
      <c r="E437" s="61" t="s">
        <v>425</v>
      </c>
      <c r="F437" s="103" t="s">
        <v>2557</v>
      </c>
      <c r="G437" s="120" t="s">
        <v>61</v>
      </c>
      <c r="H437" s="105">
        <v>1</v>
      </c>
      <c r="I437" s="340">
        <v>2319</v>
      </c>
      <c r="J437" s="28" t="s">
        <v>62</v>
      </c>
      <c r="K437" s="174" t="s">
        <v>79</v>
      </c>
      <c r="L437" s="105" t="s">
        <v>2558</v>
      </c>
      <c r="M437" s="28" t="s">
        <v>67</v>
      </c>
      <c r="N437" s="27">
        <v>2319</v>
      </c>
      <c r="O437" s="28" t="s">
        <v>1197</v>
      </c>
      <c r="P437" s="376">
        <v>44927</v>
      </c>
    </row>
    <row r="438" spans="1:16" s="17" customFormat="1" ht="75" hidden="1">
      <c r="A438" s="112" t="s">
        <v>1202</v>
      </c>
      <c r="B438" s="112" t="s">
        <v>1202</v>
      </c>
      <c r="C438" s="100" t="s">
        <v>2559</v>
      </c>
      <c r="D438" s="100"/>
      <c r="E438" s="61" t="s">
        <v>425</v>
      </c>
      <c r="F438" s="100" t="s">
        <v>2560</v>
      </c>
      <c r="G438" s="120" t="s">
        <v>61</v>
      </c>
      <c r="H438" s="102">
        <v>30</v>
      </c>
      <c r="I438" s="326">
        <v>2400</v>
      </c>
      <c r="J438" s="164" t="s">
        <v>57</v>
      </c>
      <c r="K438" s="164" t="s">
        <v>79</v>
      </c>
      <c r="L438" s="164" t="s">
        <v>2561</v>
      </c>
      <c r="M438" s="28" t="s">
        <v>67</v>
      </c>
      <c r="N438" s="27">
        <v>2400</v>
      </c>
      <c r="O438" s="28" t="s">
        <v>1197</v>
      </c>
      <c r="P438" s="376">
        <v>44927</v>
      </c>
    </row>
    <row r="439" spans="1:16" s="17" customFormat="1" ht="60" hidden="1">
      <c r="A439" s="112" t="s">
        <v>1202</v>
      </c>
      <c r="B439" s="112" t="s">
        <v>1202</v>
      </c>
      <c r="C439" s="100" t="s">
        <v>2562</v>
      </c>
      <c r="D439" s="100"/>
      <c r="E439" s="61" t="s">
        <v>525</v>
      </c>
      <c r="F439" s="100" t="s">
        <v>2563</v>
      </c>
      <c r="G439" s="120" t="s">
        <v>61</v>
      </c>
      <c r="H439" s="102">
        <v>30</v>
      </c>
      <c r="I439" s="326">
        <v>2400</v>
      </c>
      <c r="J439" s="28" t="s">
        <v>57</v>
      </c>
      <c r="K439" s="28" t="s">
        <v>79</v>
      </c>
      <c r="L439" s="164" t="s">
        <v>2564</v>
      </c>
      <c r="M439" s="28" t="s">
        <v>67</v>
      </c>
      <c r="N439" s="27">
        <v>2400</v>
      </c>
      <c r="O439" s="28" t="s">
        <v>1197</v>
      </c>
      <c r="P439" s="376">
        <v>44927</v>
      </c>
    </row>
    <row r="440" spans="1:16" s="17" customFormat="1" ht="62.25" hidden="1" customHeight="1">
      <c r="A440" s="112" t="s">
        <v>1459</v>
      </c>
      <c r="B440" s="112" t="s">
        <v>1459</v>
      </c>
      <c r="C440" s="106" t="s">
        <v>2565</v>
      </c>
      <c r="D440" s="127"/>
      <c r="E440" s="61" t="s">
        <v>525</v>
      </c>
      <c r="F440" s="106" t="s">
        <v>2566</v>
      </c>
      <c r="G440" s="120" t="s">
        <v>61</v>
      </c>
      <c r="H440" s="105">
        <v>75</v>
      </c>
      <c r="I440" s="340">
        <v>1117.5</v>
      </c>
      <c r="J440" s="28" t="s">
        <v>62</v>
      </c>
      <c r="K440" s="107" t="s">
        <v>79</v>
      </c>
      <c r="L440" s="107" t="s">
        <v>2567</v>
      </c>
      <c r="M440" s="28" t="s">
        <v>67</v>
      </c>
      <c r="N440" s="172">
        <v>1117.5</v>
      </c>
      <c r="O440" s="28" t="s">
        <v>1197</v>
      </c>
      <c r="P440" s="376">
        <v>44927</v>
      </c>
    </row>
    <row r="441" spans="1:16" s="17" customFormat="1" ht="62.25" hidden="1" customHeight="1">
      <c r="A441" s="112" t="s">
        <v>1202</v>
      </c>
      <c r="B441" s="112" t="s">
        <v>1202</v>
      </c>
      <c r="C441" s="103" t="s">
        <v>2568</v>
      </c>
      <c r="D441" s="104"/>
      <c r="E441" s="61" t="s">
        <v>525</v>
      </c>
      <c r="F441" s="103" t="s">
        <v>2569</v>
      </c>
      <c r="G441" s="120" t="s">
        <v>61</v>
      </c>
      <c r="H441" s="105">
        <v>38</v>
      </c>
      <c r="I441" s="340">
        <v>2831</v>
      </c>
      <c r="J441" s="28" t="s">
        <v>57</v>
      </c>
      <c r="K441" s="174" t="s">
        <v>79</v>
      </c>
      <c r="L441" s="105" t="s">
        <v>2570</v>
      </c>
      <c r="M441" s="28" t="s">
        <v>67</v>
      </c>
      <c r="N441" s="172">
        <v>2831</v>
      </c>
      <c r="O441" s="28" t="s">
        <v>1197</v>
      </c>
      <c r="P441" s="376">
        <v>44927</v>
      </c>
    </row>
    <row r="442" spans="1:16" s="17" customFormat="1" ht="62.25" hidden="1" customHeight="1">
      <c r="A442" s="112" t="s">
        <v>1198</v>
      </c>
      <c r="B442" s="169" t="s">
        <v>529</v>
      </c>
      <c r="C442" s="100" t="s">
        <v>2568</v>
      </c>
      <c r="D442" s="104"/>
      <c r="E442" s="61" t="s">
        <v>525</v>
      </c>
      <c r="F442" s="103" t="s">
        <v>2571</v>
      </c>
      <c r="G442" s="120" t="s">
        <v>61</v>
      </c>
      <c r="H442" s="105">
        <v>38</v>
      </c>
      <c r="I442" s="340">
        <v>2831</v>
      </c>
      <c r="J442" s="28" t="s">
        <v>57</v>
      </c>
      <c r="K442" s="174" t="s">
        <v>79</v>
      </c>
      <c r="L442" s="105" t="s">
        <v>2572</v>
      </c>
      <c r="M442" s="28" t="s">
        <v>67</v>
      </c>
      <c r="N442" s="172">
        <v>2831</v>
      </c>
      <c r="O442" s="28" t="s">
        <v>1197</v>
      </c>
      <c r="P442" s="376">
        <v>44927</v>
      </c>
    </row>
    <row r="443" spans="1:16" s="17" customFormat="1" ht="62.25" hidden="1" customHeight="1">
      <c r="A443" s="112" t="s">
        <v>2150</v>
      </c>
      <c r="B443" s="112" t="s">
        <v>2150</v>
      </c>
      <c r="C443" s="103" t="s">
        <v>2573</v>
      </c>
      <c r="D443" s="104"/>
      <c r="E443" s="61" t="s">
        <v>425</v>
      </c>
      <c r="F443" s="103" t="s">
        <v>2574</v>
      </c>
      <c r="G443" s="120" t="s">
        <v>61</v>
      </c>
      <c r="H443" s="105">
        <v>1</v>
      </c>
      <c r="I443" s="340">
        <v>106.5</v>
      </c>
      <c r="J443" s="28" t="s">
        <v>62</v>
      </c>
      <c r="K443" s="174" t="s">
        <v>474</v>
      </c>
      <c r="L443" s="105" t="s">
        <v>2575</v>
      </c>
      <c r="M443" s="28" t="s">
        <v>67</v>
      </c>
      <c r="N443" s="172">
        <v>106.5</v>
      </c>
      <c r="O443" s="28" t="s">
        <v>1197</v>
      </c>
      <c r="P443" s="376">
        <v>44927</v>
      </c>
    </row>
    <row r="444" spans="1:16" s="17" customFormat="1" ht="345" hidden="1">
      <c r="A444" s="112" t="s">
        <v>1361</v>
      </c>
      <c r="B444" s="112" t="s">
        <v>1361</v>
      </c>
      <c r="C444" s="120" t="s">
        <v>2576</v>
      </c>
      <c r="D444" s="120"/>
      <c r="E444" s="61" t="s">
        <v>425</v>
      </c>
      <c r="F444" s="120" t="s">
        <v>2577</v>
      </c>
      <c r="G444" s="120" t="s">
        <v>61</v>
      </c>
      <c r="H444" s="102" t="s">
        <v>2578</v>
      </c>
      <c r="I444" s="326">
        <v>896.35</v>
      </c>
      <c r="J444" s="28" t="s">
        <v>62</v>
      </c>
      <c r="K444" s="173" t="s">
        <v>474</v>
      </c>
      <c r="L444" s="164" t="s">
        <v>2579</v>
      </c>
      <c r="M444" s="28" t="s">
        <v>67</v>
      </c>
      <c r="N444" s="27">
        <v>896.35</v>
      </c>
      <c r="O444" s="28" t="s">
        <v>1197</v>
      </c>
      <c r="P444" s="376">
        <v>44927</v>
      </c>
    </row>
    <row r="445" spans="1:16" s="17" customFormat="1" ht="60" hidden="1">
      <c r="A445" s="112" t="s">
        <v>1385</v>
      </c>
      <c r="B445" s="169" t="s">
        <v>1385</v>
      </c>
      <c r="C445" s="100" t="s">
        <v>2580</v>
      </c>
      <c r="D445" s="100"/>
      <c r="E445" s="61" t="s">
        <v>425</v>
      </c>
      <c r="F445" s="100" t="s">
        <v>2581</v>
      </c>
      <c r="G445" s="120" t="s">
        <v>61</v>
      </c>
      <c r="H445" s="102">
        <v>5</v>
      </c>
      <c r="I445" s="326">
        <v>54.5</v>
      </c>
      <c r="J445" s="28" t="s">
        <v>62</v>
      </c>
      <c r="K445" s="28" t="s">
        <v>474</v>
      </c>
      <c r="L445" s="164" t="s">
        <v>2582</v>
      </c>
      <c r="M445" s="28" t="s">
        <v>67</v>
      </c>
      <c r="N445" s="27">
        <v>54.5</v>
      </c>
      <c r="O445" s="28" t="s">
        <v>1197</v>
      </c>
      <c r="P445" s="376">
        <v>44927</v>
      </c>
    </row>
    <row r="446" spans="1:16" s="17" customFormat="1" ht="90" hidden="1">
      <c r="A446" s="112" t="s">
        <v>1385</v>
      </c>
      <c r="B446" s="169" t="s">
        <v>1385</v>
      </c>
      <c r="C446" s="100" t="s">
        <v>2580</v>
      </c>
      <c r="D446" s="100"/>
      <c r="E446" s="61" t="s">
        <v>425</v>
      </c>
      <c r="F446" s="100" t="s">
        <v>2583</v>
      </c>
      <c r="G446" s="120" t="s">
        <v>61</v>
      </c>
      <c r="H446" s="102">
        <v>5</v>
      </c>
      <c r="I446" s="326">
        <v>54.5</v>
      </c>
      <c r="J446" s="28" t="s">
        <v>62</v>
      </c>
      <c r="K446" s="28" t="s">
        <v>474</v>
      </c>
      <c r="L446" s="164" t="s">
        <v>2582</v>
      </c>
      <c r="M446" s="28" t="s">
        <v>67</v>
      </c>
      <c r="N446" s="27">
        <v>54.5</v>
      </c>
      <c r="O446" s="28" t="s">
        <v>1197</v>
      </c>
      <c r="P446" s="376">
        <v>44927</v>
      </c>
    </row>
    <row r="447" spans="1:16" s="17" customFormat="1" ht="120" hidden="1">
      <c r="A447" s="112" t="s">
        <v>1417</v>
      </c>
      <c r="B447" s="169" t="s">
        <v>1417</v>
      </c>
      <c r="C447" s="100" t="s">
        <v>2584</v>
      </c>
      <c r="D447" s="100"/>
      <c r="E447" s="61" t="s">
        <v>425</v>
      </c>
      <c r="F447" s="100" t="s">
        <v>2585</v>
      </c>
      <c r="G447" s="120" t="s">
        <v>61</v>
      </c>
      <c r="H447" s="291">
        <v>4</v>
      </c>
      <c r="I447" s="326">
        <v>253</v>
      </c>
      <c r="J447" s="28" t="s">
        <v>62</v>
      </c>
      <c r="K447" s="28" t="s">
        <v>79</v>
      </c>
      <c r="L447" s="164" t="s">
        <v>2586</v>
      </c>
      <c r="M447" s="28" t="s">
        <v>67</v>
      </c>
      <c r="N447" s="27">
        <v>253</v>
      </c>
      <c r="O447" s="28" t="s">
        <v>1197</v>
      </c>
      <c r="P447" s="376">
        <v>44927</v>
      </c>
    </row>
    <row r="448" spans="1:16" s="17" customFormat="1" ht="375" hidden="1">
      <c r="A448" s="112" t="s">
        <v>1202</v>
      </c>
      <c r="B448" s="112" t="s">
        <v>1202</v>
      </c>
      <c r="C448" s="100" t="s">
        <v>2587</v>
      </c>
      <c r="D448" s="100"/>
      <c r="E448" s="61" t="s">
        <v>425</v>
      </c>
      <c r="F448" s="100" t="s">
        <v>2588</v>
      </c>
      <c r="G448" s="120" t="s">
        <v>61</v>
      </c>
      <c r="H448" s="102">
        <v>4000</v>
      </c>
      <c r="I448" s="326">
        <v>37520</v>
      </c>
      <c r="J448" s="28" t="s">
        <v>62</v>
      </c>
      <c r="K448" s="28" t="s">
        <v>63</v>
      </c>
      <c r="L448" s="164" t="s">
        <v>2589</v>
      </c>
      <c r="M448" s="28" t="s">
        <v>67</v>
      </c>
      <c r="N448" s="27">
        <v>37520</v>
      </c>
      <c r="O448" s="28" t="s">
        <v>1197</v>
      </c>
      <c r="P448" s="376">
        <v>44927</v>
      </c>
    </row>
    <row r="449" spans="1:16" s="17" customFormat="1" ht="75" hidden="1">
      <c r="A449" s="112" t="s">
        <v>2590</v>
      </c>
      <c r="B449" s="112" t="s">
        <v>2590</v>
      </c>
      <c r="C449" s="120" t="s">
        <v>2591</v>
      </c>
      <c r="D449" s="120"/>
      <c r="E449" s="61" t="s">
        <v>54</v>
      </c>
      <c r="F449" s="120" t="s">
        <v>2592</v>
      </c>
      <c r="G449" s="120" t="s">
        <v>61</v>
      </c>
      <c r="H449" s="102">
        <v>20</v>
      </c>
      <c r="I449" s="326">
        <v>1190</v>
      </c>
      <c r="J449" s="28" t="s">
        <v>62</v>
      </c>
      <c r="K449" s="173" t="s">
        <v>474</v>
      </c>
      <c r="L449" s="173" t="s">
        <v>2593</v>
      </c>
      <c r="M449" s="28" t="s">
        <v>67</v>
      </c>
      <c r="N449" s="27">
        <v>1190</v>
      </c>
      <c r="O449" s="28" t="s">
        <v>1197</v>
      </c>
      <c r="P449" s="376">
        <v>44927</v>
      </c>
    </row>
    <row r="450" spans="1:16" s="17" customFormat="1" ht="105" hidden="1">
      <c r="A450" s="112" t="s">
        <v>1202</v>
      </c>
      <c r="B450" s="112" t="s">
        <v>1202</v>
      </c>
      <c r="C450" s="100" t="s">
        <v>2594</v>
      </c>
      <c r="D450" s="100"/>
      <c r="E450" s="61" t="s">
        <v>425</v>
      </c>
      <c r="F450" s="100" t="s">
        <v>2595</v>
      </c>
      <c r="G450" s="120" t="s">
        <v>61</v>
      </c>
      <c r="H450" s="102" t="s">
        <v>2596</v>
      </c>
      <c r="I450" s="326">
        <v>5502.84</v>
      </c>
      <c r="J450" s="164" t="s">
        <v>57</v>
      </c>
      <c r="K450" s="164" t="s">
        <v>79</v>
      </c>
      <c r="L450" s="164" t="s">
        <v>2597</v>
      </c>
      <c r="M450" s="28" t="s">
        <v>67</v>
      </c>
      <c r="N450" s="27">
        <v>15414.84</v>
      </c>
      <c r="O450" s="28" t="s">
        <v>1197</v>
      </c>
      <c r="P450" s="376">
        <v>44927</v>
      </c>
    </row>
    <row r="451" spans="1:16" s="17" customFormat="1" ht="105" hidden="1">
      <c r="A451" s="112" t="s">
        <v>1202</v>
      </c>
      <c r="B451" s="112" t="s">
        <v>1202</v>
      </c>
      <c r="C451" s="100" t="s">
        <v>2598</v>
      </c>
      <c r="D451" s="100"/>
      <c r="E451" s="61" t="s">
        <v>425</v>
      </c>
      <c r="F451" s="100" t="s">
        <v>2599</v>
      </c>
      <c r="G451" s="120" t="s">
        <v>61</v>
      </c>
      <c r="H451" s="102">
        <v>550</v>
      </c>
      <c r="I451" s="326">
        <v>22660</v>
      </c>
      <c r="J451" s="164" t="s">
        <v>57</v>
      </c>
      <c r="K451" s="164" t="s">
        <v>79</v>
      </c>
      <c r="L451" s="164" t="s">
        <v>2600</v>
      </c>
      <c r="M451" s="28" t="s">
        <v>67</v>
      </c>
      <c r="N451" s="27">
        <v>22660</v>
      </c>
      <c r="O451" s="28" t="s">
        <v>1197</v>
      </c>
      <c r="P451" s="376">
        <v>44927</v>
      </c>
    </row>
    <row r="452" spans="1:16" s="17" customFormat="1" ht="120" hidden="1">
      <c r="A452" s="112" t="s">
        <v>1202</v>
      </c>
      <c r="B452" s="112" t="s">
        <v>1202</v>
      </c>
      <c r="C452" s="100" t="s">
        <v>2601</v>
      </c>
      <c r="D452" s="100"/>
      <c r="E452" s="61" t="s">
        <v>425</v>
      </c>
      <c r="F452" s="100" t="s">
        <v>2602</v>
      </c>
      <c r="G452" s="120" t="s">
        <v>61</v>
      </c>
      <c r="H452" s="102">
        <v>900</v>
      </c>
      <c r="I452" s="326">
        <v>7830</v>
      </c>
      <c r="J452" s="28" t="s">
        <v>62</v>
      </c>
      <c r="K452" s="28" t="s">
        <v>79</v>
      </c>
      <c r="L452" s="164" t="s">
        <v>2603</v>
      </c>
      <c r="M452" s="28" t="s">
        <v>67</v>
      </c>
      <c r="N452" s="27">
        <v>7830</v>
      </c>
      <c r="O452" s="28" t="s">
        <v>1197</v>
      </c>
      <c r="P452" s="376">
        <v>44927</v>
      </c>
    </row>
    <row r="453" spans="1:16" s="17" customFormat="1" ht="45" hidden="1">
      <c r="A453" s="112" t="s">
        <v>1202</v>
      </c>
      <c r="B453" s="112" t="s">
        <v>1202</v>
      </c>
      <c r="C453" s="100" t="s">
        <v>2604</v>
      </c>
      <c r="D453" s="100">
        <v>11903</v>
      </c>
      <c r="E453" s="61" t="s">
        <v>394</v>
      </c>
      <c r="F453" s="100" t="s">
        <v>1672</v>
      </c>
      <c r="G453" s="120" t="s">
        <v>399</v>
      </c>
      <c r="H453" s="102" t="s">
        <v>2605</v>
      </c>
      <c r="I453" s="326">
        <v>18000</v>
      </c>
      <c r="J453" s="164" t="s">
        <v>62</v>
      </c>
      <c r="K453" s="164" t="s">
        <v>79</v>
      </c>
      <c r="L453" s="164" t="s">
        <v>152</v>
      </c>
      <c r="M453" s="28" t="s">
        <v>153</v>
      </c>
      <c r="N453" s="27"/>
      <c r="O453" s="28" t="s">
        <v>1197</v>
      </c>
      <c r="P453" s="376">
        <v>44927</v>
      </c>
    </row>
    <row r="454" spans="1:16" s="17" customFormat="1" ht="45" hidden="1">
      <c r="A454" s="112" t="s">
        <v>1202</v>
      </c>
      <c r="B454" s="112" t="s">
        <v>1202</v>
      </c>
      <c r="C454" s="100" t="s">
        <v>2606</v>
      </c>
      <c r="D454" s="100">
        <v>11903</v>
      </c>
      <c r="E454" s="61" t="s">
        <v>394</v>
      </c>
      <c r="F454" s="100" t="s">
        <v>1672</v>
      </c>
      <c r="G454" s="120" t="s">
        <v>399</v>
      </c>
      <c r="H454" s="102" t="s">
        <v>2605</v>
      </c>
      <c r="I454" s="346">
        <v>18000</v>
      </c>
      <c r="J454" s="164" t="s">
        <v>62</v>
      </c>
      <c r="K454" s="164" t="s">
        <v>79</v>
      </c>
      <c r="L454" s="164" t="s">
        <v>152</v>
      </c>
      <c r="M454" s="28" t="s">
        <v>153</v>
      </c>
      <c r="N454" s="27"/>
      <c r="O454" s="28" t="s">
        <v>1197</v>
      </c>
      <c r="P454" s="376">
        <v>44927</v>
      </c>
    </row>
    <row r="455" spans="1:16" s="17" customFormat="1" ht="45" hidden="1">
      <c r="A455" s="112" t="s">
        <v>1202</v>
      </c>
      <c r="B455" s="112" t="s">
        <v>1202</v>
      </c>
      <c r="C455" s="100" t="s">
        <v>2607</v>
      </c>
      <c r="D455" s="100">
        <v>11903</v>
      </c>
      <c r="E455" s="61" t="s">
        <v>394</v>
      </c>
      <c r="F455" s="100" t="s">
        <v>1672</v>
      </c>
      <c r="G455" s="120" t="s">
        <v>399</v>
      </c>
      <c r="H455" s="102" t="s">
        <v>2605</v>
      </c>
      <c r="I455" s="326">
        <v>18000</v>
      </c>
      <c r="J455" s="164" t="s">
        <v>62</v>
      </c>
      <c r="K455" s="164" t="s">
        <v>79</v>
      </c>
      <c r="L455" s="164" t="s">
        <v>2608</v>
      </c>
      <c r="M455" s="28" t="s">
        <v>67</v>
      </c>
      <c r="N455" s="27">
        <v>18452.400000000001</v>
      </c>
      <c r="O455" s="28" t="s">
        <v>1197</v>
      </c>
      <c r="P455" s="376">
        <v>44927</v>
      </c>
    </row>
    <row r="456" spans="1:16" s="17" customFormat="1" ht="90" hidden="1">
      <c r="A456" s="112" t="s">
        <v>1202</v>
      </c>
      <c r="B456" s="112" t="s">
        <v>1202</v>
      </c>
      <c r="C456" s="120" t="s">
        <v>2609</v>
      </c>
      <c r="D456" s="120"/>
      <c r="E456" s="61" t="s">
        <v>425</v>
      </c>
      <c r="F456" s="120" t="s">
        <v>2610</v>
      </c>
      <c r="G456" s="120" t="s">
        <v>399</v>
      </c>
      <c r="H456" s="102">
        <v>6</v>
      </c>
      <c r="I456" s="326">
        <v>770.4</v>
      </c>
      <c r="J456" s="173" t="s">
        <v>62</v>
      </c>
      <c r="K456" s="173" t="s">
        <v>474</v>
      </c>
      <c r="L456" s="164" t="s">
        <v>2611</v>
      </c>
      <c r="M456" s="28" t="s">
        <v>67</v>
      </c>
      <c r="N456" s="27">
        <v>770.4</v>
      </c>
      <c r="O456" s="28" t="s">
        <v>1197</v>
      </c>
      <c r="P456" s="376">
        <v>44927</v>
      </c>
    </row>
    <row r="457" spans="1:16" s="17" customFormat="1" ht="90" hidden="1">
      <c r="A457" s="112" t="s">
        <v>2150</v>
      </c>
      <c r="B457" s="112" t="s">
        <v>2150</v>
      </c>
      <c r="C457" s="100" t="s">
        <v>2612</v>
      </c>
      <c r="D457" s="100"/>
      <c r="E457" s="61" t="s">
        <v>54</v>
      </c>
      <c r="F457" s="100" t="s">
        <v>2613</v>
      </c>
      <c r="G457" s="120" t="s">
        <v>61</v>
      </c>
      <c r="H457" s="102" t="s">
        <v>2614</v>
      </c>
      <c r="I457" s="326">
        <v>218</v>
      </c>
      <c r="J457" s="28" t="s">
        <v>62</v>
      </c>
      <c r="K457" s="28" t="s">
        <v>474</v>
      </c>
      <c r="L457" s="164" t="s">
        <v>2615</v>
      </c>
      <c r="M457" s="28" t="s">
        <v>67</v>
      </c>
      <c r="N457" s="27">
        <v>218</v>
      </c>
      <c r="O457" s="28" t="s">
        <v>1197</v>
      </c>
      <c r="P457" s="376">
        <v>44927</v>
      </c>
    </row>
    <row r="458" spans="1:16" s="17" customFormat="1" ht="105" hidden="1">
      <c r="A458" s="112" t="s">
        <v>2590</v>
      </c>
      <c r="B458" s="112" t="s">
        <v>2590</v>
      </c>
      <c r="C458" s="100" t="s">
        <v>2616</v>
      </c>
      <c r="D458" s="100"/>
      <c r="E458" s="61" t="s">
        <v>425</v>
      </c>
      <c r="F458" s="100" t="s">
        <v>2617</v>
      </c>
      <c r="G458" s="120" t="s">
        <v>61</v>
      </c>
      <c r="H458" s="102">
        <v>100</v>
      </c>
      <c r="I458" s="326">
        <v>285</v>
      </c>
      <c r="J458" s="28" t="s">
        <v>62</v>
      </c>
      <c r="K458" s="28" t="s">
        <v>474</v>
      </c>
      <c r="L458" s="164" t="s">
        <v>2618</v>
      </c>
      <c r="M458" s="28" t="s">
        <v>67</v>
      </c>
      <c r="N458" s="27">
        <v>285</v>
      </c>
      <c r="O458" s="28" t="s">
        <v>1197</v>
      </c>
      <c r="P458" s="376">
        <v>44927</v>
      </c>
    </row>
    <row r="459" spans="1:16" s="17" customFormat="1" ht="60" hidden="1">
      <c r="A459" s="112" t="s">
        <v>1202</v>
      </c>
      <c r="B459" s="112" t="s">
        <v>1202</v>
      </c>
      <c r="C459" s="100" t="s">
        <v>2619</v>
      </c>
      <c r="D459" s="100"/>
      <c r="E459" s="61" t="s">
        <v>54</v>
      </c>
      <c r="F459" s="100" t="s">
        <v>2390</v>
      </c>
      <c r="G459" s="120" t="s">
        <v>61</v>
      </c>
      <c r="H459" s="102">
        <v>200</v>
      </c>
      <c r="I459" s="326">
        <v>2760</v>
      </c>
      <c r="J459" s="28" t="s">
        <v>57</v>
      </c>
      <c r="K459" s="28" t="s">
        <v>79</v>
      </c>
      <c r="L459" s="164" t="s">
        <v>2620</v>
      </c>
      <c r="M459" s="28" t="s">
        <v>67</v>
      </c>
      <c r="N459" s="27">
        <v>2760</v>
      </c>
      <c r="O459" s="28" t="s">
        <v>1197</v>
      </c>
      <c r="P459" s="376">
        <v>44927</v>
      </c>
    </row>
    <row r="460" spans="1:16" s="17" customFormat="1" ht="62.25" customHeight="1">
      <c r="A460" s="112" t="s">
        <v>1198</v>
      </c>
      <c r="B460" s="169" t="s">
        <v>537</v>
      </c>
      <c r="C460" s="103" t="s">
        <v>2621</v>
      </c>
      <c r="D460" s="104"/>
      <c r="E460" s="61" t="s">
        <v>525</v>
      </c>
      <c r="F460" s="103" t="s">
        <v>2622</v>
      </c>
      <c r="G460" s="120" t="s">
        <v>61</v>
      </c>
      <c r="H460" s="105">
        <v>200</v>
      </c>
      <c r="I460" s="340">
        <v>3180</v>
      </c>
      <c r="J460" s="28" t="s">
        <v>62</v>
      </c>
      <c r="K460" s="174" t="s">
        <v>79</v>
      </c>
      <c r="L460" s="105" t="s">
        <v>2623</v>
      </c>
      <c r="M460" s="28" t="s">
        <v>67</v>
      </c>
      <c r="N460" s="27">
        <v>3180</v>
      </c>
      <c r="O460" s="28" t="s">
        <v>1197</v>
      </c>
      <c r="P460" s="376">
        <v>44927</v>
      </c>
    </row>
    <row r="461" spans="1:16" s="17" customFormat="1" ht="62.25" hidden="1" customHeight="1">
      <c r="A461" s="112" t="s">
        <v>1202</v>
      </c>
      <c r="B461" s="112" t="s">
        <v>1202</v>
      </c>
      <c r="C461" s="103" t="s">
        <v>2624</v>
      </c>
      <c r="D461" s="104"/>
      <c r="E461" s="61" t="s">
        <v>369</v>
      </c>
      <c r="F461" s="103" t="s">
        <v>2625</v>
      </c>
      <c r="G461" s="120" t="s">
        <v>61</v>
      </c>
      <c r="H461" s="105">
        <v>3</v>
      </c>
      <c r="I461" s="340">
        <v>2308.1999999999998</v>
      </c>
      <c r="J461" s="164" t="s">
        <v>57</v>
      </c>
      <c r="K461" s="105" t="s">
        <v>79</v>
      </c>
      <c r="L461" s="105" t="s">
        <v>2626</v>
      </c>
      <c r="M461" s="28" t="s">
        <v>67</v>
      </c>
      <c r="N461" s="27">
        <v>2308.1999999999998</v>
      </c>
      <c r="O461" s="28" t="s">
        <v>1197</v>
      </c>
      <c r="P461" s="376">
        <v>44927</v>
      </c>
    </row>
    <row r="462" spans="1:16" s="17" customFormat="1" ht="61.5" hidden="1" customHeight="1">
      <c r="A462" s="112" t="s">
        <v>1836</v>
      </c>
      <c r="B462" s="112" t="s">
        <v>1836</v>
      </c>
      <c r="C462" s="286" t="s">
        <v>2627</v>
      </c>
      <c r="D462" s="239"/>
      <c r="E462" s="61" t="s">
        <v>54</v>
      </c>
      <c r="F462" s="62" t="s">
        <v>2628</v>
      </c>
      <c r="G462" s="120" t="s">
        <v>61</v>
      </c>
      <c r="H462" s="105">
        <v>1</v>
      </c>
      <c r="I462" s="348">
        <v>29.7</v>
      </c>
      <c r="J462" s="28" t="s">
        <v>62</v>
      </c>
      <c r="K462" s="174" t="s">
        <v>79</v>
      </c>
      <c r="L462" s="164" t="s">
        <v>2629</v>
      </c>
      <c r="M462" s="28" t="s">
        <v>67</v>
      </c>
      <c r="N462" s="27">
        <v>29.7</v>
      </c>
      <c r="O462" s="28" t="s">
        <v>1197</v>
      </c>
      <c r="P462" s="376">
        <v>44927</v>
      </c>
    </row>
    <row r="463" spans="1:16" s="17" customFormat="1" ht="61.5" hidden="1" customHeight="1">
      <c r="A463" s="112" t="s">
        <v>1202</v>
      </c>
      <c r="B463" s="112" t="s">
        <v>1202</v>
      </c>
      <c r="C463" s="103" t="s">
        <v>2630</v>
      </c>
      <c r="D463" s="104"/>
      <c r="E463" s="61" t="s">
        <v>92</v>
      </c>
      <c r="F463" s="103" t="s">
        <v>2631</v>
      </c>
      <c r="G463" s="120" t="s">
        <v>61</v>
      </c>
      <c r="H463" s="105">
        <v>1</v>
      </c>
      <c r="I463" s="340">
        <v>7188</v>
      </c>
      <c r="J463" s="164" t="s">
        <v>57</v>
      </c>
      <c r="K463" s="105" t="s">
        <v>79</v>
      </c>
      <c r="L463" s="105" t="s">
        <v>2632</v>
      </c>
      <c r="M463" s="28" t="s">
        <v>67</v>
      </c>
      <c r="N463" s="27">
        <v>7188</v>
      </c>
      <c r="O463" s="28" t="s">
        <v>1197</v>
      </c>
      <c r="P463" s="376">
        <v>44927</v>
      </c>
    </row>
    <row r="464" spans="1:16" s="17" customFormat="1" ht="120" hidden="1">
      <c r="A464" s="112" t="s">
        <v>1202</v>
      </c>
      <c r="B464" s="112" t="s">
        <v>1202</v>
      </c>
      <c r="C464" s="103" t="s">
        <v>2633</v>
      </c>
      <c r="D464" s="100"/>
      <c r="E464" s="61" t="s">
        <v>425</v>
      </c>
      <c r="F464" s="103" t="s">
        <v>2634</v>
      </c>
      <c r="G464" s="120" t="s">
        <v>61</v>
      </c>
      <c r="H464" s="102">
        <v>1</v>
      </c>
      <c r="I464" s="326">
        <v>16620</v>
      </c>
      <c r="J464" s="164" t="s">
        <v>57</v>
      </c>
      <c r="K464" s="164" t="s">
        <v>474</v>
      </c>
      <c r="L464" s="164" t="s">
        <v>2635</v>
      </c>
      <c r="M464" s="28" t="s">
        <v>67</v>
      </c>
      <c r="N464" s="27">
        <v>16620</v>
      </c>
      <c r="O464" s="28" t="s">
        <v>1197</v>
      </c>
      <c r="P464" s="376">
        <v>44927</v>
      </c>
    </row>
    <row r="465" spans="1:16" s="17" customFormat="1" ht="150" hidden="1">
      <c r="A465" s="112" t="s">
        <v>1299</v>
      </c>
      <c r="B465" s="112" t="s">
        <v>1299</v>
      </c>
      <c r="C465" s="100" t="s">
        <v>2636</v>
      </c>
      <c r="D465" s="100"/>
      <c r="E465" s="61" t="s">
        <v>425</v>
      </c>
      <c r="F465" s="100" t="s">
        <v>2637</v>
      </c>
      <c r="G465" s="120" t="s">
        <v>61</v>
      </c>
      <c r="H465" s="102">
        <v>5</v>
      </c>
      <c r="I465" s="326">
        <v>680</v>
      </c>
      <c r="J465" s="28" t="s">
        <v>62</v>
      </c>
      <c r="K465" s="28" t="s">
        <v>79</v>
      </c>
      <c r="L465" s="164" t="s">
        <v>2638</v>
      </c>
      <c r="M465" s="28" t="s">
        <v>67</v>
      </c>
      <c r="N465" s="27">
        <v>680</v>
      </c>
      <c r="O465" s="28" t="s">
        <v>1197</v>
      </c>
      <c r="P465" s="376">
        <v>44927</v>
      </c>
    </row>
    <row r="466" spans="1:16" s="17" customFormat="1" ht="60" hidden="1">
      <c r="A466" s="112" t="s">
        <v>2150</v>
      </c>
      <c r="B466" s="112" t="s">
        <v>2150</v>
      </c>
      <c r="C466" s="100" t="s">
        <v>2639</v>
      </c>
      <c r="D466" s="100"/>
      <c r="E466" s="61" t="s">
        <v>54</v>
      </c>
      <c r="F466" s="100" t="s">
        <v>2640</v>
      </c>
      <c r="G466" s="120" t="s">
        <v>61</v>
      </c>
      <c r="H466" s="102" t="s">
        <v>2641</v>
      </c>
      <c r="I466" s="326">
        <v>147.69999999999999</v>
      </c>
      <c r="J466" s="28" t="s">
        <v>62</v>
      </c>
      <c r="K466" s="28" t="s">
        <v>79</v>
      </c>
      <c r="L466" s="164" t="s">
        <v>2642</v>
      </c>
      <c r="M466" s="28" t="s">
        <v>67</v>
      </c>
      <c r="N466" s="27">
        <v>147.69999999999999</v>
      </c>
      <c r="O466" s="28" t="s">
        <v>1197</v>
      </c>
      <c r="P466" s="376">
        <v>44927</v>
      </c>
    </row>
    <row r="467" spans="1:16" s="17" customFormat="1" ht="255" hidden="1">
      <c r="A467" s="112" t="s">
        <v>2643</v>
      </c>
      <c r="B467" s="112" t="s">
        <v>2643</v>
      </c>
      <c r="C467" s="100" t="s">
        <v>2644</v>
      </c>
      <c r="D467" s="100"/>
      <c r="E467" s="61" t="s">
        <v>425</v>
      </c>
      <c r="F467" s="100" t="s">
        <v>2645</v>
      </c>
      <c r="G467" s="120" t="s">
        <v>61</v>
      </c>
      <c r="H467" s="102">
        <v>1</v>
      </c>
      <c r="I467" s="326">
        <v>229</v>
      </c>
      <c r="J467" s="28" t="s">
        <v>62</v>
      </c>
      <c r="K467" s="28" t="s">
        <v>79</v>
      </c>
      <c r="L467" s="164" t="s">
        <v>2646</v>
      </c>
      <c r="M467" s="28" t="s">
        <v>67</v>
      </c>
      <c r="N467" s="27">
        <v>229</v>
      </c>
      <c r="O467" s="28" t="s">
        <v>1197</v>
      </c>
      <c r="P467" s="376">
        <v>44927</v>
      </c>
    </row>
    <row r="468" spans="1:16" s="17" customFormat="1" ht="135" hidden="1">
      <c r="A468" s="112" t="s">
        <v>1202</v>
      </c>
      <c r="B468" s="112" t="s">
        <v>1202</v>
      </c>
      <c r="C468" s="100" t="s">
        <v>2647</v>
      </c>
      <c r="D468" s="100"/>
      <c r="E468" s="61" t="s">
        <v>92</v>
      </c>
      <c r="F468" s="100" t="s">
        <v>2648</v>
      </c>
      <c r="G468" s="120" t="s">
        <v>61</v>
      </c>
      <c r="H468" s="102">
        <v>25</v>
      </c>
      <c r="I468" s="326">
        <v>3225</v>
      </c>
      <c r="J468" s="28" t="s">
        <v>57</v>
      </c>
      <c r="K468" s="28" t="s">
        <v>79</v>
      </c>
      <c r="L468" s="164" t="s">
        <v>2649</v>
      </c>
      <c r="M468" s="28" t="s">
        <v>67</v>
      </c>
      <c r="N468" s="27">
        <v>3225</v>
      </c>
      <c r="O468" s="28" t="s">
        <v>1197</v>
      </c>
      <c r="P468" s="376">
        <v>44927</v>
      </c>
    </row>
    <row r="469" spans="1:16" s="17" customFormat="1" ht="45" hidden="1">
      <c r="A469" s="112" t="s">
        <v>1202</v>
      </c>
      <c r="B469" s="112" t="s">
        <v>1202</v>
      </c>
      <c r="C469" s="100" t="s">
        <v>2650</v>
      </c>
      <c r="D469" s="100"/>
      <c r="E469" s="61" t="s">
        <v>425</v>
      </c>
      <c r="F469" s="100" t="s">
        <v>2651</v>
      </c>
      <c r="G469" s="120" t="s">
        <v>61</v>
      </c>
      <c r="H469" s="102">
        <v>10</v>
      </c>
      <c r="I469" s="326">
        <v>15640</v>
      </c>
      <c r="J469" s="164" t="s">
        <v>57</v>
      </c>
      <c r="K469" s="164" t="s">
        <v>79</v>
      </c>
      <c r="L469" s="164" t="s">
        <v>2652</v>
      </c>
      <c r="M469" s="28" t="s">
        <v>67</v>
      </c>
      <c r="N469" s="27">
        <v>15640</v>
      </c>
      <c r="O469" s="28" t="s">
        <v>1197</v>
      </c>
      <c r="P469" s="376">
        <v>44927</v>
      </c>
    </row>
    <row r="470" spans="1:16" s="17" customFormat="1" ht="45" hidden="1">
      <c r="A470" s="112" t="s">
        <v>1948</v>
      </c>
      <c r="B470" s="112" t="s">
        <v>1948</v>
      </c>
      <c r="C470" s="100" t="s">
        <v>2653</v>
      </c>
      <c r="D470" s="100"/>
      <c r="E470" s="61" t="s">
        <v>425</v>
      </c>
      <c r="F470" s="100" t="s">
        <v>2654</v>
      </c>
      <c r="G470" s="120" t="s">
        <v>61</v>
      </c>
      <c r="H470" s="102">
        <v>40</v>
      </c>
      <c r="I470" s="326">
        <v>474</v>
      </c>
      <c r="J470" s="28" t="s">
        <v>62</v>
      </c>
      <c r="K470" s="28" t="s">
        <v>474</v>
      </c>
      <c r="L470" s="164" t="s">
        <v>2655</v>
      </c>
      <c r="M470" s="28" t="s">
        <v>67</v>
      </c>
      <c r="N470" s="27">
        <v>474</v>
      </c>
      <c r="O470" s="28" t="s">
        <v>1197</v>
      </c>
      <c r="P470" s="376">
        <v>44927</v>
      </c>
    </row>
    <row r="471" spans="1:16" s="17" customFormat="1" ht="105" hidden="1">
      <c r="A471" s="112" t="s">
        <v>1469</v>
      </c>
      <c r="B471" s="112" t="s">
        <v>1469</v>
      </c>
      <c r="C471" s="100" t="s">
        <v>2656</v>
      </c>
      <c r="D471" s="101"/>
      <c r="E471" s="61" t="s">
        <v>54</v>
      </c>
      <c r="F471" s="100" t="s">
        <v>2657</v>
      </c>
      <c r="G471" s="120" t="s">
        <v>61</v>
      </c>
      <c r="H471" s="102">
        <v>1</v>
      </c>
      <c r="I471" s="339">
        <v>250</v>
      </c>
      <c r="J471" s="28" t="s">
        <v>62</v>
      </c>
      <c r="K471" s="167" t="s">
        <v>79</v>
      </c>
      <c r="L471" s="102" t="s">
        <v>2658</v>
      </c>
      <c r="M471" s="28" t="s">
        <v>67</v>
      </c>
      <c r="N471" s="27">
        <v>250</v>
      </c>
      <c r="O471" s="28" t="s">
        <v>1197</v>
      </c>
      <c r="P471" s="376">
        <v>44927</v>
      </c>
    </row>
    <row r="472" spans="1:16" s="17" customFormat="1" ht="180" hidden="1">
      <c r="A472" s="112" t="s">
        <v>1202</v>
      </c>
      <c r="B472" s="112" t="s">
        <v>1202</v>
      </c>
      <c r="C472" s="100" t="s">
        <v>2659</v>
      </c>
      <c r="D472" s="100"/>
      <c r="E472" s="61" t="s">
        <v>425</v>
      </c>
      <c r="F472" s="100" t="s">
        <v>2660</v>
      </c>
      <c r="G472" s="120" t="s">
        <v>61</v>
      </c>
      <c r="H472" s="102">
        <v>1</v>
      </c>
      <c r="I472" s="326">
        <v>5550</v>
      </c>
      <c r="J472" s="28" t="s">
        <v>62</v>
      </c>
      <c r="K472" s="28" t="s">
        <v>79</v>
      </c>
      <c r="L472" s="164" t="s">
        <v>2661</v>
      </c>
      <c r="M472" s="28" t="s">
        <v>67</v>
      </c>
      <c r="N472" s="27">
        <v>5550</v>
      </c>
      <c r="O472" s="28" t="s">
        <v>1197</v>
      </c>
      <c r="P472" s="376">
        <v>44927</v>
      </c>
    </row>
    <row r="473" spans="1:16" s="17" customFormat="1" ht="60" hidden="1">
      <c r="A473" s="112" t="s">
        <v>1618</v>
      </c>
      <c r="B473" s="112" t="s">
        <v>1618</v>
      </c>
      <c r="C473" s="100" t="s">
        <v>2662</v>
      </c>
      <c r="D473" s="100"/>
      <c r="E473" s="61" t="s">
        <v>425</v>
      </c>
      <c r="F473" s="100" t="s">
        <v>2663</v>
      </c>
      <c r="G473" s="120" t="s">
        <v>61</v>
      </c>
      <c r="H473" s="102">
        <v>5</v>
      </c>
      <c r="I473" s="326">
        <v>1467.4</v>
      </c>
      <c r="J473" s="28" t="s">
        <v>62</v>
      </c>
      <c r="K473" s="28" t="s">
        <v>79</v>
      </c>
      <c r="L473" s="164" t="s">
        <v>2664</v>
      </c>
      <c r="M473" s="28" t="s">
        <v>67</v>
      </c>
      <c r="N473" s="27">
        <v>1467.4</v>
      </c>
      <c r="O473" s="28" t="s">
        <v>1197</v>
      </c>
      <c r="P473" s="376">
        <v>44927</v>
      </c>
    </row>
    <row r="474" spans="1:16" s="17" customFormat="1" ht="90" hidden="1">
      <c r="A474" s="112" t="s">
        <v>2665</v>
      </c>
      <c r="B474" s="112" t="s">
        <v>2665</v>
      </c>
      <c r="C474" s="100" t="s">
        <v>2666</v>
      </c>
      <c r="D474" s="100"/>
      <c r="E474" s="61" t="s">
        <v>425</v>
      </c>
      <c r="F474" s="100" t="s">
        <v>2667</v>
      </c>
      <c r="G474" s="120" t="s">
        <v>61</v>
      </c>
      <c r="H474" s="102">
        <v>3</v>
      </c>
      <c r="I474" s="326">
        <v>1617.84</v>
      </c>
      <c r="J474" s="28" t="s">
        <v>62</v>
      </c>
      <c r="K474" s="28" t="s">
        <v>79</v>
      </c>
      <c r="L474" s="164" t="s">
        <v>2668</v>
      </c>
      <c r="M474" s="28" t="s">
        <v>67</v>
      </c>
      <c r="N474" s="27">
        <v>1617.84</v>
      </c>
      <c r="O474" s="28" t="s">
        <v>1197</v>
      </c>
      <c r="P474" s="376">
        <v>44927</v>
      </c>
    </row>
    <row r="475" spans="1:16" s="17" customFormat="1" ht="180" hidden="1">
      <c r="A475" s="112" t="s">
        <v>1202</v>
      </c>
      <c r="B475" s="112" t="s">
        <v>1202</v>
      </c>
      <c r="C475" s="100" t="s">
        <v>2669</v>
      </c>
      <c r="D475" s="100"/>
      <c r="E475" s="61" t="s">
        <v>425</v>
      </c>
      <c r="F475" s="100" t="s">
        <v>2670</v>
      </c>
      <c r="G475" s="120" t="s">
        <v>61</v>
      </c>
      <c r="H475" s="102">
        <v>1</v>
      </c>
      <c r="I475" s="326">
        <v>27390</v>
      </c>
      <c r="J475" s="164" t="s">
        <v>57</v>
      </c>
      <c r="K475" s="164" t="s">
        <v>474</v>
      </c>
      <c r="L475" s="164" t="s">
        <v>2671</v>
      </c>
      <c r="M475" s="28" t="s">
        <v>67</v>
      </c>
      <c r="N475" s="27">
        <v>27390</v>
      </c>
      <c r="O475" s="28" t="s">
        <v>1197</v>
      </c>
      <c r="P475" s="376">
        <v>44927</v>
      </c>
    </row>
    <row r="476" spans="1:16" s="17" customFormat="1" ht="75" hidden="1">
      <c r="A476" s="112" t="s">
        <v>1361</v>
      </c>
      <c r="B476" s="112" t="s">
        <v>1361</v>
      </c>
      <c r="C476" s="120" t="s">
        <v>2672</v>
      </c>
      <c r="D476" s="120"/>
      <c r="E476" s="61" t="s">
        <v>425</v>
      </c>
      <c r="F476" s="120" t="s">
        <v>2673</v>
      </c>
      <c r="G476" s="120" t="s">
        <v>61</v>
      </c>
      <c r="H476" s="102">
        <v>3</v>
      </c>
      <c r="I476" s="326">
        <v>2110</v>
      </c>
      <c r="J476" s="28" t="s">
        <v>62</v>
      </c>
      <c r="K476" s="173" t="s">
        <v>79</v>
      </c>
      <c r="L476" s="173" t="s">
        <v>2674</v>
      </c>
      <c r="M476" s="28" t="s">
        <v>67</v>
      </c>
      <c r="N476" s="27">
        <v>2110</v>
      </c>
      <c r="O476" s="28" t="s">
        <v>1197</v>
      </c>
      <c r="P476" s="376">
        <v>44927</v>
      </c>
    </row>
    <row r="477" spans="1:16" s="17" customFormat="1" ht="30" hidden="1" customHeight="1">
      <c r="A477" s="112" t="s">
        <v>1436</v>
      </c>
      <c r="B477" s="112" t="s">
        <v>1436</v>
      </c>
      <c r="C477" s="100" t="s">
        <v>2675</v>
      </c>
      <c r="D477" s="100"/>
      <c r="E477" s="61" t="s">
        <v>425</v>
      </c>
      <c r="F477" s="100" t="s">
        <v>2676</v>
      </c>
      <c r="G477" s="120" t="s">
        <v>61</v>
      </c>
      <c r="H477" s="102">
        <v>1</v>
      </c>
      <c r="I477" s="326">
        <v>900</v>
      </c>
      <c r="J477" s="28" t="s">
        <v>62</v>
      </c>
      <c r="K477" s="28" t="s">
        <v>79</v>
      </c>
      <c r="L477" s="164" t="s">
        <v>2677</v>
      </c>
      <c r="M477" s="28" t="s">
        <v>67</v>
      </c>
      <c r="N477" s="27">
        <v>900</v>
      </c>
      <c r="O477" s="28" t="s">
        <v>1197</v>
      </c>
      <c r="P477" s="376">
        <v>44927</v>
      </c>
    </row>
    <row r="478" spans="1:16" s="17" customFormat="1" ht="62.25" hidden="1" customHeight="1">
      <c r="A478" s="112" t="s">
        <v>2678</v>
      </c>
      <c r="B478" s="112" t="s">
        <v>2678</v>
      </c>
      <c r="C478" s="103" t="s">
        <v>2679</v>
      </c>
      <c r="D478" s="104"/>
      <c r="E478" s="61" t="s">
        <v>425</v>
      </c>
      <c r="F478" s="103" t="s">
        <v>1732</v>
      </c>
      <c r="G478" s="120" t="s">
        <v>61</v>
      </c>
      <c r="H478" s="105">
        <v>2</v>
      </c>
      <c r="I478" s="340">
        <v>498</v>
      </c>
      <c r="J478" s="28" t="s">
        <v>62</v>
      </c>
      <c r="K478" s="174" t="s">
        <v>474</v>
      </c>
      <c r="L478" s="105" t="s">
        <v>2680</v>
      </c>
      <c r="M478" s="28" t="s">
        <v>67</v>
      </c>
      <c r="N478" s="27">
        <v>498</v>
      </c>
      <c r="O478" s="28" t="s">
        <v>1197</v>
      </c>
      <c r="P478" s="376">
        <v>44927</v>
      </c>
    </row>
    <row r="479" spans="1:16" s="17" customFormat="1" ht="105" hidden="1">
      <c r="A479" s="112" t="s">
        <v>1303</v>
      </c>
      <c r="B479" s="112" t="s">
        <v>1303</v>
      </c>
      <c r="C479" s="103" t="s">
        <v>2681</v>
      </c>
      <c r="D479" s="104"/>
      <c r="E479" s="61" t="s">
        <v>425</v>
      </c>
      <c r="F479" s="103" t="s">
        <v>2682</v>
      </c>
      <c r="G479" s="120" t="s">
        <v>61</v>
      </c>
      <c r="H479" s="105">
        <v>4</v>
      </c>
      <c r="I479" s="340">
        <v>2836</v>
      </c>
      <c r="J479" s="28" t="s">
        <v>62</v>
      </c>
      <c r="K479" s="174" t="s">
        <v>79</v>
      </c>
      <c r="L479" s="105" t="s">
        <v>2683</v>
      </c>
      <c r="M479" s="28" t="s">
        <v>67</v>
      </c>
      <c r="N479" s="27">
        <v>2836</v>
      </c>
      <c r="O479" s="28" t="s">
        <v>1197</v>
      </c>
      <c r="P479" s="376">
        <v>44927</v>
      </c>
    </row>
    <row r="480" spans="1:16" s="17" customFormat="1" ht="105" hidden="1">
      <c r="A480" s="112" t="s">
        <v>2684</v>
      </c>
      <c r="B480" s="112" t="s">
        <v>2684</v>
      </c>
      <c r="C480" s="100" t="s">
        <v>2685</v>
      </c>
      <c r="D480" s="100"/>
      <c r="E480" s="61" t="s">
        <v>425</v>
      </c>
      <c r="F480" s="100" t="s">
        <v>2686</v>
      </c>
      <c r="G480" s="120" t="s">
        <v>61</v>
      </c>
      <c r="H480" s="102">
        <v>2</v>
      </c>
      <c r="I480" s="326">
        <v>992</v>
      </c>
      <c r="J480" s="28" t="s">
        <v>62</v>
      </c>
      <c r="K480" s="28" t="s">
        <v>474</v>
      </c>
      <c r="L480" s="164" t="s">
        <v>2687</v>
      </c>
      <c r="M480" s="28" t="s">
        <v>67</v>
      </c>
      <c r="N480" s="27">
        <v>992</v>
      </c>
      <c r="O480" s="28" t="s">
        <v>1197</v>
      </c>
      <c r="P480" s="376">
        <v>44927</v>
      </c>
    </row>
    <row r="481" spans="1:16" s="17" customFormat="1" ht="62.25" hidden="1" customHeight="1">
      <c r="A481" s="112" t="s">
        <v>1442</v>
      </c>
      <c r="B481" s="112" t="s">
        <v>1442</v>
      </c>
      <c r="C481" s="106" t="s">
        <v>2688</v>
      </c>
      <c r="D481" s="98"/>
      <c r="E481" s="61" t="s">
        <v>425</v>
      </c>
      <c r="F481" s="106" t="s">
        <v>2689</v>
      </c>
      <c r="G481" s="120" t="s">
        <v>61</v>
      </c>
      <c r="H481" s="105">
        <v>1</v>
      </c>
      <c r="I481" s="340">
        <v>200</v>
      </c>
      <c r="J481" s="28" t="s">
        <v>62</v>
      </c>
      <c r="K481" s="107" t="s">
        <v>474</v>
      </c>
      <c r="L481" s="105" t="s">
        <v>2690</v>
      </c>
      <c r="M481" s="28" t="s">
        <v>67</v>
      </c>
      <c r="N481" s="27">
        <v>200</v>
      </c>
      <c r="O481" s="28" t="s">
        <v>1197</v>
      </c>
      <c r="P481" s="376">
        <v>44927</v>
      </c>
    </row>
    <row r="482" spans="1:16" s="17" customFormat="1" ht="240" hidden="1">
      <c r="A482" s="112" t="s">
        <v>1202</v>
      </c>
      <c r="B482" s="112" t="s">
        <v>1202</v>
      </c>
      <c r="C482" s="100" t="s">
        <v>2691</v>
      </c>
      <c r="D482" s="100"/>
      <c r="E482" s="61" t="s">
        <v>425</v>
      </c>
      <c r="F482" s="100" t="s">
        <v>2692</v>
      </c>
      <c r="G482" s="120" t="s">
        <v>61</v>
      </c>
      <c r="H482" s="102">
        <v>18</v>
      </c>
      <c r="I482" s="326">
        <v>7489.3</v>
      </c>
      <c r="J482" s="164" t="s">
        <v>57</v>
      </c>
      <c r="K482" s="164" t="s">
        <v>79</v>
      </c>
      <c r="L482" s="164" t="s">
        <v>2693</v>
      </c>
      <c r="M482" s="28" t="s">
        <v>67</v>
      </c>
      <c r="N482" s="27">
        <v>7489.3</v>
      </c>
      <c r="O482" s="28" t="s">
        <v>1197</v>
      </c>
      <c r="P482" s="376">
        <v>44927</v>
      </c>
    </row>
    <row r="483" spans="1:16" s="17" customFormat="1" ht="45" hidden="1">
      <c r="A483" s="112" t="s">
        <v>1202</v>
      </c>
      <c r="B483" s="112" t="s">
        <v>1202</v>
      </c>
      <c r="C483" s="100" t="s">
        <v>2694</v>
      </c>
      <c r="D483" s="100">
        <v>451817</v>
      </c>
      <c r="E483" s="61" t="s">
        <v>92</v>
      </c>
      <c r="F483" s="100" t="s">
        <v>2335</v>
      </c>
      <c r="G483" s="120" t="s">
        <v>61</v>
      </c>
      <c r="H483" s="102">
        <v>162</v>
      </c>
      <c r="I483" s="326">
        <v>50000</v>
      </c>
      <c r="J483" s="28" t="s">
        <v>62</v>
      </c>
      <c r="K483" s="28" t="s">
        <v>79</v>
      </c>
      <c r="L483" s="164" t="s">
        <v>152</v>
      </c>
      <c r="M483" s="28" t="s">
        <v>153</v>
      </c>
      <c r="N483" s="27"/>
      <c r="O483" s="28" t="s">
        <v>1197</v>
      </c>
      <c r="P483" s="376">
        <v>44927</v>
      </c>
    </row>
    <row r="484" spans="1:16" s="17" customFormat="1" ht="45" hidden="1">
      <c r="A484" s="112" t="s">
        <v>1422</v>
      </c>
      <c r="B484" s="169" t="s">
        <v>1422</v>
      </c>
      <c r="C484" s="100" t="s">
        <v>2695</v>
      </c>
      <c r="D484" s="100"/>
      <c r="E484" s="61" t="s">
        <v>425</v>
      </c>
      <c r="F484" s="100" t="s">
        <v>2696</v>
      </c>
      <c r="G484" s="120" t="s">
        <v>61</v>
      </c>
      <c r="H484" s="102">
        <v>21</v>
      </c>
      <c r="I484" s="326">
        <v>87.15</v>
      </c>
      <c r="J484" s="28" t="s">
        <v>62</v>
      </c>
      <c r="K484" s="28" t="s">
        <v>474</v>
      </c>
      <c r="L484" s="164" t="s">
        <v>2697</v>
      </c>
      <c r="M484" s="28" t="s">
        <v>67</v>
      </c>
      <c r="N484" s="27">
        <v>87.15</v>
      </c>
      <c r="O484" s="28" t="s">
        <v>1197</v>
      </c>
      <c r="P484" s="376">
        <v>44927</v>
      </c>
    </row>
    <row r="485" spans="1:16" s="17" customFormat="1" ht="72" hidden="1" customHeight="1">
      <c r="A485" s="112" t="s">
        <v>1202</v>
      </c>
      <c r="B485" s="112" t="s">
        <v>1202</v>
      </c>
      <c r="C485" s="100" t="s">
        <v>2698</v>
      </c>
      <c r="D485" s="100"/>
      <c r="E485" s="61" t="s">
        <v>92</v>
      </c>
      <c r="F485" s="100" t="s">
        <v>2699</v>
      </c>
      <c r="G485" s="120" t="s">
        <v>61</v>
      </c>
      <c r="H485" s="102">
        <v>1</v>
      </c>
      <c r="I485" s="326">
        <v>38122.660000000003</v>
      </c>
      <c r="J485" s="28" t="s">
        <v>57</v>
      </c>
      <c r="K485" s="28" t="s">
        <v>79</v>
      </c>
      <c r="L485" s="164" t="s">
        <v>1222</v>
      </c>
      <c r="M485" s="28" t="s">
        <v>67</v>
      </c>
      <c r="N485" s="27">
        <v>38122.660000000003</v>
      </c>
      <c r="O485" s="28" t="s">
        <v>1197</v>
      </c>
      <c r="P485" s="376">
        <v>44927</v>
      </c>
    </row>
    <row r="486" spans="1:16" s="17" customFormat="1" ht="60" hidden="1">
      <c r="A486" s="112" t="s">
        <v>1202</v>
      </c>
      <c r="B486" s="112" t="s">
        <v>1202</v>
      </c>
      <c r="C486" s="100" t="s">
        <v>2700</v>
      </c>
      <c r="D486" s="100"/>
      <c r="E486" s="61" t="s">
        <v>54</v>
      </c>
      <c r="F486" s="100" t="s">
        <v>2701</v>
      </c>
      <c r="G486" s="120" t="s">
        <v>61</v>
      </c>
      <c r="H486" s="102">
        <v>1</v>
      </c>
      <c r="I486" s="345">
        <v>207.19</v>
      </c>
      <c r="J486" s="164" t="s">
        <v>57</v>
      </c>
      <c r="K486" s="164" t="s">
        <v>474</v>
      </c>
      <c r="L486" s="164" t="s">
        <v>1325</v>
      </c>
      <c r="M486" s="28" t="s">
        <v>67</v>
      </c>
      <c r="N486" s="27">
        <v>207.19</v>
      </c>
      <c r="O486" s="28" t="s">
        <v>1197</v>
      </c>
      <c r="P486" s="376">
        <v>44927</v>
      </c>
    </row>
    <row r="487" spans="1:16" s="17" customFormat="1" ht="90" hidden="1">
      <c r="A487" s="112" t="s">
        <v>1976</v>
      </c>
      <c r="B487" s="112" t="s">
        <v>1976</v>
      </c>
      <c r="C487" s="100" t="s">
        <v>2702</v>
      </c>
      <c r="D487" s="100"/>
      <c r="E487" s="61" t="s">
        <v>54</v>
      </c>
      <c r="F487" s="100" t="s">
        <v>2703</v>
      </c>
      <c r="G487" s="120" t="s">
        <v>61</v>
      </c>
      <c r="H487" s="102">
        <v>4</v>
      </c>
      <c r="I487" s="326">
        <v>210.85</v>
      </c>
      <c r="J487" s="28" t="s">
        <v>62</v>
      </c>
      <c r="K487" s="28" t="s">
        <v>79</v>
      </c>
      <c r="L487" s="164" t="s">
        <v>2704</v>
      </c>
      <c r="M487" s="28" t="s">
        <v>67</v>
      </c>
      <c r="N487" s="27">
        <v>210.85</v>
      </c>
      <c r="O487" s="28" t="s">
        <v>1197</v>
      </c>
      <c r="P487" s="376">
        <v>44927</v>
      </c>
    </row>
    <row r="488" spans="1:16" s="17" customFormat="1" ht="75" hidden="1">
      <c r="A488" s="112" t="s">
        <v>1202</v>
      </c>
      <c r="B488" s="112" t="s">
        <v>1202</v>
      </c>
      <c r="C488" s="100" t="s">
        <v>2705</v>
      </c>
      <c r="D488" s="100"/>
      <c r="E488" s="61" t="s">
        <v>92</v>
      </c>
      <c r="F488" s="100" t="s">
        <v>2706</v>
      </c>
      <c r="G488" s="120" t="s">
        <v>61</v>
      </c>
      <c r="H488" s="102">
        <v>50</v>
      </c>
      <c r="I488" s="326">
        <v>23000</v>
      </c>
      <c r="J488" s="164" t="s">
        <v>57</v>
      </c>
      <c r="K488" s="164" t="s">
        <v>79</v>
      </c>
      <c r="L488" s="164" t="s">
        <v>2707</v>
      </c>
      <c r="M488" s="28" t="s">
        <v>67</v>
      </c>
      <c r="N488" s="27">
        <v>23000</v>
      </c>
      <c r="O488" s="28" t="s">
        <v>1197</v>
      </c>
      <c r="P488" s="376">
        <v>44927</v>
      </c>
    </row>
    <row r="489" spans="1:16" s="17" customFormat="1" ht="60">
      <c r="A489" s="112" t="s">
        <v>1198</v>
      </c>
      <c r="B489" s="169" t="s">
        <v>537</v>
      </c>
      <c r="C489" s="100" t="s">
        <v>2708</v>
      </c>
      <c r="D489" s="100"/>
      <c r="E489" s="61" t="s">
        <v>92</v>
      </c>
      <c r="F489" s="100" t="s">
        <v>1208</v>
      </c>
      <c r="G489" s="120" t="s">
        <v>61</v>
      </c>
      <c r="H489" s="102">
        <v>250</v>
      </c>
      <c r="I489" s="326">
        <v>10997.5</v>
      </c>
      <c r="J489" s="28" t="s">
        <v>57</v>
      </c>
      <c r="K489" s="28" t="s">
        <v>79</v>
      </c>
      <c r="L489" s="164" t="s">
        <v>2709</v>
      </c>
      <c r="M489" s="28" t="s">
        <v>67</v>
      </c>
      <c r="N489" s="27">
        <v>10997.5</v>
      </c>
      <c r="O489" s="28" t="s">
        <v>1197</v>
      </c>
      <c r="P489" s="376">
        <v>44927</v>
      </c>
    </row>
    <row r="490" spans="1:16" s="17" customFormat="1" ht="45" hidden="1">
      <c r="A490" s="112" t="s">
        <v>1202</v>
      </c>
      <c r="B490" s="112" t="s">
        <v>1202</v>
      </c>
      <c r="C490" s="100" t="s">
        <v>2710</v>
      </c>
      <c r="D490" s="100"/>
      <c r="E490" s="61" t="s">
        <v>92</v>
      </c>
      <c r="F490" s="100" t="s">
        <v>2711</v>
      </c>
      <c r="G490" s="120" t="s">
        <v>61</v>
      </c>
      <c r="H490" s="102">
        <v>1</v>
      </c>
      <c r="I490" s="326">
        <v>309</v>
      </c>
      <c r="J490" s="164" t="s">
        <v>57</v>
      </c>
      <c r="K490" s="164" t="s">
        <v>79</v>
      </c>
      <c r="L490" s="164" t="s">
        <v>2712</v>
      </c>
      <c r="M490" s="28" t="s">
        <v>67</v>
      </c>
      <c r="N490" s="27">
        <v>309</v>
      </c>
      <c r="O490" s="28" t="s">
        <v>1197</v>
      </c>
      <c r="P490" s="376">
        <v>44927</v>
      </c>
    </row>
    <row r="491" spans="1:16" s="17" customFormat="1" ht="45" hidden="1">
      <c r="A491" s="112" t="s">
        <v>1202</v>
      </c>
      <c r="B491" s="112" t="s">
        <v>1202</v>
      </c>
      <c r="C491" s="100" t="s">
        <v>2713</v>
      </c>
      <c r="D491" s="100">
        <v>258087</v>
      </c>
      <c r="E491" s="61" t="s">
        <v>525</v>
      </c>
      <c r="F491" s="100" t="s">
        <v>2714</v>
      </c>
      <c r="G491" s="120" t="s">
        <v>61</v>
      </c>
      <c r="H491" s="102" t="s">
        <v>2715</v>
      </c>
      <c r="I491" s="326">
        <v>20000</v>
      </c>
      <c r="J491" s="28" t="s">
        <v>57</v>
      </c>
      <c r="K491" s="28" t="s">
        <v>79</v>
      </c>
      <c r="L491" s="164" t="s">
        <v>2716</v>
      </c>
      <c r="M491" s="28" t="s">
        <v>67</v>
      </c>
      <c r="N491" s="27">
        <v>10800</v>
      </c>
      <c r="O491" s="28" t="s">
        <v>1197</v>
      </c>
      <c r="P491" s="376">
        <v>44927</v>
      </c>
    </row>
    <row r="492" spans="1:16" s="17" customFormat="1" ht="75" hidden="1">
      <c r="A492" s="112" t="s">
        <v>2329</v>
      </c>
      <c r="B492" s="112" t="s">
        <v>2329</v>
      </c>
      <c r="C492" s="100" t="s">
        <v>2717</v>
      </c>
      <c r="D492" s="100"/>
      <c r="E492" s="61" t="s">
        <v>425</v>
      </c>
      <c r="F492" s="100" t="s">
        <v>2718</v>
      </c>
      <c r="G492" s="120" t="s">
        <v>61</v>
      </c>
      <c r="H492" s="102" t="s">
        <v>2719</v>
      </c>
      <c r="I492" s="326">
        <v>750</v>
      </c>
      <c r="J492" s="28" t="s">
        <v>62</v>
      </c>
      <c r="K492" s="28" t="s">
        <v>474</v>
      </c>
      <c r="L492" s="164" t="s">
        <v>2720</v>
      </c>
      <c r="M492" s="28" t="s">
        <v>67</v>
      </c>
      <c r="N492" s="27">
        <v>750</v>
      </c>
      <c r="O492" s="28" t="s">
        <v>1197</v>
      </c>
      <c r="P492" s="376">
        <v>44927</v>
      </c>
    </row>
    <row r="493" spans="1:16" s="17" customFormat="1" ht="135" hidden="1">
      <c r="A493" s="112" t="s">
        <v>2329</v>
      </c>
      <c r="B493" s="112" t="s">
        <v>2329</v>
      </c>
      <c r="C493" s="100" t="s">
        <v>2721</v>
      </c>
      <c r="D493" s="100"/>
      <c r="E493" s="61" t="s">
        <v>425</v>
      </c>
      <c r="F493" s="100" t="s">
        <v>2722</v>
      </c>
      <c r="G493" s="120" t="s">
        <v>61</v>
      </c>
      <c r="H493" s="102" t="s">
        <v>2719</v>
      </c>
      <c r="I493" s="326">
        <v>810</v>
      </c>
      <c r="J493" s="28" t="s">
        <v>62</v>
      </c>
      <c r="K493" s="28" t="s">
        <v>474</v>
      </c>
      <c r="L493" s="164" t="s">
        <v>2723</v>
      </c>
      <c r="M493" s="28" t="s">
        <v>67</v>
      </c>
      <c r="N493" s="27">
        <v>810</v>
      </c>
      <c r="O493" s="28" t="s">
        <v>1197</v>
      </c>
      <c r="P493" s="376">
        <v>44927</v>
      </c>
    </row>
    <row r="494" spans="1:16" s="17" customFormat="1" ht="90" hidden="1">
      <c r="A494" s="112" t="s">
        <v>1311</v>
      </c>
      <c r="B494" s="169" t="s">
        <v>1311</v>
      </c>
      <c r="C494" s="100" t="s">
        <v>2724</v>
      </c>
      <c r="D494" s="100"/>
      <c r="E494" s="61" t="s">
        <v>425</v>
      </c>
      <c r="F494" s="100" t="s">
        <v>2725</v>
      </c>
      <c r="G494" s="120" t="s">
        <v>61</v>
      </c>
      <c r="H494" s="102" t="s">
        <v>2726</v>
      </c>
      <c r="I494" s="326">
        <v>982.5</v>
      </c>
      <c r="J494" s="28" t="s">
        <v>62</v>
      </c>
      <c r="K494" s="28" t="s">
        <v>79</v>
      </c>
      <c r="L494" s="164" t="s">
        <v>2727</v>
      </c>
      <c r="M494" s="28" t="s">
        <v>67</v>
      </c>
      <c r="N494" s="27">
        <v>982.5</v>
      </c>
      <c r="O494" s="28" t="s">
        <v>1197</v>
      </c>
      <c r="P494" s="376">
        <v>44927</v>
      </c>
    </row>
    <row r="495" spans="1:16" s="17" customFormat="1" ht="45" hidden="1">
      <c r="A495" s="112" t="s">
        <v>1202</v>
      </c>
      <c r="B495" s="112" t="s">
        <v>1202</v>
      </c>
      <c r="C495" s="103" t="s">
        <v>2728</v>
      </c>
      <c r="D495" s="100"/>
      <c r="E495" s="61" t="s">
        <v>525</v>
      </c>
      <c r="F495" s="103" t="s">
        <v>1261</v>
      </c>
      <c r="G495" s="120" t="s">
        <v>61</v>
      </c>
      <c r="H495" s="102">
        <v>340</v>
      </c>
      <c r="I495" s="326">
        <v>2798.2</v>
      </c>
      <c r="J495" s="164" t="s">
        <v>57</v>
      </c>
      <c r="K495" s="164" t="s">
        <v>79</v>
      </c>
      <c r="L495" s="164" t="s">
        <v>2729</v>
      </c>
      <c r="M495" s="28" t="s">
        <v>67</v>
      </c>
      <c r="N495" s="27">
        <v>2798.2</v>
      </c>
      <c r="O495" s="28" t="s">
        <v>1197</v>
      </c>
      <c r="P495" s="376">
        <v>44927</v>
      </c>
    </row>
    <row r="496" spans="1:16" s="17" customFormat="1" ht="105" hidden="1">
      <c r="A496" s="112" t="s">
        <v>1828</v>
      </c>
      <c r="B496" s="112" t="s">
        <v>1828</v>
      </c>
      <c r="C496" s="103" t="s">
        <v>2730</v>
      </c>
      <c r="D496" s="100"/>
      <c r="E496" s="61" t="s">
        <v>54</v>
      </c>
      <c r="F496" s="103" t="s">
        <v>2731</v>
      </c>
      <c r="G496" s="120" t="s">
        <v>61</v>
      </c>
      <c r="H496" s="102" t="s">
        <v>2732</v>
      </c>
      <c r="I496" s="326">
        <v>442.41</v>
      </c>
      <c r="J496" s="28" t="s">
        <v>62</v>
      </c>
      <c r="K496" s="28" t="s">
        <v>474</v>
      </c>
      <c r="L496" s="164" t="s">
        <v>2733</v>
      </c>
      <c r="M496" s="28" t="s">
        <v>67</v>
      </c>
      <c r="N496" s="27">
        <v>442.41</v>
      </c>
      <c r="O496" s="28" t="s">
        <v>1197</v>
      </c>
      <c r="P496" s="376">
        <v>44927</v>
      </c>
    </row>
    <row r="497" spans="1:16" s="17" customFormat="1" ht="105" hidden="1">
      <c r="A497" s="112" t="s">
        <v>2150</v>
      </c>
      <c r="B497" s="112" t="s">
        <v>2150</v>
      </c>
      <c r="C497" s="103" t="s">
        <v>2734</v>
      </c>
      <c r="D497" s="100"/>
      <c r="E497" s="61" t="s">
        <v>54</v>
      </c>
      <c r="F497" s="103" t="s">
        <v>2735</v>
      </c>
      <c r="G497" s="120" t="s">
        <v>61</v>
      </c>
      <c r="H497" s="102">
        <v>3</v>
      </c>
      <c r="I497" s="326">
        <v>353</v>
      </c>
      <c r="J497" s="28" t="s">
        <v>62</v>
      </c>
      <c r="K497" s="28" t="s">
        <v>474</v>
      </c>
      <c r="L497" s="164" t="s">
        <v>2736</v>
      </c>
      <c r="M497" s="28" t="s">
        <v>67</v>
      </c>
      <c r="N497" s="27">
        <v>353</v>
      </c>
      <c r="O497" s="28" t="s">
        <v>1197</v>
      </c>
      <c r="P497" s="376">
        <v>44927</v>
      </c>
    </row>
    <row r="498" spans="1:16" s="17" customFormat="1" ht="75" hidden="1">
      <c r="A498" s="112" t="s">
        <v>1268</v>
      </c>
      <c r="B498" s="169" t="s">
        <v>1268</v>
      </c>
      <c r="C498" s="100" t="s">
        <v>2737</v>
      </c>
      <c r="D498" s="100"/>
      <c r="E498" s="61" t="s">
        <v>54</v>
      </c>
      <c r="F498" s="100" t="s">
        <v>2738</v>
      </c>
      <c r="G498" s="120" t="s">
        <v>61</v>
      </c>
      <c r="H498" s="102">
        <v>10</v>
      </c>
      <c r="I498" s="326">
        <v>210</v>
      </c>
      <c r="J498" s="28" t="s">
        <v>62</v>
      </c>
      <c r="K498" s="28" t="s">
        <v>474</v>
      </c>
      <c r="L498" s="164" t="s">
        <v>2739</v>
      </c>
      <c r="M498" s="28" t="s">
        <v>67</v>
      </c>
      <c r="N498" s="27">
        <v>210</v>
      </c>
      <c r="O498" s="28" t="s">
        <v>1197</v>
      </c>
      <c r="P498" s="376">
        <v>44927</v>
      </c>
    </row>
    <row r="499" spans="1:16" s="17" customFormat="1" ht="75" hidden="1">
      <c r="A499" s="112" t="s">
        <v>1529</v>
      </c>
      <c r="B499" s="112" t="s">
        <v>1529</v>
      </c>
      <c r="C499" s="100" t="s">
        <v>2740</v>
      </c>
      <c r="D499" s="100"/>
      <c r="E499" s="61" t="s">
        <v>54</v>
      </c>
      <c r="F499" s="100" t="s">
        <v>2741</v>
      </c>
      <c r="G499" s="120" t="s">
        <v>61</v>
      </c>
      <c r="H499" s="102" t="s">
        <v>2742</v>
      </c>
      <c r="I499" s="326">
        <v>799.15</v>
      </c>
      <c r="J499" s="28" t="s">
        <v>62</v>
      </c>
      <c r="K499" s="28" t="s">
        <v>474</v>
      </c>
      <c r="L499" s="164" t="s">
        <v>2743</v>
      </c>
      <c r="M499" s="28" t="s">
        <v>67</v>
      </c>
      <c r="N499" s="27">
        <v>799.15</v>
      </c>
      <c r="O499" s="28" t="s">
        <v>1197</v>
      </c>
      <c r="P499" s="376">
        <v>44927</v>
      </c>
    </row>
    <row r="500" spans="1:16" s="17" customFormat="1" ht="90" hidden="1">
      <c r="A500" s="112" t="s">
        <v>1299</v>
      </c>
      <c r="B500" s="112" t="s">
        <v>1299</v>
      </c>
      <c r="C500" s="120" t="s">
        <v>2744</v>
      </c>
      <c r="D500" s="120"/>
      <c r="E500" s="61" t="s">
        <v>425</v>
      </c>
      <c r="F500" s="120" t="s">
        <v>2745</v>
      </c>
      <c r="G500" s="120" t="s">
        <v>61</v>
      </c>
      <c r="H500" s="102" t="s">
        <v>2746</v>
      </c>
      <c r="I500" s="326">
        <v>372.4</v>
      </c>
      <c r="J500" s="28" t="s">
        <v>62</v>
      </c>
      <c r="K500" s="173" t="s">
        <v>474</v>
      </c>
      <c r="L500" s="164" t="s">
        <v>2747</v>
      </c>
      <c r="M500" s="28" t="s">
        <v>67</v>
      </c>
      <c r="N500" s="27">
        <v>372.4</v>
      </c>
      <c r="O500" s="28" t="s">
        <v>1197</v>
      </c>
      <c r="P500" s="376">
        <v>44927</v>
      </c>
    </row>
    <row r="501" spans="1:16" s="17" customFormat="1" ht="180" hidden="1">
      <c r="A501" s="112" t="s">
        <v>1202</v>
      </c>
      <c r="B501" s="112" t="s">
        <v>1202</v>
      </c>
      <c r="C501" s="100" t="s">
        <v>2748</v>
      </c>
      <c r="D501" s="100"/>
      <c r="E501" s="61" t="s">
        <v>425</v>
      </c>
      <c r="F501" s="100" t="s">
        <v>2749</v>
      </c>
      <c r="G501" s="120" t="s">
        <v>61</v>
      </c>
      <c r="H501" s="102" t="s">
        <v>2750</v>
      </c>
      <c r="I501" s="326">
        <v>2200</v>
      </c>
      <c r="J501" s="28" t="s">
        <v>57</v>
      </c>
      <c r="K501" s="28" t="s">
        <v>79</v>
      </c>
      <c r="L501" s="164" t="s">
        <v>2751</v>
      </c>
      <c r="M501" s="28" t="s">
        <v>67</v>
      </c>
      <c r="N501" s="27">
        <v>2200</v>
      </c>
      <c r="O501" s="28" t="s">
        <v>1197</v>
      </c>
      <c r="P501" s="376">
        <v>44927</v>
      </c>
    </row>
    <row r="502" spans="1:16" s="17" customFormat="1" ht="75" hidden="1">
      <c r="A502" s="112" t="s">
        <v>2752</v>
      </c>
      <c r="B502" s="112" t="s">
        <v>2752</v>
      </c>
      <c r="C502" s="100" t="s">
        <v>2753</v>
      </c>
      <c r="D502" s="100"/>
      <c r="E502" s="61" t="s">
        <v>54</v>
      </c>
      <c r="F502" s="100" t="s">
        <v>2754</v>
      </c>
      <c r="G502" s="120" t="s">
        <v>61</v>
      </c>
      <c r="H502" s="102">
        <v>1</v>
      </c>
      <c r="I502" s="326">
        <v>875</v>
      </c>
      <c r="J502" s="28" t="s">
        <v>62</v>
      </c>
      <c r="K502" s="28" t="s">
        <v>474</v>
      </c>
      <c r="L502" s="164" t="s">
        <v>2755</v>
      </c>
      <c r="M502" s="28" t="s">
        <v>67</v>
      </c>
      <c r="N502" s="27">
        <v>875</v>
      </c>
      <c r="O502" s="28" t="s">
        <v>1197</v>
      </c>
      <c r="P502" s="376">
        <v>44927</v>
      </c>
    </row>
    <row r="503" spans="1:16" s="17" customFormat="1" ht="270" hidden="1">
      <c r="A503" s="112" t="s">
        <v>1601</v>
      </c>
      <c r="B503" s="112" t="s">
        <v>1601</v>
      </c>
      <c r="C503" s="100" t="s">
        <v>2756</v>
      </c>
      <c r="D503" s="100"/>
      <c r="E503" s="61" t="s">
        <v>92</v>
      </c>
      <c r="F503" s="100" t="s">
        <v>2757</v>
      </c>
      <c r="G503" s="120" t="s">
        <v>61</v>
      </c>
      <c r="H503" s="102">
        <v>20</v>
      </c>
      <c r="I503" s="326">
        <v>13750</v>
      </c>
      <c r="J503" s="28" t="s">
        <v>62</v>
      </c>
      <c r="K503" s="28" t="s">
        <v>79</v>
      </c>
      <c r="L503" s="164" t="s">
        <v>2758</v>
      </c>
      <c r="M503" s="28" t="s">
        <v>67</v>
      </c>
      <c r="N503" s="27">
        <v>13750</v>
      </c>
      <c r="O503" s="28" t="s">
        <v>1197</v>
      </c>
      <c r="P503" s="376">
        <v>44927</v>
      </c>
    </row>
    <row r="504" spans="1:16" s="17" customFormat="1" ht="120" hidden="1">
      <c r="A504" s="112" t="s">
        <v>1601</v>
      </c>
      <c r="B504" s="112" t="s">
        <v>1601</v>
      </c>
      <c r="C504" s="120" t="s">
        <v>2759</v>
      </c>
      <c r="D504" s="120"/>
      <c r="E504" s="61" t="s">
        <v>92</v>
      </c>
      <c r="F504" s="120" t="s">
        <v>2760</v>
      </c>
      <c r="G504" s="120" t="s">
        <v>61</v>
      </c>
      <c r="H504" s="102">
        <v>10</v>
      </c>
      <c r="I504" s="326">
        <v>4080</v>
      </c>
      <c r="J504" s="28" t="s">
        <v>62</v>
      </c>
      <c r="K504" s="173" t="s">
        <v>474</v>
      </c>
      <c r="L504" s="173" t="s">
        <v>2761</v>
      </c>
      <c r="M504" s="28" t="s">
        <v>67</v>
      </c>
      <c r="N504" s="27">
        <v>4080</v>
      </c>
      <c r="O504" s="28" t="s">
        <v>1197</v>
      </c>
      <c r="P504" s="376">
        <v>44927</v>
      </c>
    </row>
    <row r="505" spans="1:16" s="17" customFormat="1" ht="195">
      <c r="A505" s="112" t="s">
        <v>1198</v>
      </c>
      <c r="B505" s="169" t="s">
        <v>537</v>
      </c>
      <c r="C505" s="100" t="s">
        <v>2762</v>
      </c>
      <c r="D505" s="100"/>
      <c r="E505" s="61" t="s">
        <v>92</v>
      </c>
      <c r="F505" s="100" t="s">
        <v>2763</v>
      </c>
      <c r="G505" s="120" t="s">
        <v>61</v>
      </c>
      <c r="H505" s="102">
        <v>100</v>
      </c>
      <c r="I505" s="326">
        <v>53170</v>
      </c>
      <c r="J505" s="164" t="s">
        <v>57</v>
      </c>
      <c r="K505" s="164" t="s">
        <v>79</v>
      </c>
      <c r="L505" s="164" t="s">
        <v>2764</v>
      </c>
      <c r="M505" s="28" t="s">
        <v>67</v>
      </c>
      <c r="N505" s="27">
        <v>53170</v>
      </c>
      <c r="O505" s="28" t="s">
        <v>1197</v>
      </c>
      <c r="P505" s="376">
        <v>44927</v>
      </c>
    </row>
    <row r="506" spans="1:16" s="17" customFormat="1" ht="45" hidden="1">
      <c r="A506" s="112" t="s">
        <v>1436</v>
      </c>
      <c r="B506" s="112" t="s">
        <v>1436</v>
      </c>
      <c r="C506" s="100" t="s">
        <v>2765</v>
      </c>
      <c r="D506" s="100"/>
      <c r="E506" s="61" t="s">
        <v>54</v>
      </c>
      <c r="F506" s="100" t="s">
        <v>2766</v>
      </c>
      <c r="G506" s="120" t="s">
        <v>61</v>
      </c>
      <c r="H506" s="102">
        <v>1</v>
      </c>
      <c r="I506" s="326">
        <v>124</v>
      </c>
      <c r="J506" s="28" t="s">
        <v>62</v>
      </c>
      <c r="K506" s="28" t="s">
        <v>474</v>
      </c>
      <c r="L506" s="164" t="s">
        <v>2767</v>
      </c>
      <c r="M506" s="28" t="s">
        <v>67</v>
      </c>
      <c r="N506" s="27">
        <v>124</v>
      </c>
      <c r="O506" s="28" t="s">
        <v>1197</v>
      </c>
      <c r="P506" s="376">
        <v>44927</v>
      </c>
    </row>
    <row r="507" spans="1:16" s="17" customFormat="1" ht="120" hidden="1">
      <c r="A507" s="112" t="s">
        <v>1202</v>
      </c>
      <c r="B507" s="112" t="s">
        <v>1202</v>
      </c>
      <c r="C507" s="100" t="s">
        <v>2768</v>
      </c>
      <c r="D507" s="100"/>
      <c r="E507" s="61" t="s">
        <v>416</v>
      </c>
      <c r="F507" s="100" t="s">
        <v>2769</v>
      </c>
      <c r="G507" s="120" t="s">
        <v>61</v>
      </c>
      <c r="H507" s="102">
        <v>5</v>
      </c>
      <c r="I507" s="326">
        <v>1600</v>
      </c>
      <c r="J507" s="164" t="s">
        <v>57</v>
      </c>
      <c r="K507" s="164" t="s">
        <v>474</v>
      </c>
      <c r="L507" s="164" t="s">
        <v>2770</v>
      </c>
      <c r="M507" s="28" t="s">
        <v>67</v>
      </c>
      <c r="N507" s="27">
        <v>1600</v>
      </c>
      <c r="O507" s="28" t="s">
        <v>1197</v>
      </c>
      <c r="P507" s="376">
        <v>44927</v>
      </c>
    </row>
    <row r="508" spans="1:16" s="17" customFormat="1" ht="120" hidden="1">
      <c r="A508" s="112" t="s">
        <v>1202</v>
      </c>
      <c r="B508" s="112" t="s">
        <v>1202</v>
      </c>
      <c r="C508" s="100" t="s">
        <v>2768</v>
      </c>
      <c r="D508" s="100"/>
      <c r="E508" s="61" t="s">
        <v>416</v>
      </c>
      <c r="F508" s="100" t="s">
        <v>2769</v>
      </c>
      <c r="G508" s="120" t="s">
        <v>61</v>
      </c>
      <c r="H508" s="102">
        <v>23</v>
      </c>
      <c r="I508" s="326">
        <v>7360</v>
      </c>
      <c r="J508" s="164" t="s">
        <v>57</v>
      </c>
      <c r="K508" s="164" t="s">
        <v>79</v>
      </c>
      <c r="L508" s="164" t="s">
        <v>2770</v>
      </c>
      <c r="M508" s="28" t="s">
        <v>67</v>
      </c>
      <c r="N508" s="27">
        <v>7360</v>
      </c>
      <c r="O508" s="28" t="s">
        <v>1197</v>
      </c>
      <c r="P508" s="376">
        <v>44927</v>
      </c>
    </row>
    <row r="509" spans="1:16" s="17" customFormat="1" ht="195" hidden="1">
      <c r="A509" s="112" t="s">
        <v>1202</v>
      </c>
      <c r="B509" s="112" t="s">
        <v>1202</v>
      </c>
      <c r="C509" s="100" t="s">
        <v>2771</v>
      </c>
      <c r="D509" s="100"/>
      <c r="E509" s="61" t="s">
        <v>425</v>
      </c>
      <c r="F509" s="100" t="s">
        <v>2772</v>
      </c>
      <c r="G509" s="120" t="s">
        <v>61</v>
      </c>
      <c r="H509" s="102">
        <v>6</v>
      </c>
      <c r="I509" s="326">
        <v>23700</v>
      </c>
      <c r="J509" s="164" t="s">
        <v>57</v>
      </c>
      <c r="K509" s="164" t="s">
        <v>474</v>
      </c>
      <c r="L509" s="164" t="s">
        <v>2773</v>
      </c>
      <c r="M509" s="28" t="s">
        <v>67</v>
      </c>
      <c r="N509" s="27">
        <v>23700</v>
      </c>
      <c r="O509" s="28" t="s">
        <v>1197</v>
      </c>
      <c r="P509" s="376">
        <v>44927</v>
      </c>
    </row>
    <row r="510" spans="1:16" s="17" customFormat="1" ht="120" hidden="1">
      <c r="A510" s="112" t="s">
        <v>1311</v>
      </c>
      <c r="B510" s="169" t="s">
        <v>1311</v>
      </c>
      <c r="C510" s="100" t="s">
        <v>2774</v>
      </c>
      <c r="D510" s="100"/>
      <c r="E510" s="61" t="s">
        <v>54</v>
      </c>
      <c r="F510" s="100" t="s">
        <v>2775</v>
      </c>
      <c r="G510" s="120" t="s">
        <v>61</v>
      </c>
      <c r="H510" s="102">
        <v>1</v>
      </c>
      <c r="I510" s="326">
        <v>339</v>
      </c>
      <c r="J510" s="28" t="s">
        <v>62</v>
      </c>
      <c r="K510" s="28" t="s">
        <v>474</v>
      </c>
      <c r="L510" s="164" t="s">
        <v>2776</v>
      </c>
      <c r="M510" s="28" t="s">
        <v>67</v>
      </c>
      <c r="N510" s="27">
        <v>339</v>
      </c>
      <c r="O510" s="28" t="s">
        <v>1197</v>
      </c>
      <c r="P510" s="376">
        <v>44927</v>
      </c>
    </row>
    <row r="511" spans="1:16" s="17" customFormat="1" ht="195" hidden="1">
      <c r="A511" s="112" t="s">
        <v>1202</v>
      </c>
      <c r="B511" s="112" t="s">
        <v>1202</v>
      </c>
      <c r="C511" s="100" t="s">
        <v>2777</v>
      </c>
      <c r="D511" s="100"/>
      <c r="E511" s="61" t="s">
        <v>92</v>
      </c>
      <c r="F511" s="100" t="s">
        <v>2778</v>
      </c>
      <c r="G511" s="120" t="s">
        <v>61</v>
      </c>
      <c r="H511" s="102">
        <v>40</v>
      </c>
      <c r="I511" s="326">
        <v>49680</v>
      </c>
      <c r="J511" s="164" t="s">
        <v>57</v>
      </c>
      <c r="K511" s="164" t="s">
        <v>79</v>
      </c>
      <c r="L511" s="164" t="s">
        <v>2764</v>
      </c>
      <c r="M511" s="28" t="s">
        <v>67</v>
      </c>
      <c r="N511" s="27">
        <v>49680</v>
      </c>
      <c r="O511" s="28" t="s">
        <v>1197</v>
      </c>
      <c r="P511" s="376">
        <v>44927</v>
      </c>
    </row>
    <row r="512" spans="1:16" s="17" customFormat="1" ht="120" hidden="1">
      <c r="A512" s="112" t="s">
        <v>1948</v>
      </c>
      <c r="B512" s="112" t="s">
        <v>1948</v>
      </c>
      <c r="C512" s="100" t="s">
        <v>2779</v>
      </c>
      <c r="D512" s="100"/>
      <c r="E512" s="61" t="s">
        <v>54</v>
      </c>
      <c r="F512" s="100" t="s">
        <v>2780</v>
      </c>
      <c r="G512" s="120" t="s">
        <v>61</v>
      </c>
      <c r="H512" s="102">
        <v>3</v>
      </c>
      <c r="I512" s="326">
        <v>1050</v>
      </c>
      <c r="J512" s="28" t="s">
        <v>62</v>
      </c>
      <c r="K512" s="28" t="s">
        <v>79</v>
      </c>
      <c r="L512" s="164" t="s">
        <v>2781</v>
      </c>
      <c r="M512" s="28" t="s">
        <v>67</v>
      </c>
      <c r="N512" s="27">
        <v>1050</v>
      </c>
      <c r="O512" s="28" t="s">
        <v>1197</v>
      </c>
      <c r="P512" s="376">
        <v>44927</v>
      </c>
    </row>
    <row r="513" spans="1:16" s="17" customFormat="1" ht="195" hidden="1">
      <c r="A513" s="112" t="s">
        <v>1202</v>
      </c>
      <c r="B513" s="169" t="s">
        <v>1202</v>
      </c>
      <c r="C513" s="100" t="s">
        <v>2782</v>
      </c>
      <c r="D513" s="100"/>
      <c r="E513" s="61" t="s">
        <v>425</v>
      </c>
      <c r="F513" s="100" t="s">
        <v>2783</v>
      </c>
      <c r="G513" s="120" t="s">
        <v>61</v>
      </c>
      <c r="H513" s="102" t="s">
        <v>2784</v>
      </c>
      <c r="I513" s="326">
        <v>4118</v>
      </c>
      <c r="J513" s="28" t="s">
        <v>62</v>
      </c>
      <c r="K513" s="28" t="s">
        <v>79</v>
      </c>
      <c r="L513" s="164" t="s">
        <v>2785</v>
      </c>
      <c r="M513" s="28" t="s">
        <v>67</v>
      </c>
      <c r="N513" s="27">
        <v>4118</v>
      </c>
      <c r="O513" s="28" t="s">
        <v>1197</v>
      </c>
      <c r="P513" s="376">
        <v>44927</v>
      </c>
    </row>
    <row r="514" spans="1:16" s="17" customFormat="1" ht="150" hidden="1">
      <c r="A514" s="112" t="s">
        <v>1202</v>
      </c>
      <c r="B514" s="169" t="s">
        <v>1202</v>
      </c>
      <c r="C514" s="100" t="s">
        <v>2786</v>
      </c>
      <c r="D514" s="100"/>
      <c r="E514" s="61" t="s">
        <v>425</v>
      </c>
      <c r="F514" s="100" t="s">
        <v>2787</v>
      </c>
      <c r="G514" s="120" t="s">
        <v>61</v>
      </c>
      <c r="H514" s="102">
        <v>2</v>
      </c>
      <c r="I514" s="326">
        <v>2258</v>
      </c>
      <c r="J514" s="28" t="s">
        <v>62</v>
      </c>
      <c r="K514" s="28" t="s">
        <v>79</v>
      </c>
      <c r="L514" s="164" t="s">
        <v>2788</v>
      </c>
      <c r="M514" s="28" t="s">
        <v>67</v>
      </c>
      <c r="N514" s="27">
        <v>2258</v>
      </c>
      <c r="O514" s="28" t="s">
        <v>1197</v>
      </c>
      <c r="P514" s="376">
        <v>44927</v>
      </c>
    </row>
    <row r="515" spans="1:16" s="17" customFormat="1" ht="285" hidden="1">
      <c r="A515" s="112" t="s">
        <v>1202</v>
      </c>
      <c r="B515" s="169" t="s">
        <v>1202</v>
      </c>
      <c r="C515" s="100" t="s">
        <v>2789</v>
      </c>
      <c r="D515" s="100"/>
      <c r="E515" s="61" t="s">
        <v>425</v>
      </c>
      <c r="F515" s="100" t="s">
        <v>2790</v>
      </c>
      <c r="G515" s="120" t="s">
        <v>61</v>
      </c>
      <c r="H515" s="102" t="s">
        <v>2791</v>
      </c>
      <c r="I515" s="326">
        <v>3341.4</v>
      </c>
      <c r="J515" s="28" t="s">
        <v>57</v>
      </c>
      <c r="K515" s="28" t="s">
        <v>474</v>
      </c>
      <c r="L515" s="164" t="s">
        <v>2792</v>
      </c>
      <c r="M515" s="28" t="s">
        <v>67</v>
      </c>
      <c r="N515" s="27">
        <v>3341.4</v>
      </c>
      <c r="O515" s="28" t="s">
        <v>1197</v>
      </c>
      <c r="P515" s="376">
        <v>44927</v>
      </c>
    </row>
    <row r="516" spans="1:16" s="17" customFormat="1" ht="135" hidden="1">
      <c r="A516" s="112" t="s">
        <v>1202</v>
      </c>
      <c r="B516" s="169" t="s">
        <v>1202</v>
      </c>
      <c r="C516" s="100" t="s">
        <v>2793</v>
      </c>
      <c r="D516" s="100"/>
      <c r="E516" s="61" t="s">
        <v>425</v>
      </c>
      <c r="F516" s="100" t="s">
        <v>2794</v>
      </c>
      <c r="G516" s="120" t="s">
        <v>61</v>
      </c>
      <c r="H516" s="102" t="s">
        <v>2795</v>
      </c>
      <c r="I516" s="326">
        <v>4017.01</v>
      </c>
      <c r="J516" s="164" t="s">
        <v>57</v>
      </c>
      <c r="K516" s="164" t="s">
        <v>474</v>
      </c>
      <c r="L516" s="164" t="s">
        <v>2796</v>
      </c>
      <c r="M516" s="28" t="s">
        <v>67</v>
      </c>
      <c r="N516" s="27">
        <v>11986.91</v>
      </c>
      <c r="O516" s="28" t="s">
        <v>1197</v>
      </c>
      <c r="P516" s="376">
        <v>44927</v>
      </c>
    </row>
    <row r="517" spans="1:16" s="17" customFormat="1" ht="75" hidden="1">
      <c r="A517" s="112" t="s">
        <v>1202</v>
      </c>
      <c r="B517" s="112" t="s">
        <v>1202</v>
      </c>
      <c r="C517" s="100" t="s">
        <v>2797</v>
      </c>
      <c r="D517" s="100"/>
      <c r="E517" s="61" t="s">
        <v>425</v>
      </c>
      <c r="F517" s="100" t="s">
        <v>2798</v>
      </c>
      <c r="G517" s="120" t="s">
        <v>61</v>
      </c>
      <c r="H517" s="102" t="s">
        <v>2799</v>
      </c>
      <c r="I517" s="326">
        <v>5469.4</v>
      </c>
      <c r="J517" s="164" t="s">
        <v>57</v>
      </c>
      <c r="K517" s="164" t="s">
        <v>79</v>
      </c>
      <c r="L517" s="164" t="s">
        <v>2800</v>
      </c>
      <c r="M517" s="28" t="s">
        <v>67</v>
      </c>
      <c r="N517" s="27">
        <v>7839.4</v>
      </c>
      <c r="O517" s="28" t="s">
        <v>1197</v>
      </c>
      <c r="P517" s="376">
        <v>44927</v>
      </c>
    </row>
    <row r="518" spans="1:16" s="17" customFormat="1" ht="105">
      <c r="A518" s="112" t="s">
        <v>1198</v>
      </c>
      <c r="B518" s="169" t="s">
        <v>537</v>
      </c>
      <c r="C518" s="100" t="s">
        <v>2801</v>
      </c>
      <c r="D518" s="100"/>
      <c r="E518" s="61" t="s">
        <v>425</v>
      </c>
      <c r="F518" s="100" t="s">
        <v>1331</v>
      </c>
      <c r="G518" s="120" t="s">
        <v>61</v>
      </c>
      <c r="H518" s="102">
        <v>250</v>
      </c>
      <c r="I518" s="326">
        <v>1487.5</v>
      </c>
      <c r="J518" s="28" t="s">
        <v>57</v>
      </c>
      <c r="K518" s="28" t="s">
        <v>474</v>
      </c>
      <c r="L518" s="164" t="s">
        <v>1332</v>
      </c>
      <c r="M518" s="28" t="s">
        <v>67</v>
      </c>
      <c r="N518" s="27">
        <v>1487.5</v>
      </c>
      <c r="O518" s="28" t="s">
        <v>1197</v>
      </c>
      <c r="P518" s="376">
        <v>44927</v>
      </c>
    </row>
    <row r="519" spans="1:16" s="17" customFormat="1" ht="62.25" hidden="1" customHeight="1">
      <c r="A519" s="112" t="s">
        <v>1281</v>
      </c>
      <c r="B519" s="112" t="s">
        <v>1281</v>
      </c>
      <c r="C519" s="106" t="s">
        <v>2802</v>
      </c>
      <c r="D519" s="98"/>
      <c r="E519" s="61" t="s">
        <v>425</v>
      </c>
      <c r="F519" s="106" t="s">
        <v>2803</v>
      </c>
      <c r="G519" s="120" t="s">
        <v>61</v>
      </c>
      <c r="H519" s="105">
        <v>4</v>
      </c>
      <c r="I519" s="340">
        <v>1500</v>
      </c>
      <c r="J519" s="28" t="s">
        <v>62</v>
      </c>
      <c r="K519" s="107" t="s">
        <v>474</v>
      </c>
      <c r="L519" s="107" t="s">
        <v>2804</v>
      </c>
      <c r="M519" s="28" t="s">
        <v>67</v>
      </c>
      <c r="N519" s="27">
        <v>1500</v>
      </c>
      <c r="O519" s="28" t="s">
        <v>1197</v>
      </c>
      <c r="P519" s="376">
        <v>44927</v>
      </c>
    </row>
    <row r="520" spans="1:16" s="17" customFormat="1" ht="90" hidden="1">
      <c r="A520" s="112" t="s">
        <v>1651</v>
      </c>
      <c r="B520" s="112" t="s">
        <v>1651</v>
      </c>
      <c r="C520" s="103" t="s">
        <v>2805</v>
      </c>
      <c r="D520" s="100"/>
      <c r="E520" s="61" t="s">
        <v>425</v>
      </c>
      <c r="F520" s="100" t="s">
        <v>2806</v>
      </c>
      <c r="G520" s="120" t="s">
        <v>61</v>
      </c>
      <c r="H520" s="102">
        <v>3</v>
      </c>
      <c r="I520" s="326">
        <v>495</v>
      </c>
      <c r="J520" s="28" t="s">
        <v>62</v>
      </c>
      <c r="K520" s="28" t="s">
        <v>474</v>
      </c>
      <c r="L520" s="164" t="s">
        <v>2807</v>
      </c>
      <c r="M520" s="28" t="s">
        <v>67</v>
      </c>
      <c r="N520" s="27">
        <v>495</v>
      </c>
      <c r="O520" s="28" t="s">
        <v>1197</v>
      </c>
      <c r="P520" s="376">
        <v>44927</v>
      </c>
    </row>
    <row r="521" spans="1:16" s="17" customFormat="1" ht="90" hidden="1">
      <c r="A521" s="112" t="s">
        <v>1836</v>
      </c>
      <c r="B521" s="112" t="s">
        <v>1836</v>
      </c>
      <c r="C521" s="100" t="s">
        <v>2808</v>
      </c>
      <c r="D521" s="100"/>
      <c r="E521" s="61" t="s">
        <v>425</v>
      </c>
      <c r="F521" s="100" t="s">
        <v>2809</v>
      </c>
      <c r="G521" s="120" t="s">
        <v>61</v>
      </c>
      <c r="H521" s="102">
        <v>1</v>
      </c>
      <c r="I521" s="326">
        <v>159</v>
      </c>
      <c r="J521" s="28" t="s">
        <v>62</v>
      </c>
      <c r="K521" s="28" t="s">
        <v>474</v>
      </c>
      <c r="L521" s="164" t="s">
        <v>2810</v>
      </c>
      <c r="M521" s="28" t="s">
        <v>67</v>
      </c>
      <c r="N521" s="27">
        <v>159</v>
      </c>
      <c r="O521" s="28" t="s">
        <v>1197</v>
      </c>
      <c r="P521" s="376">
        <v>44927</v>
      </c>
    </row>
    <row r="522" spans="1:16" s="17" customFormat="1" ht="90" hidden="1">
      <c r="A522" s="112" t="s">
        <v>1376</v>
      </c>
      <c r="B522" s="169" t="s">
        <v>1376</v>
      </c>
      <c r="C522" s="100" t="s">
        <v>2811</v>
      </c>
      <c r="D522" s="100"/>
      <c r="E522" s="61" t="s">
        <v>425</v>
      </c>
      <c r="F522" s="100" t="s">
        <v>2812</v>
      </c>
      <c r="G522" s="120" t="s">
        <v>61</v>
      </c>
      <c r="H522" s="102">
        <v>1</v>
      </c>
      <c r="I522" s="326">
        <v>249</v>
      </c>
      <c r="J522" s="28" t="s">
        <v>62</v>
      </c>
      <c r="K522" s="28" t="s">
        <v>79</v>
      </c>
      <c r="L522" s="164" t="s">
        <v>2813</v>
      </c>
      <c r="M522" s="28" t="s">
        <v>67</v>
      </c>
      <c r="N522" s="27">
        <v>249</v>
      </c>
      <c r="O522" s="28" t="s">
        <v>1197</v>
      </c>
      <c r="P522" s="376">
        <v>44927</v>
      </c>
    </row>
    <row r="523" spans="1:16" s="17" customFormat="1" ht="75" hidden="1">
      <c r="A523" s="112" t="s">
        <v>1976</v>
      </c>
      <c r="B523" s="112" t="s">
        <v>1976</v>
      </c>
      <c r="C523" s="100" t="s">
        <v>2814</v>
      </c>
      <c r="D523" s="100"/>
      <c r="E523" s="61" t="s">
        <v>425</v>
      </c>
      <c r="F523" s="100" t="s">
        <v>2815</v>
      </c>
      <c r="G523" s="120" t="s">
        <v>61</v>
      </c>
      <c r="H523" s="102">
        <v>11</v>
      </c>
      <c r="I523" s="326">
        <v>2637.9</v>
      </c>
      <c r="J523" s="28" t="s">
        <v>62</v>
      </c>
      <c r="K523" s="28" t="s">
        <v>474</v>
      </c>
      <c r="L523" s="164" t="s">
        <v>2816</v>
      </c>
      <c r="M523" s="28" t="s">
        <v>67</v>
      </c>
      <c r="N523" s="27">
        <v>2637.9</v>
      </c>
      <c r="O523" s="28" t="s">
        <v>1197</v>
      </c>
      <c r="P523" s="376">
        <v>44927</v>
      </c>
    </row>
    <row r="524" spans="1:16" s="17" customFormat="1" ht="105" hidden="1">
      <c r="A524" s="112" t="s">
        <v>1193</v>
      </c>
      <c r="B524" s="367" t="s">
        <v>1193</v>
      </c>
      <c r="C524" s="100" t="s">
        <v>2817</v>
      </c>
      <c r="D524" s="100"/>
      <c r="E524" s="61" t="s">
        <v>425</v>
      </c>
      <c r="F524" s="100" t="s">
        <v>2818</v>
      </c>
      <c r="G524" s="120" t="s">
        <v>61</v>
      </c>
      <c r="H524" s="102">
        <v>5</v>
      </c>
      <c r="I524" s="326">
        <v>2149.5</v>
      </c>
      <c r="J524" s="28" t="s">
        <v>62</v>
      </c>
      <c r="K524" s="28" t="s">
        <v>79</v>
      </c>
      <c r="L524" s="164" t="s">
        <v>2819</v>
      </c>
      <c r="M524" s="28" t="s">
        <v>67</v>
      </c>
      <c r="N524" s="27">
        <v>2149.5</v>
      </c>
      <c r="O524" s="28" t="s">
        <v>1197</v>
      </c>
      <c r="P524" s="376">
        <v>44927</v>
      </c>
    </row>
    <row r="525" spans="1:16" s="17" customFormat="1" ht="195" hidden="1">
      <c r="A525" s="112" t="s">
        <v>1422</v>
      </c>
      <c r="B525" s="169" t="s">
        <v>1422</v>
      </c>
      <c r="C525" s="100" t="s">
        <v>2820</v>
      </c>
      <c r="D525" s="100"/>
      <c r="E525" s="61" t="s">
        <v>425</v>
      </c>
      <c r="F525" s="100" t="s">
        <v>2821</v>
      </c>
      <c r="G525" s="120" t="s">
        <v>61</v>
      </c>
      <c r="H525" s="102">
        <v>6</v>
      </c>
      <c r="I525" s="326">
        <v>1799.4</v>
      </c>
      <c r="J525" s="28" t="s">
        <v>62</v>
      </c>
      <c r="K525" s="28" t="s">
        <v>79</v>
      </c>
      <c r="L525" s="164" t="s">
        <v>2822</v>
      </c>
      <c r="M525" s="28" t="s">
        <v>67</v>
      </c>
      <c r="N525" s="27">
        <v>1799.4</v>
      </c>
      <c r="O525" s="28" t="s">
        <v>1197</v>
      </c>
      <c r="P525" s="376">
        <v>44927</v>
      </c>
    </row>
    <row r="526" spans="1:16" s="17" customFormat="1" ht="360" hidden="1">
      <c r="A526" s="112" t="s">
        <v>1202</v>
      </c>
      <c r="B526" s="112" t="s">
        <v>1202</v>
      </c>
      <c r="C526" s="100" t="s">
        <v>2823</v>
      </c>
      <c r="D526" s="100"/>
      <c r="E526" s="61" t="s">
        <v>425</v>
      </c>
      <c r="F526" s="100" t="s">
        <v>2824</v>
      </c>
      <c r="G526" s="120" t="s">
        <v>61</v>
      </c>
      <c r="H526" s="102">
        <v>12</v>
      </c>
      <c r="I526" s="326">
        <v>49340</v>
      </c>
      <c r="J526" s="164" t="s">
        <v>57</v>
      </c>
      <c r="K526" s="164" t="s">
        <v>474</v>
      </c>
      <c r="L526" s="164" t="s">
        <v>2825</v>
      </c>
      <c r="M526" s="28" t="s">
        <v>67</v>
      </c>
      <c r="N526" s="27">
        <v>49340</v>
      </c>
      <c r="O526" s="28" t="s">
        <v>1197</v>
      </c>
      <c r="P526" s="376">
        <v>44927</v>
      </c>
    </row>
    <row r="527" spans="1:16" s="17" customFormat="1" ht="60" hidden="1">
      <c r="A527" s="112" t="s">
        <v>1268</v>
      </c>
      <c r="B527" s="169" t="s">
        <v>1268</v>
      </c>
      <c r="C527" s="100" t="s">
        <v>2826</v>
      </c>
      <c r="D527" s="100"/>
      <c r="E527" s="61" t="s">
        <v>425</v>
      </c>
      <c r="F527" s="100" t="s">
        <v>2827</v>
      </c>
      <c r="G527" s="120" t="s">
        <v>61</v>
      </c>
      <c r="H527" s="102">
        <v>1</v>
      </c>
      <c r="I527" s="326">
        <v>133.5</v>
      </c>
      <c r="J527" s="28" t="s">
        <v>62</v>
      </c>
      <c r="K527" s="28" t="s">
        <v>79</v>
      </c>
      <c r="L527" s="164" t="s">
        <v>2828</v>
      </c>
      <c r="M527" s="28" t="s">
        <v>67</v>
      </c>
      <c r="N527" s="27">
        <v>133.5</v>
      </c>
      <c r="O527" s="28" t="s">
        <v>1197</v>
      </c>
      <c r="P527" s="376">
        <v>44927</v>
      </c>
    </row>
    <row r="528" spans="1:16" s="17" customFormat="1" ht="105" hidden="1">
      <c r="A528" s="112" t="s">
        <v>1202</v>
      </c>
      <c r="B528" s="112" t="s">
        <v>1202</v>
      </c>
      <c r="C528" s="100" t="s">
        <v>2829</v>
      </c>
      <c r="D528" s="100"/>
      <c r="E528" s="61" t="s">
        <v>416</v>
      </c>
      <c r="F528" s="100" t="s">
        <v>2830</v>
      </c>
      <c r="G528" s="120" t="s">
        <v>61</v>
      </c>
      <c r="H528" s="102" t="s">
        <v>2831</v>
      </c>
      <c r="I528" s="326">
        <v>11403</v>
      </c>
      <c r="J528" s="28" t="s">
        <v>57</v>
      </c>
      <c r="K528" s="28" t="s">
        <v>79</v>
      </c>
      <c r="L528" s="164" t="s">
        <v>2832</v>
      </c>
      <c r="M528" s="28" t="s">
        <v>67</v>
      </c>
      <c r="N528" s="27">
        <v>11403</v>
      </c>
      <c r="O528" s="28" t="s">
        <v>1197</v>
      </c>
      <c r="P528" s="376">
        <v>44927</v>
      </c>
    </row>
    <row r="529" spans="1:16" s="17" customFormat="1" ht="90" hidden="1">
      <c r="A529" s="112" t="s">
        <v>1202</v>
      </c>
      <c r="B529" s="112" t="s">
        <v>1202</v>
      </c>
      <c r="C529" s="100" t="s">
        <v>2833</v>
      </c>
      <c r="D529" s="100"/>
      <c r="E529" s="61" t="s">
        <v>54</v>
      </c>
      <c r="F529" s="100" t="s">
        <v>2834</v>
      </c>
      <c r="G529" s="120" t="s">
        <v>61</v>
      </c>
      <c r="H529" s="102">
        <v>1</v>
      </c>
      <c r="I529" s="326">
        <v>32100</v>
      </c>
      <c r="J529" s="164" t="s">
        <v>57</v>
      </c>
      <c r="K529" s="164" t="s">
        <v>79</v>
      </c>
      <c r="L529" s="164" t="s">
        <v>2835</v>
      </c>
      <c r="M529" s="28" t="s">
        <v>67</v>
      </c>
      <c r="N529" s="27">
        <v>32100</v>
      </c>
      <c r="O529" s="28" t="s">
        <v>1197</v>
      </c>
      <c r="P529" s="376">
        <v>44927</v>
      </c>
    </row>
    <row r="530" spans="1:16" s="17" customFormat="1" ht="180" hidden="1">
      <c r="A530" s="112" t="s">
        <v>1202</v>
      </c>
      <c r="B530" s="112" t="s">
        <v>1202</v>
      </c>
      <c r="C530" s="100" t="s">
        <v>2836</v>
      </c>
      <c r="D530" s="100"/>
      <c r="E530" s="61" t="s">
        <v>425</v>
      </c>
      <c r="F530" s="100" t="s">
        <v>2837</v>
      </c>
      <c r="G530" s="120" t="s">
        <v>61</v>
      </c>
      <c r="H530" s="102">
        <v>4</v>
      </c>
      <c r="I530" s="326">
        <v>25769.599999999999</v>
      </c>
      <c r="J530" s="164" t="s">
        <v>57</v>
      </c>
      <c r="K530" s="164" t="s">
        <v>474</v>
      </c>
      <c r="L530" s="164" t="s">
        <v>2838</v>
      </c>
      <c r="M530" s="28" t="s">
        <v>67</v>
      </c>
      <c r="N530" s="27">
        <v>25769.599999999999</v>
      </c>
      <c r="O530" s="28" t="s">
        <v>1197</v>
      </c>
      <c r="P530" s="376">
        <v>44927</v>
      </c>
    </row>
    <row r="531" spans="1:16" s="17" customFormat="1" ht="60" hidden="1">
      <c r="A531" s="112" t="s">
        <v>1202</v>
      </c>
      <c r="B531" s="112" t="s">
        <v>1202</v>
      </c>
      <c r="C531" s="120" t="s">
        <v>2839</v>
      </c>
      <c r="D531" s="21" t="s">
        <v>2840</v>
      </c>
      <c r="E531" s="61" t="s">
        <v>315</v>
      </c>
      <c r="F531" s="120" t="s">
        <v>2841</v>
      </c>
      <c r="G531" s="120" t="s">
        <v>107</v>
      </c>
      <c r="H531" s="112" t="s">
        <v>2842</v>
      </c>
      <c r="I531" s="342">
        <v>2977.52</v>
      </c>
      <c r="J531" s="173" t="s">
        <v>57</v>
      </c>
      <c r="K531" s="173" t="s">
        <v>63</v>
      </c>
      <c r="L531" s="173" t="s">
        <v>2843</v>
      </c>
      <c r="M531" s="28" t="s">
        <v>67</v>
      </c>
      <c r="N531" s="27">
        <v>2315.04</v>
      </c>
      <c r="O531" s="28" t="s">
        <v>2260</v>
      </c>
      <c r="P531" s="376">
        <v>44927</v>
      </c>
    </row>
    <row r="532" spans="1:16" s="17" customFormat="1" ht="409.5" hidden="1">
      <c r="A532" s="112" t="s">
        <v>1202</v>
      </c>
      <c r="B532" s="112" t="s">
        <v>1202</v>
      </c>
      <c r="C532" s="100" t="s">
        <v>2844</v>
      </c>
      <c r="D532" s="100"/>
      <c r="E532" s="61" t="s">
        <v>92</v>
      </c>
      <c r="F532" s="100" t="s">
        <v>2845</v>
      </c>
      <c r="G532" s="120" t="s">
        <v>61</v>
      </c>
      <c r="H532" s="102">
        <v>10</v>
      </c>
      <c r="I532" s="326">
        <v>18120.599999999999</v>
      </c>
      <c r="J532" s="28" t="s">
        <v>62</v>
      </c>
      <c r="K532" s="28" t="s">
        <v>63</v>
      </c>
      <c r="L532" s="164" t="s">
        <v>2846</v>
      </c>
      <c r="M532" s="28" t="s">
        <v>67</v>
      </c>
      <c r="N532" s="27">
        <v>18120.599999999999</v>
      </c>
      <c r="O532" s="28" t="s">
        <v>1197</v>
      </c>
      <c r="P532" s="376">
        <v>44927</v>
      </c>
    </row>
    <row r="533" spans="1:16" s="17" customFormat="1" ht="195" hidden="1">
      <c r="A533" s="112" t="s">
        <v>1202</v>
      </c>
      <c r="B533" s="112" t="s">
        <v>1202</v>
      </c>
      <c r="C533" s="100" t="s">
        <v>2847</v>
      </c>
      <c r="D533" s="100"/>
      <c r="E533" s="61" t="s">
        <v>305</v>
      </c>
      <c r="F533" s="100" t="s">
        <v>2848</v>
      </c>
      <c r="G533" s="120" t="s">
        <v>61</v>
      </c>
      <c r="H533" s="102">
        <v>6</v>
      </c>
      <c r="I533" s="326">
        <v>21000</v>
      </c>
      <c r="J533" s="164" t="s">
        <v>57</v>
      </c>
      <c r="K533" s="164" t="s">
        <v>79</v>
      </c>
      <c r="L533" s="164" t="s">
        <v>2849</v>
      </c>
      <c r="M533" s="28" t="s">
        <v>67</v>
      </c>
      <c r="N533" s="27">
        <v>21000</v>
      </c>
      <c r="O533" s="28" t="s">
        <v>2850</v>
      </c>
      <c r="P533" s="376">
        <v>44927</v>
      </c>
    </row>
    <row r="534" spans="1:16" s="17" customFormat="1" ht="105" hidden="1">
      <c r="A534" s="112" t="s">
        <v>1202</v>
      </c>
      <c r="B534" s="112" t="s">
        <v>1202</v>
      </c>
      <c r="C534" s="120" t="s">
        <v>2851</v>
      </c>
      <c r="D534" s="120"/>
      <c r="E534" s="61" t="s">
        <v>305</v>
      </c>
      <c r="F534" s="120" t="s">
        <v>2852</v>
      </c>
      <c r="G534" s="120" t="s">
        <v>61</v>
      </c>
      <c r="H534" s="102">
        <v>10</v>
      </c>
      <c r="I534" s="326">
        <v>32000</v>
      </c>
      <c r="J534" s="173" t="s">
        <v>57</v>
      </c>
      <c r="K534" s="173" t="s">
        <v>474</v>
      </c>
      <c r="L534" s="164" t="s">
        <v>2853</v>
      </c>
      <c r="M534" s="28" t="s">
        <v>67</v>
      </c>
      <c r="N534" s="27">
        <v>32000</v>
      </c>
      <c r="O534" s="28" t="s">
        <v>2850</v>
      </c>
      <c r="P534" s="376">
        <v>44927</v>
      </c>
    </row>
    <row r="535" spans="1:16" s="17" customFormat="1" ht="105" hidden="1">
      <c r="A535" s="112" t="s">
        <v>1202</v>
      </c>
      <c r="B535" s="112" t="s">
        <v>1202</v>
      </c>
      <c r="C535" s="57" t="s">
        <v>2854</v>
      </c>
      <c r="D535" s="100"/>
      <c r="E535" s="61" t="s">
        <v>305</v>
      </c>
      <c r="F535" s="21" t="s">
        <v>2855</v>
      </c>
      <c r="G535" s="120" t="s">
        <v>323</v>
      </c>
      <c r="H535" s="26" t="s">
        <v>2856</v>
      </c>
      <c r="I535" s="326">
        <v>20681.599999999999</v>
      </c>
      <c r="J535" s="28" t="s">
        <v>57</v>
      </c>
      <c r="K535" s="28" t="s">
        <v>474</v>
      </c>
      <c r="L535" s="164" t="s">
        <v>2857</v>
      </c>
      <c r="M535" s="28" t="s">
        <v>67</v>
      </c>
      <c r="N535" s="27">
        <v>23266.7</v>
      </c>
      <c r="O535" s="28" t="s">
        <v>2850</v>
      </c>
      <c r="P535" s="376">
        <v>44927</v>
      </c>
    </row>
    <row r="536" spans="1:16" s="17" customFormat="1" ht="120" hidden="1">
      <c r="A536" s="112" t="s">
        <v>1202</v>
      </c>
      <c r="B536" s="112" t="s">
        <v>1202</v>
      </c>
      <c r="C536" s="100" t="s">
        <v>2858</v>
      </c>
      <c r="D536" s="100">
        <v>21172</v>
      </c>
      <c r="E536" s="61" t="s">
        <v>305</v>
      </c>
      <c r="F536" s="100" t="s">
        <v>2859</v>
      </c>
      <c r="G536" s="120" t="s">
        <v>107</v>
      </c>
      <c r="H536" s="102" t="s">
        <v>2860</v>
      </c>
      <c r="I536" s="346"/>
      <c r="J536" s="164" t="s">
        <v>57</v>
      </c>
      <c r="K536" s="164" t="s">
        <v>79</v>
      </c>
      <c r="L536" s="164" t="s">
        <v>2861</v>
      </c>
      <c r="M536" s="28" t="s">
        <v>67</v>
      </c>
      <c r="N536" s="27">
        <v>46455</v>
      </c>
      <c r="O536" s="28" t="s">
        <v>2850</v>
      </c>
      <c r="P536" s="376">
        <v>44927</v>
      </c>
    </row>
    <row r="537" spans="1:16" s="17" customFormat="1" ht="255" hidden="1">
      <c r="A537" s="112" t="s">
        <v>1202</v>
      </c>
      <c r="B537" s="112" t="s">
        <v>1202</v>
      </c>
      <c r="C537" s="100" t="s">
        <v>2862</v>
      </c>
      <c r="D537" s="100"/>
      <c r="E537" s="61" t="s">
        <v>305</v>
      </c>
      <c r="F537" s="100" t="s">
        <v>2863</v>
      </c>
      <c r="G537" s="120" t="s">
        <v>107</v>
      </c>
      <c r="H537" s="102">
        <v>100</v>
      </c>
      <c r="I537" s="326">
        <v>46455</v>
      </c>
      <c r="J537" s="164" t="s">
        <v>57</v>
      </c>
      <c r="K537" s="164" t="s">
        <v>79</v>
      </c>
      <c r="L537" s="164" t="s">
        <v>2861</v>
      </c>
      <c r="M537" s="28" t="s">
        <v>67</v>
      </c>
      <c r="N537" s="171">
        <v>46455</v>
      </c>
      <c r="O537" s="28" t="s">
        <v>2850</v>
      </c>
      <c r="P537" s="376">
        <v>44927</v>
      </c>
    </row>
    <row r="538" spans="1:16" s="17" customFormat="1" ht="120" hidden="1">
      <c r="A538" s="112" t="s">
        <v>1202</v>
      </c>
      <c r="B538" s="112" t="s">
        <v>1202</v>
      </c>
      <c r="C538" s="120" t="s">
        <v>2864</v>
      </c>
      <c r="D538" s="21"/>
      <c r="E538" s="61" t="s">
        <v>305</v>
      </c>
      <c r="F538" s="120" t="s">
        <v>2859</v>
      </c>
      <c r="G538" s="120" t="s">
        <v>107</v>
      </c>
      <c r="H538" s="112" t="s">
        <v>2865</v>
      </c>
      <c r="I538" s="342">
        <v>18076.5</v>
      </c>
      <c r="J538" s="173" t="s">
        <v>57</v>
      </c>
      <c r="K538" s="173" t="s">
        <v>474</v>
      </c>
      <c r="L538" s="173" t="s">
        <v>2866</v>
      </c>
      <c r="M538" s="28" t="s">
        <v>67</v>
      </c>
      <c r="N538" s="27">
        <v>18076.5</v>
      </c>
      <c r="O538" s="28" t="s">
        <v>2850</v>
      </c>
      <c r="P538" s="376">
        <v>44927</v>
      </c>
    </row>
    <row r="539" spans="1:16" s="17" customFormat="1" ht="135" hidden="1">
      <c r="A539" s="112" t="s">
        <v>1202</v>
      </c>
      <c r="B539" s="112" t="s">
        <v>1202</v>
      </c>
      <c r="C539" s="62" t="s">
        <v>2867</v>
      </c>
      <c r="D539" s="127"/>
      <c r="E539" s="61" t="s">
        <v>305</v>
      </c>
      <c r="F539" s="62" t="s">
        <v>2868</v>
      </c>
      <c r="G539" s="120" t="s">
        <v>323</v>
      </c>
      <c r="H539" s="105">
        <v>19</v>
      </c>
      <c r="I539" s="348">
        <v>26410</v>
      </c>
      <c r="J539" s="28" t="s">
        <v>57</v>
      </c>
      <c r="K539" s="174" t="s">
        <v>79</v>
      </c>
      <c r="L539" s="174" t="s">
        <v>2869</v>
      </c>
      <c r="M539" s="28" t="s">
        <v>67</v>
      </c>
      <c r="N539" s="27">
        <v>26410</v>
      </c>
      <c r="O539" s="28" t="s">
        <v>2850</v>
      </c>
      <c r="P539" s="376">
        <v>44927</v>
      </c>
    </row>
    <row r="540" spans="1:16" s="17" customFormat="1" ht="165" hidden="1">
      <c r="A540" s="112" t="s">
        <v>1202</v>
      </c>
      <c r="B540" s="112" t="s">
        <v>1202</v>
      </c>
      <c r="C540" s="100" t="s">
        <v>2870</v>
      </c>
      <c r="D540" s="100"/>
      <c r="E540" s="61" t="s">
        <v>305</v>
      </c>
      <c r="F540" s="100" t="s">
        <v>2871</v>
      </c>
      <c r="G540" s="120" t="s">
        <v>107</v>
      </c>
      <c r="H540" s="102">
        <v>2</v>
      </c>
      <c r="I540" s="326">
        <v>47860</v>
      </c>
      <c r="J540" s="164" t="s">
        <v>57</v>
      </c>
      <c r="K540" s="164" t="s">
        <v>79</v>
      </c>
      <c r="L540" s="164" t="s">
        <v>2872</v>
      </c>
      <c r="M540" s="28" t="s">
        <v>67</v>
      </c>
      <c r="N540" s="27">
        <v>47860</v>
      </c>
      <c r="O540" s="28" t="s">
        <v>2850</v>
      </c>
      <c r="P540" s="376">
        <v>44927</v>
      </c>
    </row>
    <row r="541" spans="1:16" s="17" customFormat="1" ht="180" hidden="1">
      <c r="A541" s="112" t="s">
        <v>1202</v>
      </c>
      <c r="B541" s="112" t="s">
        <v>1202</v>
      </c>
      <c r="C541" s="100" t="s">
        <v>2873</v>
      </c>
      <c r="D541" s="100"/>
      <c r="E541" s="61" t="s">
        <v>305</v>
      </c>
      <c r="F541" s="100" t="s">
        <v>2874</v>
      </c>
      <c r="G541" s="120" t="s">
        <v>61</v>
      </c>
      <c r="H541" s="102">
        <v>1</v>
      </c>
      <c r="I541" s="326">
        <v>25296</v>
      </c>
      <c r="J541" s="28" t="s">
        <v>57</v>
      </c>
      <c r="K541" s="28" t="s">
        <v>79</v>
      </c>
      <c r="L541" s="164" t="s">
        <v>2875</v>
      </c>
      <c r="M541" s="28" t="s">
        <v>67</v>
      </c>
      <c r="N541" s="27">
        <v>25296</v>
      </c>
      <c r="O541" s="28" t="s">
        <v>1197</v>
      </c>
      <c r="P541" s="376">
        <v>44927</v>
      </c>
    </row>
    <row r="542" spans="1:16" s="17" customFormat="1" ht="120" hidden="1">
      <c r="A542" s="112" t="s">
        <v>1202</v>
      </c>
      <c r="B542" s="112" t="s">
        <v>1202</v>
      </c>
      <c r="C542" s="103" t="s">
        <v>2876</v>
      </c>
      <c r="D542" s="104"/>
      <c r="E542" s="61" t="s">
        <v>305</v>
      </c>
      <c r="F542" s="103" t="s">
        <v>2859</v>
      </c>
      <c r="G542" s="120" t="s">
        <v>107</v>
      </c>
      <c r="H542" s="105" t="s">
        <v>2877</v>
      </c>
      <c r="I542" s="340">
        <v>33797.699999999997</v>
      </c>
      <c r="J542" s="28" t="s">
        <v>57</v>
      </c>
      <c r="K542" s="174" t="s">
        <v>474</v>
      </c>
      <c r="L542" s="105" t="s">
        <v>2878</v>
      </c>
      <c r="M542" s="28" t="s">
        <v>67</v>
      </c>
      <c r="N542" s="27">
        <v>33797.699999999997</v>
      </c>
      <c r="O542" s="28" t="s">
        <v>2850</v>
      </c>
      <c r="P542" s="376">
        <v>44927</v>
      </c>
    </row>
    <row r="543" spans="1:16" s="17" customFormat="1" ht="120" hidden="1">
      <c r="A543" s="112" t="s">
        <v>1202</v>
      </c>
      <c r="B543" s="112" t="s">
        <v>1202</v>
      </c>
      <c r="C543" s="100" t="s">
        <v>2879</v>
      </c>
      <c r="D543" s="100">
        <v>21172</v>
      </c>
      <c r="E543" s="61" t="s">
        <v>305</v>
      </c>
      <c r="F543" s="100" t="s">
        <v>2859</v>
      </c>
      <c r="G543" s="120" t="s">
        <v>107</v>
      </c>
      <c r="H543" s="102" t="s">
        <v>2880</v>
      </c>
      <c r="I543" s="326"/>
      <c r="J543" s="164" t="s">
        <v>57</v>
      </c>
      <c r="K543" s="164" t="s">
        <v>79</v>
      </c>
      <c r="L543" s="164" t="s">
        <v>152</v>
      </c>
      <c r="M543" s="28" t="s">
        <v>153</v>
      </c>
      <c r="N543" s="27"/>
      <c r="O543" s="28" t="s">
        <v>2850</v>
      </c>
      <c r="P543" s="376">
        <v>44927</v>
      </c>
    </row>
    <row r="544" spans="1:16" s="17" customFormat="1" ht="120" hidden="1">
      <c r="A544" s="112" t="s">
        <v>1202</v>
      </c>
      <c r="B544" s="112" t="s">
        <v>1202</v>
      </c>
      <c r="C544" s="100" t="s">
        <v>2881</v>
      </c>
      <c r="D544" s="100">
        <v>21172</v>
      </c>
      <c r="E544" s="61" t="s">
        <v>305</v>
      </c>
      <c r="F544" s="100" t="s">
        <v>2859</v>
      </c>
      <c r="G544" s="120" t="s">
        <v>107</v>
      </c>
      <c r="H544" s="102" t="s">
        <v>2882</v>
      </c>
      <c r="I544" s="326"/>
      <c r="J544" s="164" t="s">
        <v>57</v>
      </c>
      <c r="K544" s="164" t="s">
        <v>63</v>
      </c>
      <c r="L544" s="164" t="s">
        <v>152</v>
      </c>
      <c r="M544" s="28" t="s">
        <v>153</v>
      </c>
      <c r="N544" s="27"/>
      <c r="O544" s="28" t="s">
        <v>2850</v>
      </c>
      <c r="P544" s="376">
        <v>44927</v>
      </c>
    </row>
    <row r="545" spans="1:16" s="17" customFormat="1" ht="120" hidden="1">
      <c r="A545" s="112" t="s">
        <v>1202</v>
      </c>
      <c r="B545" s="112" t="s">
        <v>1202</v>
      </c>
      <c r="C545" s="100" t="s">
        <v>2883</v>
      </c>
      <c r="D545" s="100">
        <v>21172</v>
      </c>
      <c r="E545" s="61" t="s">
        <v>305</v>
      </c>
      <c r="F545" s="100" t="s">
        <v>2859</v>
      </c>
      <c r="G545" s="120" t="s">
        <v>107</v>
      </c>
      <c r="H545" s="102" t="s">
        <v>2882</v>
      </c>
      <c r="I545" s="326"/>
      <c r="J545" s="164" t="s">
        <v>57</v>
      </c>
      <c r="K545" s="164" t="s">
        <v>63</v>
      </c>
      <c r="L545" s="164" t="s">
        <v>152</v>
      </c>
      <c r="M545" s="28" t="s">
        <v>153</v>
      </c>
      <c r="N545" s="27"/>
      <c r="O545" s="28" t="s">
        <v>2850</v>
      </c>
      <c r="P545" s="376">
        <v>44927</v>
      </c>
    </row>
    <row r="546" spans="1:16" s="17" customFormat="1" ht="120" hidden="1">
      <c r="A546" s="112" t="s">
        <v>1202</v>
      </c>
      <c r="B546" s="112" t="s">
        <v>1202</v>
      </c>
      <c r="C546" s="100" t="s">
        <v>2884</v>
      </c>
      <c r="D546" s="100">
        <v>21172</v>
      </c>
      <c r="E546" s="61" t="s">
        <v>305</v>
      </c>
      <c r="F546" s="100" t="s">
        <v>2859</v>
      </c>
      <c r="G546" s="120" t="s">
        <v>107</v>
      </c>
      <c r="H546" s="102" t="s">
        <v>2882</v>
      </c>
      <c r="I546" s="326"/>
      <c r="J546" s="164" t="s">
        <v>57</v>
      </c>
      <c r="K546" s="164" t="s">
        <v>63</v>
      </c>
      <c r="L546" s="164" t="s">
        <v>152</v>
      </c>
      <c r="M546" s="28" t="s">
        <v>153</v>
      </c>
      <c r="N546" s="27"/>
      <c r="O546" s="28" t="s">
        <v>2850</v>
      </c>
      <c r="P546" s="376">
        <v>44927</v>
      </c>
    </row>
    <row r="547" spans="1:16" s="17" customFormat="1" ht="120" hidden="1">
      <c r="A547" s="112" t="s">
        <v>1202</v>
      </c>
      <c r="B547" s="112" t="s">
        <v>1202</v>
      </c>
      <c r="C547" s="100" t="s">
        <v>2885</v>
      </c>
      <c r="D547" s="100">
        <v>21172</v>
      </c>
      <c r="E547" s="61" t="s">
        <v>305</v>
      </c>
      <c r="F547" s="100" t="s">
        <v>2859</v>
      </c>
      <c r="G547" s="120" t="s">
        <v>107</v>
      </c>
      <c r="H547" s="102" t="s">
        <v>2886</v>
      </c>
      <c r="I547" s="326"/>
      <c r="J547" s="164" t="s">
        <v>57</v>
      </c>
      <c r="K547" s="164" t="s">
        <v>63</v>
      </c>
      <c r="L547" s="164"/>
      <c r="M547" s="28" t="s">
        <v>153</v>
      </c>
      <c r="N547" s="27"/>
      <c r="O547" s="28" t="s">
        <v>2850</v>
      </c>
      <c r="P547" s="376">
        <v>44927</v>
      </c>
    </row>
    <row r="548" spans="1:16" s="17" customFormat="1" ht="120" hidden="1">
      <c r="A548" s="112" t="s">
        <v>1202</v>
      </c>
      <c r="B548" s="112" t="s">
        <v>1202</v>
      </c>
      <c r="C548" s="100" t="s">
        <v>2887</v>
      </c>
      <c r="D548" s="100">
        <v>21172</v>
      </c>
      <c r="E548" s="61" t="s">
        <v>305</v>
      </c>
      <c r="F548" s="100" t="s">
        <v>2859</v>
      </c>
      <c r="G548" s="120" t="s">
        <v>107</v>
      </c>
      <c r="H548" s="102" t="s">
        <v>2880</v>
      </c>
      <c r="I548" s="326"/>
      <c r="J548" s="164" t="s">
        <v>57</v>
      </c>
      <c r="K548" s="164" t="s">
        <v>79</v>
      </c>
      <c r="L548" s="164" t="s">
        <v>152</v>
      </c>
      <c r="M548" s="28" t="s">
        <v>153</v>
      </c>
      <c r="N548" s="27"/>
      <c r="O548" s="28" t="s">
        <v>2850</v>
      </c>
      <c r="P548" s="376">
        <v>44927</v>
      </c>
    </row>
    <row r="549" spans="1:16" s="17" customFormat="1" ht="120" hidden="1">
      <c r="A549" s="112" t="s">
        <v>1202</v>
      </c>
      <c r="B549" s="112" t="s">
        <v>1202</v>
      </c>
      <c r="C549" s="103" t="s">
        <v>2888</v>
      </c>
      <c r="D549" s="104">
        <v>21172</v>
      </c>
      <c r="E549" s="61" t="s">
        <v>92</v>
      </c>
      <c r="F549" s="103" t="s">
        <v>2859</v>
      </c>
      <c r="G549" s="120" t="s">
        <v>107</v>
      </c>
      <c r="H549" s="105" t="s">
        <v>2889</v>
      </c>
      <c r="I549" s="340"/>
      <c r="J549" s="28" t="s">
        <v>57</v>
      </c>
      <c r="K549" s="174" t="s">
        <v>79</v>
      </c>
      <c r="L549" s="105" t="s">
        <v>152</v>
      </c>
      <c r="M549" s="28" t="s">
        <v>153</v>
      </c>
      <c r="N549" s="27"/>
      <c r="O549" s="28" t="s">
        <v>1197</v>
      </c>
      <c r="P549" s="376">
        <v>44927</v>
      </c>
    </row>
    <row r="550" spans="1:16" s="17" customFormat="1" ht="120" hidden="1">
      <c r="A550" s="112" t="s">
        <v>1202</v>
      </c>
      <c r="B550" s="112" t="s">
        <v>1202</v>
      </c>
      <c r="C550" s="100" t="s">
        <v>2890</v>
      </c>
      <c r="D550" s="100">
        <v>21172</v>
      </c>
      <c r="E550" s="61" t="s">
        <v>305</v>
      </c>
      <c r="F550" s="100" t="s">
        <v>2859</v>
      </c>
      <c r="G550" s="120" t="s">
        <v>107</v>
      </c>
      <c r="H550" s="102" t="s">
        <v>2882</v>
      </c>
      <c r="I550" s="326"/>
      <c r="J550" s="164" t="s">
        <v>57</v>
      </c>
      <c r="K550" s="164" t="s">
        <v>79</v>
      </c>
      <c r="L550" s="164" t="s">
        <v>152</v>
      </c>
      <c r="M550" s="28" t="s">
        <v>153</v>
      </c>
      <c r="N550" s="27"/>
      <c r="O550" s="28" t="s">
        <v>2850</v>
      </c>
      <c r="P550" s="376">
        <v>44927</v>
      </c>
    </row>
    <row r="551" spans="1:16" s="17" customFormat="1" ht="409.5" hidden="1">
      <c r="A551" s="112" t="s">
        <v>1202</v>
      </c>
      <c r="B551" s="112" t="s">
        <v>1202</v>
      </c>
      <c r="C551" s="136" t="s">
        <v>2891</v>
      </c>
      <c r="D551" s="20"/>
      <c r="E551" s="61" t="s">
        <v>305</v>
      </c>
      <c r="F551" s="21" t="s">
        <v>2892</v>
      </c>
      <c r="G551" s="120" t="s">
        <v>107</v>
      </c>
      <c r="H551" s="167">
        <v>2</v>
      </c>
      <c r="I551" s="341">
        <v>24662</v>
      </c>
      <c r="J551" s="164" t="s">
        <v>57</v>
      </c>
      <c r="K551" s="28" t="s">
        <v>79</v>
      </c>
      <c r="L551" s="28" t="s">
        <v>2893</v>
      </c>
      <c r="M551" s="28" t="s">
        <v>67</v>
      </c>
      <c r="N551" s="27">
        <v>24662</v>
      </c>
      <c r="O551" s="28" t="s">
        <v>2850</v>
      </c>
      <c r="P551" s="376">
        <v>44927</v>
      </c>
    </row>
    <row r="552" spans="1:16" s="17" customFormat="1" ht="180" hidden="1">
      <c r="A552" s="112" t="s">
        <v>1202</v>
      </c>
      <c r="B552" s="112" t="s">
        <v>1202</v>
      </c>
      <c r="C552" s="100" t="s">
        <v>2894</v>
      </c>
      <c r="D552" s="100"/>
      <c r="E552" s="61" t="s">
        <v>305</v>
      </c>
      <c r="F552" s="100" t="s">
        <v>2874</v>
      </c>
      <c r="G552" s="120" t="s">
        <v>61</v>
      </c>
      <c r="H552" s="102">
        <v>1</v>
      </c>
      <c r="I552" s="326">
        <v>4292</v>
      </c>
      <c r="J552" s="28" t="s">
        <v>57</v>
      </c>
      <c r="K552" s="28" t="s">
        <v>79</v>
      </c>
      <c r="L552" s="164" t="s">
        <v>2875</v>
      </c>
      <c r="M552" s="28" t="s">
        <v>67</v>
      </c>
      <c r="N552" s="27">
        <v>4292</v>
      </c>
      <c r="O552" s="28" t="s">
        <v>1197</v>
      </c>
      <c r="P552" s="376">
        <v>44927</v>
      </c>
    </row>
    <row r="553" spans="1:16" s="17" customFormat="1" ht="300" hidden="1">
      <c r="A553" s="112" t="s">
        <v>1202</v>
      </c>
      <c r="B553" s="112" t="s">
        <v>1202</v>
      </c>
      <c r="C553" s="120" t="s">
        <v>2895</v>
      </c>
      <c r="D553" s="21"/>
      <c r="E553" s="61" t="s">
        <v>305</v>
      </c>
      <c r="F553" s="120" t="s">
        <v>2896</v>
      </c>
      <c r="G553" s="120" t="s">
        <v>107</v>
      </c>
      <c r="H553" s="102">
        <v>3</v>
      </c>
      <c r="I553" s="326">
        <v>16110</v>
      </c>
      <c r="J553" s="173" t="s">
        <v>57</v>
      </c>
      <c r="K553" s="173" t="s">
        <v>474</v>
      </c>
      <c r="L553" s="173" t="s">
        <v>2897</v>
      </c>
      <c r="M553" s="28" t="s">
        <v>67</v>
      </c>
      <c r="N553" s="27">
        <v>46540</v>
      </c>
      <c r="O553" s="28" t="s">
        <v>2850</v>
      </c>
      <c r="P553" s="376">
        <v>44927</v>
      </c>
    </row>
    <row r="554" spans="1:16" s="17" customFormat="1" ht="150" hidden="1">
      <c r="A554" s="112" t="s">
        <v>1202</v>
      </c>
      <c r="B554" s="112" t="s">
        <v>1202</v>
      </c>
      <c r="C554" s="100" t="s">
        <v>2898</v>
      </c>
      <c r="D554" s="100">
        <v>21172</v>
      </c>
      <c r="E554" s="61" t="s">
        <v>305</v>
      </c>
      <c r="F554" s="100" t="s">
        <v>2899</v>
      </c>
      <c r="G554" s="120" t="s">
        <v>107</v>
      </c>
      <c r="H554" s="102" t="s">
        <v>2900</v>
      </c>
      <c r="I554" s="326">
        <v>14786.56</v>
      </c>
      <c r="J554" s="164" t="s">
        <v>57</v>
      </c>
      <c r="K554" s="164" t="s">
        <v>63</v>
      </c>
      <c r="L554" s="164" t="s">
        <v>2901</v>
      </c>
      <c r="M554" s="28" t="s">
        <v>67</v>
      </c>
      <c r="N554" s="27">
        <v>14786.56</v>
      </c>
      <c r="O554" s="28" t="s">
        <v>2850</v>
      </c>
      <c r="P554" s="376">
        <v>44927</v>
      </c>
    </row>
    <row r="555" spans="1:16" s="17" customFormat="1" ht="120" hidden="1">
      <c r="A555" s="112" t="s">
        <v>1202</v>
      </c>
      <c r="B555" s="112" t="s">
        <v>1202</v>
      </c>
      <c r="C555" s="100" t="s">
        <v>2902</v>
      </c>
      <c r="D555" s="100">
        <v>21172</v>
      </c>
      <c r="E555" s="61" t="s">
        <v>305</v>
      </c>
      <c r="F555" s="100" t="s">
        <v>2859</v>
      </c>
      <c r="G555" s="120" t="s">
        <v>107</v>
      </c>
      <c r="H555" s="102" t="s">
        <v>2900</v>
      </c>
      <c r="I555" s="326"/>
      <c r="J555" s="164" t="s">
        <v>57</v>
      </c>
      <c r="K555" s="164" t="s">
        <v>63</v>
      </c>
      <c r="L555" s="164"/>
      <c r="M555" s="28" t="s">
        <v>153</v>
      </c>
      <c r="N555" s="27"/>
      <c r="O555" s="28" t="s">
        <v>1197</v>
      </c>
      <c r="P555" s="376">
        <v>44927</v>
      </c>
    </row>
    <row r="556" spans="1:16" s="17" customFormat="1" ht="90" hidden="1">
      <c r="A556" s="112" t="s">
        <v>1202</v>
      </c>
      <c r="B556" s="112" t="s">
        <v>1202</v>
      </c>
      <c r="C556" s="100" t="s">
        <v>2903</v>
      </c>
      <c r="D556" s="100"/>
      <c r="E556" s="61" t="s">
        <v>305</v>
      </c>
      <c r="F556" s="100" t="s">
        <v>2904</v>
      </c>
      <c r="G556" s="120" t="s">
        <v>107</v>
      </c>
      <c r="H556" s="102">
        <v>7</v>
      </c>
      <c r="I556" s="326">
        <v>25130</v>
      </c>
      <c r="J556" s="28" t="s">
        <v>57</v>
      </c>
      <c r="K556" s="28" t="s">
        <v>79</v>
      </c>
      <c r="L556" s="164" t="s">
        <v>2905</v>
      </c>
      <c r="M556" s="28" t="s">
        <v>67</v>
      </c>
      <c r="N556" s="27">
        <v>25130</v>
      </c>
      <c r="O556" s="28" t="s">
        <v>1197</v>
      </c>
      <c r="P556" s="376">
        <v>44927</v>
      </c>
    </row>
    <row r="557" spans="1:16" s="17" customFormat="1" ht="120" hidden="1">
      <c r="A557" s="112" t="s">
        <v>1202</v>
      </c>
      <c r="B557" s="112" t="s">
        <v>1202</v>
      </c>
      <c r="C557" s="100" t="s">
        <v>2906</v>
      </c>
      <c r="D557" s="100">
        <v>21172</v>
      </c>
      <c r="E557" s="61" t="s">
        <v>305</v>
      </c>
      <c r="F557" s="100" t="s">
        <v>2859</v>
      </c>
      <c r="G557" s="120" t="s">
        <v>107</v>
      </c>
      <c r="H557" s="102" t="s">
        <v>2900</v>
      </c>
      <c r="I557" s="326">
        <v>10700.8</v>
      </c>
      <c r="J557" s="164" t="s">
        <v>62</v>
      </c>
      <c r="K557" s="164" t="s">
        <v>63</v>
      </c>
      <c r="L557" s="164" t="s">
        <v>2907</v>
      </c>
      <c r="M557" s="28" t="s">
        <v>67</v>
      </c>
      <c r="N557" s="27">
        <v>10700.8</v>
      </c>
      <c r="O557" s="28" t="s">
        <v>2850</v>
      </c>
      <c r="P557" s="376">
        <v>44927</v>
      </c>
    </row>
    <row r="558" spans="1:16" s="17" customFormat="1" ht="120" hidden="1">
      <c r="A558" s="112" t="s">
        <v>1202</v>
      </c>
      <c r="B558" s="112" t="s">
        <v>1202</v>
      </c>
      <c r="C558" s="57" t="s">
        <v>2908</v>
      </c>
      <c r="D558" s="100">
        <v>21172</v>
      </c>
      <c r="E558" s="61" t="s">
        <v>305</v>
      </c>
      <c r="F558" s="21" t="s">
        <v>2859</v>
      </c>
      <c r="G558" s="120" t="s">
        <v>107</v>
      </c>
      <c r="H558" s="26" t="s">
        <v>2860</v>
      </c>
      <c r="I558" s="326"/>
      <c r="J558" s="28" t="s">
        <v>57</v>
      </c>
      <c r="K558" s="28" t="s">
        <v>79</v>
      </c>
      <c r="L558" s="164" t="s">
        <v>152</v>
      </c>
      <c r="M558" s="28" t="s">
        <v>153</v>
      </c>
      <c r="N558" s="27"/>
      <c r="O558" s="28" t="s">
        <v>2850</v>
      </c>
      <c r="P558" s="376">
        <v>44927</v>
      </c>
    </row>
    <row r="559" spans="1:16" s="17" customFormat="1" ht="120" hidden="1">
      <c r="A559" s="112" t="s">
        <v>1202</v>
      </c>
      <c r="B559" s="112" t="s">
        <v>1202</v>
      </c>
      <c r="C559" s="100" t="s">
        <v>2909</v>
      </c>
      <c r="D559" s="100">
        <v>21172</v>
      </c>
      <c r="E559" s="61" t="s">
        <v>305</v>
      </c>
      <c r="F559" s="100" t="s">
        <v>2859</v>
      </c>
      <c r="G559" s="120" t="s">
        <v>107</v>
      </c>
      <c r="H559" s="102" t="s">
        <v>2910</v>
      </c>
      <c r="I559" s="326"/>
      <c r="J559" s="164" t="s">
        <v>57</v>
      </c>
      <c r="K559" s="164" t="s">
        <v>63</v>
      </c>
      <c r="L559" s="164" t="s">
        <v>152</v>
      </c>
      <c r="M559" s="28" t="s">
        <v>153</v>
      </c>
      <c r="N559" s="27"/>
      <c r="O559" s="28" t="s">
        <v>2850</v>
      </c>
      <c r="P559" s="376">
        <v>44927</v>
      </c>
    </row>
    <row r="560" spans="1:16" s="17" customFormat="1" ht="105" hidden="1">
      <c r="A560" s="112" t="s">
        <v>1202</v>
      </c>
      <c r="B560" s="112" t="s">
        <v>1202</v>
      </c>
      <c r="C560" s="57" t="s">
        <v>2911</v>
      </c>
      <c r="D560" s="100"/>
      <c r="E560" s="61" t="s">
        <v>305</v>
      </c>
      <c r="F560" s="21" t="s">
        <v>2912</v>
      </c>
      <c r="G560" s="120" t="s">
        <v>61</v>
      </c>
      <c r="H560" s="26" t="s">
        <v>2913</v>
      </c>
      <c r="I560" s="326">
        <v>55500</v>
      </c>
      <c r="J560" s="28" t="s">
        <v>57</v>
      </c>
      <c r="K560" s="28" t="s">
        <v>79</v>
      </c>
      <c r="L560" s="164" t="s">
        <v>2914</v>
      </c>
      <c r="M560" s="28" t="s">
        <v>67</v>
      </c>
      <c r="N560" s="27">
        <v>55500</v>
      </c>
      <c r="O560" s="28" t="s">
        <v>2850</v>
      </c>
      <c r="P560" s="376">
        <v>44927</v>
      </c>
    </row>
    <row r="561" spans="1:16" s="17" customFormat="1" ht="330" hidden="1">
      <c r="A561" s="112" t="s">
        <v>1202</v>
      </c>
      <c r="B561" s="112" t="s">
        <v>1202</v>
      </c>
      <c r="C561" s="103" t="s">
        <v>2915</v>
      </c>
      <c r="D561" s="104"/>
      <c r="E561" s="61" t="s">
        <v>305</v>
      </c>
      <c r="F561" s="103" t="s">
        <v>2916</v>
      </c>
      <c r="G561" s="120" t="s">
        <v>107</v>
      </c>
      <c r="H561" s="105">
        <v>1</v>
      </c>
      <c r="I561" s="340">
        <v>24800</v>
      </c>
      <c r="J561" s="28" t="s">
        <v>62</v>
      </c>
      <c r="K561" s="174" t="s">
        <v>79</v>
      </c>
      <c r="L561" s="105" t="s">
        <v>2917</v>
      </c>
      <c r="M561" s="28" t="s">
        <v>67</v>
      </c>
      <c r="N561" s="27">
        <v>24800</v>
      </c>
      <c r="O561" s="28" t="s">
        <v>1197</v>
      </c>
      <c r="P561" s="376">
        <v>44927</v>
      </c>
    </row>
    <row r="562" spans="1:16" s="17" customFormat="1" ht="300">
      <c r="A562" s="112" t="s">
        <v>1198</v>
      </c>
      <c r="B562" s="169" t="s">
        <v>537</v>
      </c>
      <c r="C562" s="100" t="s">
        <v>2918</v>
      </c>
      <c r="D562" s="100"/>
      <c r="E562" s="61" t="s">
        <v>525</v>
      </c>
      <c r="F562" s="100" t="s">
        <v>2919</v>
      </c>
      <c r="G562" s="120" t="s">
        <v>61</v>
      </c>
      <c r="H562" s="102">
        <v>30</v>
      </c>
      <c r="I562" s="326">
        <v>2490</v>
      </c>
      <c r="J562" s="28" t="s">
        <v>62</v>
      </c>
      <c r="K562" s="28" t="s">
        <v>79</v>
      </c>
      <c r="L562" s="164" t="s">
        <v>2920</v>
      </c>
      <c r="M562" s="28" t="s">
        <v>67</v>
      </c>
      <c r="N562" s="27">
        <v>2490</v>
      </c>
      <c r="O562" s="28" t="s">
        <v>1197</v>
      </c>
      <c r="P562" s="376">
        <v>44927</v>
      </c>
    </row>
    <row r="563" spans="1:16" s="17" customFormat="1" ht="135" hidden="1">
      <c r="A563" s="112" t="s">
        <v>1202</v>
      </c>
      <c r="B563" s="112" t="s">
        <v>1202</v>
      </c>
      <c r="C563" s="103" t="s">
        <v>2921</v>
      </c>
      <c r="D563" s="104"/>
      <c r="E563" s="61" t="s">
        <v>305</v>
      </c>
      <c r="F563" s="103" t="s">
        <v>2922</v>
      </c>
      <c r="G563" s="120" t="s">
        <v>61</v>
      </c>
      <c r="H563" s="105">
        <v>4</v>
      </c>
      <c r="I563" s="340">
        <v>18400</v>
      </c>
      <c r="J563" s="28" t="s">
        <v>62</v>
      </c>
      <c r="K563" s="174" t="s">
        <v>79</v>
      </c>
      <c r="L563" s="105" t="s">
        <v>2923</v>
      </c>
      <c r="M563" s="28" t="s">
        <v>67</v>
      </c>
      <c r="N563" s="27">
        <v>18400</v>
      </c>
      <c r="O563" s="28" t="s">
        <v>1197</v>
      </c>
      <c r="P563" s="376">
        <v>44927</v>
      </c>
    </row>
    <row r="564" spans="1:16" s="17" customFormat="1" ht="75" hidden="1">
      <c r="A564" s="112" t="s">
        <v>1202</v>
      </c>
      <c r="B564" s="112" t="s">
        <v>1202</v>
      </c>
      <c r="C564" s="100" t="s">
        <v>2924</v>
      </c>
      <c r="D564" s="100">
        <v>20060</v>
      </c>
      <c r="E564" s="61" t="s">
        <v>54</v>
      </c>
      <c r="F564" s="100" t="s">
        <v>2925</v>
      </c>
      <c r="G564" s="120" t="s">
        <v>61</v>
      </c>
      <c r="H564" s="102">
        <v>1</v>
      </c>
      <c r="I564" s="326">
        <v>45000</v>
      </c>
      <c r="J564" s="28" t="s">
        <v>62</v>
      </c>
      <c r="K564" s="28" t="s">
        <v>63</v>
      </c>
      <c r="L564" s="164" t="s">
        <v>2926</v>
      </c>
      <c r="M564" s="28" t="s">
        <v>67</v>
      </c>
      <c r="N564" s="27">
        <v>42800</v>
      </c>
      <c r="O564" s="28" t="s">
        <v>1197</v>
      </c>
      <c r="P564" s="376">
        <v>44927</v>
      </c>
    </row>
    <row r="565" spans="1:16" s="17" customFormat="1" ht="180" hidden="1">
      <c r="A565" s="112" t="s">
        <v>1202</v>
      </c>
      <c r="B565" s="112" t="s">
        <v>1202</v>
      </c>
      <c r="C565" s="100" t="s">
        <v>2927</v>
      </c>
      <c r="D565" s="100"/>
      <c r="E565" s="61" t="s">
        <v>92</v>
      </c>
      <c r="F565" s="100" t="s">
        <v>2928</v>
      </c>
      <c r="G565" s="120" t="s">
        <v>333</v>
      </c>
      <c r="H565" s="102" t="s">
        <v>2929</v>
      </c>
      <c r="I565" s="326">
        <v>32800</v>
      </c>
      <c r="J565" s="28" t="s">
        <v>57</v>
      </c>
      <c r="K565" s="28" t="s">
        <v>63</v>
      </c>
      <c r="L565" s="164" t="s">
        <v>2930</v>
      </c>
      <c r="M565" s="28" t="s">
        <v>67</v>
      </c>
      <c r="N565" s="27">
        <v>32800</v>
      </c>
      <c r="O565" s="28" t="s">
        <v>1197</v>
      </c>
      <c r="P565" s="376">
        <v>44927</v>
      </c>
    </row>
    <row r="566" spans="1:16" s="17" customFormat="1" ht="120" hidden="1">
      <c r="A566" s="112" t="s">
        <v>1202</v>
      </c>
      <c r="B566" s="112" t="s">
        <v>1202</v>
      </c>
      <c r="C566" s="100" t="s">
        <v>2931</v>
      </c>
      <c r="D566" s="100">
        <v>13943</v>
      </c>
      <c r="E566" s="61" t="s">
        <v>305</v>
      </c>
      <c r="F566" s="100" t="s">
        <v>2859</v>
      </c>
      <c r="G566" s="120" t="s">
        <v>107</v>
      </c>
      <c r="H566" s="102" t="s">
        <v>2932</v>
      </c>
      <c r="I566" s="347">
        <v>2700</v>
      </c>
      <c r="J566" s="164" t="s">
        <v>57</v>
      </c>
      <c r="K566" s="164" t="s">
        <v>63</v>
      </c>
      <c r="L566" s="164" t="s">
        <v>2933</v>
      </c>
      <c r="M566" s="28" t="s">
        <v>67</v>
      </c>
      <c r="N566" s="27">
        <v>5040</v>
      </c>
      <c r="O566" s="28" t="s">
        <v>1197</v>
      </c>
      <c r="P566" s="376">
        <v>44927</v>
      </c>
    </row>
    <row r="567" spans="1:16" s="17" customFormat="1" ht="135" hidden="1">
      <c r="A567" s="112" t="s">
        <v>1202</v>
      </c>
      <c r="B567" s="112" t="s">
        <v>1202</v>
      </c>
      <c r="C567" s="100" t="s">
        <v>2934</v>
      </c>
      <c r="D567" s="100"/>
      <c r="E567" s="61" t="s">
        <v>425</v>
      </c>
      <c r="F567" s="100" t="s">
        <v>2935</v>
      </c>
      <c r="G567" s="120" t="s">
        <v>61</v>
      </c>
      <c r="H567" s="102">
        <v>13</v>
      </c>
      <c r="I567" s="346">
        <v>1590</v>
      </c>
      <c r="J567" s="164" t="s">
        <v>57</v>
      </c>
      <c r="K567" s="164" t="s">
        <v>79</v>
      </c>
      <c r="L567" s="164" t="s">
        <v>2936</v>
      </c>
      <c r="M567" s="28" t="s">
        <v>67</v>
      </c>
      <c r="N567" s="27">
        <v>1590</v>
      </c>
      <c r="O567" s="28" t="s">
        <v>1197</v>
      </c>
      <c r="P567" s="376">
        <v>44927</v>
      </c>
    </row>
    <row r="568" spans="1:16" s="17" customFormat="1" ht="60" hidden="1">
      <c r="A568" s="112" t="s">
        <v>2302</v>
      </c>
      <c r="B568" s="169" t="s">
        <v>1268</v>
      </c>
      <c r="C568" s="100" t="s">
        <v>2937</v>
      </c>
      <c r="D568" s="100"/>
      <c r="E568" s="61" t="s">
        <v>525</v>
      </c>
      <c r="F568" s="100" t="s">
        <v>2938</v>
      </c>
      <c r="G568" s="120" t="s">
        <v>61</v>
      </c>
      <c r="H568" s="102">
        <v>7</v>
      </c>
      <c r="I568" s="326">
        <v>1173</v>
      </c>
      <c r="J568" s="28" t="s">
        <v>62</v>
      </c>
      <c r="K568" s="28" t="s">
        <v>79</v>
      </c>
      <c r="L568" s="164" t="s">
        <v>2939</v>
      </c>
      <c r="M568" s="28" t="s">
        <v>67</v>
      </c>
      <c r="N568" s="27">
        <v>1173</v>
      </c>
      <c r="O568" s="28" t="s">
        <v>1197</v>
      </c>
      <c r="P568" s="376">
        <v>44927</v>
      </c>
    </row>
    <row r="569" spans="1:16" s="17" customFormat="1" ht="75" hidden="1">
      <c r="A569" s="112" t="s">
        <v>1553</v>
      </c>
      <c r="B569" s="112" t="s">
        <v>1553</v>
      </c>
      <c r="C569" s="100" t="s">
        <v>2940</v>
      </c>
      <c r="D569" s="100"/>
      <c r="E569" s="61" t="s">
        <v>54</v>
      </c>
      <c r="F569" s="100" t="s">
        <v>2941</v>
      </c>
      <c r="G569" s="120" t="s">
        <v>61</v>
      </c>
      <c r="H569" s="102">
        <v>6</v>
      </c>
      <c r="I569" s="326">
        <v>8400</v>
      </c>
      <c r="J569" s="28" t="s">
        <v>62</v>
      </c>
      <c r="K569" s="28" t="s">
        <v>79</v>
      </c>
      <c r="L569" s="164" t="s">
        <v>2942</v>
      </c>
      <c r="M569" s="28" t="s">
        <v>67</v>
      </c>
      <c r="N569" s="27">
        <v>8400</v>
      </c>
      <c r="O569" s="28" t="s">
        <v>1197</v>
      </c>
      <c r="P569" s="376">
        <v>44927</v>
      </c>
    </row>
    <row r="570" spans="1:16" s="17" customFormat="1" ht="255" hidden="1">
      <c r="A570" s="112" t="s">
        <v>2943</v>
      </c>
      <c r="B570" s="169" t="s">
        <v>2943</v>
      </c>
      <c r="C570" s="100" t="s">
        <v>2944</v>
      </c>
      <c r="D570" s="100"/>
      <c r="E570" s="61" t="s">
        <v>54</v>
      </c>
      <c r="F570" s="100" t="s">
        <v>2945</v>
      </c>
      <c r="G570" s="120" t="s">
        <v>61</v>
      </c>
      <c r="H570" s="102" t="s">
        <v>2946</v>
      </c>
      <c r="I570" s="326">
        <v>3050</v>
      </c>
      <c r="J570" s="28" t="s">
        <v>62</v>
      </c>
      <c r="K570" s="28" t="s">
        <v>79</v>
      </c>
      <c r="L570" s="164" t="s">
        <v>2947</v>
      </c>
      <c r="M570" s="28" t="s">
        <v>67</v>
      </c>
      <c r="N570" s="27">
        <v>3050</v>
      </c>
      <c r="O570" s="28" t="s">
        <v>1197</v>
      </c>
      <c r="P570" s="376">
        <v>44927</v>
      </c>
    </row>
    <row r="571" spans="1:16" s="17" customFormat="1" ht="150" hidden="1">
      <c r="A571" s="112" t="s">
        <v>1202</v>
      </c>
      <c r="B571" s="112" t="s">
        <v>1202</v>
      </c>
      <c r="C571" s="196" t="s">
        <v>2948</v>
      </c>
      <c r="D571" s="100"/>
      <c r="E571" s="61" t="s">
        <v>425</v>
      </c>
      <c r="F571" s="21" t="s">
        <v>2949</v>
      </c>
      <c r="G571" s="120" t="s">
        <v>61</v>
      </c>
      <c r="H571" s="26" t="s">
        <v>2950</v>
      </c>
      <c r="I571" s="326">
        <v>480</v>
      </c>
      <c r="J571" s="28" t="s">
        <v>62</v>
      </c>
      <c r="K571" s="28" t="s">
        <v>79</v>
      </c>
      <c r="L571" s="164" t="s">
        <v>2951</v>
      </c>
      <c r="M571" s="28" t="s">
        <v>67</v>
      </c>
      <c r="N571" s="27">
        <v>480</v>
      </c>
      <c r="O571" s="28" t="s">
        <v>1197</v>
      </c>
      <c r="P571" s="376">
        <v>44927</v>
      </c>
    </row>
    <row r="572" spans="1:16" s="17" customFormat="1" ht="90" hidden="1">
      <c r="A572" s="112" t="s">
        <v>2952</v>
      </c>
      <c r="B572" s="112" t="s">
        <v>2952</v>
      </c>
      <c r="C572" s="120" t="s">
        <v>2953</v>
      </c>
      <c r="D572" s="120"/>
      <c r="E572" s="61" t="s">
        <v>425</v>
      </c>
      <c r="F572" s="120" t="s">
        <v>2954</v>
      </c>
      <c r="G572" s="120" t="s">
        <v>61</v>
      </c>
      <c r="H572" s="102">
        <v>8</v>
      </c>
      <c r="I572" s="326">
        <v>792</v>
      </c>
      <c r="J572" s="28" t="s">
        <v>62</v>
      </c>
      <c r="K572" s="173" t="s">
        <v>63</v>
      </c>
      <c r="L572" s="164" t="s">
        <v>2955</v>
      </c>
      <c r="M572" s="28" t="s">
        <v>67</v>
      </c>
      <c r="N572" s="27">
        <v>792</v>
      </c>
      <c r="O572" s="28" t="s">
        <v>1197</v>
      </c>
      <c r="P572" s="376">
        <v>44927</v>
      </c>
    </row>
    <row r="573" spans="1:16" s="17" customFormat="1" ht="75" hidden="1">
      <c r="A573" s="112" t="s">
        <v>2956</v>
      </c>
      <c r="B573" s="112" t="s">
        <v>2956</v>
      </c>
      <c r="C573" s="100" t="s">
        <v>2957</v>
      </c>
      <c r="D573" s="100"/>
      <c r="E573" s="61" t="s">
        <v>425</v>
      </c>
      <c r="F573" s="100" t="s">
        <v>2958</v>
      </c>
      <c r="G573" s="120" t="s">
        <v>61</v>
      </c>
      <c r="H573" s="102">
        <v>2</v>
      </c>
      <c r="I573" s="326">
        <v>1196</v>
      </c>
      <c r="J573" s="28" t="s">
        <v>62</v>
      </c>
      <c r="K573" s="28" t="s">
        <v>79</v>
      </c>
      <c r="L573" s="164" t="s">
        <v>2959</v>
      </c>
      <c r="M573" s="28" t="s">
        <v>67</v>
      </c>
      <c r="N573" s="27">
        <v>1196</v>
      </c>
      <c r="O573" s="28" t="s">
        <v>1197</v>
      </c>
      <c r="P573" s="376">
        <v>44927</v>
      </c>
    </row>
    <row r="574" spans="1:16" s="17" customFormat="1" ht="60" hidden="1">
      <c r="A574" s="112" t="s">
        <v>1577</v>
      </c>
      <c r="B574" s="112" t="s">
        <v>1577</v>
      </c>
      <c r="C574" s="100" t="s">
        <v>2960</v>
      </c>
      <c r="D574" s="100"/>
      <c r="E574" s="61" t="s">
        <v>54</v>
      </c>
      <c r="F574" s="100" t="s">
        <v>1208</v>
      </c>
      <c r="G574" s="120" t="s">
        <v>61</v>
      </c>
      <c r="H574" s="102">
        <v>1</v>
      </c>
      <c r="I574" s="326">
        <v>12000</v>
      </c>
      <c r="J574" s="28" t="s">
        <v>62</v>
      </c>
      <c r="K574" s="28" t="s">
        <v>63</v>
      </c>
      <c r="L574" s="164" t="s">
        <v>2961</v>
      </c>
      <c r="M574" s="28" t="s">
        <v>67</v>
      </c>
      <c r="N574" s="27">
        <v>12000</v>
      </c>
      <c r="O574" s="28" t="s">
        <v>1197</v>
      </c>
      <c r="P574" s="376">
        <v>44927</v>
      </c>
    </row>
    <row r="575" spans="1:16" s="17" customFormat="1" ht="285" hidden="1">
      <c r="A575" s="112" t="s">
        <v>1202</v>
      </c>
      <c r="B575" s="112" t="s">
        <v>1202</v>
      </c>
      <c r="C575" s="120" t="s">
        <v>2962</v>
      </c>
      <c r="D575" s="21"/>
      <c r="E575" s="61" t="s">
        <v>54</v>
      </c>
      <c r="F575" s="120" t="s">
        <v>2963</v>
      </c>
      <c r="G575" s="120" t="s">
        <v>61</v>
      </c>
      <c r="H575" s="112" t="s">
        <v>2964</v>
      </c>
      <c r="I575" s="342">
        <v>39960.5</v>
      </c>
      <c r="J575" s="173" t="s">
        <v>57</v>
      </c>
      <c r="K575" s="173" t="s">
        <v>79</v>
      </c>
      <c r="L575" s="173" t="s">
        <v>2965</v>
      </c>
      <c r="M575" s="28" t="s">
        <v>67</v>
      </c>
      <c r="N575" s="27">
        <v>39960.5</v>
      </c>
      <c r="O575" s="28" t="s">
        <v>1197</v>
      </c>
      <c r="P575" s="376">
        <v>44927</v>
      </c>
    </row>
    <row r="576" spans="1:16" s="17" customFormat="1" ht="60" hidden="1">
      <c r="A576" s="112" t="s">
        <v>1206</v>
      </c>
      <c r="B576" s="112" t="s">
        <v>1206</v>
      </c>
      <c r="C576" s="100" t="s">
        <v>2966</v>
      </c>
      <c r="D576" s="100"/>
      <c r="E576" s="61" t="s">
        <v>425</v>
      </c>
      <c r="F576" s="100" t="s">
        <v>2967</v>
      </c>
      <c r="G576" s="120" t="s">
        <v>61</v>
      </c>
      <c r="H576" s="102">
        <v>6</v>
      </c>
      <c r="I576" s="326">
        <v>3222</v>
      </c>
      <c r="J576" s="28" t="s">
        <v>62</v>
      </c>
      <c r="K576" s="28" t="s">
        <v>79</v>
      </c>
      <c r="L576" s="164" t="s">
        <v>2968</v>
      </c>
      <c r="M576" s="28" t="s">
        <v>67</v>
      </c>
      <c r="N576" s="27">
        <v>3222</v>
      </c>
      <c r="O576" s="28" t="s">
        <v>1197</v>
      </c>
      <c r="P576" s="376">
        <v>44927</v>
      </c>
    </row>
    <row r="577" spans="1:16" s="17" customFormat="1" ht="210" hidden="1">
      <c r="A577" s="112" t="s">
        <v>1202</v>
      </c>
      <c r="B577" s="112" t="s">
        <v>1202</v>
      </c>
      <c r="C577" s="100" t="s">
        <v>2966</v>
      </c>
      <c r="D577" s="100"/>
      <c r="E577" s="61" t="s">
        <v>425</v>
      </c>
      <c r="F577" s="100" t="s">
        <v>2969</v>
      </c>
      <c r="G577" s="120" t="s">
        <v>61</v>
      </c>
      <c r="H577" s="102">
        <v>189</v>
      </c>
      <c r="I577" s="326">
        <v>18333</v>
      </c>
      <c r="J577" s="28" t="s">
        <v>57</v>
      </c>
      <c r="K577" s="28" t="s">
        <v>79</v>
      </c>
      <c r="L577" s="164" t="s">
        <v>2970</v>
      </c>
      <c r="M577" s="28" t="s">
        <v>67</v>
      </c>
      <c r="N577" s="27">
        <v>18333</v>
      </c>
      <c r="O577" s="28" t="s">
        <v>1197</v>
      </c>
      <c r="P577" s="376">
        <v>44927</v>
      </c>
    </row>
    <row r="578" spans="1:16" s="17" customFormat="1" ht="180" hidden="1">
      <c r="A578" s="112" t="s">
        <v>1202</v>
      </c>
      <c r="B578" s="112" t="s">
        <v>1202</v>
      </c>
      <c r="C578" s="100" t="s">
        <v>2966</v>
      </c>
      <c r="D578" s="100"/>
      <c r="E578" s="61" t="s">
        <v>425</v>
      </c>
      <c r="F578" s="100" t="s">
        <v>2971</v>
      </c>
      <c r="G578" s="120" t="s">
        <v>61</v>
      </c>
      <c r="H578" s="102">
        <v>300</v>
      </c>
      <c r="I578" s="326">
        <v>8550</v>
      </c>
      <c r="J578" s="164" t="s">
        <v>57</v>
      </c>
      <c r="K578" s="164" t="s">
        <v>79</v>
      </c>
      <c r="L578" s="164" t="s">
        <v>2972</v>
      </c>
      <c r="M578" s="28" t="s">
        <v>67</v>
      </c>
      <c r="N578" s="27">
        <v>44750</v>
      </c>
      <c r="O578" s="28" t="s">
        <v>1197</v>
      </c>
      <c r="P578" s="376">
        <v>44927</v>
      </c>
    </row>
    <row r="579" spans="1:16" s="17" customFormat="1" ht="270" hidden="1">
      <c r="A579" s="112" t="s">
        <v>1202</v>
      </c>
      <c r="B579" s="112" t="s">
        <v>1202</v>
      </c>
      <c r="C579" s="100" t="s">
        <v>2973</v>
      </c>
      <c r="D579" s="100"/>
      <c r="E579" s="61" t="s">
        <v>54</v>
      </c>
      <c r="F579" s="100" t="s">
        <v>2974</v>
      </c>
      <c r="G579" s="120" t="s">
        <v>61</v>
      </c>
      <c r="H579" s="102">
        <v>1</v>
      </c>
      <c r="I579" s="345">
        <v>4841.95</v>
      </c>
      <c r="J579" s="164" t="s">
        <v>57</v>
      </c>
      <c r="K579" s="164" t="s">
        <v>79</v>
      </c>
      <c r="L579" s="164" t="s">
        <v>2975</v>
      </c>
      <c r="M579" s="28" t="s">
        <v>67</v>
      </c>
      <c r="N579" s="27">
        <v>4841.95</v>
      </c>
      <c r="O579" s="28" t="s">
        <v>1197</v>
      </c>
      <c r="P579" s="376">
        <v>44927</v>
      </c>
    </row>
    <row r="580" spans="1:16" s="17" customFormat="1" ht="135" hidden="1">
      <c r="A580" s="112" t="s">
        <v>1202</v>
      </c>
      <c r="B580" s="112" t="s">
        <v>1202</v>
      </c>
      <c r="C580" s="100" t="s">
        <v>2976</v>
      </c>
      <c r="D580" s="100"/>
      <c r="E580" s="61" t="s">
        <v>425</v>
      </c>
      <c r="F580" s="100" t="s">
        <v>2977</v>
      </c>
      <c r="G580" s="120" t="s">
        <v>61</v>
      </c>
      <c r="H580" s="102">
        <v>1</v>
      </c>
      <c r="I580" s="326">
        <v>350</v>
      </c>
      <c r="J580" s="28" t="s">
        <v>57</v>
      </c>
      <c r="K580" s="28" t="s">
        <v>474</v>
      </c>
      <c r="L580" s="164" t="s">
        <v>2978</v>
      </c>
      <c r="M580" s="28" t="s">
        <v>67</v>
      </c>
      <c r="N580" s="27">
        <v>350</v>
      </c>
      <c r="O580" s="28" t="s">
        <v>1197</v>
      </c>
      <c r="P580" s="376">
        <v>44927</v>
      </c>
    </row>
    <row r="581" spans="1:16" s="17" customFormat="1" ht="60" hidden="1">
      <c r="A581" s="112" t="s">
        <v>2167</v>
      </c>
      <c r="B581" s="169" t="s">
        <v>2167</v>
      </c>
      <c r="C581" s="100" t="s">
        <v>2979</v>
      </c>
      <c r="D581" s="100"/>
      <c r="E581" s="61" t="s">
        <v>425</v>
      </c>
      <c r="F581" s="100" t="s">
        <v>2980</v>
      </c>
      <c r="G581" s="120" t="s">
        <v>61</v>
      </c>
      <c r="H581" s="102">
        <v>2</v>
      </c>
      <c r="I581" s="326">
        <v>580</v>
      </c>
      <c r="J581" s="28" t="s">
        <v>62</v>
      </c>
      <c r="K581" s="28" t="s">
        <v>474</v>
      </c>
      <c r="L581" s="164" t="s">
        <v>2981</v>
      </c>
      <c r="M581" s="28" t="s">
        <v>67</v>
      </c>
      <c r="N581" s="27">
        <v>580</v>
      </c>
      <c r="O581" s="28" t="s">
        <v>1197</v>
      </c>
      <c r="P581" s="376">
        <v>44927</v>
      </c>
    </row>
    <row r="582" spans="1:16" s="17" customFormat="1" ht="135" hidden="1">
      <c r="A582" s="112" t="s">
        <v>1601</v>
      </c>
      <c r="B582" s="112" t="s">
        <v>1601</v>
      </c>
      <c r="C582" s="100" t="s">
        <v>2982</v>
      </c>
      <c r="D582" s="100"/>
      <c r="E582" s="61" t="s">
        <v>54</v>
      </c>
      <c r="F582" s="100" t="s">
        <v>2983</v>
      </c>
      <c r="G582" s="120" t="s">
        <v>61</v>
      </c>
      <c r="H582" s="102">
        <v>1</v>
      </c>
      <c r="I582" s="326">
        <v>45078.3</v>
      </c>
      <c r="J582" s="28" t="s">
        <v>62</v>
      </c>
      <c r="K582" s="28" t="s">
        <v>79</v>
      </c>
      <c r="L582" s="164" t="s">
        <v>2984</v>
      </c>
      <c r="M582" s="28" t="s">
        <v>67</v>
      </c>
      <c r="N582" s="27">
        <v>45078.3</v>
      </c>
      <c r="O582" s="28" t="s">
        <v>1197</v>
      </c>
      <c r="P582" s="376">
        <v>44927</v>
      </c>
    </row>
    <row r="583" spans="1:16" s="17" customFormat="1" ht="150" hidden="1">
      <c r="A583" s="112" t="s">
        <v>1601</v>
      </c>
      <c r="B583" s="112" t="s">
        <v>1601</v>
      </c>
      <c r="C583" s="100" t="s">
        <v>2985</v>
      </c>
      <c r="D583" s="100"/>
      <c r="E583" s="61" t="s">
        <v>425</v>
      </c>
      <c r="F583" s="100" t="s">
        <v>2986</v>
      </c>
      <c r="G583" s="120" t="s">
        <v>61</v>
      </c>
      <c r="H583" s="102">
        <v>3</v>
      </c>
      <c r="I583" s="326">
        <v>2884.32</v>
      </c>
      <c r="J583" s="28" t="s">
        <v>62</v>
      </c>
      <c r="K583" s="28" t="s">
        <v>79</v>
      </c>
      <c r="L583" s="164" t="s">
        <v>2987</v>
      </c>
      <c r="M583" s="28" t="s">
        <v>67</v>
      </c>
      <c r="N583" s="27">
        <v>2884.32</v>
      </c>
      <c r="O583" s="28" t="s">
        <v>1197</v>
      </c>
      <c r="P583" s="376">
        <v>44927</v>
      </c>
    </row>
    <row r="584" spans="1:16" s="17" customFormat="1" ht="270" hidden="1">
      <c r="A584" s="112" t="s">
        <v>1202</v>
      </c>
      <c r="B584" s="112" t="s">
        <v>1202</v>
      </c>
      <c r="C584" s="100" t="s">
        <v>2988</v>
      </c>
      <c r="D584" s="100"/>
      <c r="E584" s="176" t="s">
        <v>315</v>
      </c>
      <c r="F584" s="100" t="s">
        <v>2989</v>
      </c>
      <c r="G584" s="120" t="s">
        <v>107</v>
      </c>
      <c r="H584" s="102">
        <v>1</v>
      </c>
      <c r="I584" s="326">
        <v>44170</v>
      </c>
      <c r="J584" s="164" t="s">
        <v>57</v>
      </c>
      <c r="K584" s="164" t="s">
        <v>79</v>
      </c>
      <c r="L584" s="164" t="s">
        <v>2990</v>
      </c>
      <c r="M584" s="28" t="s">
        <v>67</v>
      </c>
      <c r="N584" s="27">
        <v>44170</v>
      </c>
      <c r="O584" s="28" t="s">
        <v>1197</v>
      </c>
      <c r="P584" s="376">
        <v>44927</v>
      </c>
    </row>
    <row r="585" spans="1:16" s="17" customFormat="1" ht="135" hidden="1">
      <c r="A585" s="112" t="s">
        <v>1202</v>
      </c>
      <c r="B585" s="112" t="s">
        <v>1202</v>
      </c>
      <c r="C585" s="100" t="s">
        <v>2991</v>
      </c>
      <c r="D585" s="100"/>
      <c r="E585" s="61" t="s">
        <v>315</v>
      </c>
      <c r="F585" s="100" t="s">
        <v>2992</v>
      </c>
      <c r="G585" s="120" t="s">
        <v>61</v>
      </c>
      <c r="H585" s="102">
        <v>4</v>
      </c>
      <c r="I585" s="326">
        <v>3120</v>
      </c>
      <c r="J585" s="173" t="s">
        <v>57</v>
      </c>
      <c r="K585" s="173" t="s">
        <v>79</v>
      </c>
      <c r="L585" s="173" t="s">
        <v>2993</v>
      </c>
      <c r="M585" s="28" t="s">
        <v>67</v>
      </c>
      <c r="N585" s="27">
        <v>3120</v>
      </c>
      <c r="O585" s="28" t="s">
        <v>1197</v>
      </c>
      <c r="P585" s="376">
        <v>44927</v>
      </c>
    </row>
    <row r="586" spans="1:16" s="17" customFormat="1" ht="120" hidden="1">
      <c r="A586" s="112" t="s">
        <v>1202</v>
      </c>
      <c r="B586" s="112" t="s">
        <v>1202</v>
      </c>
      <c r="C586" s="100" t="s">
        <v>2994</v>
      </c>
      <c r="D586" s="100"/>
      <c r="E586" s="61" t="s">
        <v>736</v>
      </c>
      <c r="F586" s="100" t="s">
        <v>2995</v>
      </c>
      <c r="G586" s="120" t="s">
        <v>323</v>
      </c>
      <c r="H586" s="102">
        <v>1</v>
      </c>
      <c r="I586" s="345">
        <v>1698</v>
      </c>
      <c r="J586" s="164" t="s">
        <v>57</v>
      </c>
      <c r="K586" s="164" t="s">
        <v>79</v>
      </c>
      <c r="L586" s="164" t="s">
        <v>2996</v>
      </c>
      <c r="M586" s="28" t="s">
        <v>67</v>
      </c>
      <c r="N586" s="27">
        <v>1698</v>
      </c>
      <c r="O586" s="28" t="s">
        <v>1197</v>
      </c>
      <c r="P586" s="376">
        <v>44927</v>
      </c>
    </row>
    <row r="587" spans="1:16" s="17" customFormat="1" ht="60" hidden="1">
      <c r="A587" s="112" t="s">
        <v>1202</v>
      </c>
      <c r="B587" s="112" t="s">
        <v>1202</v>
      </c>
      <c r="C587" s="100" t="s">
        <v>2997</v>
      </c>
      <c r="D587" s="100">
        <v>4243</v>
      </c>
      <c r="E587" s="61" t="s">
        <v>315</v>
      </c>
      <c r="F587" s="100" t="s">
        <v>2841</v>
      </c>
      <c r="G587" s="120" t="s">
        <v>107</v>
      </c>
      <c r="H587" s="102" t="s">
        <v>2998</v>
      </c>
      <c r="I587" s="326">
        <v>14974</v>
      </c>
      <c r="J587" s="28" t="s">
        <v>57</v>
      </c>
      <c r="K587" s="28" t="s">
        <v>63</v>
      </c>
      <c r="L587" s="164" t="s">
        <v>2999</v>
      </c>
      <c r="M587" s="28" t="s">
        <v>67</v>
      </c>
      <c r="N587" s="27">
        <v>16776</v>
      </c>
      <c r="O587" s="28" t="s">
        <v>1197</v>
      </c>
      <c r="P587" s="376">
        <v>44927</v>
      </c>
    </row>
    <row r="588" spans="1:16" s="17" customFormat="1" ht="60" hidden="1">
      <c r="A588" s="112" t="s">
        <v>1202</v>
      </c>
      <c r="B588" s="112" t="s">
        <v>1202</v>
      </c>
      <c r="C588" s="100" t="s">
        <v>3000</v>
      </c>
      <c r="D588" s="100">
        <v>4243</v>
      </c>
      <c r="E588" s="61" t="s">
        <v>315</v>
      </c>
      <c r="F588" s="100" t="s">
        <v>2841</v>
      </c>
      <c r="G588" s="120" t="s">
        <v>107</v>
      </c>
      <c r="H588" s="102" t="s">
        <v>2998</v>
      </c>
      <c r="I588" s="326">
        <v>7093.44</v>
      </c>
      <c r="J588" s="28" t="s">
        <v>57</v>
      </c>
      <c r="K588" s="28" t="s">
        <v>63</v>
      </c>
      <c r="L588" s="164" t="s">
        <v>3001</v>
      </c>
      <c r="M588" s="28" t="s">
        <v>67</v>
      </c>
      <c r="N588" s="27">
        <v>7093.44</v>
      </c>
      <c r="O588" s="28" t="s">
        <v>1197</v>
      </c>
      <c r="P588" s="376">
        <v>44927</v>
      </c>
    </row>
    <row r="589" spans="1:16" s="17" customFormat="1" ht="60" hidden="1">
      <c r="A589" s="112" t="s">
        <v>1202</v>
      </c>
      <c r="B589" s="112" t="s">
        <v>1202</v>
      </c>
      <c r="C589" s="100" t="s">
        <v>3002</v>
      </c>
      <c r="D589" s="100">
        <v>4243</v>
      </c>
      <c r="E589" s="61" t="s">
        <v>315</v>
      </c>
      <c r="F589" s="100" t="s">
        <v>2841</v>
      </c>
      <c r="G589" s="120" t="s">
        <v>107</v>
      </c>
      <c r="H589" s="102" t="s">
        <v>2998</v>
      </c>
      <c r="I589" s="326">
        <v>10007</v>
      </c>
      <c r="J589" s="28" t="s">
        <v>57</v>
      </c>
      <c r="K589" s="28" t="s">
        <v>63</v>
      </c>
      <c r="L589" s="164" t="s">
        <v>3003</v>
      </c>
      <c r="M589" s="28" t="s">
        <v>67</v>
      </c>
      <c r="N589" s="27">
        <v>10007</v>
      </c>
      <c r="O589" s="28" t="s">
        <v>1197</v>
      </c>
      <c r="P589" s="376">
        <v>44927</v>
      </c>
    </row>
    <row r="590" spans="1:16" s="17" customFormat="1" ht="60" hidden="1">
      <c r="A590" s="112" t="s">
        <v>1202</v>
      </c>
      <c r="B590" s="112" t="s">
        <v>1202</v>
      </c>
      <c r="C590" s="120" t="s">
        <v>3004</v>
      </c>
      <c r="D590" s="120">
        <v>4243</v>
      </c>
      <c r="E590" s="61" t="s">
        <v>315</v>
      </c>
      <c r="F590" s="120" t="s">
        <v>2841</v>
      </c>
      <c r="G590" s="120" t="s">
        <v>107</v>
      </c>
      <c r="H590" s="102" t="s">
        <v>2998</v>
      </c>
      <c r="I590" s="344">
        <v>15289</v>
      </c>
      <c r="J590" s="283" t="s">
        <v>57</v>
      </c>
      <c r="K590" s="283" t="s">
        <v>63</v>
      </c>
      <c r="L590" s="164" t="s">
        <v>3005</v>
      </c>
      <c r="M590" s="28" t="s">
        <v>67</v>
      </c>
      <c r="N590" s="27">
        <v>16359.23</v>
      </c>
      <c r="O590" s="28" t="s">
        <v>1197</v>
      </c>
      <c r="P590" s="376">
        <v>44927</v>
      </c>
    </row>
    <row r="591" spans="1:16" s="17" customFormat="1" ht="60" hidden="1">
      <c r="A591" s="112" t="s">
        <v>1202</v>
      </c>
      <c r="B591" s="112" t="s">
        <v>1202</v>
      </c>
      <c r="C591" s="100" t="s">
        <v>3006</v>
      </c>
      <c r="D591" s="100">
        <v>4243</v>
      </c>
      <c r="E591" s="61" t="s">
        <v>315</v>
      </c>
      <c r="F591" s="100" t="s">
        <v>2841</v>
      </c>
      <c r="G591" s="120" t="s">
        <v>107</v>
      </c>
      <c r="H591" s="102" t="s">
        <v>2998</v>
      </c>
      <c r="I591" s="326">
        <v>1040</v>
      </c>
      <c r="J591" s="28" t="s">
        <v>57</v>
      </c>
      <c r="K591" s="28" t="s">
        <v>63</v>
      </c>
      <c r="L591" s="164" t="s">
        <v>3007</v>
      </c>
      <c r="M591" s="28" t="s">
        <v>67</v>
      </c>
      <c r="N591" s="27">
        <v>1040</v>
      </c>
      <c r="O591" s="28" t="s">
        <v>1197</v>
      </c>
      <c r="P591" s="376">
        <v>44927</v>
      </c>
    </row>
    <row r="592" spans="1:16" s="17" customFormat="1" ht="195" hidden="1">
      <c r="A592" s="112" t="s">
        <v>1202</v>
      </c>
      <c r="B592" s="112" t="s">
        <v>1202</v>
      </c>
      <c r="C592" s="136" t="s">
        <v>3008</v>
      </c>
      <c r="D592" s="20"/>
      <c r="E592" s="61" t="s">
        <v>315</v>
      </c>
      <c r="F592" s="21" t="s">
        <v>3009</v>
      </c>
      <c r="G592" s="120" t="s">
        <v>107</v>
      </c>
      <c r="H592" s="26" t="s">
        <v>3010</v>
      </c>
      <c r="I592" s="326">
        <v>1484</v>
      </c>
      <c r="J592" s="164" t="s">
        <v>57</v>
      </c>
      <c r="K592" s="28" t="s">
        <v>79</v>
      </c>
      <c r="L592" s="319" t="s">
        <v>3011</v>
      </c>
      <c r="M592" s="28" t="s">
        <v>67</v>
      </c>
      <c r="N592" s="27">
        <v>1484</v>
      </c>
      <c r="O592" s="28" t="s">
        <v>1197</v>
      </c>
      <c r="P592" s="376">
        <v>44927</v>
      </c>
    </row>
    <row r="593" spans="1:16" s="17" customFormat="1" ht="165" hidden="1">
      <c r="A593" s="112" t="s">
        <v>1202</v>
      </c>
      <c r="B593" s="112" t="s">
        <v>1202</v>
      </c>
      <c r="C593" s="100" t="s">
        <v>3012</v>
      </c>
      <c r="D593" s="100"/>
      <c r="E593" s="61" t="s">
        <v>315</v>
      </c>
      <c r="F593" s="100" t="s">
        <v>3013</v>
      </c>
      <c r="G593" s="120" t="s">
        <v>61</v>
      </c>
      <c r="H593" s="102" t="s">
        <v>3014</v>
      </c>
      <c r="I593" s="326">
        <v>476</v>
      </c>
      <c r="J593" s="173" t="s">
        <v>57</v>
      </c>
      <c r="K593" s="173" t="s">
        <v>79</v>
      </c>
      <c r="L593" s="173" t="s">
        <v>3015</v>
      </c>
      <c r="M593" s="28" t="s">
        <v>67</v>
      </c>
      <c r="N593" s="27">
        <v>476</v>
      </c>
      <c r="O593" s="28" t="s">
        <v>1197</v>
      </c>
      <c r="P593" s="376">
        <v>44927</v>
      </c>
    </row>
    <row r="594" spans="1:16" s="17" customFormat="1" ht="60" hidden="1">
      <c r="A594" s="112" t="s">
        <v>1202</v>
      </c>
      <c r="B594" s="112" t="s">
        <v>1202</v>
      </c>
      <c r="C594" s="100" t="s">
        <v>3016</v>
      </c>
      <c r="D594" s="100">
        <v>4243</v>
      </c>
      <c r="E594" s="61" t="s">
        <v>315</v>
      </c>
      <c r="F594" s="100" t="s">
        <v>2841</v>
      </c>
      <c r="G594" s="120" t="s">
        <v>107</v>
      </c>
      <c r="H594" s="102" t="s">
        <v>2998</v>
      </c>
      <c r="I594" s="326">
        <v>1689.8</v>
      </c>
      <c r="J594" s="28" t="s">
        <v>57</v>
      </c>
      <c r="K594" s="28" t="s">
        <v>63</v>
      </c>
      <c r="L594" s="164" t="s">
        <v>152</v>
      </c>
      <c r="M594" s="28" t="s">
        <v>153</v>
      </c>
      <c r="N594" s="27"/>
      <c r="O594" s="28" t="s">
        <v>1197</v>
      </c>
      <c r="P594" s="376">
        <v>44927</v>
      </c>
    </row>
    <row r="595" spans="1:16" s="17" customFormat="1" ht="60" hidden="1">
      <c r="A595" s="112" t="s">
        <v>1202</v>
      </c>
      <c r="B595" s="112" t="s">
        <v>1202</v>
      </c>
      <c r="C595" s="100" t="s">
        <v>3017</v>
      </c>
      <c r="D595" s="100">
        <v>4243</v>
      </c>
      <c r="E595" s="61" t="s">
        <v>315</v>
      </c>
      <c r="F595" s="100" t="s">
        <v>2841</v>
      </c>
      <c r="G595" s="120" t="s">
        <v>107</v>
      </c>
      <c r="H595" s="102" t="s">
        <v>2998</v>
      </c>
      <c r="I595" s="326">
        <v>904.4</v>
      </c>
      <c r="J595" s="28" t="s">
        <v>57</v>
      </c>
      <c r="K595" s="28" t="s">
        <v>63</v>
      </c>
      <c r="L595" s="164" t="s">
        <v>152</v>
      </c>
      <c r="M595" s="28" t="s">
        <v>153</v>
      </c>
      <c r="N595" s="27"/>
      <c r="O595" s="28" t="s">
        <v>1197</v>
      </c>
      <c r="P595" s="376">
        <v>44927</v>
      </c>
    </row>
    <row r="596" spans="1:16" s="17" customFormat="1" ht="60" hidden="1">
      <c r="A596" s="112" t="s">
        <v>1202</v>
      </c>
      <c r="B596" s="112" t="s">
        <v>1202</v>
      </c>
      <c r="C596" s="100" t="s">
        <v>3018</v>
      </c>
      <c r="D596" s="100">
        <v>4243</v>
      </c>
      <c r="E596" s="61" t="s">
        <v>315</v>
      </c>
      <c r="F596" s="100" t="s">
        <v>2841</v>
      </c>
      <c r="G596" s="120" t="s">
        <v>107</v>
      </c>
      <c r="H596" s="102" t="s">
        <v>2998</v>
      </c>
      <c r="I596" s="326">
        <v>5918.7</v>
      </c>
      <c r="J596" s="28" t="s">
        <v>57</v>
      </c>
      <c r="K596" s="28" t="s">
        <v>63</v>
      </c>
      <c r="L596" s="164" t="s">
        <v>3019</v>
      </c>
      <c r="M596" s="28" t="s">
        <v>67</v>
      </c>
      <c r="N596" s="27">
        <v>6737.7</v>
      </c>
      <c r="O596" s="28" t="s">
        <v>1197</v>
      </c>
      <c r="P596" s="376">
        <v>44927</v>
      </c>
    </row>
    <row r="597" spans="1:16" s="17" customFormat="1" ht="60" hidden="1">
      <c r="A597" s="112" t="s">
        <v>1202</v>
      </c>
      <c r="B597" s="112" t="s">
        <v>1202</v>
      </c>
      <c r="C597" s="100" t="s">
        <v>3020</v>
      </c>
      <c r="D597" s="100">
        <v>4243</v>
      </c>
      <c r="E597" s="61" t="s">
        <v>315</v>
      </c>
      <c r="F597" s="100" t="s">
        <v>2841</v>
      </c>
      <c r="G597" s="120" t="s">
        <v>107</v>
      </c>
      <c r="H597" s="102" t="s">
        <v>2998</v>
      </c>
      <c r="I597" s="326">
        <v>3120</v>
      </c>
      <c r="J597" s="28" t="s">
        <v>57</v>
      </c>
      <c r="K597" s="28" t="s">
        <v>63</v>
      </c>
      <c r="L597" s="164" t="s">
        <v>152</v>
      </c>
      <c r="M597" s="28" t="s">
        <v>153</v>
      </c>
      <c r="N597" s="27"/>
      <c r="O597" s="28" t="s">
        <v>1197</v>
      </c>
      <c r="P597" s="376">
        <v>44927</v>
      </c>
    </row>
    <row r="598" spans="1:16" s="17" customFormat="1" ht="75" hidden="1">
      <c r="A598" s="112" t="s">
        <v>1202</v>
      </c>
      <c r="B598" s="112" t="s">
        <v>1202</v>
      </c>
      <c r="C598" s="136" t="s">
        <v>3021</v>
      </c>
      <c r="D598" s="21"/>
      <c r="E598" s="61" t="s">
        <v>425</v>
      </c>
      <c r="F598" s="136" t="s">
        <v>3022</v>
      </c>
      <c r="G598" s="120" t="s">
        <v>61</v>
      </c>
      <c r="H598" s="167" t="s">
        <v>3023</v>
      </c>
      <c r="I598" s="341">
        <v>46640</v>
      </c>
      <c r="J598" s="164" t="s">
        <v>57</v>
      </c>
      <c r="K598" s="28" t="s">
        <v>79</v>
      </c>
      <c r="L598" s="28" t="s">
        <v>3024</v>
      </c>
      <c r="M598" s="28" t="s">
        <v>67</v>
      </c>
      <c r="N598" s="27">
        <v>46640</v>
      </c>
      <c r="O598" s="28" t="s">
        <v>1197</v>
      </c>
      <c r="P598" s="376">
        <v>44927</v>
      </c>
    </row>
    <row r="599" spans="1:16" s="17" customFormat="1" ht="285" hidden="1">
      <c r="A599" s="112" t="s">
        <v>1202</v>
      </c>
      <c r="B599" s="112" t="s">
        <v>1202</v>
      </c>
      <c r="C599" s="100" t="s">
        <v>3025</v>
      </c>
      <c r="D599" s="100"/>
      <c r="E599" s="61" t="s">
        <v>425</v>
      </c>
      <c r="F599" s="100" t="s">
        <v>3026</v>
      </c>
      <c r="G599" s="120" t="s">
        <v>61</v>
      </c>
      <c r="H599" s="102">
        <v>2</v>
      </c>
      <c r="I599" s="326">
        <v>35000</v>
      </c>
      <c r="J599" s="28" t="s">
        <v>57</v>
      </c>
      <c r="K599" s="28" t="s">
        <v>79</v>
      </c>
      <c r="L599" s="164" t="s">
        <v>3027</v>
      </c>
      <c r="M599" s="28" t="s">
        <v>67</v>
      </c>
      <c r="N599" s="27">
        <v>35000</v>
      </c>
      <c r="O599" s="28" t="s">
        <v>1197</v>
      </c>
      <c r="P599" s="376">
        <v>44927</v>
      </c>
    </row>
    <row r="600" spans="1:16" s="17" customFormat="1" ht="165" hidden="1">
      <c r="A600" s="112" t="s">
        <v>1202</v>
      </c>
      <c r="B600" s="112" t="s">
        <v>1202</v>
      </c>
      <c r="C600" s="136" t="s">
        <v>3028</v>
      </c>
      <c r="D600" s="21"/>
      <c r="E600" s="61" t="s">
        <v>425</v>
      </c>
      <c r="F600" s="97" t="s">
        <v>3029</v>
      </c>
      <c r="G600" s="120" t="s">
        <v>61</v>
      </c>
      <c r="H600" s="167">
        <v>1</v>
      </c>
      <c r="I600" s="341">
        <v>7000</v>
      </c>
      <c r="J600" s="164" t="s">
        <v>57</v>
      </c>
      <c r="K600" s="28" t="s">
        <v>79</v>
      </c>
      <c r="L600" s="28" t="s">
        <v>3030</v>
      </c>
      <c r="M600" s="28" t="s">
        <v>67</v>
      </c>
      <c r="N600" s="27">
        <v>7000</v>
      </c>
      <c r="O600" s="28" t="s">
        <v>1197</v>
      </c>
      <c r="P600" s="376">
        <v>44927</v>
      </c>
    </row>
    <row r="601" spans="1:16" s="17" customFormat="1" ht="225" hidden="1">
      <c r="A601" s="112" t="s">
        <v>1202</v>
      </c>
      <c r="B601" s="112" t="s">
        <v>1202</v>
      </c>
      <c r="C601" s="100" t="s">
        <v>3031</v>
      </c>
      <c r="D601" s="100"/>
      <c r="E601" s="61" t="s">
        <v>425</v>
      </c>
      <c r="F601" s="100" t="s">
        <v>3032</v>
      </c>
      <c r="G601" s="120" t="s">
        <v>61</v>
      </c>
      <c r="H601" s="102">
        <v>173</v>
      </c>
      <c r="I601" s="326">
        <v>12071.6</v>
      </c>
      <c r="J601" s="28" t="s">
        <v>57</v>
      </c>
      <c r="K601" s="28" t="s">
        <v>79</v>
      </c>
      <c r="L601" s="164" t="s">
        <v>3033</v>
      </c>
      <c r="M601" s="28" t="s">
        <v>67</v>
      </c>
      <c r="N601" s="27">
        <v>12071.6</v>
      </c>
      <c r="O601" s="28" t="s">
        <v>1197</v>
      </c>
      <c r="P601" s="376">
        <v>44927</v>
      </c>
    </row>
    <row r="602" spans="1:16" s="17" customFormat="1" ht="90" hidden="1">
      <c r="A602" s="112" t="s">
        <v>1202</v>
      </c>
      <c r="B602" s="112" t="s">
        <v>1202</v>
      </c>
      <c r="C602" s="100" t="s">
        <v>3034</v>
      </c>
      <c r="D602" s="100"/>
      <c r="E602" s="61" t="s">
        <v>425</v>
      </c>
      <c r="F602" s="100" t="s">
        <v>3035</v>
      </c>
      <c r="G602" s="120" t="s">
        <v>61</v>
      </c>
      <c r="H602" s="102">
        <v>17</v>
      </c>
      <c r="I602" s="326">
        <v>722.5</v>
      </c>
      <c r="J602" s="164" t="s">
        <v>57</v>
      </c>
      <c r="K602" s="164" t="s">
        <v>79</v>
      </c>
      <c r="L602" s="164" t="s">
        <v>3036</v>
      </c>
      <c r="M602" s="28" t="s">
        <v>67</v>
      </c>
      <c r="N602" s="27">
        <v>722.5</v>
      </c>
      <c r="O602" s="28" t="s">
        <v>1197</v>
      </c>
      <c r="P602" s="376">
        <v>44927</v>
      </c>
    </row>
    <row r="603" spans="1:16" s="17" customFormat="1" ht="330" hidden="1">
      <c r="A603" s="112" t="s">
        <v>1202</v>
      </c>
      <c r="B603" s="112" t="s">
        <v>1202</v>
      </c>
      <c r="C603" s="120" t="s">
        <v>3034</v>
      </c>
      <c r="D603" s="120"/>
      <c r="E603" s="166" t="s">
        <v>425</v>
      </c>
      <c r="F603" s="120" t="s">
        <v>3037</v>
      </c>
      <c r="G603" s="120" t="s">
        <v>61</v>
      </c>
      <c r="H603" s="102">
        <v>17</v>
      </c>
      <c r="I603" s="342">
        <v>722.5</v>
      </c>
      <c r="J603" s="164" t="s">
        <v>57</v>
      </c>
      <c r="K603" s="28" t="s">
        <v>79</v>
      </c>
      <c r="L603" s="173" t="s">
        <v>3036</v>
      </c>
      <c r="M603" s="28" t="s">
        <v>67</v>
      </c>
      <c r="N603" s="27">
        <v>722.5</v>
      </c>
      <c r="O603" s="28" t="s">
        <v>1197</v>
      </c>
      <c r="P603" s="376">
        <v>44927</v>
      </c>
    </row>
    <row r="604" spans="1:16" s="17" customFormat="1" ht="195" hidden="1">
      <c r="A604" s="112" t="s">
        <v>1202</v>
      </c>
      <c r="B604" s="112" t="s">
        <v>1202</v>
      </c>
      <c r="C604" s="100" t="s">
        <v>3038</v>
      </c>
      <c r="D604" s="100"/>
      <c r="E604" s="61" t="s">
        <v>425</v>
      </c>
      <c r="F604" s="100" t="s">
        <v>3039</v>
      </c>
      <c r="G604" s="120" t="s">
        <v>61</v>
      </c>
      <c r="H604" s="102" t="s">
        <v>3040</v>
      </c>
      <c r="I604" s="326">
        <v>1955</v>
      </c>
      <c r="J604" s="28" t="s">
        <v>57</v>
      </c>
      <c r="K604" s="28" t="s">
        <v>474</v>
      </c>
      <c r="L604" s="164" t="s">
        <v>3041</v>
      </c>
      <c r="M604" s="28" t="s">
        <v>67</v>
      </c>
      <c r="N604" s="27">
        <v>1955</v>
      </c>
      <c r="O604" s="28" t="s">
        <v>1197</v>
      </c>
      <c r="P604" s="376">
        <v>44927</v>
      </c>
    </row>
    <row r="605" spans="1:16" s="17" customFormat="1" ht="60" hidden="1">
      <c r="A605" s="112" t="s">
        <v>3042</v>
      </c>
      <c r="B605" s="112" t="s">
        <v>3042</v>
      </c>
      <c r="C605" s="100" t="s">
        <v>3043</v>
      </c>
      <c r="D605" s="100"/>
      <c r="E605" s="61" t="s">
        <v>369</v>
      </c>
      <c r="F605" s="100" t="s">
        <v>3044</v>
      </c>
      <c r="G605" s="120" t="s">
        <v>61</v>
      </c>
      <c r="H605" s="102">
        <v>1</v>
      </c>
      <c r="I605" s="326">
        <v>260</v>
      </c>
      <c r="J605" s="28" t="s">
        <v>62</v>
      </c>
      <c r="K605" s="28" t="s">
        <v>474</v>
      </c>
      <c r="L605" s="164" t="s">
        <v>3045</v>
      </c>
      <c r="M605" s="28" t="s">
        <v>67</v>
      </c>
      <c r="N605" s="27">
        <v>260</v>
      </c>
      <c r="O605" s="28" t="s">
        <v>1197</v>
      </c>
      <c r="P605" s="376">
        <v>44927</v>
      </c>
    </row>
    <row r="606" spans="1:16" s="17" customFormat="1" ht="75" hidden="1">
      <c r="A606" s="112" t="s">
        <v>1422</v>
      </c>
      <c r="B606" s="169" t="s">
        <v>1422</v>
      </c>
      <c r="C606" s="100" t="s">
        <v>3046</v>
      </c>
      <c r="D606" s="100"/>
      <c r="E606" s="61" t="s">
        <v>425</v>
      </c>
      <c r="F606" s="100" t="s">
        <v>3047</v>
      </c>
      <c r="G606" s="120" t="s">
        <v>61</v>
      </c>
      <c r="H606" s="102">
        <v>1</v>
      </c>
      <c r="I606" s="326">
        <v>180</v>
      </c>
      <c r="J606" s="28" t="s">
        <v>62</v>
      </c>
      <c r="K606" s="28" t="s">
        <v>79</v>
      </c>
      <c r="L606" s="164" t="s">
        <v>3048</v>
      </c>
      <c r="M606" s="28" t="s">
        <v>67</v>
      </c>
      <c r="N606" s="27">
        <v>180</v>
      </c>
      <c r="O606" s="28" t="s">
        <v>1197</v>
      </c>
      <c r="P606" s="376">
        <v>44927</v>
      </c>
    </row>
    <row r="607" spans="1:16" s="17" customFormat="1" ht="60" hidden="1">
      <c r="A607" s="112" t="s">
        <v>1590</v>
      </c>
      <c r="B607" s="112" t="s">
        <v>1590</v>
      </c>
      <c r="C607" s="100" t="s">
        <v>3049</v>
      </c>
      <c r="D607" s="100"/>
      <c r="E607" s="61" t="s">
        <v>92</v>
      </c>
      <c r="F607" s="100" t="s">
        <v>3050</v>
      </c>
      <c r="G607" s="120" t="s">
        <v>61</v>
      </c>
      <c r="H607" s="102">
        <v>1</v>
      </c>
      <c r="I607" s="326">
        <v>580</v>
      </c>
      <c r="J607" s="28" t="s">
        <v>62</v>
      </c>
      <c r="K607" s="28" t="s">
        <v>474</v>
      </c>
      <c r="L607" s="164" t="s">
        <v>3051</v>
      </c>
      <c r="M607" s="28" t="s">
        <v>67</v>
      </c>
      <c r="N607" s="27">
        <v>580</v>
      </c>
      <c r="O607" s="28" t="s">
        <v>1197</v>
      </c>
      <c r="P607" s="376">
        <v>44927</v>
      </c>
    </row>
    <row r="608" spans="1:16" s="17" customFormat="1" ht="75" hidden="1">
      <c r="A608" s="112" t="s">
        <v>1202</v>
      </c>
      <c r="B608" s="112" t="s">
        <v>1202</v>
      </c>
      <c r="C608" s="280" t="s">
        <v>3052</v>
      </c>
      <c r="D608" s="195"/>
      <c r="E608" s="61" t="s">
        <v>425</v>
      </c>
      <c r="F608" s="97" t="s">
        <v>3053</v>
      </c>
      <c r="G608" s="120" t="s">
        <v>61</v>
      </c>
      <c r="H608" s="167" t="s">
        <v>3023</v>
      </c>
      <c r="I608" s="341">
        <v>491.85</v>
      </c>
      <c r="J608" s="28" t="s">
        <v>62</v>
      </c>
      <c r="K608" s="28" t="s">
        <v>79</v>
      </c>
      <c r="L608" s="28" t="s">
        <v>3054</v>
      </c>
      <c r="M608" s="28" t="s">
        <v>67</v>
      </c>
      <c r="N608" s="27">
        <v>491.85</v>
      </c>
      <c r="O608" s="28" t="s">
        <v>1197</v>
      </c>
      <c r="P608" s="376">
        <v>44927</v>
      </c>
    </row>
    <row r="609" spans="1:16" s="17" customFormat="1" ht="75" hidden="1">
      <c r="A609" s="112" t="s">
        <v>1281</v>
      </c>
      <c r="B609" s="112" t="s">
        <v>1281</v>
      </c>
      <c r="C609" s="120" t="s">
        <v>3055</v>
      </c>
      <c r="D609" s="120"/>
      <c r="E609" s="61" t="s">
        <v>54</v>
      </c>
      <c r="F609" s="120" t="s">
        <v>3056</v>
      </c>
      <c r="G609" s="120" t="s">
        <v>61</v>
      </c>
      <c r="H609" s="102">
        <v>1</v>
      </c>
      <c r="I609" s="326">
        <v>3600</v>
      </c>
      <c r="J609" s="28" t="s">
        <v>62</v>
      </c>
      <c r="K609" s="173" t="s">
        <v>79</v>
      </c>
      <c r="L609" s="173" t="s">
        <v>3057</v>
      </c>
      <c r="M609" s="28" t="s">
        <v>67</v>
      </c>
      <c r="N609" s="27">
        <v>3600</v>
      </c>
      <c r="O609" s="28" t="s">
        <v>1197</v>
      </c>
      <c r="P609" s="376">
        <v>44927</v>
      </c>
    </row>
    <row r="610" spans="1:16" s="17" customFormat="1" ht="75" hidden="1">
      <c r="A610" s="112" t="s">
        <v>1311</v>
      </c>
      <c r="B610" s="169" t="s">
        <v>1311</v>
      </c>
      <c r="C610" s="120" t="s">
        <v>3058</v>
      </c>
      <c r="D610" s="21"/>
      <c r="E610" s="61" t="s">
        <v>525</v>
      </c>
      <c r="F610" s="120" t="s">
        <v>3059</v>
      </c>
      <c r="G610" s="120" t="s">
        <v>61</v>
      </c>
      <c r="H610" s="102">
        <v>18</v>
      </c>
      <c r="I610" s="326">
        <v>1659</v>
      </c>
      <c r="J610" s="28" t="s">
        <v>62</v>
      </c>
      <c r="K610" s="173" t="s">
        <v>79</v>
      </c>
      <c r="L610" s="173" t="s">
        <v>3060</v>
      </c>
      <c r="M610" s="28" t="s">
        <v>67</v>
      </c>
      <c r="N610" s="27">
        <v>1659</v>
      </c>
      <c r="O610" s="28" t="s">
        <v>1197</v>
      </c>
      <c r="P610" s="376">
        <v>44927</v>
      </c>
    </row>
    <row r="611" spans="1:16" s="17" customFormat="1" ht="75" hidden="1">
      <c r="A611" s="112" t="s">
        <v>2206</v>
      </c>
      <c r="B611" s="112" t="s">
        <v>2206</v>
      </c>
      <c r="C611" s="21" t="s">
        <v>3058</v>
      </c>
      <c r="D611" s="52"/>
      <c r="E611" s="61" t="s">
        <v>425</v>
      </c>
      <c r="F611" s="21" t="s">
        <v>3061</v>
      </c>
      <c r="G611" s="120" t="s">
        <v>61</v>
      </c>
      <c r="H611" s="102">
        <v>11</v>
      </c>
      <c r="I611" s="341">
        <v>1328.25</v>
      </c>
      <c r="J611" s="28" t="s">
        <v>62</v>
      </c>
      <c r="K611" s="28" t="s">
        <v>79</v>
      </c>
      <c r="L611" s="164" t="s">
        <v>3062</v>
      </c>
      <c r="M611" s="28" t="s">
        <v>67</v>
      </c>
      <c r="N611" s="27">
        <v>1328.25</v>
      </c>
      <c r="O611" s="28" t="s">
        <v>1197</v>
      </c>
      <c r="P611" s="376">
        <v>44927</v>
      </c>
    </row>
    <row r="612" spans="1:16" s="17" customFormat="1" ht="60" hidden="1">
      <c r="A612" s="112" t="s">
        <v>1198</v>
      </c>
      <c r="B612" s="169" t="s">
        <v>529</v>
      </c>
      <c r="C612" s="120" t="s">
        <v>3058</v>
      </c>
      <c r="D612" s="120">
        <v>5410</v>
      </c>
      <c r="E612" s="166" t="s">
        <v>525</v>
      </c>
      <c r="F612" s="120" t="s">
        <v>3063</v>
      </c>
      <c r="G612" s="120" t="s">
        <v>61</v>
      </c>
      <c r="H612" s="102">
        <v>5000</v>
      </c>
      <c r="I612" s="326">
        <v>54000</v>
      </c>
      <c r="J612" s="28" t="s">
        <v>62</v>
      </c>
      <c r="K612" s="173" t="s">
        <v>79</v>
      </c>
      <c r="L612" s="164" t="s">
        <v>152</v>
      </c>
      <c r="M612" s="28" t="s">
        <v>67</v>
      </c>
      <c r="N612" s="27"/>
      <c r="O612" s="28" t="s">
        <v>1197</v>
      </c>
      <c r="P612" s="376">
        <v>44927</v>
      </c>
    </row>
    <row r="613" spans="1:16" s="17" customFormat="1" ht="150" hidden="1">
      <c r="A613" s="112" t="s">
        <v>1202</v>
      </c>
      <c r="B613" s="112" t="s">
        <v>1202</v>
      </c>
      <c r="C613" s="120" t="s">
        <v>3058</v>
      </c>
      <c r="D613" s="21"/>
      <c r="E613" s="61" t="s">
        <v>525</v>
      </c>
      <c r="F613" s="21" t="s">
        <v>3064</v>
      </c>
      <c r="G613" s="120" t="s">
        <v>61</v>
      </c>
      <c r="H613" s="26" t="s">
        <v>3065</v>
      </c>
      <c r="I613" s="341">
        <v>7134.5</v>
      </c>
      <c r="J613" s="28" t="s">
        <v>62</v>
      </c>
      <c r="K613" s="28" t="s">
        <v>79</v>
      </c>
      <c r="L613" s="28" t="s">
        <v>3066</v>
      </c>
      <c r="M613" s="28" t="s">
        <v>67</v>
      </c>
      <c r="N613" s="27">
        <v>7134.5</v>
      </c>
      <c r="O613" s="28" t="s">
        <v>1197</v>
      </c>
      <c r="P613" s="376">
        <v>44927</v>
      </c>
    </row>
    <row r="614" spans="1:16" s="17" customFormat="1" ht="195" hidden="1">
      <c r="A614" s="112" t="s">
        <v>1202</v>
      </c>
      <c r="B614" s="112" t="s">
        <v>1202</v>
      </c>
      <c r="C614" s="120" t="s">
        <v>3058</v>
      </c>
      <c r="D614" s="100"/>
      <c r="E614" s="61" t="s">
        <v>425</v>
      </c>
      <c r="F614" s="100" t="s">
        <v>3067</v>
      </c>
      <c r="G614" s="120" t="s">
        <v>61</v>
      </c>
      <c r="H614" s="102">
        <v>2</v>
      </c>
      <c r="I614" s="326">
        <v>660</v>
      </c>
      <c r="J614" s="28" t="s">
        <v>62</v>
      </c>
      <c r="K614" s="28" t="s">
        <v>79</v>
      </c>
      <c r="L614" s="164" t="s">
        <v>3068</v>
      </c>
      <c r="M614" s="28" t="s">
        <v>67</v>
      </c>
      <c r="N614" s="27">
        <v>660</v>
      </c>
      <c r="O614" s="28" t="s">
        <v>1197</v>
      </c>
      <c r="P614" s="376">
        <v>44927</v>
      </c>
    </row>
    <row r="615" spans="1:16" s="17" customFormat="1" ht="105" hidden="1">
      <c r="A615" s="112" t="s">
        <v>1281</v>
      </c>
      <c r="B615" s="112" t="s">
        <v>1281</v>
      </c>
      <c r="C615" s="120" t="s">
        <v>3069</v>
      </c>
      <c r="D615" s="120"/>
      <c r="E615" s="61" t="s">
        <v>525</v>
      </c>
      <c r="F615" s="120" t="s">
        <v>3070</v>
      </c>
      <c r="G615" s="120" t="s">
        <v>61</v>
      </c>
      <c r="H615" s="102">
        <v>15</v>
      </c>
      <c r="I615" s="326">
        <v>3538</v>
      </c>
      <c r="J615" s="28" t="s">
        <v>62</v>
      </c>
      <c r="K615" s="173" t="s">
        <v>79</v>
      </c>
      <c r="L615" s="164" t="s">
        <v>3071</v>
      </c>
      <c r="M615" s="28" t="s">
        <v>67</v>
      </c>
      <c r="N615" s="27">
        <v>3538</v>
      </c>
      <c r="O615" s="28" t="s">
        <v>1197</v>
      </c>
      <c r="P615" s="376">
        <v>44927</v>
      </c>
    </row>
    <row r="616" spans="1:16" s="17" customFormat="1" ht="60" hidden="1">
      <c r="A616" s="112" t="s">
        <v>2045</v>
      </c>
      <c r="B616" s="112" t="s">
        <v>2045</v>
      </c>
      <c r="C616" s="100" t="s">
        <v>3072</v>
      </c>
      <c r="D616" s="100"/>
      <c r="E616" s="61" t="s">
        <v>525</v>
      </c>
      <c r="F616" s="100" t="s">
        <v>3073</v>
      </c>
      <c r="G616" s="120" t="s">
        <v>61</v>
      </c>
      <c r="H616" s="100">
        <v>10</v>
      </c>
      <c r="I616" s="326">
        <v>1060</v>
      </c>
      <c r="J616" s="28" t="s">
        <v>62</v>
      </c>
      <c r="K616" s="20" t="s">
        <v>474</v>
      </c>
      <c r="L616" s="164" t="s">
        <v>3074</v>
      </c>
      <c r="M616" s="28" t="s">
        <v>67</v>
      </c>
      <c r="N616" s="27">
        <v>1060</v>
      </c>
      <c r="O616" s="28" t="s">
        <v>1197</v>
      </c>
      <c r="P616" s="376">
        <v>44927</v>
      </c>
    </row>
    <row r="617" spans="1:16" s="17" customFormat="1" ht="105" hidden="1">
      <c r="A617" s="112" t="s">
        <v>2150</v>
      </c>
      <c r="B617" s="112" t="s">
        <v>2150</v>
      </c>
      <c r="C617" s="100" t="s">
        <v>3075</v>
      </c>
      <c r="D617" s="100"/>
      <c r="E617" s="61" t="s">
        <v>525</v>
      </c>
      <c r="F617" s="100" t="s">
        <v>3076</v>
      </c>
      <c r="G617" s="120" t="s">
        <v>61</v>
      </c>
      <c r="H617" s="102">
        <v>8</v>
      </c>
      <c r="I617" s="326">
        <v>810</v>
      </c>
      <c r="J617" s="28" t="s">
        <v>62</v>
      </c>
      <c r="K617" s="28" t="s">
        <v>79</v>
      </c>
      <c r="L617" s="164" t="s">
        <v>3077</v>
      </c>
      <c r="M617" s="28" t="s">
        <v>67</v>
      </c>
      <c r="N617" s="27">
        <v>810</v>
      </c>
      <c r="O617" s="28" t="s">
        <v>1197</v>
      </c>
      <c r="P617" s="376">
        <v>44927</v>
      </c>
    </row>
    <row r="618" spans="1:16" s="17" customFormat="1" ht="105" hidden="1">
      <c r="A618" s="112" t="s">
        <v>1407</v>
      </c>
      <c r="B618" s="112" t="s">
        <v>1407</v>
      </c>
      <c r="C618" s="100" t="s">
        <v>3075</v>
      </c>
      <c r="D618" s="100"/>
      <c r="E618" s="61" t="s">
        <v>525</v>
      </c>
      <c r="F618" s="100" t="s">
        <v>3078</v>
      </c>
      <c r="G618" s="120" t="s">
        <v>61</v>
      </c>
      <c r="H618" s="102">
        <v>29</v>
      </c>
      <c r="I618" s="326">
        <v>3152</v>
      </c>
      <c r="J618" s="28" t="s">
        <v>62</v>
      </c>
      <c r="K618" s="28" t="s">
        <v>79</v>
      </c>
      <c r="L618" s="164" t="s">
        <v>3079</v>
      </c>
      <c r="M618" s="28" t="s">
        <v>67</v>
      </c>
      <c r="N618" s="27">
        <v>488.5</v>
      </c>
      <c r="O618" s="28" t="s">
        <v>1197</v>
      </c>
      <c r="P618" s="376">
        <v>44927</v>
      </c>
    </row>
    <row r="619" spans="1:16" s="17" customFormat="1" ht="105" hidden="1">
      <c r="A619" s="112" t="s">
        <v>1738</v>
      </c>
      <c r="B619" s="112" t="s">
        <v>1738</v>
      </c>
      <c r="C619" s="100" t="s">
        <v>3075</v>
      </c>
      <c r="D619" s="100"/>
      <c r="E619" s="61" t="s">
        <v>525</v>
      </c>
      <c r="F619" s="100" t="s">
        <v>3080</v>
      </c>
      <c r="G619" s="120" t="s">
        <v>61</v>
      </c>
      <c r="H619" s="102">
        <v>12</v>
      </c>
      <c r="I619" s="326">
        <v>1235</v>
      </c>
      <c r="J619" s="28" t="s">
        <v>62</v>
      </c>
      <c r="K619" s="28" t="s">
        <v>79</v>
      </c>
      <c r="L619" s="164" t="s">
        <v>3081</v>
      </c>
      <c r="M619" s="28" t="s">
        <v>67</v>
      </c>
      <c r="N619" s="27">
        <v>1235</v>
      </c>
      <c r="O619" s="28" t="s">
        <v>1197</v>
      </c>
      <c r="P619" s="376">
        <v>44927</v>
      </c>
    </row>
    <row r="620" spans="1:16" s="17" customFormat="1" ht="60" hidden="1">
      <c r="A620" s="112" t="s">
        <v>1976</v>
      </c>
      <c r="B620" s="112" t="s">
        <v>1976</v>
      </c>
      <c r="C620" s="100" t="s">
        <v>3075</v>
      </c>
      <c r="D620" s="100"/>
      <c r="E620" s="61" t="s">
        <v>525</v>
      </c>
      <c r="F620" s="100" t="s">
        <v>3082</v>
      </c>
      <c r="G620" s="120" t="s">
        <v>61</v>
      </c>
      <c r="H620" s="102">
        <v>24</v>
      </c>
      <c r="I620" s="326">
        <v>4665</v>
      </c>
      <c r="J620" s="28" t="s">
        <v>62</v>
      </c>
      <c r="K620" s="28" t="s">
        <v>79</v>
      </c>
      <c r="L620" s="164" t="s">
        <v>3083</v>
      </c>
      <c r="M620" s="28" t="s">
        <v>67</v>
      </c>
      <c r="N620" s="27">
        <v>4665</v>
      </c>
      <c r="O620" s="28" t="s">
        <v>1197</v>
      </c>
      <c r="P620" s="376">
        <v>44927</v>
      </c>
    </row>
    <row r="621" spans="1:16" s="17" customFormat="1" ht="120" hidden="1">
      <c r="A621" s="112" t="s">
        <v>1601</v>
      </c>
      <c r="B621" s="112" t="s">
        <v>1601</v>
      </c>
      <c r="C621" s="100" t="s">
        <v>3075</v>
      </c>
      <c r="D621" s="100"/>
      <c r="E621" s="61" t="s">
        <v>525</v>
      </c>
      <c r="F621" s="100" t="s">
        <v>3084</v>
      </c>
      <c r="G621" s="120" t="s">
        <v>61</v>
      </c>
      <c r="H621" s="102">
        <v>20</v>
      </c>
      <c r="I621" s="326">
        <v>2925</v>
      </c>
      <c r="J621" s="28" t="s">
        <v>62</v>
      </c>
      <c r="K621" s="28" t="s">
        <v>79</v>
      </c>
      <c r="L621" s="164" t="s">
        <v>3085</v>
      </c>
      <c r="M621" s="28" t="s">
        <v>67</v>
      </c>
      <c r="N621" s="27">
        <v>2925</v>
      </c>
      <c r="O621" s="28" t="s">
        <v>1197</v>
      </c>
      <c r="P621" s="376">
        <v>44927</v>
      </c>
    </row>
    <row r="622" spans="1:16" s="17" customFormat="1" ht="75" hidden="1">
      <c r="A622" s="112" t="s">
        <v>1442</v>
      </c>
      <c r="B622" s="112" t="s">
        <v>1442</v>
      </c>
      <c r="C622" s="120" t="s">
        <v>3075</v>
      </c>
      <c r="D622" s="120"/>
      <c r="E622" s="61" t="s">
        <v>525</v>
      </c>
      <c r="F622" s="120" t="s">
        <v>3086</v>
      </c>
      <c r="G622" s="120" t="s">
        <v>61</v>
      </c>
      <c r="H622" s="102">
        <v>8</v>
      </c>
      <c r="I622" s="326">
        <v>1075</v>
      </c>
      <c r="J622" s="28" t="s">
        <v>62</v>
      </c>
      <c r="K622" s="173" t="s">
        <v>79</v>
      </c>
      <c r="L622" s="164" t="s">
        <v>3087</v>
      </c>
      <c r="M622" s="28" t="s">
        <v>67</v>
      </c>
      <c r="N622" s="27">
        <v>1075</v>
      </c>
      <c r="O622" s="28" t="s">
        <v>1197</v>
      </c>
      <c r="P622" s="376">
        <v>44927</v>
      </c>
    </row>
    <row r="623" spans="1:16" s="17" customFormat="1" ht="165" hidden="1">
      <c r="A623" s="112" t="s">
        <v>1299</v>
      </c>
      <c r="B623" s="112" t="s">
        <v>1299</v>
      </c>
      <c r="C623" s="120" t="s">
        <v>3088</v>
      </c>
      <c r="D623" s="120"/>
      <c r="E623" s="61" t="s">
        <v>525</v>
      </c>
      <c r="F623" s="120" t="s">
        <v>3089</v>
      </c>
      <c r="G623" s="120" t="s">
        <v>61</v>
      </c>
      <c r="H623" s="102">
        <v>5</v>
      </c>
      <c r="I623" s="326">
        <v>820</v>
      </c>
      <c r="J623" s="28" t="s">
        <v>62</v>
      </c>
      <c r="K623" s="173" t="s">
        <v>79</v>
      </c>
      <c r="L623" s="164" t="s">
        <v>3090</v>
      </c>
      <c r="M623" s="28" t="s">
        <v>67</v>
      </c>
      <c r="N623" s="27">
        <v>820</v>
      </c>
      <c r="O623" s="28" t="s">
        <v>1197</v>
      </c>
      <c r="P623" s="376">
        <v>44927</v>
      </c>
    </row>
    <row r="624" spans="1:16" s="17" customFormat="1" ht="135" hidden="1">
      <c r="A624" s="112" t="s">
        <v>1651</v>
      </c>
      <c r="B624" s="112" t="s">
        <v>1651</v>
      </c>
      <c r="C624" s="120" t="s">
        <v>3091</v>
      </c>
      <c r="D624" s="100"/>
      <c r="E624" s="61" t="s">
        <v>525</v>
      </c>
      <c r="F624" s="100" t="s">
        <v>3092</v>
      </c>
      <c r="G624" s="120" t="s">
        <v>61</v>
      </c>
      <c r="H624" s="102">
        <v>14</v>
      </c>
      <c r="I624" s="326">
        <v>2080</v>
      </c>
      <c r="J624" s="28" t="s">
        <v>62</v>
      </c>
      <c r="K624" s="28" t="s">
        <v>79</v>
      </c>
      <c r="L624" s="164" t="s">
        <v>3093</v>
      </c>
      <c r="M624" s="28" t="s">
        <v>67</v>
      </c>
      <c r="N624" s="27">
        <v>2080</v>
      </c>
      <c r="O624" s="28" t="s">
        <v>1197</v>
      </c>
      <c r="P624" s="376">
        <v>44927</v>
      </c>
    </row>
    <row r="625" spans="1:16" s="17" customFormat="1" ht="105" hidden="1">
      <c r="A625" s="112" t="s">
        <v>1422</v>
      </c>
      <c r="B625" s="169" t="s">
        <v>1422</v>
      </c>
      <c r="C625" s="120" t="s">
        <v>3091</v>
      </c>
      <c r="D625" s="120"/>
      <c r="E625" s="61" t="s">
        <v>525</v>
      </c>
      <c r="F625" s="120" t="s">
        <v>3094</v>
      </c>
      <c r="G625" s="120" t="s">
        <v>61</v>
      </c>
      <c r="H625" s="102">
        <v>5</v>
      </c>
      <c r="I625" s="326">
        <v>4691.5</v>
      </c>
      <c r="J625" s="28" t="s">
        <v>62</v>
      </c>
      <c r="K625" s="173" t="s">
        <v>79</v>
      </c>
      <c r="L625" s="363" t="s">
        <v>3095</v>
      </c>
      <c r="M625" s="28" t="s">
        <v>67</v>
      </c>
      <c r="N625" s="27">
        <v>4695.5</v>
      </c>
      <c r="O625" s="28" t="s">
        <v>1197</v>
      </c>
      <c r="P625" s="376">
        <v>44927</v>
      </c>
    </row>
    <row r="626" spans="1:16" s="17" customFormat="1" ht="75" hidden="1">
      <c r="A626" s="112" t="s">
        <v>1836</v>
      </c>
      <c r="B626" s="112" t="s">
        <v>1836</v>
      </c>
      <c r="C626" s="21" t="s">
        <v>3096</v>
      </c>
      <c r="D626" s="52"/>
      <c r="E626" s="61" t="s">
        <v>525</v>
      </c>
      <c r="F626" s="21" t="s">
        <v>3097</v>
      </c>
      <c r="G626" s="120" t="s">
        <v>61</v>
      </c>
      <c r="H626" s="102">
        <v>2</v>
      </c>
      <c r="I626" s="341">
        <v>265</v>
      </c>
      <c r="J626" s="28" t="s">
        <v>62</v>
      </c>
      <c r="K626" s="28" t="s">
        <v>474</v>
      </c>
      <c r="L626" s="164" t="s">
        <v>3098</v>
      </c>
      <c r="M626" s="28" t="s">
        <v>67</v>
      </c>
      <c r="N626" s="27">
        <v>265</v>
      </c>
      <c r="O626" s="28" t="s">
        <v>1197</v>
      </c>
      <c r="P626" s="376">
        <v>44927</v>
      </c>
    </row>
    <row r="627" spans="1:16" s="17" customFormat="1" ht="90" hidden="1">
      <c r="A627" s="112" t="s">
        <v>1281</v>
      </c>
      <c r="B627" s="112" t="s">
        <v>1281</v>
      </c>
      <c r="C627" s="120" t="s">
        <v>3099</v>
      </c>
      <c r="D627" s="120"/>
      <c r="E627" s="61" t="s">
        <v>425</v>
      </c>
      <c r="F627" s="120" t="s">
        <v>3100</v>
      </c>
      <c r="G627" s="120" t="s">
        <v>61</v>
      </c>
      <c r="H627" s="102">
        <v>1</v>
      </c>
      <c r="I627" s="326">
        <v>152</v>
      </c>
      <c r="J627" s="28" t="s">
        <v>62</v>
      </c>
      <c r="K627" s="173" t="s">
        <v>79</v>
      </c>
      <c r="L627" s="173" t="s">
        <v>3101</v>
      </c>
      <c r="M627" s="28" t="s">
        <v>67</v>
      </c>
      <c r="N627" s="27">
        <v>152</v>
      </c>
      <c r="O627" s="28" t="s">
        <v>1197</v>
      </c>
      <c r="P627" s="376">
        <v>44927</v>
      </c>
    </row>
    <row r="628" spans="1:16" s="17" customFormat="1" ht="105" hidden="1">
      <c r="A628" s="112" t="s">
        <v>1202</v>
      </c>
      <c r="B628" s="112" t="s">
        <v>1202</v>
      </c>
      <c r="C628" s="100" t="s">
        <v>3102</v>
      </c>
      <c r="D628" s="100"/>
      <c r="E628" s="61" t="s">
        <v>425</v>
      </c>
      <c r="F628" s="100" t="s">
        <v>3103</v>
      </c>
      <c r="G628" s="120" t="s">
        <v>61</v>
      </c>
      <c r="H628" s="102">
        <v>1</v>
      </c>
      <c r="I628" s="326">
        <v>450</v>
      </c>
      <c r="J628" s="28" t="s">
        <v>62</v>
      </c>
      <c r="K628" s="28" t="s">
        <v>79</v>
      </c>
      <c r="L628" s="164" t="s">
        <v>3104</v>
      </c>
      <c r="M628" s="28" t="s">
        <v>67</v>
      </c>
      <c r="N628" s="27">
        <v>450</v>
      </c>
      <c r="O628" s="28" t="s">
        <v>1197</v>
      </c>
      <c r="P628" s="376">
        <v>44927</v>
      </c>
    </row>
    <row r="629" spans="1:16" s="17" customFormat="1" ht="75" hidden="1">
      <c r="A629" s="112" t="s">
        <v>1590</v>
      </c>
      <c r="B629" s="112" t="s">
        <v>1590</v>
      </c>
      <c r="C629" s="100" t="s">
        <v>3105</v>
      </c>
      <c r="D629" s="100"/>
      <c r="E629" s="61" t="s">
        <v>425</v>
      </c>
      <c r="F629" s="100" t="s">
        <v>3106</v>
      </c>
      <c r="G629" s="120" t="s">
        <v>61</v>
      </c>
      <c r="H629" s="102">
        <v>2</v>
      </c>
      <c r="I629" s="326">
        <v>2508</v>
      </c>
      <c r="J629" s="28" t="s">
        <v>62</v>
      </c>
      <c r="K629" s="28" t="s">
        <v>79</v>
      </c>
      <c r="L629" s="164" t="s">
        <v>3107</v>
      </c>
      <c r="M629" s="28" t="s">
        <v>67</v>
      </c>
      <c r="N629" s="27">
        <v>2508</v>
      </c>
      <c r="O629" s="28" t="s">
        <v>1197</v>
      </c>
      <c r="P629" s="376">
        <v>44927</v>
      </c>
    </row>
    <row r="630" spans="1:16" s="17" customFormat="1" ht="60" hidden="1">
      <c r="A630" s="112" t="s">
        <v>1701</v>
      </c>
      <c r="B630" s="112" t="s">
        <v>1701</v>
      </c>
      <c r="C630" s="100" t="s">
        <v>3108</v>
      </c>
      <c r="D630" s="100"/>
      <c r="E630" s="61" t="s">
        <v>425</v>
      </c>
      <c r="F630" s="100" t="s">
        <v>3109</v>
      </c>
      <c r="G630" s="120" t="s">
        <v>61</v>
      </c>
      <c r="H630" s="102">
        <v>1</v>
      </c>
      <c r="I630" s="326">
        <v>290</v>
      </c>
      <c r="J630" s="28" t="s">
        <v>62</v>
      </c>
      <c r="K630" s="28" t="s">
        <v>474</v>
      </c>
      <c r="L630" s="164" t="s">
        <v>3110</v>
      </c>
      <c r="M630" s="28" t="s">
        <v>67</v>
      </c>
      <c r="N630" s="27">
        <v>290</v>
      </c>
      <c r="O630" s="28" t="s">
        <v>1197</v>
      </c>
      <c r="P630" s="376">
        <v>44927</v>
      </c>
    </row>
    <row r="631" spans="1:16" s="17" customFormat="1" ht="165" hidden="1">
      <c r="A631" s="112" t="s">
        <v>1202</v>
      </c>
      <c r="B631" s="112" t="s">
        <v>1202</v>
      </c>
      <c r="C631" s="100" t="s">
        <v>3111</v>
      </c>
      <c r="D631" s="100"/>
      <c r="E631" s="61" t="s">
        <v>525</v>
      </c>
      <c r="F631" s="100" t="s">
        <v>3112</v>
      </c>
      <c r="G631" s="120" t="s">
        <v>61</v>
      </c>
      <c r="H631" s="102">
        <v>27</v>
      </c>
      <c r="I631" s="326">
        <v>8253</v>
      </c>
      <c r="J631" s="28" t="s">
        <v>62</v>
      </c>
      <c r="K631" s="164" t="s">
        <v>79</v>
      </c>
      <c r="L631" s="164" t="s">
        <v>3113</v>
      </c>
      <c r="M631" s="28" t="s">
        <v>67</v>
      </c>
      <c r="N631" s="171">
        <v>8253</v>
      </c>
      <c r="O631" s="28" t="s">
        <v>1197</v>
      </c>
      <c r="P631" s="376">
        <v>44927</v>
      </c>
    </row>
    <row r="632" spans="1:16" s="17" customFormat="1" ht="105" hidden="1">
      <c r="A632" s="112" t="s">
        <v>1311</v>
      </c>
      <c r="B632" s="169" t="s">
        <v>1311</v>
      </c>
      <c r="C632" s="100" t="s">
        <v>3114</v>
      </c>
      <c r="D632" s="100"/>
      <c r="E632" s="61" t="s">
        <v>92</v>
      </c>
      <c r="F632" s="100" t="s">
        <v>3115</v>
      </c>
      <c r="G632" s="120" t="s">
        <v>61</v>
      </c>
      <c r="H632" s="102">
        <v>1</v>
      </c>
      <c r="I632" s="326">
        <v>335</v>
      </c>
      <c r="J632" s="28" t="s">
        <v>62</v>
      </c>
      <c r="K632" s="28" t="s">
        <v>63</v>
      </c>
      <c r="L632" s="164" t="s">
        <v>3116</v>
      </c>
      <c r="M632" s="28" t="s">
        <v>67</v>
      </c>
      <c r="N632" s="27">
        <v>335</v>
      </c>
      <c r="O632" s="28" t="s">
        <v>1197</v>
      </c>
      <c r="P632" s="376">
        <v>44927</v>
      </c>
    </row>
    <row r="633" spans="1:16" s="17" customFormat="1" ht="75" hidden="1">
      <c r="A633" s="112" t="s">
        <v>1268</v>
      </c>
      <c r="B633" s="169" t="s">
        <v>1268</v>
      </c>
      <c r="C633" s="100" t="s">
        <v>3117</v>
      </c>
      <c r="D633" s="100"/>
      <c r="E633" s="61" t="s">
        <v>425</v>
      </c>
      <c r="F633" s="100" t="s">
        <v>3118</v>
      </c>
      <c r="G633" s="120" t="s">
        <v>61</v>
      </c>
      <c r="H633" s="102" t="s">
        <v>3023</v>
      </c>
      <c r="I633" s="326">
        <v>850</v>
      </c>
      <c r="J633" s="28" t="s">
        <v>62</v>
      </c>
      <c r="K633" s="28" t="s">
        <v>474</v>
      </c>
      <c r="L633" s="164" t="s">
        <v>3119</v>
      </c>
      <c r="M633" s="28" t="s">
        <v>67</v>
      </c>
      <c r="N633" s="27">
        <v>850</v>
      </c>
      <c r="O633" s="28" t="s">
        <v>1197</v>
      </c>
      <c r="P633" s="376">
        <v>44927</v>
      </c>
    </row>
    <row r="634" spans="1:16" s="17" customFormat="1" ht="150" hidden="1">
      <c r="A634" s="112" t="s">
        <v>1483</v>
      </c>
      <c r="B634" s="112" t="s">
        <v>1483</v>
      </c>
      <c r="C634" s="100" t="s">
        <v>3117</v>
      </c>
      <c r="D634" s="120"/>
      <c r="E634" s="61" t="s">
        <v>425</v>
      </c>
      <c r="F634" s="120" t="s">
        <v>3120</v>
      </c>
      <c r="G634" s="120" t="s">
        <v>61</v>
      </c>
      <c r="H634" s="102">
        <v>1</v>
      </c>
      <c r="I634" s="326">
        <v>350</v>
      </c>
      <c r="J634" s="28" t="s">
        <v>62</v>
      </c>
      <c r="K634" s="173" t="s">
        <v>474</v>
      </c>
      <c r="L634" s="173" t="s">
        <v>3121</v>
      </c>
      <c r="M634" s="28" t="s">
        <v>67</v>
      </c>
      <c r="N634" s="27">
        <v>350</v>
      </c>
      <c r="O634" s="28" t="s">
        <v>1197</v>
      </c>
      <c r="P634" s="376">
        <v>44927</v>
      </c>
    </row>
    <row r="635" spans="1:16" s="17" customFormat="1" ht="225" hidden="1">
      <c r="A635" s="112" t="s">
        <v>1193</v>
      </c>
      <c r="B635" s="367" t="s">
        <v>1193</v>
      </c>
      <c r="C635" s="100" t="s">
        <v>3117</v>
      </c>
      <c r="D635" s="100"/>
      <c r="E635" s="61" t="s">
        <v>425</v>
      </c>
      <c r="F635" s="100" t="s">
        <v>3122</v>
      </c>
      <c r="G635" s="120" t="s">
        <v>61</v>
      </c>
      <c r="H635" s="102">
        <v>18</v>
      </c>
      <c r="I635" s="326">
        <v>4223</v>
      </c>
      <c r="J635" s="28" t="s">
        <v>62</v>
      </c>
      <c r="K635" s="28" t="s">
        <v>79</v>
      </c>
      <c r="L635" s="164" t="s">
        <v>3123</v>
      </c>
      <c r="M635" s="28" t="s">
        <v>67</v>
      </c>
      <c r="N635" s="27">
        <v>4223</v>
      </c>
      <c r="O635" s="28" t="s">
        <v>1197</v>
      </c>
      <c r="P635" s="376">
        <v>44927</v>
      </c>
    </row>
    <row r="636" spans="1:16" s="17" customFormat="1" ht="210" hidden="1">
      <c r="A636" s="112" t="s">
        <v>1206</v>
      </c>
      <c r="B636" s="112" t="s">
        <v>1206</v>
      </c>
      <c r="C636" s="100" t="s">
        <v>3124</v>
      </c>
      <c r="D636" s="100"/>
      <c r="E636" s="61" t="s">
        <v>425</v>
      </c>
      <c r="F636" s="100" t="s">
        <v>3125</v>
      </c>
      <c r="G636" s="120" t="s">
        <v>61</v>
      </c>
      <c r="H636" s="102" t="s">
        <v>3126</v>
      </c>
      <c r="I636" s="326">
        <v>14361.3</v>
      </c>
      <c r="J636" s="28" t="s">
        <v>62</v>
      </c>
      <c r="K636" s="28" t="s">
        <v>79</v>
      </c>
      <c r="L636" s="164" t="s">
        <v>3127</v>
      </c>
      <c r="M636" s="28" t="s">
        <v>67</v>
      </c>
      <c r="N636" s="27">
        <v>14361.3</v>
      </c>
      <c r="O636" s="28" t="s">
        <v>1197</v>
      </c>
      <c r="P636" s="376">
        <v>44927</v>
      </c>
    </row>
    <row r="637" spans="1:16" s="17" customFormat="1" ht="60" hidden="1">
      <c r="A637" s="112" t="s">
        <v>1272</v>
      </c>
      <c r="B637" s="351" t="s">
        <v>1272</v>
      </c>
      <c r="C637" s="100" t="s">
        <v>3128</v>
      </c>
      <c r="D637" s="100"/>
      <c r="E637" s="61" t="s">
        <v>92</v>
      </c>
      <c r="F637" s="100" t="s">
        <v>3129</v>
      </c>
      <c r="G637" s="120" t="s">
        <v>61</v>
      </c>
      <c r="H637" s="102">
        <v>1</v>
      </c>
      <c r="I637" s="326">
        <v>280</v>
      </c>
      <c r="J637" s="28" t="s">
        <v>62</v>
      </c>
      <c r="K637" s="28" t="s">
        <v>79</v>
      </c>
      <c r="L637" s="164" t="s">
        <v>3130</v>
      </c>
      <c r="M637" s="28" t="s">
        <v>67</v>
      </c>
      <c r="N637" s="27">
        <v>280</v>
      </c>
      <c r="O637" s="28" t="s">
        <v>1197</v>
      </c>
      <c r="P637" s="376">
        <v>44927</v>
      </c>
    </row>
    <row r="638" spans="1:16" s="17" customFormat="1" ht="195" hidden="1">
      <c r="A638" s="112" t="s">
        <v>1202</v>
      </c>
      <c r="B638" s="112" t="s">
        <v>1202</v>
      </c>
      <c r="C638" s="100" t="s">
        <v>3131</v>
      </c>
      <c r="D638" s="100"/>
      <c r="E638" s="61" t="s">
        <v>425</v>
      </c>
      <c r="F638" s="100" t="s">
        <v>3132</v>
      </c>
      <c r="G638" s="120" t="s">
        <v>61</v>
      </c>
      <c r="H638" s="102" t="s">
        <v>3133</v>
      </c>
      <c r="I638" s="326">
        <v>12850</v>
      </c>
      <c r="J638" s="28" t="s">
        <v>62</v>
      </c>
      <c r="K638" s="28" t="s">
        <v>79</v>
      </c>
      <c r="L638" s="164" t="s">
        <v>3134</v>
      </c>
      <c r="M638" s="28" t="s">
        <v>67</v>
      </c>
      <c r="N638" s="27">
        <v>12850</v>
      </c>
      <c r="O638" s="28" t="s">
        <v>1197</v>
      </c>
      <c r="P638" s="376">
        <v>44927</v>
      </c>
    </row>
    <row r="639" spans="1:16" s="17" customFormat="1" ht="105" hidden="1">
      <c r="A639" s="112" t="s">
        <v>1511</v>
      </c>
      <c r="B639" s="112" t="s">
        <v>1511</v>
      </c>
      <c r="C639" s="100" t="s">
        <v>3135</v>
      </c>
      <c r="D639" s="100"/>
      <c r="E639" s="61" t="s">
        <v>425</v>
      </c>
      <c r="F639" s="100" t="s">
        <v>3136</v>
      </c>
      <c r="G639" s="120" t="s">
        <v>61</v>
      </c>
      <c r="H639" s="102">
        <v>1</v>
      </c>
      <c r="I639" s="326">
        <v>205</v>
      </c>
      <c r="J639" s="28" t="s">
        <v>62</v>
      </c>
      <c r="K639" s="28" t="s">
        <v>79</v>
      </c>
      <c r="L639" s="164" t="s">
        <v>3137</v>
      </c>
      <c r="M639" s="28" t="s">
        <v>67</v>
      </c>
      <c r="N639" s="27">
        <v>205</v>
      </c>
      <c r="O639" s="28" t="s">
        <v>1197</v>
      </c>
      <c r="P639" s="376">
        <v>44927</v>
      </c>
    </row>
    <row r="640" spans="1:16" s="17" customFormat="1" ht="105" hidden="1">
      <c r="A640" s="112" t="s">
        <v>1529</v>
      </c>
      <c r="B640" s="112" t="s">
        <v>1529</v>
      </c>
      <c r="C640" s="100" t="s">
        <v>3138</v>
      </c>
      <c r="D640" s="100"/>
      <c r="E640" s="61" t="s">
        <v>54</v>
      </c>
      <c r="F640" s="100" t="s">
        <v>3139</v>
      </c>
      <c r="G640" s="120" t="s">
        <v>61</v>
      </c>
      <c r="H640" s="102">
        <v>1</v>
      </c>
      <c r="I640" s="326">
        <v>1950</v>
      </c>
      <c r="J640" s="28" t="s">
        <v>62</v>
      </c>
      <c r="K640" s="28" t="s">
        <v>79</v>
      </c>
      <c r="L640" s="164" t="s">
        <v>3140</v>
      </c>
      <c r="M640" s="28" t="s">
        <v>67</v>
      </c>
      <c r="N640" s="27">
        <v>4950</v>
      </c>
      <c r="O640" s="28" t="s">
        <v>1197</v>
      </c>
      <c r="P640" s="376">
        <v>44927</v>
      </c>
    </row>
    <row r="641" spans="1:16" s="17" customFormat="1" ht="105" hidden="1">
      <c r="A641" s="112" t="s">
        <v>1651</v>
      </c>
      <c r="B641" s="112" t="s">
        <v>1651</v>
      </c>
      <c r="C641" s="103" t="s">
        <v>3141</v>
      </c>
      <c r="D641" s="100"/>
      <c r="E641" s="61" t="s">
        <v>54</v>
      </c>
      <c r="F641" s="100" t="s">
        <v>3142</v>
      </c>
      <c r="G641" s="120" t="s">
        <v>61</v>
      </c>
      <c r="H641" s="102">
        <v>1</v>
      </c>
      <c r="I641" s="326">
        <v>47858.1</v>
      </c>
      <c r="J641" s="28" t="s">
        <v>62</v>
      </c>
      <c r="K641" s="28" t="s">
        <v>63</v>
      </c>
      <c r="L641" s="164" t="s">
        <v>3143</v>
      </c>
      <c r="M641" s="28" t="s">
        <v>67</v>
      </c>
      <c r="N641" s="27">
        <v>101002.6</v>
      </c>
      <c r="O641" s="28" t="s">
        <v>1197</v>
      </c>
      <c r="P641" s="376">
        <v>44927</v>
      </c>
    </row>
    <row r="642" spans="1:16" s="17" customFormat="1" ht="345" hidden="1">
      <c r="A642" s="112" t="s">
        <v>1202</v>
      </c>
      <c r="B642" s="112" t="s">
        <v>1202</v>
      </c>
      <c r="C642" s="136" t="s">
        <v>3144</v>
      </c>
      <c r="D642" s="20"/>
      <c r="E642" s="61" t="s">
        <v>425</v>
      </c>
      <c r="F642" s="354" t="s">
        <v>3145</v>
      </c>
      <c r="G642" s="120" t="s">
        <v>61</v>
      </c>
      <c r="H642" s="26" t="s">
        <v>3146</v>
      </c>
      <c r="I642" s="341">
        <v>2352.5700000000002</v>
      </c>
      <c r="J642" s="28" t="s">
        <v>62</v>
      </c>
      <c r="K642" s="28" t="s">
        <v>79</v>
      </c>
      <c r="L642" s="28" t="s">
        <v>3147</v>
      </c>
      <c r="M642" s="28" t="s">
        <v>67</v>
      </c>
      <c r="N642" s="27">
        <v>2352.5700000000002</v>
      </c>
      <c r="O642" s="28" t="s">
        <v>1197</v>
      </c>
      <c r="P642" s="376">
        <v>44927</v>
      </c>
    </row>
    <row r="643" spans="1:16" s="17" customFormat="1" ht="129" hidden="1" customHeight="1">
      <c r="A643" s="112" t="s">
        <v>1202</v>
      </c>
      <c r="B643" s="112" t="s">
        <v>1202</v>
      </c>
      <c r="C643" s="57" t="s">
        <v>3148</v>
      </c>
      <c r="D643" s="100"/>
      <c r="E643" s="61" t="s">
        <v>92</v>
      </c>
      <c r="F643" s="21" t="s">
        <v>3149</v>
      </c>
      <c r="G643" s="120" t="s">
        <v>61</v>
      </c>
      <c r="H643" s="26" t="s">
        <v>3010</v>
      </c>
      <c r="I643" s="326">
        <v>1764.5</v>
      </c>
      <c r="J643" s="28" t="s">
        <v>62</v>
      </c>
      <c r="K643" s="28" t="s">
        <v>79</v>
      </c>
      <c r="L643" s="164" t="s">
        <v>3150</v>
      </c>
      <c r="M643" s="28" t="s">
        <v>67</v>
      </c>
      <c r="N643" s="27">
        <v>1764.5</v>
      </c>
      <c r="O643" s="28" t="s">
        <v>1197</v>
      </c>
      <c r="P643" s="376">
        <v>44927</v>
      </c>
    </row>
    <row r="644" spans="1:16" s="17" customFormat="1" ht="54" hidden="1" customHeight="1">
      <c r="A644" s="112" t="s">
        <v>1618</v>
      </c>
      <c r="B644" s="112" t="s">
        <v>1618</v>
      </c>
      <c r="C644" s="100" t="s">
        <v>3151</v>
      </c>
      <c r="D644" s="100"/>
      <c r="E644" s="61" t="s">
        <v>92</v>
      </c>
      <c r="F644" s="100" t="s">
        <v>3152</v>
      </c>
      <c r="G644" s="120" t="s">
        <v>61</v>
      </c>
      <c r="H644" s="102">
        <v>1</v>
      </c>
      <c r="I644" s="326">
        <v>1041.57</v>
      </c>
      <c r="J644" s="28" t="s">
        <v>62</v>
      </c>
      <c r="K644" s="28" t="s">
        <v>79</v>
      </c>
      <c r="L644" s="164" t="s">
        <v>3153</v>
      </c>
      <c r="M644" s="28" t="s">
        <v>67</v>
      </c>
      <c r="N644" s="27">
        <v>1041.57</v>
      </c>
      <c r="O644" s="28" t="s">
        <v>1197</v>
      </c>
      <c r="P644" s="376">
        <v>44927</v>
      </c>
    </row>
    <row r="645" spans="1:16" s="17" customFormat="1" ht="60" hidden="1">
      <c r="A645" s="112" t="s">
        <v>1425</v>
      </c>
      <c r="B645" s="169" t="s">
        <v>1425</v>
      </c>
      <c r="C645" s="100" t="s">
        <v>3154</v>
      </c>
      <c r="D645" s="100"/>
      <c r="E645" s="61" t="s">
        <v>92</v>
      </c>
      <c r="F645" s="100" t="s">
        <v>3155</v>
      </c>
      <c r="G645" s="120" t="s">
        <v>61</v>
      </c>
      <c r="H645" s="102">
        <v>1</v>
      </c>
      <c r="I645" s="326">
        <v>1679.53</v>
      </c>
      <c r="J645" s="28" t="s">
        <v>62</v>
      </c>
      <c r="K645" s="28" t="s">
        <v>474</v>
      </c>
      <c r="L645" s="164" t="s">
        <v>3156</v>
      </c>
      <c r="M645" s="28" t="s">
        <v>67</v>
      </c>
      <c r="N645" s="27">
        <v>1679.53</v>
      </c>
      <c r="O645" s="28" t="s">
        <v>1197</v>
      </c>
      <c r="P645" s="376">
        <v>44927</v>
      </c>
    </row>
    <row r="646" spans="1:16" s="17" customFormat="1" ht="195" hidden="1">
      <c r="A646" s="112" t="s">
        <v>1202</v>
      </c>
      <c r="B646" s="112" t="s">
        <v>1202</v>
      </c>
      <c r="C646" s="100" t="s">
        <v>3157</v>
      </c>
      <c r="D646" s="100"/>
      <c r="E646" s="61" t="s">
        <v>92</v>
      </c>
      <c r="F646" s="100" t="s">
        <v>3158</v>
      </c>
      <c r="G646" s="120" t="s">
        <v>61</v>
      </c>
      <c r="H646" s="102">
        <v>1</v>
      </c>
      <c r="I646" s="326">
        <v>1539.87</v>
      </c>
      <c r="J646" s="28" t="s">
        <v>62</v>
      </c>
      <c r="K646" s="28" t="s">
        <v>63</v>
      </c>
      <c r="L646" s="164" t="s">
        <v>3159</v>
      </c>
      <c r="M646" s="28" t="s">
        <v>67</v>
      </c>
      <c r="N646" s="27">
        <v>1539.87</v>
      </c>
      <c r="O646" s="28" t="s">
        <v>1197</v>
      </c>
      <c r="P646" s="376">
        <v>44927</v>
      </c>
    </row>
    <row r="647" spans="1:16" s="17" customFormat="1" ht="60" hidden="1">
      <c r="A647" s="112" t="s">
        <v>1651</v>
      </c>
      <c r="B647" s="112" t="s">
        <v>1651</v>
      </c>
      <c r="C647" s="100" t="s">
        <v>3160</v>
      </c>
      <c r="D647" s="100"/>
      <c r="E647" s="61" t="s">
        <v>425</v>
      </c>
      <c r="F647" s="100"/>
      <c r="G647" s="120" t="s">
        <v>61</v>
      </c>
      <c r="H647" s="102">
        <v>1</v>
      </c>
      <c r="I647" s="326">
        <v>419</v>
      </c>
      <c r="J647" s="28" t="s">
        <v>62</v>
      </c>
      <c r="K647" s="28" t="s">
        <v>79</v>
      </c>
      <c r="L647" s="164" t="s">
        <v>3161</v>
      </c>
      <c r="M647" s="28" t="s">
        <v>67</v>
      </c>
      <c r="N647" s="27">
        <v>419</v>
      </c>
      <c r="O647" s="28" t="s">
        <v>1197</v>
      </c>
      <c r="P647" s="376">
        <v>44927</v>
      </c>
    </row>
    <row r="648" spans="1:16" s="17" customFormat="1" ht="60" hidden="1">
      <c r="A648" s="112" t="s">
        <v>1651</v>
      </c>
      <c r="B648" s="112" t="s">
        <v>1651</v>
      </c>
      <c r="C648" s="100" t="s">
        <v>3162</v>
      </c>
      <c r="D648" s="100"/>
      <c r="E648" s="61" t="s">
        <v>425</v>
      </c>
      <c r="F648" s="100" t="s">
        <v>3163</v>
      </c>
      <c r="G648" s="120" t="s">
        <v>61</v>
      </c>
      <c r="H648" s="102">
        <v>1</v>
      </c>
      <c r="I648" s="326">
        <v>259</v>
      </c>
      <c r="J648" s="28" t="s">
        <v>62</v>
      </c>
      <c r="K648" s="28" t="s">
        <v>79</v>
      </c>
      <c r="L648" s="164" t="s">
        <v>3164</v>
      </c>
      <c r="M648" s="28" t="s">
        <v>67</v>
      </c>
      <c r="N648" s="27">
        <v>259</v>
      </c>
      <c r="O648" s="28" t="s">
        <v>1197</v>
      </c>
      <c r="P648" s="376">
        <v>44927</v>
      </c>
    </row>
    <row r="649" spans="1:16" s="17" customFormat="1" ht="60" hidden="1">
      <c r="A649" s="112" t="s">
        <v>1976</v>
      </c>
      <c r="B649" s="112" t="s">
        <v>1976</v>
      </c>
      <c r="C649" s="100" t="s">
        <v>3165</v>
      </c>
      <c r="D649" s="100"/>
      <c r="E649" s="61" t="s">
        <v>425</v>
      </c>
      <c r="F649" s="100" t="s">
        <v>3166</v>
      </c>
      <c r="G649" s="120" t="s">
        <v>61</v>
      </c>
      <c r="H649" s="102">
        <v>1</v>
      </c>
      <c r="I649" s="326">
        <v>450</v>
      </c>
      <c r="J649" s="28" t="s">
        <v>62</v>
      </c>
      <c r="K649" s="28" t="s">
        <v>474</v>
      </c>
      <c r="L649" s="164" t="s">
        <v>3167</v>
      </c>
      <c r="M649" s="28" t="s">
        <v>67</v>
      </c>
      <c r="N649" s="27">
        <v>450</v>
      </c>
      <c r="O649" s="28" t="s">
        <v>1197</v>
      </c>
      <c r="P649" s="376">
        <v>44927</v>
      </c>
    </row>
    <row r="650" spans="1:16" s="17" customFormat="1" ht="90" hidden="1">
      <c r="A650" s="112" t="s">
        <v>2267</v>
      </c>
      <c r="B650" s="112" t="s">
        <v>2267</v>
      </c>
      <c r="C650" s="100" t="s">
        <v>3168</v>
      </c>
      <c r="D650" s="100"/>
      <c r="E650" s="61" t="s">
        <v>425</v>
      </c>
      <c r="F650" s="100" t="s">
        <v>3169</v>
      </c>
      <c r="G650" s="120" t="s">
        <v>61</v>
      </c>
      <c r="H650" s="102" t="s">
        <v>3170</v>
      </c>
      <c r="I650" s="326">
        <v>534</v>
      </c>
      <c r="J650" s="28" t="s">
        <v>62</v>
      </c>
      <c r="K650" s="28" t="s">
        <v>79</v>
      </c>
      <c r="L650" s="164" t="s">
        <v>3171</v>
      </c>
      <c r="M650" s="28" t="s">
        <v>67</v>
      </c>
      <c r="N650" s="27">
        <v>534</v>
      </c>
      <c r="O650" s="28" t="s">
        <v>1197</v>
      </c>
      <c r="P650" s="376">
        <v>44927</v>
      </c>
    </row>
    <row r="651" spans="1:16" s="17" customFormat="1" ht="60" hidden="1">
      <c r="A651" s="112" t="s">
        <v>1651</v>
      </c>
      <c r="B651" s="112" t="s">
        <v>1651</v>
      </c>
      <c r="C651" s="120" t="s">
        <v>3172</v>
      </c>
      <c r="D651" s="100"/>
      <c r="E651" s="61" t="s">
        <v>92</v>
      </c>
      <c r="F651" s="100" t="s">
        <v>3173</v>
      </c>
      <c r="G651" s="120" t="s">
        <v>61</v>
      </c>
      <c r="H651" s="102">
        <v>2</v>
      </c>
      <c r="I651" s="326">
        <v>820</v>
      </c>
      <c r="J651" s="28" t="s">
        <v>62</v>
      </c>
      <c r="K651" s="28" t="s">
        <v>79</v>
      </c>
      <c r="L651" s="164" t="s">
        <v>3174</v>
      </c>
      <c r="M651" s="28" t="s">
        <v>67</v>
      </c>
      <c r="N651" s="27">
        <v>820</v>
      </c>
      <c r="O651" s="28" t="s">
        <v>1197</v>
      </c>
      <c r="P651" s="376">
        <v>44927</v>
      </c>
    </row>
    <row r="652" spans="1:16" s="17" customFormat="1" ht="60" hidden="1">
      <c r="A652" s="112" t="s">
        <v>2302</v>
      </c>
      <c r="B652" s="112" t="s">
        <v>2302</v>
      </c>
      <c r="C652" s="197" t="s">
        <v>3172</v>
      </c>
      <c r="D652" s="100"/>
      <c r="E652" s="61" t="s">
        <v>92</v>
      </c>
      <c r="F652" s="100" t="s">
        <v>3175</v>
      </c>
      <c r="G652" s="120" t="s">
        <v>61</v>
      </c>
      <c r="H652" s="102">
        <v>1</v>
      </c>
      <c r="I652" s="326">
        <v>150</v>
      </c>
      <c r="J652" s="28" t="s">
        <v>62</v>
      </c>
      <c r="K652" s="28" t="s">
        <v>79</v>
      </c>
      <c r="L652" s="164" t="s">
        <v>3176</v>
      </c>
      <c r="M652" s="28" t="s">
        <v>67</v>
      </c>
      <c r="N652" s="27">
        <v>250</v>
      </c>
      <c r="O652" s="28" t="s">
        <v>1197</v>
      </c>
      <c r="P652" s="376">
        <v>44927</v>
      </c>
    </row>
    <row r="653" spans="1:16" s="17" customFormat="1" ht="60" hidden="1">
      <c r="A653" s="112" t="s">
        <v>1477</v>
      </c>
      <c r="B653" s="112" t="s">
        <v>1477</v>
      </c>
      <c r="C653" s="382" t="s">
        <v>3172</v>
      </c>
      <c r="D653" s="100"/>
      <c r="E653" s="61" t="s">
        <v>92</v>
      </c>
      <c r="F653" s="120" t="s">
        <v>3177</v>
      </c>
      <c r="G653" s="120" t="s">
        <v>61</v>
      </c>
      <c r="H653" s="288">
        <v>1</v>
      </c>
      <c r="I653" s="342">
        <v>300</v>
      </c>
      <c r="J653" s="28" t="s">
        <v>62</v>
      </c>
      <c r="K653" s="173" t="s">
        <v>79</v>
      </c>
      <c r="L653" s="173" t="s">
        <v>3178</v>
      </c>
      <c r="M653" s="28" t="s">
        <v>67</v>
      </c>
      <c r="N653" s="27">
        <v>300</v>
      </c>
      <c r="O653" s="28" t="s">
        <v>1197</v>
      </c>
      <c r="P653" s="376">
        <v>44927</v>
      </c>
    </row>
    <row r="654" spans="1:16" s="17" customFormat="1" ht="150" hidden="1">
      <c r="A654" s="112" t="s">
        <v>1404</v>
      </c>
      <c r="B654" s="169" t="s">
        <v>1404</v>
      </c>
      <c r="C654" s="100" t="s">
        <v>3179</v>
      </c>
      <c r="D654" s="100"/>
      <c r="E654" s="61" t="s">
        <v>525</v>
      </c>
      <c r="F654" s="100" t="s">
        <v>3180</v>
      </c>
      <c r="G654" s="120" t="s">
        <v>61</v>
      </c>
      <c r="H654" s="102">
        <v>60</v>
      </c>
      <c r="I654" s="326">
        <v>5806</v>
      </c>
      <c r="J654" s="28" t="s">
        <v>62</v>
      </c>
      <c r="K654" s="28" t="s">
        <v>474</v>
      </c>
      <c r="L654" s="164" t="s">
        <v>3181</v>
      </c>
      <c r="M654" s="28" t="s">
        <v>67</v>
      </c>
      <c r="N654" s="27">
        <v>3181</v>
      </c>
      <c r="O654" s="28" t="s">
        <v>1197</v>
      </c>
      <c r="P654" s="376">
        <v>44927</v>
      </c>
    </row>
    <row r="655" spans="1:16" s="17" customFormat="1" ht="60" hidden="1">
      <c r="A655" s="112" t="s">
        <v>1660</v>
      </c>
      <c r="B655" s="112" t="s">
        <v>1660</v>
      </c>
      <c r="C655" s="100" t="s">
        <v>3182</v>
      </c>
      <c r="D655" s="100"/>
      <c r="E655" s="61" t="s">
        <v>425</v>
      </c>
      <c r="F655" s="100" t="s">
        <v>3183</v>
      </c>
      <c r="G655" s="120" t="s">
        <v>61</v>
      </c>
      <c r="H655" s="102">
        <v>50</v>
      </c>
      <c r="I655" s="326">
        <v>450</v>
      </c>
      <c r="J655" s="28" t="s">
        <v>62</v>
      </c>
      <c r="K655" s="28" t="s">
        <v>79</v>
      </c>
      <c r="L655" s="164" t="s">
        <v>3184</v>
      </c>
      <c r="M655" s="28" t="s">
        <v>67</v>
      </c>
      <c r="N655" s="27">
        <v>450</v>
      </c>
      <c r="O655" s="28" t="s">
        <v>1197</v>
      </c>
      <c r="P655" s="376">
        <v>44927</v>
      </c>
    </row>
    <row r="656" spans="1:16" s="17" customFormat="1" ht="135" hidden="1">
      <c r="A656" s="112" t="s">
        <v>1202</v>
      </c>
      <c r="B656" s="112" t="s">
        <v>1202</v>
      </c>
      <c r="C656" s="57" t="s">
        <v>3185</v>
      </c>
      <c r="D656" s="100"/>
      <c r="E656" s="61" t="s">
        <v>54</v>
      </c>
      <c r="F656" s="21" t="s">
        <v>3186</v>
      </c>
      <c r="G656" s="120" t="s">
        <v>61</v>
      </c>
      <c r="H656" s="26" t="s">
        <v>3023</v>
      </c>
      <c r="I656" s="326">
        <v>3997.5</v>
      </c>
      <c r="J656" s="28" t="s">
        <v>57</v>
      </c>
      <c r="K656" s="28" t="s">
        <v>79</v>
      </c>
      <c r="L656" s="164" t="s">
        <v>3187</v>
      </c>
      <c r="M656" s="28" t="s">
        <v>67</v>
      </c>
      <c r="N656" s="27">
        <v>3997.5</v>
      </c>
      <c r="O656" s="28" t="s">
        <v>1197</v>
      </c>
      <c r="P656" s="376">
        <v>44927</v>
      </c>
    </row>
    <row r="657" spans="1:16" s="17" customFormat="1" ht="90" hidden="1">
      <c r="A657" s="112" t="s">
        <v>1836</v>
      </c>
      <c r="B657" s="112" t="s">
        <v>1836</v>
      </c>
      <c r="C657" s="21" t="s">
        <v>3188</v>
      </c>
      <c r="D657" s="52"/>
      <c r="E657" s="61" t="s">
        <v>54</v>
      </c>
      <c r="F657" s="21" t="s">
        <v>3189</v>
      </c>
      <c r="G657" s="120" t="s">
        <v>61</v>
      </c>
      <c r="H657" s="102">
        <v>1</v>
      </c>
      <c r="I657" s="341">
        <v>1200</v>
      </c>
      <c r="J657" s="28" t="s">
        <v>62</v>
      </c>
      <c r="K657" s="28" t="s">
        <v>79</v>
      </c>
      <c r="L657" s="164" t="s">
        <v>3190</v>
      </c>
      <c r="M657" s="28" t="s">
        <v>67</v>
      </c>
      <c r="N657" s="27">
        <v>1200</v>
      </c>
      <c r="O657" s="28" t="s">
        <v>1197</v>
      </c>
      <c r="P657" s="376">
        <v>44927</v>
      </c>
    </row>
    <row r="658" spans="1:16" s="17" customFormat="1" ht="60" hidden="1">
      <c r="A658" s="112" t="s">
        <v>1193</v>
      </c>
      <c r="B658" s="367" t="s">
        <v>1193</v>
      </c>
      <c r="C658" s="100" t="s">
        <v>3191</v>
      </c>
      <c r="D658" s="100"/>
      <c r="E658" s="61" t="s">
        <v>54</v>
      </c>
      <c r="F658" s="100" t="s">
        <v>3192</v>
      </c>
      <c r="G658" s="120" t="s">
        <v>61</v>
      </c>
      <c r="H658" s="102">
        <v>3</v>
      </c>
      <c r="I658" s="326">
        <v>900</v>
      </c>
      <c r="J658" s="28" t="s">
        <v>62</v>
      </c>
      <c r="K658" s="164" t="s">
        <v>79</v>
      </c>
      <c r="L658" s="164" t="s">
        <v>3193</v>
      </c>
      <c r="M658" s="28" t="s">
        <v>67</v>
      </c>
      <c r="N658" s="27">
        <v>900</v>
      </c>
      <c r="O658" s="28" t="s">
        <v>1197</v>
      </c>
      <c r="P658" s="376">
        <v>44927</v>
      </c>
    </row>
    <row r="659" spans="1:16" s="17" customFormat="1" ht="87" hidden="1" customHeight="1">
      <c r="A659" s="112" t="s">
        <v>1202</v>
      </c>
      <c r="B659" s="112" t="s">
        <v>1202</v>
      </c>
      <c r="C659" s="57" t="s">
        <v>3194</v>
      </c>
      <c r="D659" s="100"/>
      <c r="E659" s="61" t="s">
        <v>54</v>
      </c>
      <c r="F659" s="21" t="s">
        <v>3195</v>
      </c>
      <c r="G659" s="120" t="s">
        <v>61</v>
      </c>
      <c r="H659" s="26" t="s">
        <v>3010</v>
      </c>
      <c r="I659" s="326">
        <v>9440</v>
      </c>
      <c r="J659" s="28" t="s">
        <v>57</v>
      </c>
      <c r="K659" s="28" t="s">
        <v>79</v>
      </c>
      <c r="L659" s="164" t="s">
        <v>3196</v>
      </c>
      <c r="M659" s="28" t="s">
        <v>67</v>
      </c>
      <c r="N659" s="27">
        <v>9440</v>
      </c>
      <c r="O659" s="28" t="s">
        <v>1197</v>
      </c>
      <c r="P659" s="376">
        <v>44927</v>
      </c>
    </row>
    <row r="660" spans="1:16" s="17" customFormat="1" ht="135" hidden="1">
      <c r="A660" s="112" t="s">
        <v>1198</v>
      </c>
      <c r="B660" s="169" t="s">
        <v>1381</v>
      </c>
      <c r="C660" s="21" t="s">
        <v>3197</v>
      </c>
      <c r="D660" s="21"/>
      <c r="E660" s="61" t="s">
        <v>315</v>
      </c>
      <c r="F660" s="21" t="s">
        <v>1208</v>
      </c>
      <c r="G660" s="21" t="s">
        <v>61</v>
      </c>
      <c r="H660" s="102">
        <v>1000</v>
      </c>
      <c r="I660" s="341">
        <v>9000</v>
      </c>
      <c r="J660" s="28" t="s">
        <v>57</v>
      </c>
      <c r="K660" s="28" t="s">
        <v>79</v>
      </c>
      <c r="L660" s="28" t="s">
        <v>3198</v>
      </c>
      <c r="M660" s="28" t="s">
        <v>67</v>
      </c>
      <c r="N660" s="27">
        <v>9000</v>
      </c>
      <c r="O660" s="28" t="s">
        <v>1197</v>
      </c>
      <c r="P660" s="376">
        <v>44927</v>
      </c>
    </row>
    <row r="661" spans="1:16" s="17" customFormat="1" ht="135" hidden="1">
      <c r="A661" s="112" t="s">
        <v>1198</v>
      </c>
      <c r="B661" s="169" t="s">
        <v>1381</v>
      </c>
      <c r="C661" s="21" t="s">
        <v>3199</v>
      </c>
      <c r="D661" s="21"/>
      <c r="E661" s="61" t="s">
        <v>315</v>
      </c>
      <c r="F661" s="21" t="s">
        <v>3200</v>
      </c>
      <c r="G661" s="21" t="s">
        <v>61</v>
      </c>
      <c r="H661" s="102">
        <v>1000</v>
      </c>
      <c r="I661" s="341">
        <v>9000</v>
      </c>
      <c r="J661" s="28" t="s">
        <v>57</v>
      </c>
      <c r="K661" s="28" t="s">
        <v>474</v>
      </c>
      <c r="L661" s="28" t="s">
        <v>3198</v>
      </c>
      <c r="M661" s="28" t="s">
        <v>67</v>
      </c>
      <c r="N661" s="27">
        <v>9000</v>
      </c>
      <c r="O661" s="28" t="s">
        <v>1197</v>
      </c>
      <c r="P661" s="376">
        <v>44927</v>
      </c>
    </row>
    <row r="662" spans="1:16" s="17" customFormat="1" ht="180" hidden="1">
      <c r="A662" s="112" t="s">
        <v>1202</v>
      </c>
      <c r="B662" s="112" t="s">
        <v>1202</v>
      </c>
      <c r="C662" s="120" t="s">
        <v>3201</v>
      </c>
      <c r="D662" s="120"/>
      <c r="E662" s="61" t="s">
        <v>54</v>
      </c>
      <c r="F662" s="120" t="s">
        <v>3202</v>
      </c>
      <c r="G662" s="120" t="s">
        <v>61</v>
      </c>
      <c r="H662" s="102">
        <v>1</v>
      </c>
      <c r="I662" s="326">
        <v>2750</v>
      </c>
      <c r="J662" s="173" t="s">
        <v>57</v>
      </c>
      <c r="K662" s="173" t="s">
        <v>79</v>
      </c>
      <c r="L662" s="164" t="s">
        <v>3203</v>
      </c>
      <c r="M662" s="28" t="s">
        <v>67</v>
      </c>
      <c r="N662" s="27">
        <v>2750</v>
      </c>
      <c r="O662" s="28" t="s">
        <v>1197</v>
      </c>
      <c r="P662" s="376">
        <v>44927</v>
      </c>
    </row>
    <row r="663" spans="1:16" s="17" customFormat="1" ht="105" hidden="1">
      <c r="A663" s="112" t="s">
        <v>2752</v>
      </c>
      <c r="B663" s="112" t="s">
        <v>2752</v>
      </c>
      <c r="C663" s="100" t="s">
        <v>3204</v>
      </c>
      <c r="D663" s="100"/>
      <c r="E663" s="61" t="s">
        <v>54</v>
      </c>
      <c r="F663" s="100" t="s">
        <v>3205</v>
      </c>
      <c r="G663" s="120" t="s">
        <v>61</v>
      </c>
      <c r="H663" s="102">
        <v>6</v>
      </c>
      <c r="I663" s="326">
        <v>897</v>
      </c>
      <c r="J663" s="28" t="s">
        <v>62</v>
      </c>
      <c r="K663" s="28" t="s">
        <v>474</v>
      </c>
      <c r="L663" s="164" t="s">
        <v>3206</v>
      </c>
      <c r="M663" s="28" t="s">
        <v>67</v>
      </c>
      <c r="N663" s="27">
        <v>897</v>
      </c>
      <c r="O663" s="28" t="s">
        <v>1197</v>
      </c>
      <c r="P663" s="376">
        <v>44927</v>
      </c>
    </row>
    <row r="664" spans="1:16" s="17" customFormat="1" ht="60" hidden="1">
      <c r="A664" s="112" t="s">
        <v>1202</v>
      </c>
      <c r="B664" s="112" t="s">
        <v>1202</v>
      </c>
      <c r="C664" s="286" t="s">
        <v>3207</v>
      </c>
      <c r="D664" s="104"/>
      <c r="E664" s="61" t="s">
        <v>525</v>
      </c>
      <c r="F664" s="62" t="s">
        <v>3208</v>
      </c>
      <c r="G664" s="120" t="s">
        <v>61</v>
      </c>
      <c r="H664" s="170" t="s">
        <v>3209</v>
      </c>
      <c r="I664" s="340">
        <v>380</v>
      </c>
      <c r="J664" s="107" t="s">
        <v>62</v>
      </c>
      <c r="K664" s="174" t="s">
        <v>474</v>
      </c>
      <c r="L664" s="164" t="s">
        <v>3210</v>
      </c>
      <c r="M664" s="28" t="s">
        <v>67</v>
      </c>
      <c r="N664" s="27">
        <v>380</v>
      </c>
      <c r="O664" s="28" t="s">
        <v>1197</v>
      </c>
      <c r="P664" s="376">
        <v>44927</v>
      </c>
    </row>
    <row r="665" spans="1:16" s="17" customFormat="1" ht="60" hidden="1">
      <c r="A665" s="112" t="s">
        <v>1202</v>
      </c>
      <c r="B665" s="112" t="s">
        <v>1202</v>
      </c>
      <c r="C665" s="57" t="s">
        <v>3211</v>
      </c>
      <c r="D665" s="100"/>
      <c r="E665" s="61" t="s">
        <v>525</v>
      </c>
      <c r="F665" s="21" t="s">
        <v>3212</v>
      </c>
      <c r="G665" s="120" t="s">
        <v>61</v>
      </c>
      <c r="H665" s="26" t="s">
        <v>3213</v>
      </c>
      <c r="I665" s="326">
        <v>1660</v>
      </c>
      <c r="J665" s="173" t="s">
        <v>62</v>
      </c>
      <c r="K665" s="28" t="s">
        <v>474</v>
      </c>
      <c r="L665" s="164" t="s">
        <v>3214</v>
      </c>
      <c r="M665" s="28" t="s">
        <v>67</v>
      </c>
      <c r="N665" s="27">
        <v>1660</v>
      </c>
      <c r="O665" s="28" t="s">
        <v>1197</v>
      </c>
      <c r="P665" s="376">
        <v>44927</v>
      </c>
    </row>
    <row r="666" spans="1:16" s="17" customFormat="1" ht="120" hidden="1">
      <c r="A666" s="112" t="s">
        <v>1202</v>
      </c>
      <c r="B666" s="112" t="s">
        <v>1202</v>
      </c>
      <c r="C666" s="57" t="s">
        <v>3215</v>
      </c>
      <c r="D666" s="100"/>
      <c r="E666" s="61" t="s">
        <v>525</v>
      </c>
      <c r="F666" s="21" t="s">
        <v>3216</v>
      </c>
      <c r="G666" s="120" t="s">
        <v>61</v>
      </c>
      <c r="H666" s="26" t="s">
        <v>3217</v>
      </c>
      <c r="I666" s="326">
        <v>1260</v>
      </c>
      <c r="J666" s="173" t="s">
        <v>62</v>
      </c>
      <c r="K666" s="28" t="s">
        <v>79</v>
      </c>
      <c r="L666" s="164" t="s">
        <v>3218</v>
      </c>
      <c r="M666" s="28" t="s">
        <v>67</v>
      </c>
      <c r="N666" s="27">
        <v>1260</v>
      </c>
      <c r="O666" s="28" t="s">
        <v>1197</v>
      </c>
      <c r="P666" s="376">
        <v>44927</v>
      </c>
    </row>
    <row r="667" spans="1:16" s="17" customFormat="1" ht="60" hidden="1">
      <c r="A667" s="112" t="s">
        <v>1738</v>
      </c>
      <c r="B667" s="112" t="s">
        <v>1738</v>
      </c>
      <c r="C667" s="100" t="s">
        <v>3219</v>
      </c>
      <c r="D667" s="100"/>
      <c r="E667" s="61" t="s">
        <v>525</v>
      </c>
      <c r="F667" s="100" t="s">
        <v>3220</v>
      </c>
      <c r="G667" s="120" t="s">
        <v>61</v>
      </c>
      <c r="H667" s="102">
        <v>138</v>
      </c>
      <c r="I667" s="326">
        <v>2862</v>
      </c>
      <c r="J667" s="28" t="s">
        <v>62</v>
      </c>
      <c r="K667" s="28" t="s">
        <v>79</v>
      </c>
      <c r="L667" s="164" t="s">
        <v>3221</v>
      </c>
      <c r="M667" s="28" t="s">
        <v>67</v>
      </c>
      <c r="N667" s="27">
        <v>2862</v>
      </c>
      <c r="O667" s="28" t="s">
        <v>1197</v>
      </c>
      <c r="P667" s="376">
        <v>44927</v>
      </c>
    </row>
    <row r="668" spans="1:16" s="17" customFormat="1" ht="135" hidden="1">
      <c r="A668" s="112" t="s">
        <v>3222</v>
      </c>
      <c r="B668" s="112" t="s">
        <v>3222</v>
      </c>
      <c r="C668" s="100" t="s">
        <v>3223</v>
      </c>
      <c r="D668" s="100"/>
      <c r="E668" s="61" t="s">
        <v>425</v>
      </c>
      <c r="F668" s="100" t="s">
        <v>3224</v>
      </c>
      <c r="G668" s="120" t="s">
        <v>61</v>
      </c>
      <c r="H668" s="102">
        <v>9</v>
      </c>
      <c r="I668" s="326">
        <v>807</v>
      </c>
      <c r="J668" s="28" t="s">
        <v>62</v>
      </c>
      <c r="K668" s="28" t="s">
        <v>79</v>
      </c>
      <c r="L668" s="164" t="s">
        <v>3225</v>
      </c>
      <c r="M668" s="28" t="s">
        <v>67</v>
      </c>
      <c r="N668" s="27">
        <v>807</v>
      </c>
      <c r="O668" s="28" t="s">
        <v>1197</v>
      </c>
      <c r="P668" s="376">
        <v>44927</v>
      </c>
    </row>
    <row r="669" spans="1:16" s="17" customFormat="1" ht="165" hidden="1">
      <c r="A669" s="112" t="s">
        <v>3226</v>
      </c>
      <c r="B669" s="112" t="s">
        <v>3226</v>
      </c>
      <c r="C669" s="100" t="s">
        <v>3227</v>
      </c>
      <c r="D669" s="100"/>
      <c r="E669" s="61" t="s">
        <v>425</v>
      </c>
      <c r="F669" s="100" t="s">
        <v>3228</v>
      </c>
      <c r="G669" s="120" t="s">
        <v>61</v>
      </c>
      <c r="H669" s="102">
        <v>9</v>
      </c>
      <c r="I669" s="326">
        <v>1440</v>
      </c>
      <c r="J669" s="28" t="s">
        <v>62</v>
      </c>
      <c r="K669" s="28" t="s">
        <v>79</v>
      </c>
      <c r="L669" s="164" t="s">
        <v>3229</v>
      </c>
      <c r="M669" s="28" t="s">
        <v>67</v>
      </c>
      <c r="N669" s="27">
        <v>1440</v>
      </c>
      <c r="O669" s="28" t="s">
        <v>1197</v>
      </c>
      <c r="P669" s="376">
        <v>44927</v>
      </c>
    </row>
    <row r="670" spans="1:16" s="17" customFormat="1" ht="165" hidden="1">
      <c r="A670" s="112" t="s">
        <v>2045</v>
      </c>
      <c r="B670" s="112" t="s">
        <v>2045</v>
      </c>
      <c r="C670" s="100" t="s">
        <v>3227</v>
      </c>
      <c r="D670" s="100"/>
      <c r="E670" s="61" t="s">
        <v>425</v>
      </c>
      <c r="F670" s="100" t="s">
        <v>3230</v>
      </c>
      <c r="G670" s="120" t="s">
        <v>61</v>
      </c>
      <c r="H670" s="102">
        <v>30</v>
      </c>
      <c r="I670" s="326">
        <v>11400</v>
      </c>
      <c r="J670" s="28" t="s">
        <v>62</v>
      </c>
      <c r="K670" s="28" t="s">
        <v>63</v>
      </c>
      <c r="L670" s="164" t="s">
        <v>3231</v>
      </c>
      <c r="M670" s="28" t="s">
        <v>67</v>
      </c>
      <c r="N670" s="27">
        <v>11400</v>
      </c>
      <c r="O670" s="28" t="s">
        <v>1197</v>
      </c>
      <c r="P670" s="376">
        <v>44927</v>
      </c>
    </row>
    <row r="671" spans="1:16" s="17" customFormat="1" ht="90" hidden="1">
      <c r="A671" s="112" t="s">
        <v>1724</v>
      </c>
      <c r="B671" s="112" t="s">
        <v>1724</v>
      </c>
      <c r="C671" s="100" t="s">
        <v>3227</v>
      </c>
      <c r="D671" s="100"/>
      <c r="E671" s="61" t="s">
        <v>425</v>
      </c>
      <c r="F671" s="100" t="s">
        <v>3232</v>
      </c>
      <c r="G671" s="120" t="s">
        <v>61</v>
      </c>
      <c r="H671" s="102">
        <v>9</v>
      </c>
      <c r="I671" s="326">
        <v>1080</v>
      </c>
      <c r="J671" s="28" t="s">
        <v>62</v>
      </c>
      <c r="K671" s="28" t="s">
        <v>79</v>
      </c>
      <c r="L671" s="164" t="s">
        <v>3233</v>
      </c>
      <c r="M671" s="28" t="s">
        <v>67</v>
      </c>
      <c r="N671" s="27">
        <v>1080</v>
      </c>
      <c r="O671" s="28" t="s">
        <v>1197</v>
      </c>
      <c r="P671" s="376">
        <v>44927</v>
      </c>
    </row>
    <row r="672" spans="1:16" s="17" customFormat="1" ht="75" hidden="1">
      <c r="A672" s="112" t="s">
        <v>1268</v>
      </c>
      <c r="B672" s="169" t="s">
        <v>1268</v>
      </c>
      <c r="C672" s="120" t="s">
        <v>3227</v>
      </c>
      <c r="D672" s="120"/>
      <c r="E672" s="61" t="s">
        <v>425</v>
      </c>
      <c r="F672" s="120" t="s">
        <v>3234</v>
      </c>
      <c r="G672" s="120" t="s">
        <v>61</v>
      </c>
      <c r="H672" s="102">
        <v>36</v>
      </c>
      <c r="I672" s="326">
        <v>2250</v>
      </c>
      <c r="J672" s="28" t="s">
        <v>62</v>
      </c>
      <c r="K672" s="173" t="s">
        <v>63</v>
      </c>
      <c r="L672" s="173" t="s">
        <v>3235</v>
      </c>
      <c r="M672" s="28" t="s">
        <v>67</v>
      </c>
      <c r="N672" s="27">
        <v>5670</v>
      </c>
      <c r="O672" s="28" t="s">
        <v>1197</v>
      </c>
      <c r="P672" s="376">
        <v>44927</v>
      </c>
    </row>
    <row r="673" spans="1:16" s="17" customFormat="1" ht="390" hidden="1">
      <c r="A673" s="112" t="s">
        <v>1311</v>
      </c>
      <c r="B673" s="169" t="s">
        <v>1311</v>
      </c>
      <c r="C673" s="120" t="s">
        <v>3227</v>
      </c>
      <c r="D673" s="120"/>
      <c r="E673" s="61" t="s">
        <v>425</v>
      </c>
      <c r="F673" s="120" t="s">
        <v>3236</v>
      </c>
      <c r="G673" s="120" t="s">
        <v>61</v>
      </c>
      <c r="H673" s="102">
        <v>40</v>
      </c>
      <c r="I673" s="326">
        <v>6300</v>
      </c>
      <c r="J673" s="28" t="s">
        <v>62</v>
      </c>
      <c r="K673" s="173" t="s">
        <v>63</v>
      </c>
      <c r="L673" s="173" t="s">
        <v>3237</v>
      </c>
      <c r="M673" s="28" t="s">
        <v>67</v>
      </c>
      <c r="N673" s="27">
        <v>8600</v>
      </c>
      <c r="O673" s="28" t="s">
        <v>1197</v>
      </c>
      <c r="P673" s="376">
        <v>44927</v>
      </c>
    </row>
    <row r="674" spans="1:16" s="17" customFormat="1" ht="76.5" hidden="1" customHeight="1">
      <c r="A674" s="112" t="s">
        <v>2228</v>
      </c>
      <c r="B674" s="112" t="s">
        <v>2228</v>
      </c>
      <c r="C674" s="120" t="s">
        <v>3227</v>
      </c>
      <c r="D674" s="120"/>
      <c r="E674" s="61" t="s">
        <v>425</v>
      </c>
      <c r="F674" s="120" t="s">
        <v>3238</v>
      </c>
      <c r="G674" s="120" t="s">
        <v>61</v>
      </c>
      <c r="H674" s="102">
        <v>9</v>
      </c>
      <c r="I674" s="326">
        <v>1190</v>
      </c>
      <c r="J674" s="28" t="s">
        <v>62</v>
      </c>
      <c r="K674" s="173" t="s">
        <v>79</v>
      </c>
      <c r="L674" s="164" t="s">
        <v>3239</v>
      </c>
      <c r="M674" s="28" t="s">
        <v>67</v>
      </c>
      <c r="N674" s="27">
        <v>1190</v>
      </c>
      <c r="O674" s="28" t="s">
        <v>1197</v>
      </c>
      <c r="P674" s="376">
        <v>44927</v>
      </c>
    </row>
    <row r="675" spans="1:16" s="17" customFormat="1" ht="76.5" hidden="1" customHeight="1">
      <c r="A675" s="112" t="s">
        <v>1738</v>
      </c>
      <c r="B675" s="112" t="s">
        <v>1738</v>
      </c>
      <c r="C675" s="100" t="s">
        <v>3227</v>
      </c>
      <c r="D675" s="100"/>
      <c r="E675" s="61" t="s">
        <v>425</v>
      </c>
      <c r="F675" s="100" t="s">
        <v>3240</v>
      </c>
      <c r="G675" s="120" t="s">
        <v>61</v>
      </c>
      <c r="H675" s="102">
        <v>9</v>
      </c>
      <c r="I675" s="326">
        <v>1971</v>
      </c>
      <c r="J675" s="28" t="s">
        <v>62</v>
      </c>
      <c r="K675" s="28" t="s">
        <v>63</v>
      </c>
      <c r="L675" s="164" t="s">
        <v>3241</v>
      </c>
      <c r="M675" s="28" t="s">
        <v>67</v>
      </c>
      <c r="N675" s="27">
        <v>1971</v>
      </c>
      <c r="O675" s="28" t="s">
        <v>1197</v>
      </c>
      <c r="P675" s="376">
        <v>44927</v>
      </c>
    </row>
    <row r="676" spans="1:16" s="17" customFormat="1" ht="76.5" hidden="1" customHeight="1">
      <c r="A676" s="112" t="s">
        <v>2943</v>
      </c>
      <c r="B676" s="169" t="s">
        <v>2943</v>
      </c>
      <c r="C676" s="100" t="s">
        <v>3227</v>
      </c>
      <c r="D676" s="100"/>
      <c r="E676" s="61" t="s">
        <v>425</v>
      </c>
      <c r="F676" s="100" t="s">
        <v>3242</v>
      </c>
      <c r="G676" s="120" t="s">
        <v>61</v>
      </c>
      <c r="H676" s="102">
        <v>9</v>
      </c>
      <c r="I676" s="326">
        <v>990</v>
      </c>
      <c r="J676" s="28" t="s">
        <v>62</v>
      </c>
      <c r="K676" s="28" t="s">
        <v>63</v>
      </c>
      <c r="L676" s="164" t="s">
        <v>3243</v>
      </c>
      <c r="M676" s="28" t="s">
        <v>67</v>
      </c>
      <c r="N676" s="27">
        <v>990</v>
      </c>
      <c r="O676" s="28" t="s">
        <v>1197</v>
      </c>
      <c r="P676" s="376">
        <v>44927</v>
      </c>
    </row>
    <row r="677" spans="1:16" s="17" customFormat="1" ht="76.5" hidden="1" customHeight="1">
      <c r="A677" s="112" t="s">
        <v>1601</v>
      </c>
      <c r="B677" s="112" t="s">
        <v>1601</v>
      </c>
      <c r="C677" s="100" t="s">
        <v>3227</v>
      </c>
      <c r="D677" s="100"/>
      <c r="E677" s="61" t="s">
        <v>425</v>
      </c>
      <c r="F677" s="100" t="s">
        <v>3244</v>
      </c>
      <c r="G677" s="120" t="s">
        <v>61</v>
      </c>
      <c r="H677" s="102">
        <v>9</v>
      </c>
      <c r="I677" s="326">
        <v>1899</v>
      </c>
      <c r="J677" s="28" t="s">
        <v>62</v>
      </c>
      <c r="K677" s="28" t="s">
        <v>63</v>
      </c>
      <c r="L677" s="164" t="s">
        <v>3245</v>
      </c>
      <c r="M677" s="28" t="s">
        <v>67</v>
      </c>
      <c r="N677" s="27">
        <v>1899</v>
      </c>
      <c r="O677" s="28" t="s">
        <v>1197</v>
      </c>
      <c r="P677" s="376">
        <v>44927</v>
      </c>
    </row>
    <row r="678" spans="1:16" s="17" customFormat="1" ht="76.5" hidden="1" customHeight="1">
      <c r="A678" s="112" t="s">
        <v>1601</v>
      </c>
      <c r="B678" s="112" t="s">
        <v>1601</v>
      </c>
      <c r="C678" s="100" t="s">
        <v>3227</v>
      </c>
      <c r="D678" s="100"/>
      <c r="E678" s="61" t="s">
        <v>425</v>
      </c>
      <c r="F678" s="100" t="s">
        <v>3246</v>
      </c>
      <c r="G678" s="120" t="s">
        <v>61</v>
      </c>
      <c r="H678" s="102">
        <v>9</v>
      </c>
      <c r="I678" s="326">
        <v>1816.92</v>
      </c>
      <c r="J678" s="28" t="s">
        <v>62</v>
      </c>
      <c r="K678" s="28" t="s">
        <v>79</v>
      </c>
      <c r="L678" s="164" t="s">
        <v>3247</v>
      </c>
      <c r="M678" s="28" t="s">
        <v>67</v>
      </c>
      <c r="N678" s="27">
        <v>1816.92</v>
      </c>
      <c r="O678" s="28" t="s">
        <v>1197</v>
      </c>
      <c r="P678" s="376">
        <v>44927</v>
      </c>
    </row>
    <row r="679" spans="1:16" s="17" customFormat="1" ht="225" hidden="1">
      <c r="A679" s="112" t="s">
        <v>1828</v>
      </c>
      <c r="B679" s="112" t="s">
        <v>1828</v>
      </c>
      <c r="C679" s="120" t="s">
        <v>3227</v>
      </c>
      <c r="D679" s="120"/>
      <c r="E679" s="61" t="s">
        <v>425</v>
      </c>
      <c r="F679" s="120" t="s">
        <v>3248</v>
      </c>
      <c r="G679" s="120" t="s">
        <v>61</v>
      </c>
      <c r="H679" s="102">
        <v>9</v>
      </c>
      <c r="I679" s="326">
        <v>5220</v>
      </c>
      <c r="J679" s="28" t="s">
        <v>62</v>
      </c>
      <c r="K679" s="173" t="s">
        <v>63</v>
      </c>
      <c r="L679" s="164" t="s">
        <v>3249</v>
      </c>
      <c r="M679" s="28" t="s">
        <v>67</v>
      </c>
      <c r="N679" s="27">
        <v>5220</v>
      </c>
      <c r="O679" s="28" t="s">
        <v>1197</v>
      </c>
      <c r="P679" s="376">
        <v>44927</v>
      </c>
    </row>
    <row r="680" spans="1:16" s="17" customFormat="1" ht="210" hidden="1">
      <c r="A680" s="112" t="s">
        <v>1256</v>
      </c>
      <c r="B680" s="112" t="s">
        <v>1256</v>
      </c>
      <c r="C680" s="100" t="s">
        <v>3227</v>
      </c>
      <c r="D680" s="100"/>
      <c r="E680" s="61" t="s">
        <v>425</v>
      </c>
      <c r="F680" s="100" t="s">
        <v>3250</v>
      </c>
      <c r="G680" s="120" t="s">
        <v>61</v>
      </c>
      <c r="H680" s="102">
        <v>18</v>
      </c>
      <c r="I680" s="326">
        <v>2610</v>
      </c>
      <c r="J680" s="28" t="s">
        <v>62</v>
      </c>
      <c r="K680" s="28" t="s">
        <v>63</v>
      </c>
      <c r="L680" s="164" t="s">
        <v>3251</v>
      </c>
      <c r="M680" s="28" t="s">
        <v>67</v>
      </c>
      <c r="N680" s="27">
        <v>2610</v>
      </c>
      <c r="O680" s="28" t="s">
        <v>1197</v>
      </c>
      <c r="P680" s="376">
        <v>44927</v>
      </c>
    </row>
    <row r="681" spans="1:16" s="17" customFormat="1" ht="150" hidden="1">
      <c r="A681" s="112" t="s">
        <v>2206</v>
      </c>
      <c r="B681" s="112" t="s">
        <v>2206</v>
      </c>
      <c r="C681" s="120" t="s">
        <v>3227</v>
      </c>
      <c r="D681" s="52"/>
      <c r="E681" s="61" t="s">
        <v>425</v>
      </c>
      <c r="F681" s="21" t="s">
        <v>3252</v>
      </c>
      <c r="G681" s="120" t="s">
        <v>61</v>
      </c>
      <c r="H681" s="102">
        <v>28</v>
      </c>
      <c r="I681" s="341">
        <v>1435</v>
      </c>
      <c r="J681" s="28" t="s">
        <v>62</v>
      </c>
      <c r="K681" s="28" t="s">
        <v>63</v>
      </c>
      <c r="L681" s="164" t="s">
        <v>3253</v>
      </c>
      <c r="M681" s="28" t="s">
        <v>67</v>
      </c>
      <c r="N681" s="27">
        <v>6999.53</v>
      </c>
      <c r="O681" s="28" t="s">
        <v>1197</v>
      </c>
      <c r="P681" s="376">
        <v>44927</v>
      </c>
    </row>
    <row r="682" spans="1:16" s="17" customFormat="1" ht="75" hidden="1">
      <c r="A682" s="112" t="s">
        <v>1368</v>
      </c>
      <c r="B682" s="112" t="s">
        <v>1368</v>
      </c>
      <c r="C682" s="100" t="s">
        <v>3227</v>
      </c>
      <c r="D682" s="100"/>
      <c r="E682" s="61" t="s">
        <v>425</v>
      </c>
      <c r="F682" s="100" t="s">
        <v>3254</v>
      </c>
      <c r="G682" s="120" t="s">
        <v>61</v>
      </c>
      <c r="H682" s="102">
        <v>9</v>
      </c>
      <c r="I682" s="326">
        <v>1071</v>
      </c>
      <c r="J682" s="28" t="s">
        <v>62</v>
      </c>
      <c r="K682" s="28" t="s">
        <v>63</v>
      </c>
      <c r="L682" s="164" t="s">
        <v>3255</v>
      </c>
      <c r="M682" s="28" t="s">
        <v>67</v>
      </c>
      <c r="N682" s="27">
        <v>1071</v>
      </c>
      <c r="O682" s="28" t="s">
        <v>1197</v>
      </c>
      <c r="P682" s="376">
        <v>44927</v>
      </c>
    </row>
    <row r="683" spans="1:16" s="17" customFormat="1" ht="105" hidden="1">
      <c r="A683" s="351" t="s">
        <v>1272</v>
      </c>
      <c r="B683" s="351" t="s">
        <v>1272</v>
      </c>
      <c r="C683" s="120" t="s">
        <v>3227</v>
      </c>
      <c r="D683" s="120"/>
      <c r="E683" s="61" t="s">
        <v>425</v>
      </c>
      <c r="F683" s="120" t="s">
        <v>3256</v>
      </c>
      <c r="G683" s="120" t="s">
        <v>61</v>
      </c>
      <c r="H683" s="102">
        <v>27</v>
      </c>
      <c r="I683" s="326">
        <v>2970</v>
      </c>
      <c r="J683" s="28" t="s">
        <v>62</v>
      </c>
      <c r="K683" s="173" t="s">
        <v>63</v>
      </c>
      <c r="L683" s="164" t="s">
        <v>3257</v>
      </c>
      <c r="M683" s="28" t="s">
        <v>67</v>
      </c>
      <c r="N683" s="27">
        <v>2970</v>
      </c>
      <c r="O683" s="28" t="s">
        <v>1197</v>
      </c>
      <c r="P683" s="376">
        <v>44927</v>
      </c>
    </row>
    <row r="684" spans="1:16" s="17" customFormat="1" ht="120" hidden="1">
      <c r="A684" s="112" t="s">
        <v>3258</v>
      </c>
      <c r="B684" s="112" t="s">
        <v>3258</v>
      </c>
      <c r="C684" s="120" t="s">
        <v>3227</v>
      </c>
      <c r="D684" s="120"/>
      <c r="E684" s="61" t="s">
        <v>425</v>
      </c>
      <c r="F684" s="120" t="s">
        <v>3259</v>
      </c>
      <c r="G684" s="120" t="s">
        <v>61</v>
      </c>
      <c r="H684" s="102">
        <v>10</v>
      </c>
      <c r="I684" s="326">
        <v>1890</v>
      </c>
      <c r="J684" s="28" t="s">
        <v>62</v>
      </c>
      <c r="K684" s="173" t="s">
        <v>63</v>
      </c>
      <c r="L684" s="164" t="s">
        <v>3260</v>
      </c>
      <c r="M684" s="28" t="s">
        <v>67</v>
      </c>
      <c r="N684" s="27">
        <v>2165</v>
      </c>
      <c r="O684" s="28" t="s">
        <v>1197</v>
      </c>
      <c r="P684" s="376">
        <v>44927</v>
      </c>
    </row>
    <row r="685" spans="1:16" s="17" customFormat="1" ht="105" hidden="1">
      <c r="A685" s="112" t="s">
        <v>1361</v>
      </c>
      <c r="B685" s="112" t="s">
        <v>1361</v>
      </c>
      <c r="C685" s="120" t="s">
        <v>3227</v>
      </c>
      <c r="D685" s="120"/>
      <c r="E685" s="61" t="s">
        <v>425</v>
      </c>
      <c r="F685" s="120" t="s">
        <v>3261</v>
      </c>
      <c r="G685" s="120" t="s">
        <v>61</v>
      </c>
      <c r="H685" s="102">
        <v>9</v>
      </c>
      <c r="I685" s="326">
        <v>990</v>
      </c>
      <c r="J685" s="28" t="s">
        <v>62</v>
      </c>
      <c r="K685" s="173" t="s">
        <v>63</v>
      </c>
      <c r="L685" s="173" t="s">
        <v>3262</v>
      </c>
      <c r="M685" s="28" t="s">
        <v>67</v>
      </c>
      <c r="N685" s="27">
        <v>990</v>
      </c>
      <c r="O685" s="28" t="s">
        <v>1197</v>
      </c>
      <c r="P685" s="376">
        <v>44927</v>
      </c>
    </row>
    <row r="686" spans="1:16" s="17" customFormat="1" ht="105" hidden="1">
      <c r="A686" s="112" t="s">
        <v>1472</v>
      </c>
      <c r="B686" s="112" t="s">
        <v>1472</v>
      </c>
      <c r="C686" s="100" t="s">
        <v>3227</v>
      </c>
      <c r="D686" s="100"/>
      <c r="E686" s="61" t="s">
        <v>425</v>
      </c>
      <c r="F686" s="100" t="s">
        <v>3263</v>
      </c>
      <c r="G686" s="120" t="s">
        <v>61</v>
      </c>
      <c r="H686" s="102">
        <v>10</v>
      </c>
      <c r="I686" s="326">
        <v>1080</v>
      </c>
      <c r="J686" s="28" t="s">
        <v>62</v>
      </c>
      <c r="K686" s="28" t="s">
        <v>63</v>
      </c>
      <c r="L686" s="164" t="s">
        <v>3264</v>
      </c>
      <c r="M686" s="28" t="s">
        <v>67</v>
      </c>
      <c r="N686" s="27">
        <v>1080</v>
      </c>
      <c r="O686" s="28" t="s">
        <v>1197</v>
      </c>
      <c r="P686" s="376">
        <v>44927</v>
      </c>
    </row>
    <row r="687" spans="1:16" s="17" customFormat="1" ht="135" hidden="1">
      <c r="A687" s="112" t="s">
        <v>1960</v>
      </c>
      <c r="B687" s="112" t="s">
        <v>1960</v>
      </c>
      <c r="C687" s="120" t="s">
        <v>3227</v>
      </c>
      <c r="D687" s="120"/>
      <c r="E687" s="61" t="s">
        <v>425</v>
      </c>
      <c r="F687" s="120" t="s">
        <v>3265</v>
      </c>
      <c r="G687" s="120" t="s">
        <v>61</v>
      </c>
      <c r="H687" s="102">
        <v>32</v>
      </c>
      <c r="I687" s="326">
        <v>5760</v>
      </c>
      <c r="J687" s="28" t="s">
        <v>62</v>
      </c>
      <c r="K687" s="173" t="s">
        <v>63</v>
      </c>
      <c r="L687" s="164" t="s">
        <v>3266</v>
      </c>
      <c r="M687" s="28" t="s">
        <v>67</v>
      </c>
      <c r="N687" s="27">
        <v>5760</v>
      </c>
      <c r="O687" s="28" t="s">
        <v>1197</v>
      </c>
      <c r="P687" s="376">
        <v>44927</v>
      </c>
    </row>
    <row r="688" spans="1:16" s="17" customFormat="1" ht="90" hidden="1">
      <c r="A688" s="112" t="s">
        <v>1235</v>
      </c>
      <c r="B688" s="112" t="s">
        <v>1235</v>
      </c>
      <c r="C688" s="120" t="s">
        <v>3227</v>
      </c>
      <c r="D688" s="120"/>
      <c r="E688" s="166" t="s">
        <v>425</v>
      </c>
      <c r="F688" s="120" t="s">
        <v>3267</v>
      </c>
      <c r="G688" s="120" t="s">
        <v>61</v>
      </c>
      <c r="H688" s="102">
        <v>16</v>
      </c>
      <c r="I688" s="326">
        <v>3798</v>
      </c>
      <c r="J688" s="28" t="s">
        <v>62</v>
      </c>
      <c r="K688" s="173" t="s">
        <v>63</v>
      </c>
      <c r="L688" s="173" t="s">
        <v>3268</v>
      </c>
      <c r="M688" s="28" t="s">
        <v>67</v>
      </c>
      <c r="N688" s="27">
        <v>5928</v>
      </c>
      <c r="O688" s="28" t="s">
        <v>1197</v>
      </c>
      <c r="P688" s="376">
        <v>44927</v>
      </c>
    </row>
    <row r="689" spans="1:16" s="17" customFormat="1" ht="90" hidden="1">
      <c r="A689" s="112" t="s">
        <v>1836</v>
      </c>
      <c r="B689" s="112" t="s">
        <v>1836</v>
      </c>
      <c r="C689" s="21" t="s">
        <v>3227</v>
      </c>
      <c r="D689" s="52"/>
      <c r="E689" s="61" t="s">
        <v>425</v>
      </c>
      <c r="F689" s="21" t="s">
        <v>3269</v>
      </c>
      <c r="G689" s="120" t="s">
        <v>61</v>
      </c>
      <c r="H689" s="102">
        <v>9</v>
      </c>
      <c r="I689" s="341">
        <v>1620</v>
      </c>
      <c r="J689" s="28" t="s">
        <v>62</v>
      </c>
      <c r="K689" s="28" t="s">
        <v>79</v>
      </c>
      <c r="L689" s="164" t="s">
        <v>3270</v>
      </c>
      <c r="M689" s="28" t="s">
        <v>67</v>
      </c>
      <c r="N689" s="27">
        <v>1620</v>
      </c>
      <c r="O689" s="28" t="s">
        <v>1197</v>
      </c>
      <c r="P689" s="376">
        <v>44927</v>
      </c>
    </row>
    <row r="690" spans="1:16" s="17" customFormat="1" ht="165" hidden="1">
      <c r="A690" s="112" t="s">
        <v>1448</v>
      </c>
      <c r="B690" s="112" t="s">
        <v>1448</v>
      </c>
      <c r="C690" s="120" t="s">
        <v>3227</v>
      </c>
      <c r="D690" s="100"/>
      <c r="E690" s="61" t="s">
        <v>425</v>
      </c>
      <c r="F690" s="100" t="s">
        <v>3228</v>
      </c>
      <c r="G690" s="120" t="s">
        <v>61</v>
      </c>
      <c r="H690" s="102">
        <v>9</v>
      </c>
      <c r="I690" s="326">
        <v>1521</v>
      </c>
      <c r="J690" s="28" t="s">
        <v>62</v>
      </c>
      <c r="K690" s="28" t="s">
        <v>79</v>
      </c>
      <c r="L690" s="164" t="s">
        <v>3271</v>
      </c>
      <c r="M690" s="28" t="s">
        <v>67</v>
      </c>
      <c r="N690" s="27">
        <v>1521</v>
      </c>
      <c r="O690" s="28" t="s">
        <v>1197</v>
      </c>
      <c r="P690" s="376">
        <v>44927</v>
      </c>
    </row>
    <row r="691" spans="1:16" s="17" customFormat="1" ht="165" hidden="1">
      <c r="A691" s="112" t="s">
        <v>1281</v>
      </c>
      <c r="B691" s="112" t="s">
        <v>1281</v>
      </c>
      <c r="C691" s="120" t="s">
        <v>3227</v>
      </c>
      <c r="D691" s="100"/>
      <c r="E691" s="61" t="s">
        <v>425</v>
      </c>
      <c r="F691" s="100" t="s">
        <v>3228</v>
      </c>
      <c r="G691" s="120" t="s">
        <v>61</v>
      </c>
      <c r="H691" s="102">
        <v>16</v>
      </c>
      <c r="I691" s="326">
        <v>2320.64</v>
      </c>
      <c r="J691" s="28" t="s">
        <v>62</v>
      </c>
      <c r="K691" s="28" t="s">
        <v>79</v>
      </c>
      <c r="L691" s="164" t="s">
        <v>3272</v>
      </c>
      <c r="M691" s="28" t="s">
        <v>67</v>
      </c>
      <c r="N691" s="27">
        <v>4641.28</v>
      </c>
      <c r="O691" s="28" t="s">
        <v>1197</v>
      </c>
      <c r="P691" s="376">
        <v>44927</v>
      </c>
    </row>
    <row r="692" spans="1:16" s="17" customFormat="1" ht="120" hidden="1">
      <c r="A692" s="112" t="s">
        <v>2288</v>
      </c>
      <c r="B692" s="112" t="s">
        <v>2288</v>
      </c>
      <c r="C692" s="100" t="s">
        <v>3273</v>
      </c>
      <c r="D692" s="100"/>
      <c r="E692" s="61" t="s">
        <v>425</v>
      </c>
      <c r="F692" s="100" t="s">
        <v>3274</v>
      </c>
      <c r="G692" s="120" t="s">
        <v>61</v>
      </c>
      <c r="H692" s="102">
        <v>9</v>
      </c>
      <c r="I692" s="326">
        <v>1350</v>
      </c>
      <c r="J692" s="28" t="s">
        <v>62</v>
      </c>
      <c r="K692" s="28" t="s">
        <v>63</v>
      </c>
      <c r="L692" s="164" t="s">
        <v>3275</v>
      </c>
      <c r="M692" s="28" t="s">
        <v>67</v>
      </c>
      <c r="N692" s="27">
        <v>1350</v>
      </c>
      <c r="O692" s="28" t="s">
        <v>1197</v>
      </c>
      <c r="P692" s="376">
        <v>44927</v>
      </c>
    </row>
    <row r="693" spans="1:16" s="17" customFormat="1" ht="75" hidden="1">
      <c r="A693" s="112" t="s">
        <v>1590</v>
      </c>
      <c r="B693" s="112" t="s">
        <v>1590</v>
      </c>
      <c r="C693" s="100" t="s">
        <v>3276</v>
      </c>
      <c r="D693" s="100"/>
      <c r="E693" s="61" t="s">
        <v>425</v>
      </c>
      <c r="F693" s="100" t="s">
        <v>3277</v>
      </c>
      <c r="G693" s="120" t="s">
        <v>61</v>
      </c>
      <c r="H693" s="102">
        <v>18</v>
      </c>
      <c r="I693" s="326">
        <v>1170</v>
      </c>
      <c r="J693" s="28" t="s">
        <v>62</v>
      </c>
      <c r="K693" s="28" t="s">
        <v>63</v>
      </c>
      <c r="L693" s="164" t="s">
        <v>3278</v>
      </c>
      <c r="M693" s="28" t="s">
        <v>67</v>
      </c>
      <c r="N693" s="27">
        <v>2461.6799999999998</v>
      </c>
      <c r="O693" s="28" t="s">
        <v>1197</v>
      </c>
      <c r="P693" s="376">
        <v>44927</v>
      </c>
    </row>
    <row r="694" spans="1:16" s="17" customFormat="1" ht="150" hidden="1">
      <c r="A694" s="112" t="s">
        <v>1294</v>
      </c>
      <c r="B694" s="169" t="s">
        <v>1294</v>
      </c>
      <c r="C694" s="100" t="s">
        <v>3279</v>
      </c>
      <c r="D694" s="100"/>
      <c r="E694" s="61" t="s">
        <v>425</v>
      </c>
      <c r="F694" s="100" t="s">
        <v>3280</v>
      </c>
      <c r="G694" s="120" t="s">
        <v>61</v>
      </c>
      <c r="H694" s="102">
        <v>8</v>
      </c>
      <c r="I694" s="326">
        <v>2041.46</v>
      </c>
      <c r="J694" s="28" t="s">
        <v>62</v>
      </c>
      <c r="K694" s="28" t="s">
        <v>63</v>
      </c>
      <c r="L694" s="164" t="s">
        <v>3281</v>
      </c>
      <c r="M694" s="28" t="s">
        <v>67</v>
      </c>
      <c r="N694" s="27">
        <v>2041.46</v>
      </c>
      <c r="O694" s="28" t="s">
        <v>1197</v>
      </c>
      <c r="P694" s="376">
        <v>44927</v>
      </c>
    </row>
    <row r="695" spans="1:16" s="17" customFormat="1" ht="90" hidden="1">
      <c r="A695" s="112" t="s">
        <v>1202</v>
      </c>
      <c r="B695" s="112" t="s">
        <v>1202</v>
      </c>
      <c r="C695" s="57" t="s">
        <v>3282</v>
      </c>
      <c r="D695" s="100"/>
      <c r="E695" s="61" t="s">
        <v>525</v>
      </c>
      <c r="F695" s="21" t="s">
        <v>3283</v>
      </c>
      <c r="G695" s="120" t="s">
        <v>61</v>
      </c>
      <c r="H695" s="26" t="s">
        <v>3284</v>
      </c>
      <c r="I695" s="326">
        <v>750</v>
      </c>
      <c r="J695" s="28" t="s">
        <v>57</v>
      </c>
      <c r="K695" s="28" t="s">
        <v>79</v>
      </c>
      <c r="L695" s="164" t="s">
        <v>3285</v>
      </c>
      <c r="M695" s="28" t="s">
        <v>67</v>
      </c>
      <c r="N695" s="27">
        <v>750</v>
      </c>
      <c r="O695" s="28" t="s">
        <v>1197</v>
      </c>
      <c r="P695" s="376">
        <v>44927</v>
      </c>
    </row>
    <row r="696" spans="1:16" s="17" customFormat="1" ht="165" hidden="1">
      <c r="A696" s="112" t="s">
        <v>1385</v>
      </c>
      <c r="B696" s="169" t="s">
        <v>1385</v>
      </c>
      <c r="C696" s="100" t="s">
        <v>3286</v>
      </c>
      <c r="D696" s="100"/>
      <c r="E696" s="61" t="s">
        <v>54</v>
      </c>
      <c r="F696" s="100" t="s">
        <v>3287</v>
      </c>
      <c r="G696" s="120" t="s">
        <v>61</v>
      </c>
      <c r="H696" s="102">
        <v>2</v>
      </c>
      <c r="I696" s="326">
        <v>3089</v>
      </c>
      <c r="J696" s="28" t="s">
        <v>62</v>
      </c>
      <c r="K696" s="28" t="s">
        <v>79</v>
      </c>
      <c r="L696" s="164" t="s">
        <v>3288</v>
      </c>
      <c r="M696" s="28" t="s">
        <v>67</v>
      </c>
      <c r="N696" s="27">
        <v>3089</v>
      </c>
      <c r="O696" s="28" t="s">
        <v>1197</v>
      </c>
      <c r="P696" s="376">
        <v>44927</v>
      </c>
    </row>
    <row r="697" spans="1:16" s="17" customFormat="1" ht="150" hidden="1">
      <c r="A697" s="112" t="s">
        <v>1202</v>
      </c>
      <c r="B697" s="112" t="s">
        <v>1202</v>
      </c>
      <c r="C697" s="57" t="s">
        <v>3289</v>
      </c>
      <c r="D697" s="100"/>
      <c r="E697" s="61" t="s">
        <v>54</v>
      </c>
      <c r="F697" s="21" t="s">
        <v>3290</v>
      </c>
      <c r="G697" s="120" t="s">
        <v>61</v>
      </c>
      <c r="H697" s="26" t="s">
        <v>3010</v>
      </c>
      <c r="I697" s="326">
        <v>1258</v>
      </c>
      <c r="J697" s="28" t="s">
        <v>57</v>
      </c>
      <c r="K697" s="28" t="s">
        <v>79</v>
      </c>
      <c r="L697" s="164" t="s">
        <v>3291</v>
      </c>
      <c r="M697" s="28" t="s">
        <v>67</v>
      </c>
      <c r="N697" s="27">
        <v>1258</v>
      </c>
      <c r="O697" s="28" t="s">
        <v>1197</v>
      </c>
      <c r="P697" s="376">
        <v>44927</v>
      </c>
    </row>
    <row r="698" spans="1:16" s="17" customFormat="1" ht="180" hidden="1">
      <c r="A698" s="112" t="s">
        <v>1202</v>
      </c>
      <c r="B698" s="112" t="s">
        <v>1202</v>
      </c>
      <c r="C698" s="57" t="s">
        <v>3292</v>
      </c>
      <c r="D698" s="100"/>
      <c r="E698" s="61" t="s">
        <v>54</v>
      </c>
      <c r="F698" s="21" t="s">
        <v>3293</v>
      </c>
      <c r="G698" s="120" t="s">
        <v>61</v>
      </c>
      <c r="H698" s="26" t="s">
        <v>2950</v>
      </c>
      <c r="I698" s="326">
        <v>6580</v>
      </c>
      <c r="J698" s="28" t="s">
        <v>57</v>
      </c>
      <c r="K698" s="28" t="s">
        <v>79</v>
      </c>
      <c r="L698" s="164" t="s">
        <v>3294</v>
      </c>
      <c r="M698" s="28" t="s">
        <v>67</v>
      </c>
      <c r="N698" s="27">
        <v>6580</v>
      </c>
      <c r="O698" s="28" t="s">
        <v>1197</v>
      </c>
      <c r="P698" s="376">
        <v>44927</v>
      </c>
    </row>
    <row r="699" spans="1:16" s="17" customFormat="1" ht="135" hidden="1">
      <c r="A699" s="112" t="s">
        <v>2956</v>
      </c>
      <c r="B699" s="112" t="s">
        <v>2956</v>
      </c>
      <c r="C699" s="100" t="s">
        <v>3295</v>
      </c>
      <c r="D699" s="100"/>
      <c r="E699" s="61" t="s">
        <v>54</v>
      </c>
      <c r="F699" s="100" t="s">
        <v>3296</v>
      </c>
      <c r="G699" s="120" t="s">
        <v>61</v>
      </c>
      <c r="H699" s="102">
        <v>1</v>
      </c>
      <c r="I699" s="326">
        <v>16774</v>
      </c>
      <c r="J699" s="28" t="s">
        <v>62</v>
      </c>
      <c r="K699" s="28" t="s">
        <v>79</v>
      </c>
      <c r="L699" s="164" t="s">
        <v>3297</v>
      </c>
      <c r="M699" s="28" t="s">
        <v>67</v>
      </c>
      <c r="N699" s="27">
        <v>16774</v>
      </c>
      <c r="O699" s="28" t="s">
        <v>1197</v>
      </c>
      <c r="P699" s="376">
        <v>44927</v>
      </c>
    </row>
    <row r="700" spans="1:16" s="17" customFormat="1" ht="60" hidden="1">
      <c r="A700" s="112" t="s">
        <v>1651</v>
      </c>
      <c r="B700" s="112" t="s">
        <v>1651</v>
      </c>
      <c r="C700" s="100" t="s">
        <v>3298</v>
      </c>
      <c r="D700" s="100"/>
      <c r="E700" s="61" t="s">
        <v>54</v>
      </c>
      <c r="F700" s="100" t="s">
        <v>3299</v>
      </c>
      <c r="G700" s="120" t="s">
        <v>61</v>
      </c>
      <c r="H700" s="102">
        <v>1</v>
      </c>
      <c r="I700" s="326">
        <v>1065.1500000000001</v>
      </c>
      <c r="J700" s="28" t="s">
        <v>62</v>
      </c>
      <c r="K700" s="28" t="s">
        <v>63</v>
      </c>
      <c r="L700" s="164" t="s">
        <v>3300</v>
      </c>
      <c r="M700" s="28" t="s">
        <v>67</v>
      </c>
      <c r="N700" s="27">
        <v>1065.1500000000001</v>
      </c>
      <c r="O700" s="28" t="s">
        <v>1197</v>
      </c>
      <c r="P700" s="376">
        <v>44927</v>
      </c>
    </row>
    <row r="701" spans="1:16" s="17" customFormat="1" ht="90" hidden="1">
      <c r="A701" s="112" t="s">
        <v>1202</v>
      </c>
      <c r="B701" s="112" t="s">
        <v>1202</v>
      </c>
      <c r="C701" s="57" t="s">
        <v>3301</v>
      </c>
      <c r="D701" s="100"/>
      <c r="E701" s="61" t="s">
        <v>514</v>
      </c>
      <c r="F701" s="21" t="s">
        <v>3302</v>
      </c>
      <c r="G701" s="120" t="s">
        <v>61</v>
      </c>
      <c r="H701" s="26" t="s">
        <v>2178</v>
      </c>
      <c r="I701" s="326">
        <v>400</v>
      </c>
      <c r="J701" s="28" t="s">
        <v>57</v>
      </c>
      <c r="K701" s="28" t="s">
        <v>79</v>
      </c>
      <c r="L701" s="164" t="s">
        <v>3303</v>
      </c>
      <c r="M701" s="28" t="s">
        <v>67</v>
      </c>
      <c r="N701" s="27">
        <v>600</v>
      </c>
      <c r="O701" s="28" t="s">
        <v>1197</v>
      </c>
      <c r="P701" s="376">
        <v>44927</v>
      </c>
    </row>
    <row r="702" spans="1:16" s="17" customFormat="1" ht="75" hidden="1">
      <c r="A702" s="112" t="s">
        <v>1202</v>
      </c>
      <c r="B702" s="112" t="s">
        <v>1202</v>
      </c>
      <c r="C702" s="100" t="s">
        <v>3304</v>
      </c>
      <c r="D702" s="100"/>
      <c r="E702" s="61" t="s">
        <v>425</v>
      </c>
      <c r="F702" s="100" t="s">
        <v>3305</v>
      </c>
      <c r="G702" s="120" t="s">
        <v>61</v>
      </c>
      <c r="H702" s="102">
        <v>150</v>
      </c>
      <c r="I702" s="326">
        <v>10150</v>
      </c>
      <c r="J702" s="164" t="s">
        <v>57</v>
      </c>
      <c r="K702" s="164" t="s">
        <v>79</v>
      </c>
      <c r="L702" s="164" t="s">
        <v>3306</v>
      </c>
      <c r="M702" s="28" t="s">
        <v>67</v>
      </c>
      <c r="N702" s="27">
        <v>10150</v>
      </c>
      <c r="O702" s="28" t="s">
        <v>1197</v>
      </c>
      <c r="P702" s="376">
        <v>44927</v>
      </c>
    </row>
    <row r="703" spans="1:16" s="17" customFormat="1" ht="90" hidden="1">
      <c r="A703" s="112" t="s">
        <v>1202</v>
      </c>
      <c r="B703" s="112" t="s">
        <v>1202</v>
      </c>
      <c r="C703" s="100" t="s">
        <v>3307</v>
      </c>
      <c r="D703" s="100"/>
      <c r="E703" s="61" t="s">
        <v>425</v>
      </c>
      <c r="F703" s="100" t="s">
        <v>3308</v>
      </c>
      <c r="G703" s="120" t="s">
        <v>61</v>
      </c>
      <c r="H703" s="102">
        <v>2</v>
      </c>
      <c r="I703" s="326">
        <v>433.2</v>
      </c>
      <c r="J703" s="28" t="s">
        <v>62</v>
      </c>
      <c r="K703" s="28" t="s">
        <v>474</v>
      </c>
      <c r="L703" s="164" t="s">
        <v>3309</v>
      </c>
      <c r="M703" s="28" t="s">
        <v>67</v>
      </c>
      <c r="N703" s="27">
        <v>433.2</v>
      </c>
      <c r="O703" s="28" t="s">
        <v>1197</v>
      </c>
      <c r="P703" s="376">
        <v>44927</v>
      </c>
    </row>
    <row r="704" spans="1:16" s="17" customFormat="1" ht="225" hidden="1">
      <c r="A704" s="112" t="s">
        <v>1202</v>
      </c>
      <c r="B704" s="112" t="s">
        <v>1202</v>
      </c>
      <c r="C704" s="100" t="s">
        <v>3310</v>
      </c>
      <c r="D704" s="100"/>
      <c r="E704" s="61" t="s">
        <v>425</v>
      </c>
      <c r="F704" s="100" t="s">
        <v>3311</v>
      </c>
      <c r="G704" s="120" t="s">
        <v>61</v>
      </c>
      <c r="H704" s="102" t="s">
        <v>3312</v>
      </c>
      <c r="I704" s="326">
        <v>6066</v>
      </c>
      <c r="J704" s="28" t="s">
        <v>57</v>
      </c>
      <c r="K704" s="28" t="s">
        <v>79</v>
      </c>
      <c r="L704" s="164" t="s">
        <v>3313</v>
      </c>
      <c r="M704" s="28" t="s">
        <v>67</v>
      </c>
      <c r="N704" s="27">
        <v>6066</v>
      </c>
      <c r="O704" s="28" t="s">
        <v>1197</v>
      </c>
      <c r="P704" s="376">
        <v>44927</v>
      </c>
    </row>
    <row r="705" spans="1:16" s="17" customFormat="1" ht="150" hidden="1">
      <c r="A705" s="112" t="s">
        <v>2267</v>
      </c>
      <c r="B705" s="112" t="s">
        <v>2267</v>
      </c>
      <c r="C705" s="100" t="s">
        <v>3314</v>
      </c>
      <c r="D705" s="100"/>
      <c r="E705" s="61" t="s">
        <v>54</v>
      </c>
      <c r="F705" s="100" t="s">
        <v>3315</v>
      </c>
      <c r="G705" s="120" t="s">
        <v>61</v>
      </c>
      <c r="H705" s="102">
        <v>2</v>
      </c>
      <c r="I705" s="326">
        <v>3840</v>
      </c>
      <c r="J705" s="28" t="s">
        <v>62</v>
      </c>
      <c r="K705" s="28" t="s">
        <v>79</v>
      </c>
      <c r="L705" s="164" t="s">
        <v>3316</v>
      </c>
      <c r="M705" s="28" t="s">
        <v>67</v>
      </c>
      <c r="N705" s="27">
        <v>3840</v>
      </c>
      <c r="O705" s="28" t="s">
        <v>1197</v>
      </c>
      <c r="P705" s="376">
        <v>44927</v>
      </c>
    </row>
    <row r="706" spans="1:16" s="17" customFormat="1" ht="105" hidden="1">
      <c r="A706" s="112" t="s">
        <v>1202</v>
      </c>
      <c r="B706" s="112" t="s">
        <v>1202</v>
      </c>
      <c r="C706" s="57" t="s">
        <v>3317</v>
      </c>
      <c r="D706" s="100"/>
      <c r="E706" s="61" t="s">
        <v>54</v>
      </c>
      <c r="F706" s="21" t="s">
        <v>3318</v>
      </c>
      <c r="G706" s="120" t="s">
        <v>61</v>
      </c>
      <c r="H706" s="26" t="s">
        <v>3010</v>
      </c>
      <c r="I706" s="326">
        <v>3000</v>
      </c>
      <c r="J706" s="28" t="s">
        <v>57</v>
      </c>
      <c r="K706" s="28" t="s">
        <v>79</v>
      </c>
      <c r="L706" s="164" t="s">
        <v>3319</v>
      </c>
      <c r="M706" s="28" t="s">
        <v>67</v>
      </c>
      <c r="N706" s="27">
        <v>3000</v>
      </c>
      <c r="O706" s="28" t="s">
        <v>1197</v>
      </c>
      <c r="P706" s="376">
        <v>44927</v>
      </c>
    </row>
    <row r="707" spans="1:16" s="17" customFormat="1" ht="120" hidden="1">
      <c r="A707" s="112" t="s">
        <v>3320</v>
      </c>
      <c r="B707" s="112" t="s">
        <v>3320</v>
      </c>
      <c r="C707" s="106" t="s">
        <v>3321</v>
      </c>
      <c r="D707" s="98"/>
      <c r="E707" s="61" t="s">
        <v>54</v>
      </c>
      <c r="F707" s="106" t="s">
        <v>3322</v>
      </c>
      <c r="G707" s="120" t="s">
        <v>61</v>
      </c>
      <c r="H707" s="105" t="s">
        <v>3323</v>
      </c>
      <c r="I707" s="328">
        <v>3440</v>
      </c>
      <c r="J707" s="174" t="s">
        <v>62</v>
      </c>
      <c r="K707" s="107" t="s">
        <v>79</v>
      </c>
      <c r="L707" s="107" t="s">
        <v>3324</v>
      </c>
      <c r="M707" s="28" t="s">
        <v>67</v>
      </c>
      <c r="N707" s="27">
        <v>3440</v>
      </c>
      <c r="O707" s="28" t="s">
        <v>1197</v>
      </c>
      <c r="P707" s="376">
        <v>44927</v>
      </c>
    </row>
    <row r="708" spans="1:16" s="17" customFormat="1" ht="180" hidden="1">
      <c r="A708" s="112" t="s">
        <v>1442</v>
      </c>
      <c r="B708" s="112" t="s">
        <v>1442</v>
      </c>
      <c r="C708" s="120" t="s">
        <v>3325</v>
      </c>
      <c r="D708" s="120"/>
      <c r="E708" s="61" t="s">
        <v>54</v>
      </c>
      <c r="F708" s="120" t="s">
        <v>3326</v>
      </c>
      <c r="G708" s="120" t="s">
        <v>61</v>
      </c>
      <c r="H708" s="102" t="s">
        <v>3023</v>
      </c>
      <c r="I708" s="326">
        <v>2940</v>
      </c>
      <c r="J708" s="28" t="s">
        <v>62</v>
      </c>
      <c r="K708" s="173" t="s">
        <v>79</v>
      </c>
      <c r="L708" s="164" t="s">
        <v>3327</v>
      </c>
      <c r="M708" s="28" t="s">
        <v>67</v>
      </c>
      <c r="N708" s="27">
        <v>2940</v>
      </c>
      <c r="O708" s="28" t="s">
        <v>1197</v>
      </c>
      <c r="P708" s="376">
        <v>44927</v>
      </c>
    </row>
    <row r="709" spans="1:16" s="17" customFormat="1" ht="150" hidden="1">
      <c r="A709" s="112" t="s">
        <v>1193</v>
      </c>
      <c r="B709" s="367" t="s">
        <v>1193</v>
      </c>
      <c r="C709" s="100" t="s">
        <v>3328</v>
      </c>
      <c r="D709" s="100"/>
      <c r="E709" s="61" t="s">
        <v>54</v>
      </c>
      <c r="F709" s="100" t="s">
        <v>3329</v>
      </c>
      <c r="G709" s="120" t="s">
        <v>61</v>
      </c>
      <c r="H709" s="102">
        <v>1</v>
      </c>
      <c r="I709" s="326">
        <v>3000</v>
      </c>
      <c r="J709" s="28" t="s">
        <v>62</v>
      </c>
      <c r="K709" s="28" t="s">
        <v>79</v>
      </c>
      <c r="L709" s="164" t="s">
        <v>3330</v>
      </c>
      <c r="M709" s="28" t="s">
        <v>67</v>
      </c>
      <c r="N709" s="27">
        <v>3000</v>
      </c>
      <c r="O709" s="28" t="s">
        <v>1197</v>
      </c>
      <c r="P709" s="376">
        <v>44927</v>
      </c>
    </row>
    <row r="710" spans="1:16" s="17" customFormat="1" ht="120" hidden="1">
      <c r="A710" s="112" t="s">
        <v>1268</v>
      </c>
      <c r="B710" s="169" t="s">
        <v>1268</v>
      </c>
      <c r="C710" s="100" t="s">
        <v>3331</v>
      </c>
      <c r="D710" s="100"/>
      <c r="E710" s="61" t="s">
        <v>54</v>
      </c>
      <c r="F710" s="100" t="s">
        <v>3332</v>
      </c>
      <c r="G710" s="120" t="s">
        <v>61</v>
      </c>
      <c r="H710" s="102">
        <v>1</v>
      </c>
      <c r="I710" s="326">
        <v>3500</v>
      </c>
      <c r="J710" s="28" t="s">
        <v>62</v>
      </c>
      <c r="K710" s="28" t="s">
        <v>79</v>
      </c>
      <c r="L710" s="164" t="s">
        <v>3333</v>
      </c>
      <c r="M710" s="28" t="s">
        <v>67</v>
      </c>
      <c r="N710" s="27">
        <v>3500</v>
      </c>
      <c r="O710" s="28" t="s">
        <v>1197</v>
      </c>
      <c r="P710" s="376">
        <v>44927</v>
      </c>
    </row>
    <row r="711" spans="1:16" s="17" customFormat="1" ht="150" hidden="1">
      <c r="A711" s="112" t="s">
        <v>1976</v>
      </c>
      <c r="B711" s="112" t="s">
        <v>1976</v>
      </c>
      <c r="C711" s="100" t="s">
        <v>3334</v>
      </c>
      <c r="D711" s="100"/>
      <c r="E711" s="61" t="s">
        <v>54</v>
      </c>
      <c r="F711" s="100" t="s">
        <v>3335</v>
      </c>
      <c r="G711" s="120" t="s">
        <v>61</v>
      </c>
      <c r="H711" s="102">
        <v>1</v>
      </c>
      <c r="I711" s="326">
        <v>3000</v>
      </c>
      <c r="J711" s="28" t="s">
        <v>62</v>
      </c>
      <c r="K711" s="28" t="s">
        <v>79</v>
      </c>
      <c r="L711" s="164" t="s">
        <v>3336</v>
      </c>
      <c r="M711" s="28" t="s">
        <v>67</v>
      </c>
      <c r="N711" s="27">
        <v>3000</v>
      </c>
      <c r="O711" s="28" t="s">
        <v>1197</v>
      </c>
      <c r="P711" s="376">
        <v>44927</v>
      </c>
    </row>
    <row r="712" spans="1:16" s="17" customFormat="1" ht="165" hidden="1">
      <c r="A712" s="112" t="s">
        <v>1202</v>
      </c>
      <c r="B712" s="112" t="s">
        <v>1202</v>
      </c>
      <c r="C712" s="100" t="s">
        <v>3337</v>
      </c>
      <c r="D712" s="100"/>
      <c r="E712" s="61" t="s">
        <v>54</v>
      </c>
      <c r="F712" s="100" t="s">
        <v>3338</v>
      </c>
      <c r="G712" s="120" t="s">
        <v>61</v>
      </c>
      <c r="H712" s="102">
        <v>1</v>
      </c>
      <c r="I712" s="326">
        <v>3600</v>
      </c>
      <c r="J712" s="28" t="s">
        <v>62</v>
      </c>
      <c r="K712" s="28" t="s">
        <v>79</v>
      </c>
      <c r="L712" s="164" t="s">
        <v>3339</v>
      </c>
      <c r="M712" s="28" t="s">
        <v>67</v>
      </c>
      <c r="N712" s="27">
        <v>3600</v>
      </c>
      <c r="O712" s="28" t="s">
        <v>1197</v>
      </c>
      <c r="P712" s="376">
        <v>44927</v>
      </c>
    </row>
    <row r="713" spans="1:16" s="17" customFormat="1" ht="135" hidden="1">
      <c r="A713" s="112" t="s">
        <v>1202</v>
      </c>
      <c r="B713" s="112" t="s">
        <v>1202</v>
      </c>
      <c r="C713" s="100" t="s">
        <v>3340</v>
      </c>
      <c r="D713" s="100">
        <v>23108</v>
      </c>
      <c r="E713" s="61" t="s">
        <v>525</v>
      </c>
      <c r="F713" s="100" t="s">
        <v>3341</v>
      </c>
      <c r="G713" s="120" t="s">
        <v>1687</v>
      </c>
      <c r="H713" s="102" t="s">
        <v>3342</v>
      </c>
      <c r="I713" s="326">
        <v>7000</v>
      </c>
      <c r="J713" s="28" t="s">
        <v>57</v>
      </c>
      <c r="K713" s="28" t="s">
        <v>79</v>
      </c>
      <c r="L713" s="164" t="s">
        <v>152</v>
      </c>
      <c r="M713" s="28" t="s">
        <v>153</v>
      </c>
      <c r="N713" s="27"/>
      <c r="O713" s="28" t="s">
        <v>1197</v>
      </c>
      <c r="P713" s="376">
        <v>44927</v>
      </c>
    </row>
    <row r="714" spans="1:16" s="17" customFormat="1" ht="75" hidden="1" customHeight="1">
      <c r="A714" s="112" t="s">
        <v>2517</v>
      </c>
      <c r="B714" s="112" t="s">
        <v>2517</v>
      </c>
      <c r="C714" s="100" t="s">
        <v>3343</v>
      </c>
      <c r="D714" s="100"/>
      <c r="E714" s="61" t="s">
        <v>425</v>
      </c>
      <c r="F714" s="100" t="s">
        <v>3344</v>
      </c>
      <c r="G714" s="120" t="s">
        <v>61</v>
      </c>
      <c r="H714" s="102">
        <v>1</v>
      </c>
      <c r="I714" s="326">
        <v>5000</v>
      </c>
      <c r="J714" s="28" t="s">
        <v>62</v>
      </c>
      <c r="K714" s="28" t="s">
        <v>63</v>
      </c>
      <c r="L714" s="164" t="s">
        <v>3345</v>
      </c>
      <c r="M714" s="28" t="s">
        <v>67</v>
      </c>
      <c r="N714" s="27">
        <v>5000</v>
      </c>
      <c r="O714" s="28" t="s">
        <v>1197</v>
      </c>
      <c r="P714" s="376">
        <v>44927</v>
      </c>
    </row>
    <row r="715" spans="1:16" s="17" customFormat="1" ht="195" hidden="1">
      <c r="A715" s="112" t="s">
        <v>1202</v>
      </c>
      <c r="B715" s="112" t="s">
        <v>1202</v>
      </c>
      <c r="C715" s="100" t="s">
        <v>3346</v>
      </c>
      <c r="D715" s="100"/>
      <c r="E715" s="61" t="s">
        <v>425</v>
      </c>
      <c r="F715" s="100" t="s">
        <v>3347</v>
      </c>
      <c r="G715" s="120" t="s">
        <v>61</v>
      </c>
      <c r="H715" s="102">
        <v>4</v>
      </c>
      <c r="I715" s="326">
        <v>3000</v>
      </c>
      <c r="J715" s="28" t="s">
        <v>57</v>
      </c>
      <c r="K715" s="28" t="s">
        <v>79</v>
      </c>
      <c r="L715" s="164" t="s">
        <v>3348</v>
      </c>
      <c r="M715" s="28" t="s">
        <v>67</v>
      </c>
      <c r="N715" s="27">
        <v>3000</v>
      </c>
      <c r="O715" s="28" t="s">
        <v>1197</v>
      </c>
      <c r="P715" s="376">
        <v>44927</v>
      </c>
    </row>
    <row r="716" spans="1:16" s="17" customFormat="1" ht="60" hidden="1">
      <c r="A716" s="112" t="s">
        <v>1842</v>
      </c>
      <c r="B716" s="112" t="s">
        <v>1842</v>
      </c>
      <c r="C716" s="100" t="s">
        <v>3349</v>
      </c>
      <c r="D716" s="100"/>
      <c r="E716" s="61" t="s">
        <v>425</v>
      </c>
      <c r="F716" s="100" t="s">
        <v>3350</v>
      </c>
      <c r="G716" s="120" t="s">
        <v>61</v>
      </c>
      <c r="H716" s="102">
        <v>1</v>
      </c>
      <c r="I716" s="326">
        <v>6810</v>
      </c>
      <c r="J716" s="28" t="s">
        <v>62</v>
      </c>
      <c r="K716" s="28" t="s">
        <v>79</v>
      </c>
      <c r="L716" s="164" t="s">
        <v>3351</v>
      </c>
      <c r="M716" s="28" t="s">
        <v>67</v>
      </c>
      <c r="N716" s="27">
        <v>6810</v>
      </c>
      <c r="O716" s="28" t="s">
        <v>1197</v>
      </c>
      <c r="P716" s="376">
        <v>44927</v>
      </c>
    </row>
    <row r="717" spans="1:16" s="17" customFormat="1" ht="60" hidden="1">
      <c r="A717" s="112" t="s">
        <v>1235</v>
      </c>
      <c r="B717" s="112" t="s">
        <v>1235</v>
      </c>
      <c r="C717" s="120" t="s">
        <v>3352</v>
      </c>
      <c r="D717" s="120"/>
      <c r="E717" s="61" t="s">
        <v>54</v>
      </c>
      <c r="F717" s="120" t="s">
        <v>3353</v>
      </c>
      <c r="G717" s="120" t="s">
        <v>61</v>
      </c>
      <c r="H717" s="102">
        <v>1</v>
      </c>
      <c r="I717" s="326">
        <v>1620</v>
      </c>
      <c r="J717" s="28" t="s">
        <v>62</v>
      </c>
      <c r="K717" s="173" t="s">
        <v>79</v>
      </c>
      <c r="L717" s="173" t="s">
        <v>3354</v>
      </c>
      <c r="M717" s="28" t="s">
        <v>67</v>
      </c>
      <c r="N717" s="27">
        <v>1620</v>
      </c>
      <c r="O717" s="28" t="s">
        <v>1197</v>
      </c>
      <c r="P717" s="376">
        <v>44927</v>
      </c>
    </row>
    <row r="718" spans="1:16" s="17" customFormat="1" ht="90" hidden="1">
      <c r="A718" s="112" t="s">
        <v>1577</v>
      </c>
      <c r="B718" s="112" t="s">
        <v>1577</v>
      </c>
      <c r="C718" s="100" t="s">
        <v>3355</v>
      </c>
      <c r="D718" s="100"/>
      <c r="E718" s="61" t="s">
        <v>54</v>
      </c>
      <c r="F718" s="100" t="s">
        <v>3356</v>
      </c>
      <c r="G718" s="120" t="s">
        <v>61</v>
      </c>
      <c r="H718" s="102">
        <v>1</v>
      </c>
      <c r="I718" s="326">
        <v>400</v>
      </c>
      <c r="J718" s="28" t="s">
        <v>62</v>
      </c>
      <c r="K718" s="28" t="s">
        <v>79</v>
      </c>
      <c r="L718" s="164" t="s">
        <v>3357</v>
      </c>
      <c r="M718" s="28" t="s">
        <v>67</v>
      </c>
      <c r="N718" s="27">
        <v>400</v>
      </c>
      <c r="O718" s="28" t="s">
        <v>1197</v>
      </c>
      <c r="P718" s="376">
        <v>44927</v>
      </c>
    </row>
    <row r="719" spans="1:16" s="17" customFormat="1" ht="60" hidden="1">
      <c r="A719" s="112" t="s">
        <v>2228</v>
      </c>
      <c r="B719" s="112" t="s">
        <v>2228</v>
      </c>
      <c r="C719" s="100" t="s">
        <v>3358</v>
      </c>
      <c r="D719" s="100"/>
      <c r="E719" s="61" t="s">
        <v>54</v>
      </c>
      <c r="F719" s="100" t="s">
        <v>3353</v>
      </c>
      <c r="G719" s="120" t="s">
        <v>61</v>
      </c>
      <c r="H719" s="102">
        <v>2</v>
      </c>
      <c r="I719" s="326">
        <v>830</v>
      </c>
      <c r="J719" s="28" t="s">
        <v>62</v>
      </c>
      <c r="K719" s="28" t="s">
        <v>79</v>
      </c>
      <c r="L719" s="164" t="s">
        <v>3359</v>
      </c>
      <c r="M719" s="28" t="s">
        <v>67</v>
      </c>
      <c r="N719" s="27">
        <v>830</v>
      </c>
      <c r="O719" s="28" t="s">
        <v>1197</v>
      </c>
      <c r="P719" s="376">
        <v>44927</v>
      </c>
    </row>
    <row r="720" spans="1:16" s="17" customFormat="1" ht="120" hidden="1">
      <c r="A720" s="112" t="s">
        <v>1960</v>
      </c>
      <c r="B720" s="112" t="s">
        <v>1960</v>
      </c>
      <c r="C720" s="120" t="s">
        <v>3360</v>
      </c>
      <c r="D720" s="120"/>
      <c r="E720" s="166" t="s">
        <v>54</v>
      </c>
      <c r="F720" s="120" t="s">
        <v>3361</v>
      </c>
      <c r="G720" s="120" t="s">
        <v>61</v>
      </c>
      <c r="H720" s="102" t="s">
        <v>3023</v>
      </c>
      <c r="I720" s="326">
        <v>2369</v>
      </c>
      <c r="J720" s="28" t="s">
        <v>62</v>
      </c>
      <c r="K720" s="173" t="s">
        <v>79</v>
      </c>
      <c r="L720" s="173" t="s">
        <v>3362</v>
      </c>
      <c r="M720" s="28" t="s">
        <v>67</v>
      </c>
      <c r="N720" s="27">
        <v>2369</v>
      </c>
      <c r="O720" s="28" t="s">
        <v>1197</v>
      </c>
      <c r="P720" s="376">
        <v>44927</v>
      </c>
    </row>
    <row r="721" spans="1:16" s="17" customFormat="1" ht="90" hidden="1">
      <c r="A721" s="112" t="s">
        <v>1311</v>
      </c>
      <c r="B721" s="169" t="s">
        <v>1311</v>
      </c>
      <c r="C721" s="100" t="s">
        <v>3363</v>
      </c>
      <c r="D721" s="100"/>
      <c r="E721" s="61" t="s">
        <v>425</v>
      </c>
      <c r="F721" s="100" t="s">
        <v>3364</v>
      </c>
      <c r="G721" s="120" t="s">
        <v>61</v>
      </c>
      <c r="H721" s="102">
        <v>1</v>
      </c>
      <c r="I721" s="326">
        <v>10500</v>
      </c>
      <c r="J721" s="28" t="s">
        <v>62</v>
      </c>
      <c r="K721" s="28" t="s">
        <v>79</v>
      </c>
      <c r="L721" s="164" t="s">
        <v>3365</v>
      </c>
      <c r="M721" s="28" t="s">
        <v>67</v>
      </c>
      <c r="N721" s="27">
        <v>10500</v>
      </c>
      <c r="O721" s="28" t="s">
        <v>1197</v>
      </c>
      <c r="P721" s="376">
        <v>44927</v>
      </c>
    </row>
    <row r="722" spans="1:16" s="17" customFormat="1" ht="135" hidden="1">
      <c r="A722" s="112" t="s">
        <v>1193</v>
      </c>
      <c r="B722" s="367" t="s">
        <v>1193</v>
      </c>
      <c r="C722" s="100" t="s">
        <v>3366</v>
      </c>
      <c r="D722" s="100"/>
      <c r="E722" s="61" t="s">
        <v>425</v>
      </c>
      <c r="F722" s="100" t="s">
        <v>3367</v>
      </c>
      <c r="G722" s="120" t="s">
        <v>61</v>
      </c>
      <c r="H722" s="102">
        <v>3</v>
      </c>
      <c r="I722" s="326">
        <v>15800</v>
      </c>
      <c r="J722" s="28" t="s">
        <v>62</v>
      </c>
      <c r="K722" s="28" t="s">
        <v>79</v>
      </c>
      <c r="L722" s="164" t="s">
        <v>3368</v>
      </c>
      <c r="M722" s="28" t="s">
        <v>67</v>
      </c>
      <c r="N722" s="27">
        <v>15800</v>
      </c>
      <c r="O722" s="28" t="s">
        <v>1197</v>
      </c>
      <c r="P722" s="376">
        <v>44927</v>
      </c>
    </row>
    <row r="723" spans="1:16" s="17" customFormat="1" ht="210" hidden="1">
      <c r="A723" s="284" t="s">
        <v>1198</v>
      </c>
      <c r="B723" s="169" t="s">
        <v>1381</v>
      </c>
      <c r="C723" s="100" t="s">
        <v>3369</v>
      </c>
      <c r="D723" s="100"/>
      <c r="E723" s="61" t="s">
        <v>425</v>
      </c>
      <c r="F723" s="100" t="s">
        <v>3370</v>
      </c>
      <c r="G723" s="120" t="s">
        <v>61</v>
      </c>
      <c r="H723" s="102">
        <v>1</v>
      </c>
      <c r="I723" s="326">
        <v>22500</v>
      </c>
      <c r="J723" s="28" t="s">
        <v>57</v>
      </c>
      <c r="K723" s="28" t="s">
        <v>79</v>
      </c>
      <c r="L723" s="164" t="s">
        <v>3371</v>
      </c>
      <c r="M723" s="28" t="s">
        <v>67</v>
      </c>
      <c r="N723" s="27">
        <v>22500</v>
      </c>
      <c r="O723" s="28" t="s">
        <v>1197</v>
      </c>
      <c r="P723" s="376">
        <v>44927</v>
      </c>
    </row>
    <row r="724" spans="1:16" s="17" customFormat="1" ht="135" hidden="1">
      <c r="A724" s="112" t="s">
        <v>2167</v>
      </c>
      <c r="B724" s="169" t="s">
        <v>2167</v>
      </c>
      <c r="C724" s="100" t="s">
        <v>3372</v>
      </c>
      <c r="D724" s="100"/>
      <c r="E724" s="61" t="s">
        <v>54</v>
      </c>
      <c r="F724" s="100" t="s">
        <v>3373</v>
      </c>
      <c r="G724" s="120" t="s">
        <v>61</v>
      </c>
      <c r="H724" s="102">
        <v>1</v>
      </c>
      <c r="I724" s="326">
        <v>250</v>
      </c>
      <c r="J724" s="28" t="s">
        <v>62</v>
      </c>
      <c r="K724" s="28" t="s">
        <v>79</v>
      </c>
      <c r="L724" s="164" t="s">
        <v>3374</v>
      </c>
      <c r="M724" s="28" t="s">
        <v>67</v>
      </c>
      <c r="N724" s="27">
        <v>250</v>
      </c>
      <c r="O724" s="28" t="s">
        <v>1197</v>
      </c>
      <c r="P724" s="376">
        <v>44927</v>
      </c>
    </row>
    <row r="725" spans="1:16" s="17" customFormat="1" ht="150" hidden="1">
      <c r="A725" s="112" t="s">
        <v>1430</v>
      </c>
      <c r="B725" s="169" t="s">
        <v>1430</v>
      </c>
      <c r="C725" s="100" t="s">
        <v>3375</v>
      </c>
      <c r="D725" s="100"/>
      <c r="E725" s="61" t="s">
        <v>54</v>
      </c>
      <c r="F725" s="100" t="s">
        <v>3376</v>
      </c>
      <c r="G725" s="120" t="s">
        <v>61</v>
      </c>
      <c r="H725" s="102">
        <v>35</v>
      </c>
      <c r="I725" s="326">
        <v>3150</v>
      </c>
      <c r="J725" s="28" t="s">
        <v>62</v>
      </c>
      <c r="K725" s="28" t="s">
        <v>79</v>
      </c>
      <c r="L725" s="164" t="s">
        <v>3377</v>
      </c>
      <c r="M725" s="28" t="s">
        <v>67</v>
      </c>
      <c r="N725" s="27">
        <v>3150</v>
      </c>
      <c r="O725" s="28" t="s">
        <v>1197</v>
      </c>
      <c r="P725" s="376">
        <v>44927</v>
      </c>
    </row>
    <row r="726" spans="1:16" s="17" customFormat="1" ht="75" hidden="1">
      <c r="A726" s="112" t="s">
        <v>1294</v>
      </c>
      <c r="B726" s="169" t="s">
        <v>1294</v>
      </c>
      <c r="C726" s="100" t="s">
        <v>3378</v>
      </c>
      <c r="D726" s="100"/>
      <c r="E726" s="61" t="s">
        <v>425</v>
      </c>
      <c r="F726" s="100" t="s">
        <v>3379</v>
      </c>
      <c r="G726" s="120" t="s">
        <v>61</v>
      </c>
      <c r="H726" s="102">
        <v>1</v>
      </c>
      <c r="I726" s="326">
        <v>740</v>
      </c>
      <c r="J726" s="28" t="s">
        <v>62</v>
      </c>
      <c r="K726" s="28" t="s">
        <v>79</v>
      </c>
      <c r="L726" s="164" t="s">
        <v>3380</v>
      </c>
      <c r="M726" s="28" t="s">
        <v>67</v>
      </c>
      <c r="N726" s="27">
        <v>740</v>
      </c>
      <c r="O726" s="28" t="s">
        <v>1197</v>
      </c>
      <c r="P726" s="376">
        <v>44927</v>
      </c>
    </row>
    <row r="727" spans="1:16" s="17" customFormat="1" ht="135" hidden="1">
      <c r="A727" s="112" t="s">
        <v>2517</v>
      </c>
      <c r="B727" s="112" t="s">
        <v>2517</v>
      </c>
      <c r="C727" s="100" t="s">
        <v>3381</v>
      </c>
      <c r="D727" s="100"/>
      <c r="E727" s="61" t="s">
        <v>425</v>
      </c>
      <c r="F727" s="100" t="s">
        <v>3382</v>
      </c>
      <c r="G727" s="120" t="s">
        <v>61</v>
      </c>
      <c r="H727" s="102">
        <v>2</v>
      </c>
      <c r="I727" s="326">
        <v>600</v>
      </c>
      <c r="J727" s="28" t="s">
        <v>62</v>
      </c>
      <c r="K727" s="28" t="s">
        <v>63</v>
      </c>
      <c r="L727" s="164" t="s">
        <v>3383</v>
      </c>
      <c r="M727" s="28" t="s">
        <v>67</v>
      </c>
      <c r="N727" s="27">
        <v>1200</v>
      </c>
      <c r="O727" s="28" t="s">
        <v>1197</v>
      </c>
      <c r="P727" s="376">
        <v>44927</v>
      </c>
    </row>
    <row r="728" spans="1:16" s="17" customFormat="1" ht="152.25" hidden="1">
      <c r="A728" s="112" t="s">
        <v>1472</v>
      </c>
      <c r="B728" s="112" t="s">
        <v>1472</v>
      </c>
      <c r="C728" s="100" t="s">
        <v>3384</v>
      </c>
      <c r="D728" s="100"/>
      <c r="E728" s="61" t="s">
        <v>425</v>
      </c>
      <c r="F728" s="100" t="s">
        <v>3385</v>
      </c>
      <c r="G728" s="120" t="s">
        <v>61</v>
      </c>
      <c r="H728" s="102" t="s">
        <v>3023</v>
      </c>
      <c r="I728" s="326">
        <v>2200</v>
      </c>
      <c r="J728" s="28" t="s">
        <v>62</v>
      </c>
      <c r="K728" s="28" t="s">
        <v>63</v>
      </c>
      <c r="L728" s="164" t="s">
        <v>3386</v>
      </c>
      <c r="M728" s="28" t="s">
        <v>67</v>
      </c>
      <c r="N728" s="27">
        <v>2200</v>
      </c>
      <c r="O728" s="28" t="s">
        <v>1197</v>
      </c>
      <c r="P728" s="376">
        <v>44927</v>
      </c>
    </row>
    <row r="729" spans="1:16" s="17" customFormat="1" ht="152.25" hidden="1">
      <c r="A729" s="112" t="s">
        <v>1442</v>
      </c>
      <c r="B729" s="112" t="s">
        <v>1442</v>
      </c>
      <c r="C729" s="120" t="s">
        <v>3387</v>
      </c>
      <c r="D729" s="120"/>
      <c r="E729" s="61" t="s">
        <v>425</v>
      </c>
      <c r="F729" s="120" t="s">
        <v>3388</v>
      </c>
      <c r="G729" s="120" t="s">
        <v>61</v>
      </c>
      <c r="H729" s="102">
        <v>3</v>
      </c>
      <c r="I729" s="326">
        <v>280</v>
      </c>
      <c r="J729" s="28" t="s">
        <v>62</v>
      </c>
      <c r="K729" s="173" t="s">
        <v>79</v>
      </c>
      <c r="L729" s="173" t="s">
        <v>3389</v>
      </c>
      <c r="M729" s="28" t="s">
        <v>67</v>
      </c>
      <c r="N729" s="27">
        <v>840</v>
      </c>
      <c r="O729" s="28" t="s">
        <v>1197</v>
      </c>
      <c r="P729" s="376">
        <v>44927</v>
      </c>
    </row>
    <row r="730" spans="1:16" s="17" customFormat="1" ht="165" hidden="1">
      <c r="A730" s="112" t="s">
        <v>1202</v>
      </c>
      <c r="B730" s="112" t="s">
        <v>1202</v>
      </c>
      <c r="C730" s="21" t="s">
        <v>3390</v>
      </c>
      <c r="D730" s="21"/>
      <c r="E730" s="61" t="s">
        <v>425</v>
      </c>
      <c r="F730" s="21" t="s">
        <v>3391</v>
      </c>
      <c r="G730" s="120" t="s">
        <v>61</v>
      </c>
      <c r="H730" s="26" t="s">
        <v>3392</v>
      </c>
      <c r="I730" s="341">
        <v>4200</v>
      </c>
      <c r="J730" s="28" t="s">
        <v>57</v>
      </c>
      <c r="K730" s="28" t="s">
        <v>79</v>
      </c>
      <c r="L730" s="28" t="s">
        <v>3393</v>
      </c>
      <c r="M730" s="28" t="s">
        <v>67</v>
      </c>
      <c r="N730" s="27">
        <v>4200</v>
      </c>
      <c r="O730" s="28" t="s">
        <v>1197</v>
      </c>
      <c r="P730" s="376">
        <v>44927</v>
      </c>
    </row>
    <row r="731" spans="1:16" s="17" customFormat="1" ht="120" hidden="1">
      <c r="A731" s="112" t="s">
        <v>1660</v>
      </c>
      <c r="B731" s="112" t="s">
        <v>1660</v>
      </c>
      <c r="C731" s="100" t="s">
        <v>3394</v>
      </c>
      <c r="D731" s="100"/>
      <c r="E731" s="61" t="s">
        <v>425</v>
      </c>
      <c r="F731" s="100" t="s">
        <v>3395</v>
      </c>
      <c r="G731" s="120" t="s">
        <v>61</v>
      </c>
      <c r="H731" s="102">
        <v>1</v>
      </c>
      <c r="I731" s="326">
        <v>100</v>
      </c>
      <c r="J731" s="28" t="s">
        <v>62</v>
      </c>
      <c r="K731" s="28" t="s">
        <v>63</v>
      </c>
      <c r="L731" s="164" t="s">
        <v>3396</v>
      </c>
      <c r="M731" s="28" t="s">
        <v>67</v>
      </c>
      <c r="N731" s="27">
        <v>100</v>
      </c>
      <c r="O731" s="28" t="s">
        <v>1197</v>
      </c>
      <c r="P731" s="376">
        <v>44927</v>
      </c>
    </row>
    <row r="732" spans="1:16" s="17" customFormat="1" ht="120" hidden="1">
      <c r="A732" s="112" t="s">
        <v>1660</v>
      </c>
      <c r="B732" s="112" t="s">
        <v>1660</v>
      </c>
      <c r="C732" s="100" t="s">
        <v>3397</v>
      </c>
      <c r="D732" s="100"/>
      <c r="E732" s="61" t="s">
        <v>425</v>
      </c>
      <c r="F732" s="100" t="s">
        <v>3398</v>
      </c>
      <c r="G732" s="120" t="s">
        <v>61</v>
      </c>
      <c r="H732" s="102">
        <v>2</v>
      </c>
      <c r="I732" s="326">
        <v>700</v>
      </c>
      <c r="J732" s="28" t="s">
        <v>62</v>
      </c>
      <c r="K732" s="28" t="s">
        <v>63</v>
      </c>
      <c r="L732" s="164" t="s">
        <v>3399</v>
      </c>
      <c r="M732" s="28" t="s">
        <v>67</v>
      </c>
      <c r="N732" s="27">
        <v>800</v>
      </c>
      <c r="O732" s="28" t="s">
        <v>1197</v>
      </c>
      <c r="P732" s="376">
        <v>44927</v>
      </c>
    </row>
    <row r="733" spans="1:16" s="17" customFormat="1" ht="240" hidden="1">
      <c r="A733" s="112" t="s">
        <v>1529</v>
      </c>
      <c r="B733" s="112" t="s">
        <v>1529</v>
      </c>
      <c r="C733" s="100" t="s">
        <v>3400</v>
      </c>
      <c r="D733" s="100"/>
      <c r="E733" s="61" t="s">
        <v>425</v>
      </c>
      <c r="F733" s="100" t="s">
        <v>3401</v>
      </c>
      <c r="G733" s="120" t="s">
        <v>61</v>
      </c>
      <c r="H733" s="102">
        <v>16</v>
      </c>
      <c r="I733" s="326">
        <v>1000</v>
      </c>
      <c r="J733" s="28" t="s">
        <v>62</v>
      </c>
      <c r="K733" s="28" t="s">
        <v>79</v>
      </c>
      <c r="L733" s="164" t="s">
        <v>3402</v>
      </c>
      <c r="M733" s="28" t="s">
        <v>67</v>
      </c>
      <c r="N733" s="27">
        <v>3200</v>
      </c>
      <c r="O733" s="28" t="s">
        <v>1197</v>
      </c>
      <c r="P733" s="376">
        <v>44927</v>
      </c>
    </row>
    <row r="734" spans="1:16" s="17" customFormat="1" ht="75" hidden="1">
      <c r="A734" s="112" t="s">
        <v>1202</v>
      </c>
      <c r="B734" s="112" t="s">
        <v>1202</v>
      </c>
      <c r="C734" s="100" t="s">
        <v>3403</v>
      </c>
      <c r="D734" s="100">
        <v>4014</v>
      </c>
      <c r="E734" s="61" t="s">
        <v>425</v>
      </c>
      <c r="F734" s="100" t="s">
        <v>3404</v>
      </c>
      <c r="G734" s="120" t="s">
        <v>61</v>
      </c>
      <c r="H734" s="102">
        <v>100</v>
      </c>
      <c r="I734" s="346">
        <v>20000</v>
      </c>
      <c r="J734" s="164" t="s">
        <v>62</v>
      </c>
      <c r="K734" s="164" t="s">
        <v>79</v>
      </c>
      <c r="L734" s="164" t="s">
        <v>3405</v>
      </c>
      <c r="M734" s="28" t="s">
        <v>67</v>
      </c>
      <c r="N734" s="27">
        <v>26200</v>
      </c>
      <c r="O734" s="28" t="s">
        <v>1197</v>
      </c>
      <c r="P734" s="376">
        <v>44927</v>
      </c>
    </row>
    <row r="735" spans="1:16" s="17" customFormat="1" ht="315" hidden="1">
      <c r="A735" s="112" t="s">
        <v>1202</v>
      </c>
      <c r="B735" s="112" t="s">
        <v>1202</v>
      </c>
      <c r="C735" s="100" t="s">
        <v>3406</v>
      </c>
      <c r="D735" s="100"/>
      <c r="E735" s="61" t="s">
        <v>425</v>
      </c>
      <c r="F735" s="100" t="s">
        <v>3407</v>
      </c>
      <c r="G735" s="120" t="s">
        <v>61</v>
      </c>
      <c r="H735" s="102">
        <v>20</v>
      </c>
      <c r="I735" s="326">
        <v>1500</v>
      </c>
      <c r="J735" s="28" t="s">
        <v>57</v>
      </c>
      <c r="K735" s="28" t="s">
        <v>79</v>
      </c>
      <c r="L735" s="164" t="s">
        <v>3408</v>
      </c>
      <c r="M735" s="28" t="s">
        <v>67</v>
      </c>
      <c r="N735" s="27">
        <v>1500</v>
      </c>
      <c r="O735" s="28" t="s">
        <v>1197</v>
      </c>
      <c r="P735" s="376">
        <v>44927</v>
      </c>
    </row>
    <row r="736" spans="1:16" s="17" customFormat="1" ht="135" hidden="1">
      <c r="A736" s="112" t="s">
        <v>1651</v>
      </c>
      <c r="B736" s="112" t="s">
        <v>1651</v>
      </c>
      <c r="C736" s="100" t="s">
        <v>3409</v>
      </c>
      <c r="D736" s="100"/>
      <c r="E736" s="61" t="s">
        <v>425</v>
      </c>
      <c r="F736" s="100" t="s">
        <v>3410</v>
      </c>
      <c r="G736" s="120" t="s">
        <v>61</v>
      </c>
      <c r="H736" s="102">
        <v>12</v>
      </c>
      <c r="I736" s="326">
        <v>6600</v>
      </c>
      <c r="J736" s="28" t="s">
        <v>62</v>
      </c>
      <c r="K736" s="28" t="s">
        <v>79</v>
      </c>
      <c r="L736" s="164" t="s">
        <v>3411</v>
      </c>
      <c r="M736" s="28" t="s">
        <v>67</v>
      </c>
      <c r="N736" s="27">
        <v>6600</v>
      </c>
      <c r="O736" s="28" t="s">
        <v>1197</v>
      </c>
      <c r="P736" s="376">
        <v>44927</v>
      </c>
    </row>
    <row r="737" spans="1:16" s="17" customFormat="1" ht="105" hidden="1">
      <c r="A737" s="112" t="s">
        <v>1836</v>
      </c>
      <c r="B737" s="112" t="s">
        <v>1836</v>
      </c>
      <c r="C737" s="21" t="s">
        <v>3412</v>
      </c>
      <c r="D737" s="52"/>
      <c r="E737" s="61" t="s">
        <v>425</v>
      </c>
      <c r="F737" s="21" t="s">
        <v>3413</v>
      </c>
      <c r="G737" s="120" t="s">
        <v>61</v>
      </c>
      <c r="H737" s="102">
        <v>1</v>
      </c>
      <c r="I737" s="341">
        <v>180</v>
      </c>
      <c r="J737" s="28" t="s">
        <v>62</v>
      </c>
      <c r="K737" s="28" t="s">
        <v>79</v>
      </c>
      <c r="L737" s="164" t="s">
        <v>3414</v>
      </c>
      <c r="M737" s="28" t="s">
        <v>67</v>
      </c>
      <c r="N737" s="27">
        <v>180</v>
      </c>
      <c r="O737" s="28" t="s">
        <v>1197</v>
      </c>
      <c r="P737" s="376">
        <v>44927</v>
      </c>
    </row>
    <row r="738" spans="1:16" s="17" customFormat="1" ht="60" hidden="1">
      <c r="A738" s="112" t="s">
        <v>1651</v>
      </c>
      <c r="B738" s="112" t="s">
        <v>1651</v>
      </c>
      <c r="C738" s="100" t="s">
        <v>3415</v>
      </c>
      <c r="D738" s="100"/>
      <c r="E738" s="61" t="s">
        <v>54</v>
      </c>
      <c r="F738" s="100" t="s">
        <v>1208</v>
      </c>
      <c r="G738" s="120" t="s">
        <v>61</v>
      </c>
      <c r="H738" s="102">
        <v>1</v>
      </c>
      <c r="I738" s="326">
        <v>45717.13</v>
      </c>
      <c r="J738" s="28" t="s">
        <v>62</v>
      </c>
      <c r="K738" s="28" t="s">
        <v>63</v>
      </c>
      <c r="L738" s="164" t="s">
        <v>3416</v>
      </c>
      <c r="M738" s="28" t="s">
        <v>67</v>
      </c>
      <c r="N738" s="27">
        <v>45117.13</v>
      </c>
      <c r="O738" s="28" t="s">
        <v>1197</v>
      </c>
      <c r="P738" s="376">
        <v>44927</v>
      </c>
    </row>
    <row r="739" spans="1:16" s="17" customFormat="1" ht="75" hidden="1">
      <c r="A739" s="112" t="s">
        <v>1202</v>
      </c>
      <c r="B739" s="112" t="s">
        <v>1202</v>
      </c>
      <c r="C739" s="21" t="s">
        <v>3417</v>
      </c>
      <c r="D739" s="21"/>
      <c r="E739" s="61" t="s">
        <v>54</v>
      </c>
      <c r="F739" s="21" t="s">
        <v>3418</v>
      </c>
      <c r="G739" s="120" t="s">
        <v>61</v>
      </c>
      <c r="H739" s="26" t="s">
        <v>2950</v>
      </c>
      <c r="I739" s="341">
        <v>5000</v>
      </c>
      <c r="J739" s="28" t="s">
        <v>57</v>
      </c>
      <c r="K739" s="28" t="s">
        <v>79</v>
      </c>
      <c r="L739" s="28" t="s">
        <v>3419</v>
      </c>
      <c r="M739" s="28" t="s">
        <v>67</v>
      </c>
      <c r="N739" s="27">
        <v>5000</v>
      </c>
      <c r="O739" s="28" t="s">
        <v>1197</v>
      </c>
      <c r="P739" s="376">
        <v>44927</v>
      </c>
    </row>
    <row r="740" spans="1:16" s="17" customFormat="1" ht="90" hidden="1">
      <c r="A740" s="112" t="s">
        <v>1311</v>
      </c>
      <c r="B740" s="169" t="s">
        <v>1311</v>
      </c>
      <c r="C740" s="100" t="s">
        <v>3420</v>
      </c>
      <c r="D740" s="100"/>
      <c r="E740" s="61" t="s">
        <v>54</v>
      </c>
      <c r="F740" s="100" t="s">
        <v>3421</v>
      </c>
      <c r="G740" s="120" t="s">
        <v>61</v>
      </c>
      <c r="H740" s="102">
        <v>1</v>
      </c>
      <c r="I740" s="326">
        <v>5080</v>
      </c>
      <c r="J740" s="28" t="s">
        <v>62</v>
      </c>
      <c r="K740" s="28" t="s">
        <v>63</v>
      </c>
      <c r="L740" s="164" t="s">
        <v>3422</v>
      </c>
      <c r="M740" s="28" t="s">
        <v>67</v>
      </c>
      <c r="N740" s="27">
        <v>5080</v>
      </c>
      <c r="O740" s="28" t="s">
        <v>1197</v>
      </c>
      <c r="P740" s="376">
        <v>44927</v>
      </c>
    </row>
    <row r="741" spans="1:16" s="17" customFormat="1" ht="90" hidden="1">
      <c r="A741" s="112" t="s">
        <v>2174</v>
      </c>
      <c r="B741" s="112" t="s">
        <v>2174</v>
      </c>
      <c r="C741" s="120" t="s">
        <v>3423</v>
      </c>
      <c r="D741" s="120"/>
      <c r="E741" s="61" t="s">
        <v>416</v>
      </c>
      <c r="F741" s="120" t="s">
        <v>3424</v>
      </c>
      <c r="G741" s="120" t="s">
        <v>61</v>
      </c>
      <c r="H741" s="102" t="s">
        <v>3023</v>
      </c>
      <c r="I741" s="326">
        <v>3497</v>
      </c>
      <c r="J741" s="28" t="s">
        <v>62</v>
      </c>
      <c r="K741" s="173" t="s">
        <v>79</v>
      </c>
      <c r="L741" s="173" t="s">
        <v>3425</v>
      </c>
      <c r="M741" s="28" t="s">
        <v>67</v>
      </c>
      <c r="N741" s="27">
        <v>3497</v>
      </c>
      <c r="O741" s="28" t="s">
        <v>1197</v>
      </c>
      <c r="P741" s="376">
        <v>44927</v>
      </c>
    </row>
    <row r="742" spans="1:16" s="17" customFormat="1" ht="60" hidden="1">
      <c r="A742" s="112" t="s">
        <v>1311</v>
      </c>
      <c r="B742" s="169" t="s">
        <v>1311</v>
      </c>
      <c r="C742" s="100" t="s">
        <v>3426</v>
      </c>
      <c r="D742" s="100"/>
      <c r="E742" s="61" t="s">
        <v>54</v>
      </c>
      <c r="F742" s="100" t="s">
        <v>3427</v>
      </c>
      <c r="G742" s="120" t="s">
        <v>61</v>
      </c>
      <c r="H742" s="102">
        <v>1</v>
      </c>
      <c r="I742" s="326">
        <v>246.7</v>
      </c>
      <c r="J742" s="28" t="s">
        <v>62</v>
      </c>
      <c r="K742" s="28" t="s">
        <v>79</v>
      </c>
      <c r="L742" s="164" t="s">
        <v>3428</v>
      </c>
      <c r="M742" s="28" t="s">
        <v>67</v>
      </c>
      <c r="N742" s="27">
        <v>246.7</v>
      </c>
      <c r="O742" s="28" t="s">
        <v>1197</v>
      </c>
      <c r="P742" s="376">
        <v>44927</v>
      </c>
    </row>
    <row r="743" spans="1:16" s="17" customFormat="1" ht="105" hidden="1">
      <c r="A743" s="112" t="s">
        <v>1202</v>
      </c>
      <c r="B743" s="112" t="s">
        <v>1202</v>
      </c>
      <c r="C743" s="21" t="s">
        <v>3429</v>
      </c>
      <c r="D743" s="21"/>
      <c r="E743" s="61" t="s">
        <v>315</v>
      </c>
      <c r="F743" s="21" t="s">
        <v>3430</v>
      </c>
      <c r="G743" s="21" t="s">
        <v>61</v>
      </c>
      <c r="H743" s="102">
        <v>1</v>
      </c>
      <c r="I743" s="341">
        <v>200</v>
      </c>
      <c r="J743" s="28" t="s">
        <v>57</v>
      </c>
      <c r="K743" s="28" t="s">
        <v>79</v>
      </c>
      <c r="L743" s="28" t="s">
        <v>3431</v>
      </c>
      <c r="M743" s="28" t="s">
        <v>67</v>
      </c>
      <c r="N743" s="27">
        <v>200</v>
      </c>
      <c r="O743" s="28" t="s">
        <v>1197</v>
      </c>
      <c r="P743" s="376">
        <v>44927</v>
      </c>
    </row>
    <row r="744" spans="1:16" s="17" customFormat="1" ht="60" hidden="1">
      <c r="A744" s="112" t="s">
        <v>1414</v>
      </c>
      <c r="B744" s="169" t="s">
        <v>1414</v>
      </c>
      <c r="C744" s="100" t="s">
        <v>3432</v>
      </c>
      <c r="D744" s="100"/>
      <c r="E744" s="61" t="s">
        <v>54</v>
      </c>
      <c r="F744" s="100" t="s">
        <v>3433</v>
      </c>
      <c r="G744" s="120" t="s">
        <v>61</v>
      </c>
      <c r="H744" s="102">
        <v>1</v>
      </c>
      <c r="I744" s="326">
        <v>450</v>
      </c>
      <c r="J744" s="28" t="s">
        <v>62</v>
      </c>
      <c r="K744" s="28" t="s">
        <v>79</v>
      </c>
      <c r="L744" s="164" t="s">
        <v>3434</v>
      </c>
      <c r="M744" s="28" t="s">
        <v>67</v>
      </c>
      <c r="N744" s="27">
        <v>450</v>
      </c>
      <c r="O744" s="28" t="s">
        <v>1197</v>
      </c>
      <c r="P744" s="376">
        <v>44927</v>
      </c>
    </row>
    <row r="745" spans="1:16" s="17" customFormat="1" ht="60" hidden="1">
      <c r="A745" s="112" t="s">
        <v>1651</v>
      </c>
      <c r="B745" s="112" t="s">
        <v>1651</v>
      </c>
      <c r="C745" s="100" t="s">
        <v>3435</v>
      </c>
      <c r="D745" s="100"/>
      <c r="E745" s="61" t="s">
        <v>416</v>
      </c>
      <c r="F745" s="100" t="s">
        <v>3436</v>
      </c>
      <c r="G745" s="120" t="s">
        <v>61</v>
      </c>
      <c r="H745" s="102">
        <v>1</v>
      </c>
      <c r="I745" s="326">
        <v>11301.44</v>
      </c>
      <c r="J745" s="28" t="s">
        <v>62</v>
      </c>
      <c r="K745" s="28" t="s">
        <v>79</v>
      </c>
      <c r="L745" s="164" t="s">
        <v>3437</v>
      </c>
      <c r="M745" s="28" t="s">
        <v>67</v>
      </c>
      <c r="N745" s="27">
        <v>38398.44</v>
      </c>
      <c r="O745" s="28" t="s">
        <v>1197</v>
      </c>
      <c r="P745" s="376">
        <v>44927</v>
      </c>
    </row>
    <row r="746" spans="1:16" s="17" customFormat="1" ht="120" hidden="1">
      <c r="A746" s="112" t="s">
        <v>1202</v>
      </c>
      <c r="B746" s="112" t="s">
        <v>1202</v>
      </c>
      <c r="C746" s="100" t="s">
        <v>3438</v>
      </c>
      <c r="D746" s="100"/>
      <c r="E746" s="61" t="s">
        <v>54</v>
      </c>
      <c r="F746" s="100" t="s">
        <v>3439</v>
      </c>
      <c r="G746" s="120" t="s">
        <v>61</v>
      </c>
      <c r="H746" s="102" t="s">
        <v>3440</v>
      </c>
      <c r="I746" s="326">
        <v>31875</v>
      </c>
      <c r="J746" s="28" t="s">
        <v>57</v>
      </c>
      <c r="K746" s="28" t="s">
        <v>79</v>
      </c>
      <c r="L746" s="164" t="s">
        <v>3441</v>
      </c>
      <c r="M746" s="28" t="s">
        <v>67</v>
      </c>
      <c r="N746" s="27">
        <v>31875</v>
      </c>
      <c r="O746" s="28" t="s">
        <v>1197</v>
      </c>
      <c r="P746" s="376">
        <v>44927</v>
      </c>
    </row>
    <row r="747" spans="1:16" s="17" customFormat="1" ht="105" hidden="1">
      <c r="A747" s="112" t="s">
        <v>1202</v>
      </c>
      <c r="B747" s="112" t="s">
        <v>1202</v>
      </c>
      <c r="C747" s="21" t="s">
        <v>3442</v>
      </c>
      <c r="D747" s="21"/>
      <c r="E747" s="281" t="s">
        <v>315</v>
      </c>
      <c r="F747" s="21" t="s">
        <v>3443</v>
      </c>
      <c r="G747" s="120" t="s">
        <v>61</v>
      </c>
      <c r="H747" s="102"/>
      <c r="I747" s="341">
        <v>596</v>
      </c>
      <c r="J747" s="28" t="s">
        <v>57</v>
      </c>
      <c r="K747" s="28" t="s">
        <v>79</v>
      </c>
      <c r="L747" s="28" t="s">
        <v>3444</v>
      </c>
      <c r="M747" s="28" t="s">
        <v>67</v>
      </c>
      <c r="N747" s="27">
        <v>596</v>
      </c>
      <c r="O747" s="28" t="s">
        <v>1197</v>
      </c>
      <c r="P747" s="376">
        <v>44927</v>
      </c>
    </row>
    <row r="748" spans="1:16" s="17" customFormat="1" ht="60" hidden="1">
      <c r="A748" s="112" t="s">
        <v>2329</v>
      </c>
      <c r="B748" s="112" t="s">
        <v>2329</v>
      </c>
      <c r="C748" s="100" t="s">
        <v>3445</v>
      </c>
      <c r="D748" s="100"/>
      <c r="E748" s="61" t="s">
        <v>54</v>
      </c>
      <c r="F748" s="100" t="s">
        <v>3446</v>
      </c>
      <c r="G748" s="120" t="s">
        <v>61</v>
      </c>
      <c r="H748" s="102">
        <v>1</v>
      </c>
      <c r="I748" s="326">
        <v>650</v>
      </c>
      <c r="J748" s="28" t="s">
        <v>62</v>
      </c>
      <c r="K748" s="28" t="s">
        <v>79</v>
      </c>
      <c r="L748" s="164" t="s">
        <v>3447</v>
      </c>
      <c r="M748" s="28" t="s">
        <v>67</v>
      </c>
      <c r="N748" s="27">
        <v>650</v>
      </c>
      <c r="O748" s="28" t="s">
        <v>1197</v>
      </c>
      <c r="P748" s="376">
        <v>44927</v>
      </c>
    </row>
    <row r="749" spans="1:16" s="17" customFormat="1" ht="75" hidden="1">
      <c r="A749" s="285" t="s">
        <v>1590</v>
      </c>
      <c r="B749" s="112" t="s">
        <v>1590</v>
      </c>
      <c r="C749" s="100" t="s">
        <v>3448</v>
      </c>
      <c r="D749" s="100"/>
      <c r="E749" s="61" t="s">
        <v>92</v>
      </c>
      <c r="F749" s="100" t="s">
        <v>1592</v>
      </c>
      <c r="G749" s="120" t="s">
        <v>61</v>
      </c>
      <c r="H749" s="102">
        <v>1</v>
      </c>
      <c r="I749" s="326">
        <v>550</v>
      </c>
      <c r="J749" s="28" t="s">
        <v>62</v>
      </c>
      <c r="K749" s="28" t="s">
        <v>79</v>
      </c>
      <c r="L749" s="164" t="s">
        <v>1593</v>
      </c>
      <c r="M749" s="28" t="s">
        <v>67</v>
      </c>
      <c r="N749" s="27">
        <v>550</v>
      </c>
      <c r="O749" s="28" t="s">
        <v>1197</v>
      </c>
      <c r="P749" s="376">
        <v>44927</v>
      </c>
    </row>
    <row r="750" spans="1:16" s="17" customFormat="1" ht="60" hidden="1">
      <c r="A750" s="112" t="s">
        <v>1651</v>
      </c>
      <c r="B750" s="112" t="s">
        <v>1651</v>
      </c>
      <c r="C750" s="100" t="s">
        <v>3448</v>
      </c>
      <c r="D750" s="100"/>
      <c r="E750" s="61" t="s">
        <v>92</v>
      </c>
      <c r="F750" s="100" t="s">
        <v>3449</v>
      </c>
      <c r="G750" s="120" t="s">
        <v>61</v>
      </c>
      <c r="H750" s="102">
        <v>1</v>
      </c>
      <c r="I750" s="326">
        <v>1256.5899999999999</v>
      </c>
      <c r="J750" s="28" t="s">
        <v>62</v>
      </c>
      <c r="K750" s="28" t="s">
        <v>63</v>
      </c>
      <c r="L750" s="164" t="s">
        <v>1421</v>
      </c>
      <c r="M750" s="28" t="s">
        <v>67</v>
      </c>
      <c r="N750" s="27">
        <v>1256.5899999999999</v>
      </c>
      <c r="O750" s="28" t="s">
        <v>1197</v>
      </c>
      <c r="P750" s="376">
        <v>44927</v>
      </c>
    </row>
    <row r="751" spans="1:16" s="17" customFormat="1" ht="60" hidden="1">
      <c r="A751" s="112" t="s">
        <v>1570</v>
      </c>
      <c r="B751" s="112" t="s">
        <v>1570</v>
      </c>
      <c r="C751" s="120" t="s">
        <v>3450</v>
      </c>
      <c r="D751" s="120"/>
      <c r="E751" s="166" t="s">
        <v>425</v>
      </c>
      <c r="F751" s="120" t="s">
        <v>3451</v>
      </c>
      <c r="G751" s="120" t="s">
        <v>61</v>
      </c>
      <c r="H751" s="102">
        <v>2</v>
      </c>
      <c r="I751" s="326">
        <v>460</v>
      </c>
      <c r="J751" s="28" t="s">
        <v>62</v>
      </c>
      <c r="K751" s="173" t="s">
        <v>474</v>
      </c>
      <c r="L751" s="173" t="s">
        <v>3452</v>
      </c>
      <c r="M751" s="28" t="s">
        <v>67</v>
      </c>
      <c r="N751" s="27">
        <v>460</v>
      </c>
      <c r="O751" s="28" t="s">
        <v>1197</v>
      </c>
      <c r="P751" s="376">
        <v>44927</v>
      </c>
    </row>
    <row r="752" spans="1:16" s="17" customFormat="1" ht="90" hidden="1">
      <c r="A752" s="112" t="s">
        <v>1660</v>
      </c>
      <c r="B752" s="112" t="s">
        <v>1660</v>
      </c>
      <c r="C752" s="100" t="s">
        <v>3453</v>
      </c>
      <c r="D752" s="100"/>
      <c r="E752" s="61" t="s">
        <v>425</v>
      </c>
      <c r="F752" s="100" t="s">
        <v>3454</v>
      </c>
      <c r="G752" s="120" t="s">
        <v>61</v>
      </c>
      <c r="H752" s="102">
        <v>45</v>
      </c>
      <c r="I752" s="326">
        <v>2497.5</v>
      </c>
      <c r="J752" s="28" t="s">
        <v>62</v>
      </c>
      <c r="K752" s="28" t="s">
        <v>474</v>
      </c>
      <c r="L752" s="164" t="s">
        <v>3455</v>
      </c>
      <c r="M752" s="28" t="s">
        <v>67</v>
      </c>
      <c r="N752" s="27">
        <v>2497.5</v>
      </c>
      <c r="O752" s="28" t="s">
        <v>1197</v>
      </c>
      <c r="P752" s="376">
        <v>44927</v>
      </c>
    </row>
    <row r="753" spans="1:16" s="17" customFormat="1" ht="315" hidden="1">
      <c r="A753" s="112" t="s">
        <v>1742</v>
      </c>
      <c r="B753" s="112" t="s">
        <v>1742</v>
      </c>
      <c r="C753" s="103" t="s">
        <v>3456</v>
      </c>
      <c r="D753" s="104"/>
      <c r="E753" s="61" t="s">
        <v>54</v>
      </c>
      <c r="F753" s="103" t="s">
        <v>3457</v>
      </c>
      <c r="G753" s="120" t="s">
        <v>61</v>
      </c>
      <c r="H753" s="105">
        <v>3</v>
      </c>
      <c r="I753" s="340">
        <v>1050</v>
      </c>
      <c r="J753" s="174" t="s">
        <v>62</v>
      </c>
      <c r="K753" s="174" t="s">
        <v>79</v>
      </c>
      <c r="L753" s="105" t="s">
        <v>3458</v>
      </c>
      <c r="M753" s="28" t="s">
        <v>67</v>
      </c>
      <c r="N753" s="27">
        <v>1050</v>
      </c>
      <c r="O753" s="28" t="s">
        <v>1197</v>
      </c>
      <c r="P753" s="376">
        <v>44927</v>
      </c>
    </row>
    <row r="754" spans="1:16" s="17" customFormat="1" ht="180" hidden="1">
      <c r="A754" s="112" t="s">
        <v>1202</v>
      </c>
      <c r="B754" s="112" t="s">
        <v>1202</v>
      </c>
      <c r="C754" s="21" t="s">
        <v>3459</v>
      </c>
      <c r="D754" s="21"/>
      <c r="E754" s="281" t="s">
        <v>54</v>
      </c>
      <c r="F754" s="21" t="s">
        <v>3460</v>
      </c>
      <c r="G754" s="120" t="s">
        <v>61</v>
      </c>
      <c r="H754" s="102">
        <v>12</v>
      </c>
      <c r="I754" s="341">
        <v>5340</v>
      </c>
      <c r="J754" s="28" t="s">
        <v>57</v>
      </c>
      <c r="K754" s="28" t="s">
        <v>79</v>
      </c>
      <c r="L754" s="28" t="s">
        <v>3461</v>
      </c>
      <c r="M754" s="28" t="s">
        <v>67</v>
      </c>
      <c r="N754" s="27">
        <v>5340</v>
      </c>
      <c r="O754" s="28" t="s">
        <v>1197</v>
      </c>
      <c r="P754" s="376">
        <v>44927</v>
      </c>
    </row>
    <row r="755" spans="1:16" s="17" customFormat="1" ht="60" hidden="1">
      <c r="A755" s="112" t="s">
        <v>1742</v>
      </c>
      <c r="B755" s="112" t="s">
        <v>1742</v>
      </c>
      <c r="C755" s="106" t="s">
        <v>3462</v>
      </c>
      <c r="D755" s="98"/>
      <c r="E755" s="61" t="s">
        <v>425</v>
      </c>
      <c r="F755" s="106" t="s">
        <v>3463</v>
      </c>
      <c r="G755" s="120" t="s">
        <v>61</v>
      </c>
      <c r="H755" s="105">
        <v>1</v>
      </c>
      <c r="I755" s="340">
        <v>1060.17</v>
      </c>
      <c r="J755" s="174" t="s">
        <v>62</v>
      </c>
      <c r="K755" s="107" t="s">
        <v>474</v>
      </c>
      <c r="L755" s="107" t="s">
        <v>3464</v>
      </c>
      <c r="M755" s="28" t="s">
        <v>67</v>
      </c>
      <c r="N755" s="27">
        <v>1060.17</v>
      </c>
      <c r="O755" s="28" t="s">
        <v>1197</v>
      </c>
      <c r="P755" s="376">
        <v>44927</v>
      </c>
    </row>
    <row r="756" spans="1:16" s="17" customFormat="1" ht="409.5" hidden="1">
      <c r="A756" s="112" t="s">
        <v>1206</v>
      </c>
      <c r="B756" s="112" t="s">
        <v>1206</v>
      </c>
      <c r="C756" s="100" t="s">
        <v>3465</v>
      </c>
      <c r="D756" s="100"/>
      <c r="E756" s="61" t="s">
        <v>54</v>
      </c>
      <c r="F756" s="100" t="s">
        <v>3466</v>
      </c>
      <c r="G756" s="120" t="s">
        <v>61</v>
      </c>
      <c r="H756" s="102">
        <v>1</v>
      </c>
      <c r="I756" s="326">
        <v>105130</v>
      </c>
      <c r="J756" s="28" t="s">
        <v>62</v>
      </c>
      <c r="K756" s="28" t="s">
        <v>79</v>
      </c>
      <c r="L756" s="164" t="s">
        <v>1209</v>
      </c>
      <c r="M756" s="28" t="s">
        <v>67</v>
      </c>
      <c r="N756" s="27">
        <v>105130</v>
      </c>
      <c r="O756" s="28" t="s">
        <v>1197</v>
      </c>
      <c r="P756" s="376">
        <v>44927</v>
      </c>
    </row>
    <row r="757" spans="1:16" s="17" customFormat="1" ht="75" hidden="1">
      <c r="A757" s="112" t="s">
        <v>1210</v>
      </c>
      <c r="B757" s="112" t="s">
        <v>1210</v>
      </c>
      <c r="C757" s="120" t="s">
        <v>3467</v>
      </c>
      <c r="D757" s="120"/>
      <c r="E757" s="61" t="s">
        <v>92</v>
      </c>
      <c r="F757" s="120" t="s">
        <v>3468</v>
      </c>
      <c r="G757" s="120" t="s">
        <v>61</v>
      </c>
      <c r="H757" s="102">
        <v>5</v>
      </c>
      <c r="I757" s="326">
        <v>285</v>
      </c>
      <c r="J757" s="28" t="s">
        <v>62</v>
      </c>
      <c r="K757" s="173" t="s">
        <v>79</v>
      </c>
      <c r="L757" s="173" t="s">
        <v>3469</v>
      </c>
      <c r="M757" s="28" t="s">
        <v>67</v>
      </c>
      <c r="N757" s="27">
        <v>1395</v>
      </c>
      <c r="O757" s="28" t="s">
        <v>1197</v>
      </c>
      <c r="P757" s="376">
        <v>44927</v>
      </c>
    </row>
    <row r="758" spans="1:16" s="17" customFormat="1" ht="90" hidden="1">
      <c r="A758" s="112" t="s">
        <v>1210</v>
      </c>
      <c r="B758" s="112" t="s">
        <v>1210</v>
      </c>
      <c r="C758" s="120" t="s">
        <v>3470</v>
      </c>
      <c r="D758" s="120"/>
      <c r="E758" s="61" t="s">
        <v>425</v>
      </c>
      <c r="F758" s="120" t="s">
        <v>3471</v>
      </c>
      <c r="G758" s="120" t="s">
        <v>61</v>
      </c>
      <c r="H758" s="102">
        <v>1</v>
      </c>
      <c r="I758" s="326">
        <v>285</v>
      </c>
      <c r="J758" s="28" t="s">
        <v>62</v>
      </c>
      <c r="K758" s="173" t="s">
        <v>79</v>
      </c>
      <c r="L758" s="173" t="s">
        <v>3472</v>
      </c>
      <c r="M758" s="28" t="s">
        <v>67</v>
      </c>
      <c r="N758" s="27">
        <v>285</v>
      </c>
      <c r="O758" s="28" t="s">
        <v>1197</v>
      </c>
      <c r="P758" s="376">
        <v>44927</v>
      </c>
    </row>
    <row r="759" spans="1:16" s="17" customFormat="1" ht="75" hidden="1">
      <c r="A759" s="112" t="s">
        <v>1202</v>
      </c>
      <c r="B759" s="112" t="s">
        <v>1202</v>
      </c>
      <c r="C759" s="120" t="s">
        <v>3473</v>
      </c>
      <c r="D759" s="120"/>
      <c r="E759" s="61" t="s">
        <v>425</v>
      </c>
      <c r="F759" s="120" t="s">
        <v>3474</v>
      </c>
      <c r="G759" s="120" t="s">
        <v>61</v>
      </c>
      <c r="H759" s="102">
        <v>1</v>
      </c>
      <c r="I759" s="326">
        <v>900</v>
      </c>
      <c r="J759" s="173" t="s">
        <v>57</v>
      </c>
      <c r="K759" s="173" t="s">
        <v>79</v>
      </c>
      <c r="L759" s="164" t="s">
        <v>3475</v>
      </c>
      <c r="M759" s="28" t="s">
        <v>67</v>
      </c>
      <c r="N759" s="27">
        <v>900</v>
      </c>
      <c r="O759" s="28" t="s">
        <v>1197</v>
      </c>
      <c r="P759" s="376">
        <v>44927</v>
      </c>
    </row>
    <row r="760" spans="1:16" s="17" customFormat="1" ht="165" hidden="1">
      <c r="A760" s="112" t="s">
        <v>1202</v>
      </c>
      <c r="B760" s="112" t="s">
        <v>1202</v>
      </c>
      <c r="C760" s="21" t="s">
        <v>3476</v>
      </c>
      <c r="D760" s="21"/>
      <c r="E760" s="61" t="s">
        <v>425</v>
      </c>
      <c r="F760" s="21" t="s">
        <v>3477</v>
      </c>
      <c r="G760" s="120" t="s">
        <v>61</v>
      </c>
      <c r="H760" s="26" t="s">
        <v>3478</v>
      </c>
      <c r="I760" s="341">
        <v>19260</v>
      </c>
      <c r="J760" s="28" t="s">
        <v>57</v>
      </c>
      <c r="K760" s="28" t="s">
        <v>79</v>
      </c>
      <c r="L760" s="28" t="s">
        <v>3479</v>
      </c>
      <c r="M760" s="28" t="s">
        <v>67</v>
      </c>
      <c r="N760" s="27">
        <v>19260</v>
      </c>
      <c r="O760" s="28" t="s">
        <v>1197</v>
      </c>
      <c r="P760" s="376">
        <v>44927</v>
      </c>
    </row>
    <row r="761" spans="1:16" s="17" customFormat="1" ht="90" hidden="1">
      <c r="A761" s="112" t="s">
        <v>1202</v>
      </c>
      <c r="B761" s="112" t="s">
        <v>1202</v>
      </c>
      <c r="C761" s="57" t="s">
        <v>3480</v>
      </c>
      <c r="D761" s="100"/>
      <c r="E761" s="61" t="s">
        <v>54</v>
      </c>
      <c r="F761" s="21" t="s">
        <v>3481</v>
      </c>
      <c r="G761" s="120" t="s">
        <v>61</v>
      </c>
      <c r="H761" s="26" t="s">
        <v>3023</v>
      </c>
      <c r="I761" s="326">
        <v>11802.31</v>
      </c>
      <c r="J761" s="28" t="s">
        <v>57</v>
      </c>
      <c r="K761" s="28" t="s">
        <v>79</v>
      </c>
      <c r="L761" s="164" t="s">
        <v>3482</v>
      </c>
      <c r="M761" s="28" t="s">
        <v>67</v>
      </c>
      <c r="N761" s="27">
        <v>11802.31</v>
      </c>
      <c r="O761" s="28" t="s">
        <v>1197</v>
      </c>
      <c r="P761" s="376">
        <v>44927</v>
      </c>
    </row>
    <row r="762" spans="1:16" s="17" customFormat="1" ht="75" hidden="1">
      <c r="A762" s="112" t="s">
        <v>1202</v>
      </c>
      <c r="B762" s="112" t="s">
        <v>1202</v>
      </c>
      <c r="C762" s="62" t="s">
        <v>3483</v>
      </c>
      <c r="D762" s="127"/>
      <c r="E762" s="61" t="s">
        <v>54</v>
      </c>
      <c r="F762" s="62" t="s">
        <v>3484</v>
      </c>
      <c r="G762" s="120" t="s">
        <v>61</v>
      </c>
      <c r="H762" s="170" t="s">
        <v>3209</v>
      </c>
      <c r="I762" s="348">
        <v>2496</v>
      </c>
      <c r="J762" s="174" t="s">
        <v>57</v>
      </c>
      <c r="K762" s="174" t="s">
        <v>79</v>
      </c>
      <c r="L762" s="174" t="s">
        <v>3485</v>
      </c>
      <c r="M762" s="28" t="s">
        <v>67</v>
      </c>
      <c r="N762" s="27">
        <v>2496</v>
      </c>
      <c r="O762" s="28" t="s">
        <v>1197</v>
      </c>
      <c r="P762" s="376">
        <v>44927</v>
      </c>
    </row>
    <row r="763" spans="1:16" s="17" customFormat="1" ht="90" hidden="1">
      <c r="A763" s="112" t="s">
        <v>1651</v>
      </c>
      <c r="B763" s="112" t="s">
        <v>1651</v>
      </c>
      <c r="C763" s="100" t="s">
        <v>3486</v>
      </c>
      <c r="D763" s="100"/>
      <c r="E763" s="61" t="s">
        <v>92</v>
      </c>
      <c r="F763" s="100" t="s">
        <v>3487</v>
      </c>
      <c r="G763" s="120" t="s">
        <v>61</v>
      </c>
      <c r="H763" s="102" t="s">
        <v>3488</v>
      </c>
      <c r="I763" s="326">
        <v>930</v>
      </c>
      <c r="J763" s="28" t="s">
        <v>62</v>
      </c>
      <c r="K763" s="28" t="s">
        <v>79</v>
      </c>
      <c r="L763" s="164" t="s">
        <v>3489</v>
      </c>
      <c r="M763" s="28" t="s">
        <v>67</v>
      </c>
      <c r="N763" s="27">
        <v>930</v>
      </c>
      <c r="O763" s="28" t="s">
        <v>1197</v>
      </c>
      <c r="P763" s="376">
        <v>44927</v>
      </c>
    </row>
    <row r="764" spans="1:16" s="17" customFormat="1" ht="120" hidden="1">
      <c r="A764" s="112" t="s">
        <v>1299</v>
      </c>
      <c r="B764" s="112" t="s">
        <v>1299</v>
      </c>
      <c r="C764" s="100" t="s">
        <v>3490</v>
      </c>
      <c r="D764" s="100"/>
      <c r="E764" s="61" t="s">
        <v>425</v>
      </c>
      <c r="F764" s="100" t="s">
        <v>3491</v>
      </c>
      <c r="G764" s="120" t="s">
        <v>61</v>
      </c>
      <c r="H764" s="102">
        <v>1</v>
      </c>
      <c r="I764" s="326">
        <v>380</v>
      </c>
      <c r="J764" s="28" t="s">
        <v>62</v>
      </c>
      <c r="K764" s="28" t="s">
        <v>79</v>
      </c>
      <c r="L764" s="164" t="s">
        <v>3492</v>
      </c>
      <c r="M764" s="28" t="s">
        <v>67</v>
      </c>
      <c r="N764" s="27">
        <v>380</v>
      </c>
      <c r="O764" s="28" t="s">
        <v>1197</v>
      </c>
      <c r="P764" s="376">
        <v>44927</v>
      </c>
    </row>
    <row r="765" spans="1:16" s="17" customFormat="1" ht="75" hidden="1">
      <c r="A765" s="112" t="s">
        <v>1202</v>
      </c>
      <c r="B765" s="112" t="s">
        <v>1202</v>
      </c>
      <c r="C765" s="21" t="s">
        <v>3493</v>
      </c>
      <c r="D765" s="21"/>
      <c r="E765" s="61" t="s">
        <v>315</v>
      </c>
      <c r="F765" s="21" t="s">
        <v>3494</v>
      </c>
      <c r="G765" s="120" t="s">
        <v>61</v>
      </c>
      <c r="H765" s="26" t="s">
        <v>3010</v>
      </c>
      <c r="I765" s="341">
        <v>2350</v>
      </c>
      <c r="J765" s="173" t="s">
        <v>62</v>
      </c>
      <c r="K765" s="28" t="s">
        <v>79</v>
      </c>
      <c r="L765" s="28" t="s">
        <v>3495</v>
      </c>
      <c r="M765" s="28" t="s">
        <v>67</v>
      </c>
      <c r="N765" s="27">
        <v>2350</v>
      </c>
      <c r="O765" s="28" t="s">
        <v>1197</v>
      </c>
      <c r="P765" s="376">
        <v>44927</v>
      </c>
    </row>
    <row r="766" spans="1:16" s="17" customFormat="1" ht="90" hidden="1">
      <c r="A766" s="112" t="s">
        <v>1202</v>
      </c>
      <c r="B766" s="112" t="s">
        <v>1202</v>
      </c>
      <c r="C766" s="62" t="s">
        <v>3496</v>
      </c>
      <c r="D766" s="127"/>
      <c r="E766" s="281" t="s">
        <v>425</v>
      </c>
      <c r="F766" s="62" t="s">
        <v>3497</v>
      </c>
      <c r="G766" s="120" t="s">
        <v>61</v>
      </c>
      <c r="H766" s="105">
        <v>2</v>
      </c>
      <c r="I766" s="348">
        <v>2500</v>
      </c>
      <c r="J766" s="174" t="s">
        <v>57</v>
      </c>
      <c r="K766" s="174" t="s">
        <v>474</v>
      </c>
      <c r="L766" s="174" t="s">
        <v>3498</v>
      </c>
      <c r="M766" s="28" t="s">
        <v>67</v>
      </c>
      <c r="N766" s="27">
        <v>2500</v>
      </c>
      <c r="O766" s="28" t="s">
        <v>1197</v>
      </c>
      <c r="P766" s="376">
        <v>44927</v>
      </c>
    </row>
    <row r="767" spans="1:16" s="17" customFormat="1" ht="105" hidden="1">
      <c r="A767" s="112" t="s">
        <v>1601</v>
      </c>
      <c r="B767" s="112" t="s">
        <v>1601</v>
      </c>
      <c r="C767" s="120" t="s">
        <v>3499</v>
      </c>
      <c r="D767" s="120"/>
      <c r="E767" s="166" t="s">
        <v>54</v>
      </c>
      <c r="F767" s="120" t="s">
        <v>3500</v>
      </c>
      <c r="G767" s="120" t="s">
        <v>61</v>
      </c>
      <c r="H767" s="102">
        <v>1</v>
      </c>
      <c r="I767" s="326">
        <v>25000</v>
      </c>
      <c r="J767" s="28" t="s">
        <v>62</v>
      </c>
      <c r="K767" s="173" t="s">
        <v>63</v>
      </c>
      <c r="L767" s="173" t="s">
        <v>3501</v>
      </c>
      <c r="M767" s="28" t="s">
        <v>67</v>
      </c>
      <c r="N767" s="27">
        <v>25000</v>
      </c>
      <c r="O767" s="28" t="s">
        <v>1197</v>
      </c>
      <c r="P767" s="376">
        <v>44927</v>
      </c>
    </row>
    <row r="768" spans="1:16" s="17" customFormat="1" ht="90" hidden="1">
      <c r="A768" s="112" t="s">
        <v>1836</v>
      </c>
      <c r="B768" s="112" t="s">
        <v>1836</v>
      </c>
      <c r="C768" s="21" t="s">
        <v>3502</v>
      </c>
      <c r="D768" s="52"/>
      <c r="E768" s="61" t="s">
        <v>54</v>
      </c>
      <c r="F768" s="21" t="s">
        <v>3503</v>
      </c>
      <c r="G768" s="120" t="s">
        <v>61</v>
      </c>
      <c r="H768" s="102">
        <v>25</v>
      </c>
      <c r="I768" s="341">
        <v>9000</v>
      </c>
      <c r="J768" s="28" t="s">
        <v>62</v>
      </c>
      <c r="K768" s="28" t="s">
        <v>79</v>
      </c>
      <c r="L768" s="164" t="s">
        <v>3504</v>
      </c>
      <c r="M768" s="28" t="s">
        <v>67</v>
      </c>
      <c r="N768" s="27">
        <v>9000</v>
      </c>
      <c r="O768" s="28" t="s">
        <v>1197</v>
      </c>
      <c r="P768" s="376">
        <v>44927</v>
      </c>
    </row>
    <row r="769" spans="1:16" s="17" customFormat="1" ht="60" hidden="1">
      <c r="A769" s="112" t="s">
        <v>1436</v>
      </c>
      <c r="B769" s="112" t="s">
        <v>1436</v>
      </c>
      <c r="C769" s="120" t="s">
        <v>3505</v>
      </c>
      <c r="D769" s="120"/>
      <c r="E769" s="61" t="s">
        <v>54</v>
      </c>
      <c r="F769" s="120" t="s">
        <v>3506</v>
      </c>
      <c r="G769" s="120" t="s">
        <v>61</v>
      </c>
      <c r="H769" s="102" t="s">
        <v>3023</v>
      </c>
      <c r="I769" s="326">
        <v>7820.45</v>
      </c>
      <c r="J769" s="28" t="s">
        <v>62</v>
      </c>
      <c r="K769" s="173" t="s">
        <v>79</v>
      </c>
      <c r="L769" s="173" t="s">
        <v>3507</v>
      </c>
      <c r="M769" s="28" t="s">
        <v>67</v>
      </c>
      <c r="N769" s="27">
        <v>7820.45</v>
      </c>
      <c r="O769" s="28" t="s">
        <v>1197</v>
      </c>
      <c r="P769" s="376">
        <v>44927</v>
      </c>
    </row>
    <row r="770" spans="1:16" s="17" customFormat="1" ht="60" hidden="1">
      <c r="A770" s="112" t="s">
        <v>1361</v>
      </c>
      <c r="B770" s="112" t="s">
        <v>1361</v>
      </c>
      <c r="C770" s="100" t="s">
        <v>3505</v>
      </c>
      <c r="D770" s="100"/>
      <c r="E770" s="61" t="s">
        <v>54</v>
      </c>
      <c r="F770" s="100" t="s">
        <v>3508</v>
      </c>
      <c r="G770" s="120" t="s">
        <v>61</v>
      </c>
      <c r="H770" s="102">
        <v>1</v>
      </c>
      <c r="I770" s="326">
        <v>8800</v>
      </c>
      <c r="J770" s="28" t="s">
        <v>62</v>
      </c>
      <c r="K770" s="28" t="s">
        <v>79</v>
      </c>
      <c r="L770" s="164" t="s">
        <v>3509</v>
      </c>
      <c r="M770" s="28" t="s">
        <v>67</v>
      </c>
      <c r="N770" s="27">
        <v>9540</v>
      </c>
      <c r="O770" s="28" t="s">
        <v>1197</v>
      </c>
      <c r="P770" s="376">
        <v>44927</v>
      </c>
    </row>
    <row r="771" spans="1:16" s="17" customFormat="1" ht="90" hidden="1">
      <c r="A771" s="112" t="s">
        <v>1202</v>
      </c>
      <c r="B771" s="112" t="s">
        <v>1202</v>
      </c>
      <c r="C771" s="100" t="s">
        <v>3510</v>
      </c>
      <c r="D771" s="100"/>
      <c r="E771" s="61" t="s">
        <v>54</v>
      </c>
      <c r="F771" s="100" t="s">
        <v>3511</v>
      </c>
      <c r="G771" s="120" t="s">
        <v>61</v>
      </c>
      <c r="H771" s="102">
        <v>11</v>
      </c>
      <c r="I771" s="326">
        <v>3500</v>
      </c>
      <c r="J771" s="28" t="s">
        <v>57</v>
      </c>
      <c r="K771" s="28" t="s">
        <v>474</v>
      </c>
      <c r="L771" s="164" t="s">
        <v>3512</v>
      </c>
      <c r="M771" s="28" t="s">
        <v>67</v>
      </c>
      <c r="N771" s="27">
        <v>3500</v>
      </c>
      <c r="O771" s="28" t="s">
        <v>1197</v>
      </c>
      <c r="P771" s="376">
        <v>44927</v>
      </c>
    </row>
    <row r="772" spans="1:16" s="17" customFormat="1" ht="180" hidden="1">
      <c r="A772" s="112" t="s">
        <v>3513</v>
      </c>
      <c r="B772" s="112" t="s">
        <v>3513</v>
      </c>
      <c r="C772" s="100" t="s">
        <v>3514</v>
      </c>
      <c r="D772" s="100"/>
      <c r="E772" s="61" t="s">
        <v>425</v>
      </c>
      <c r="F772" s="100" t="s">
        <v>3515</v>
      </c>
      <c r="G772" s="120" t="s">
        <v>61</v>
      </c>
      <c r="H772" s="102">
        <v>1</v>
      </c>
      <c r="I772" s="326">
        <v>2350</v>
      </c>
      <c r="J772" s="28" t="s">
        <v>62</v>
      </c>
      <c r="K772" s="28" t="s">
        <v>79</v>
      </c>
      <c r="L772" s="164" t="s">
        <v>3516</v>
      </c>
      <c r="M772" s="28" t="s">
        <v>67</v>
      </c>
      <c r="N772" s="27">
        <v>2350</v>
      </c>
      <c r="O772" s="28" t="s">
        <v>1197</v>
      </c>
      <c r="P772" s="376">
        <v>44927</v>
      </c>
    </row>
    <row r="773" spans="1:16" s="17" customFormat="1" ht="180" hidden="1">
      <c r="A773" s="112" t="s">
        <v>1202</v>
      </c>
      <c r="B773" s="112" t="s">
        <v>1202</v>
      </c>
      <c r="C773" s="21" t="s">
        <v>3517</v>
      </c>
      <c r="D773" s="21"/>
      <c r="E773" s="61" t="s">
        <v>305</v>
      </c>
      <c r="F773" s="21" t="s">
        <v>3518</v>
      </c>
      <c r="G773" s="120" t="s">
        <v>61</v>
      </c>
      <c r="H773" s="26" t="s">
        <v>3010</v>
      </c>
      <c r="I773" s="341">
        <v>770</v>
      </c>
      <c r="J773" s="28" t="s">
        <v>57</v>
      </c>
      <c r="K773" s="28" t="s">
        <v>79</v>
      </c>
      <c r="L773" s="28" t="s">
        <v>3519</v>
      </c>
      <c r="M773" s="28" t="s">
        <v>67</v>
      </c>
      <c r="N773" s="27">
        <v>770</v>
      </c>
      <c r="O773" s="28" t="s">
        <v>1197</v>
      </c>
      <c r="P773" s="376">
        <v>44927</v>
      </c>
    </row>
    <row r="774" spans="1:16" s="17" customFormat="1" ht="210" hidden="1">
      <c r="A774" s="112" t="s">
        <v>1202</v>
      </c>
      <c r="B774" s="112" t="s">
        <v>1202</v>
      </c>
      <c r="C774" s="165" t="s">
        <v>3520</v>
      </c>
      <c r="D774" s="120"/>
      <c r="E774" s="61" t="s">
        <v>425</v>
      </c>
      <c r="F774" s="120" t="s">
        <v>3521</v>
      </c>
      <c r="G774" s="120" t="s">
        <v>61</v>
      </c>
      <c r="H774" s="112">
        <v>6</v>
      </c>
      <c r="I774" s="342">
        <v>2660</v>
      </c>
      <c r="J774" s="173" t="s">
        <v>57</v>
      </c>
      <c r="K774" s="173" t="s">
        <v>63</v>
      </c>
      <c r="L774" s="173" t="s">
        <v>3522</v>
      </c>
      <c r="M774" s="28" t="s">
        <v>67</v>
      </c>
      <c r="N774" s="27">
        <v>7460</v>
      </c>
      <c r="O774" s="28" t="s">
        <v>1197</v>
      </c>
      <c r="P774" s="376">
        <v>44927</v>
      </c>
    </row>
    <row r="775" spans="1:16" s="17" customFormat="1" ht="210" hidden="1">
      <c r="A775" s="112" t="s">
        <v>1202</v>
      </c>
      <c r="B775" s="112" t="s">
        <v>1202</v>
      </c>
      <c r="C775" s="120" t="s">
        <v>3523</v>
      </c>
      <c r="D775" s="120"/>
      <c r="E775" s="61" t="s">
        <v>425</v>
      </c>
      <c r="F775" s="120" t="s">
        <v>3524</v>
      </c>
      <c r="G775" s="120" t="s">
        <v>61</v>
      </c>
      <c r="H775" s="102">
        <v>2</v>
      </c>
      <c r="I775" s="326">
        <v>2040</v>
      </c>
      <c r="J775" s="173" t="s">
        <v>57</v>
      </c>
      <c r="K775" s="173" t="s">
        <v>63</v>
      </c>
      <c r="L775" s="164" t="s">
        <v>3525</v>
      </c>
      <c r="M775" s="28" t="s">
        <v>67</v>
      </c>
      <c r="N775" s="27">
        <v>20400</v>
      </c>
      <c r="O775" s="28" t="s">
        <v>1197</v>
      </c>
      <c r="P775" s="376">
        <v>44927</v>
      </c>
    </row>
    <row r="776" spans="1:16" s="17" customFormat="1" ht="180" hidden="1">
      <c r="A776" s="112" t="s">
        <v>1202</v>
      </c>
      <c r="B776" s="112" t="s">
        <v>1202</v>
      </c>
      <c r="C776" s="100" t="s">
        <v>3526</v>
      </c>
      <c r="D776" s="100"/>
      <c r="E776" s="61" t="s">
        <v>425</v>
      </c>
      <c r="F776" s="100" t="s">
        <v>3527</v>
      </c>
      <c r="G776" s="120" t="s">
        <v>61</v>
      </c>
      <c r="H776" s="102">
        <v>28</v>
      </c>
      <c r="I776" s="347">
        <v>35160</v>
      </c>
      <c r="J776" s="164" t="s">
        <v>57</v>
      </c>
      <c r="K776" s="164" t="s">
        <v>79</v>
      </c>
      <c r="L776" s="164" t="s">
        <v>3528</v>
      </c>
      <c r="M776" s="28" t="s">
        <v>67</v>
      </c>
      <c r="N776" s="27">
        <v>35160</v>
      </c>
      <c r="O776" s="28" t="s">
        <v>1197</v>
      </c>
      <c r="P776" s="376">
        <v>44927</v>
      </c>
    </row>
    <row r="777" spans="1:16" s="17" customFormat="1" ht="180" hidden="1">
      <c r="A777" s="112" t="s">
        <v>1235</v>
      </c>
      <c r="B777" s="112" t="s">
        <v>1235</v>
      </c>
      <c r="C777" s="100" t="s">
        <v>3529</v>
      </c>
      <c r="D777" s="100"/>
      <c r="E777" s="61" t="s">
        <v>425</v>
      </c>
      <c r="F777" s="100" t="s">
        <v>3530</v>
      </c>
      <c r="G777" s="120" t="s">
        <v>61</v>
      </c>
      <c r="H777" s="102">
        <v>31</v>
      </c>
      <c r="I777" s="326">
        <v>1790</v>
      </c>
      <c r="J777" s="28" t="s">
        <v>62</v>
      </c>
      <c r="K777" s="28" t="s">
        <v>63</v>
      </c>
      <c r="L777" s="164" t="s">
        <v>3531</v>
      </c>
      <c r="M777" s="28" t="s">
        <v>67</v>
      </c>
      <c r="N777" s="27">
        <v>5826</v>
      </c>
      <c r="O777" s="28" t="s">
        <v>1197</v>
      </c>
      <c r="P777" s="376">
        <v>44927</v>
      </c>
    </row>
    <row r="778" spans="1:16" s="17" customFormat="1" ht="210" hidden="1">
      <c r="A778" s="112" t="s">
        <v>2943</v>
      </c>
      <c r="B778" s="169" t="s">
        <v>2943</v>
      </c>
      <c r="C778" s="100" t="s">
        <v>3532</v>
      </c>
      <c r="D778" s="100"/>
      <c r="E778" s="61" t="s">
        <v>425</v>
      </c>
      <c r="F778" s="100" t="s">
        <v>3533</v>
      </c>
      <c r="G778" s="120" t="s">
        <v>61</v>
      </c>
      <c r="H778" s="102">
        <v>2</v>
      </c>
      <c r="I778" s="326">
        <v>700</v>
      </c>
      <c r="J778" s="28" t="s">
        <v>62</v>
      </c>
      <c r="K778" s="28" t="s">
        <v>63</v>
      </c>
      <c r="L778" s="164" t="s">
        <v>3534</v>
      </c>
      <c r="M778" s="28" t="s">
        <v>67</v>
      </c>
      <c r="N778" s="27">
        <v>700</v>
      </c>
      <c r="O778" s="28" t="s">
        <v>1197</v>
      </c>
      <c r="P778" s="376">
        <v>44927</v>
      </c>
    </row>
    <row r="779" spans="1:16" s="17" customFormat="1" ht="150" hidden="1">
      <c r="A779" s="112" t="s">
        <v>1738</v>
      </c>
      <c r="B779" s="112" t="s">
        <v>1738</v>
      </c>
      <c r="C779" s="100" t="s">
        <v>3535</v>
      </c>
      <c r="D779" s="100"/>
      <c r="E779" s="61" t="s">
        <v>425</v>
      </c>
      <c r="F779" s="100" t="s">
        <v>3536</v>
      </c>
      <c r="G779" s="120" t="s">
        <v>61</v>
      </c>
      <c r="H779" s="102">
        <v>4</v>
      </c>
      <c r="I779" s="326">
        <v>575</v>
      </c>
      <c r="J779" s="28" t="s">
        <v>62</v>
      </c>
      <c r="K779" s="28" t="s">
        <v>79</v>
      </c>
      <c r="L779" s="164" t="s">
        <v>3537</v>
      </c>
      <c r="M779" s="28" t="s">
        <v>67</v>
      </c>
      <c r="N779" s="27">
        <v>1475</v>
      </c>
      <c r="O779" s="28" t="s">
        <v>1197</v>
      </c>
      <c r="P779" s="376">
        <v>44927</v>
      </c>
    </row>
    <row r="780" spans="1:16" s="17" customFormat="1" ht="150" hidden="1">
      <c r="A780" s="112" t="s">
        <v>2206</v>
      </c>
      <c r="B780" s="112" t="s">
        <v>2206</v>
      </c>
      <c r="C780" s="100" t="s">
        <v>3538</v>
      </c>
      <c r="D780" s="100"/>
      <c r="E780" s="61" t="s">
        <v>425</v>
      </c>
      <c r="F780" s="100" t="s">
        <v>3539</v>
      </c>
      <c r="G780" s="120" t="s">
        <v>61</v>
      </c>
      <c r="H780" s="102">
        <v>4</v>
      </c>
      <c r="I780" s="326">
        <v>650</v>
      </c>
      <c r="J780" s="28" t="s">
        <v>62</v>
      </c>
      <c r="K780" s="28" t="s">
        <v>63</v>
      </c>
      <c r="L780" s="164" t="s">
        <v>3540</v>
      </c>
      <c r="M780" s="28" t="s">
        <v>67</v>
      </c>
      <c r="N780" s="27">
        <v>1300</v>
      </c>
      <c r="O780" s="28" t="s">
        <v>1197</v>
      </c>
      <c r="P780" s="376">
        <v>44927</v>
      </c>
    </row>
    <row r="781" spans="1:16" s="17" customFormat="1" ht="120" hidden="1">
      <c r="A781" s="112" t="s">
        <v>1256</v>
      </c>
      <c r="B781" s="112" t="s">
        <v>1256</v>
      </c>
      <c r="C781" s="120" t="s">
        <v>3541</v>
      </c>
      <c r="D781" s="120"/>
      <c r="E781" s="61" t="s">
        <v>425</v>
      </c>
      <c r="F781" s="120" t="s">
        <v>3542</v>
      </c>
      <c r="G781" s="120" t="s">
        <v>61</v>
      </c>
      <c r="H781" s="102">
        <v>8</v>
      </c>
      <c r="I781" s="326">
        <v>1960</v>
      </c>
      <c r="J781" s="28" t="s">
        <v>62</v>
      </c>
      <c r="K781" s="173" t="s">
        <v>63</v>
      </c>
      <c r="L781" s="173" t="s">
        <v>3543</v>
      </c>
      <c r="M781" s="28" t="s">
        <v>67</v>
      </c>
      <c r="N781" s="27">
        <v>2360</v>
      </c>
      <c r="O781" s="28" t="s">
        <v>1197</v>
      </c>
      <c r="P781" s="376">
        <v>44927</v>
      </c>
    </row>
    <row r="782" spans="1:16" s="17" customFormat="1" ht="75" hidden="1">
      <c r="A782" s="112" t="s">
        <v>1469</v>
      </c>
      <c r="B782" s="112" t="s">
        <v>1469</v>
      </c>
      <c r="C782" s="120" t="s">
        <v>3544</v>
      </c>
      <c r="D782" s="120"/>
      <c r="E782" s="61" t="s">
        <v>54</v>
      </c>
      <c r="F782" s="120" t="s">
        <v>3545</v>
      </c>
      <c r="G782" s="120" t="s">
        <v>61</v>
      </c>
      <c r="H782" s="102">
        <v>1</v>
      </c>
      <c r="I782" s="326">
        <v>200</v>
      </c>
      <c r="J782" s="28" t="s">
        <v>62</v>
      </c>
      <c r="K782" s="173" t="s">
        <v>79</v>
      </c>
      <c r="L782" s="164" t="s">
        <v>3546</v>
      </c>
      <c r="M782" s="28" t="s">
        <v>67</v>
      </c>
      <c r="N782" s="27">
        <v>200</v>
      </c>
      <c r="O782" s="28" t="s">
        <v>1197</v>
      </c>
      <c r="P782" s="376">
        <v>44927</v>
      </c>
    </row>
    <row r="783" spans="1:16" s="17" customFormat="1" ht="409.5" hidden="1">
      <c r="A783" s="112" t="s">
        <v>1202</v>
      </c>
      <c r="B783" s="112" t="s">
        <v>1202</v>
      </c>
      <c r="C783" s="100" t="s">
        <v>3547</v>
      </c>
      <c r="D783" s="100"/>
      <c r="E783" s="61" t="s">
        <v>315</v>
      </c>
      <c r="F783" s="100" t="s">
        <v>3548</v>
      </c>
      <c r="G783" s="120" t="s">
        <v>61</v>
      </c>
      <c r="H783" s="102">
        <v>600</v>
      </c>
      <c r="I783" s="326">
        <v>9414</v>
      </c>
      <c r="J783" s="28" t="s">
        <v>57</v>
      </c>
      <c r="K783" s="28" t="s">
        <v>79</v>
      </c>
      <c r="L783" s="164" t="s">
        <v>3549</v>
      </c>
      <c r="M783" s="28" t="s">
        <v>67</v>
      </c>
      <c r="N783" s="27">
        <v>9414</v>
      </c>
      <c r="O783" s="28" t="s">
        <v>1197</v>
      </c>
      <c r="P783" s="376">
        <v>44927</v>
      </c>
    </row>
    <row r="784" spans="1:16" s="17" customFormat="1" ht="105" hidden="1">
      <c r="A784" s="112" t="s">
        <v>1202</v>
      </c>
      <c r="B784" s="112" t="s">
        <v>1202</v>
      </c>
      <c r="C784" s="21" t="s">
        <v>3550</v>
      </c>
      <c r="D784" s="21"/>
      <c r="E784" s="61" t="s">
        <v>54</v>
      </c>
      <c r="F784" s="21" t="s">
        <v>3551</v>
      </c>
      <c r="G784" s="120" t="s">
        <v>61</v>
      </c>
      <c r="H784" s="102">
        <v>1500</v>
      </c>
      <c r="I784" s="341">
        <v>5500</v>
      </c>
      <c r="J784" s="28" t="s">
        <v>57</v>
      </c>
      <c r="K784" s="28" t="s">
        <v>79</v>
      </c>
      <c r="L784" s="28" t="s">
        <v>3552</v>
      </c>
      <c r="M784" s="28" t="s">
        <v>67</v>
      </c>
      <c r="N784" s="27">
        <v>16500</v>
      </c>
      <c r="O784" s="28" t="s">
        <v>1197</v>
      </c>
      <c r="P784" s="376">
        <v>44927</v>
      </c>
    </row>
    <row r="785" spans="1:16" s="17" customFormat="1" ht="60" hidden="1">
      <c r="A785" s="112" t="s">
        <v>1311</v>
      </c>
      <c r="B785" s="169" t="s">
        <v>1311</v>
      </c>
      <c r="C785" s="120" t="s">
        <v>3553</v>
      </c>
      <c r="D785" s="21"/>
      <c r="E785" s="61" t="s">
        <v>54</v>
      </c>
      <c r="F785" s="120" t="s">
        <v>3554</v>
      </c>
      <c r="G785" s="120" t="s">
        <v>61</v>
      </c>
      <c r="H785" s="102">
        <v>1</v>
      </c>
      <c r="I785" s="326">
        <v>500</v>
      </c>
      <c r="J785" s="28" t="s">
        <v>62</v>
      </c>
      <c r="K785" s="173" t="s">
        <v>79</v>
      </c>
      <c r="L785" s="173" t="s">
        <v>3555</v>
      </c>
      <c r="M785" s="28" t="s">
        <v>67</v>
      </c>
      <c r="N785" s="27">
        <v>500</v>
      </c>
      <c r="O785" s="28" t="s">
        <v>1197</v>
      </c>
      <c r="P785" s="376">
        <v>44927</v>
      </c>
    </row>
    <row r="786" spans="1:16" s="17" customFormat="1" ht="195" hidden="1">
      <c r="A786" s="112" t="s">
        <v>1708</v>
      </c>
      <c r="B786" s="112" t="s">
        <v>1708</v>
      </c>
      <c r="C786" s="100" t="s">
        <v>3556</v>
      </c>
      <c r="D786" s="100"/>
      <c r="E786" s="61" t="s">
        <v>54</v>
      </c>
      <c r="F786" s="100" t="s">
        <v>3557</v>
      </c>
      <c r="G786" s="120" t="s">
        <v>61</v>
      </c>
      <c r="H786" s="102">
        <v>3</v>
      </c>
      <c r="I786" s="326">
        <v>1680</v>
      </c>
      <c r="J786" s="28" t="s">
        <v>62</v>
      </c>
      <c r="K786" s="28" t="s">
        <v>63</v>
      </c>
      <c r="L786" s="164" t="s">
        <v>3558</v>
      </c>
      <c r="M786" s="28" t="s">
        <v>67</v>
      </c>
      <c r="N786" s="27">
        <v>1680</v>
      </c>
      <c r="O786" s="28" t="s">
        <v>1197</v>
      </c>
      <c r="P786" s="376">
        <v>44927</v>
      </c>
    </row>
    <row r="787" spans="1:16" s="17" customFormat="1" ht="135" hidden="1">
      <c r="A787" s="112" t="s">
        <v>1202</v>
      </c>
      <c r="B787" s="112" t="s">
        <v>1202</v>
      </c>
      <c r="C787" s="120" t="s">
        <v>3559</v>
      </c>
      <c r="D787" s="120"/>
      <c r="E787" s="61" t="s">
        <v>425</v>
      </c>
      <c r="F787" s="120" t="s">
        <v>3560</v>
      </c>
      <c r="G787" s="120" t="s">
        <v>61</v>
      </c>
      <c r="H787" s="102">
        <v>10</v>
      </c>
      <c r="I787" s="326">
        <v>9000</v>
      </c>
      <c r="J787" s="173" t="s">
        <v>57</v>
      </c>
      <c r="K787" s="173" t="s">
        <v>79</v>
      </c>
      <c r="L787" s="164" t="s">
        <v>3561</v>
      </c>
      <c r="M787" s="28" t="s">
        <v>67</v>
      </c>
      <c r="N787" s="27">
        <v>9000</v>
      </c>
      <c r="O787" s="28" t="s">
        <v>1197</v>
      </c>
      <c r="P787" s="376">
        <v>44927</v>
      </c>
    </row>
    <row r="788" spans="1:16" s="17" customFormat="1" ht="135" hidden="1">
      <c r="A788" s="112" t="s">
        <v>2206</v>
      </c>
      <c r="B788" s="112" t="s">
        <v>2206</v>
      </c>
      <c r="C788" s="21" t="s">
        <v>3562</v>
      </c>
      <c r="D788" s="52"/>
      <c r="E788" s="61" t="s">
        <v>425</v>
      </c>
      <c r="F788" s="21" t="s">
        <v>3563</v>
      </c>
      <c r="G788" s="120" t="s">
        <v>61</v>
      </c>
      <c r="H788" s="102">
        <v>3</v>
      </c>
      <c r="I788" s="341">
        <v>600</v>
      </c>
      <c r="J788" s="28" t="s">
        <v>62</v>
      </c>
      <c r="K788" s="28" t="s">
        <v>63</v>
      </c>
      <c r="L788" s="164" t="s">
        <v>3564</v>
      </c>
      <c r="M788" s="28" t="s">
        <v>67</v>
      </c>
      <c r="N788" s="27">
        <v>1200</v>
      </c>
      <c r="O788" s="28" t="s">
        <v>1197</v>
      </c>
      <c r="P788" s="376">
        <v>44927</v>
      </c>
    </row>
    <row r="789" spans="1:16" s="17" customFormat="1" ht="150" hidden="1">
      <c r="A789" s="112" t="s">
        <v>1202</v>
      </c>
      <c r="B789" s="112" t="s">
        <v>1202</v>
      </c>
      <c r="C789" s="100" t="s">
        <v>3565</v>
      </c>
      <c r="D789" s="100">
        <v>2356</v>
      </c>
      <c r="E789" s="61" t="s">
        <v>54</v>
      </c>
      <c r="F789" s="100" t="s">
        <v>3566</v>
      </c>
      <c r="G789" s="120" t="s">
        <v>61</v>
      </c>
      <c r="H789" s="102" t="s">
        <v>65</v>
      </c>
      <c r="I789" s="326">
        <v>75804.22</v>
      </c>
      <c r="J789" s="164" t="s">
        <v>62</v>
      </c>
      <c r="K789" s="164" t="s">
        <v>63</v>
      </c>
      <c r="L789" s="164" t="s">
        <v>3567</v>
      </c>
      <c r="M789" s="28" t="s">
        <v>153</v>
      </c>
      <c r="N789" s="27"/>
      <c r="O789" s="28" t="s">
        <v>1197</v>
      </c>
      <c r="P789" s="376">
        <v>44927</v>
      </c>
    </row>
    <row r="790" spans="1:16" s="17" customFormat="1" ht="75" hidden="1">
      <c r="A790" s="112" t="s">
        <v>1202</v>
      </c>
      <c r="B790" s="112" t="s">
        <v>1202</v>
      </c>
      <c r="C790" s="100" t="s">
        <v>3568</v>
      </c>
      <c r="D790" s="100">
        <v>18139</v>
      </c>
      <c r="E790" s="61" t="s">
        <v>92</v>
      </c>
      <c r="F790" s="100" t="s">
        <v>3569</v>
      </c>
      <c r="G790" s="120" t="s">
        <v>333</v>
      </c>
      <c r="H790" s="102">
        <v>140</v>
      </c>
      <c r="I790" s="326">
        <v>1800</v>
      </c>
      <c r="J790" s="28" t="s">
        <v>62</v>
      </c>
      <c r="K790" s="28" t="s">
        <v>63</v>
      </c>
      <c r="L790" s="164" t="s">
        <v>152</v>
      </c>
      <c r="M790" s="28" t="s">
        <v>153</v>
      </c>
      <c r="N790" s="27"/>
      <c r="O790" s="28" t="s">
        <v>1197</v>
      </c>
      <c r="P790" s="376">
        <v>44927</v>
      </c>
    </row>
    <row r="791" spans="1:16" s="17" customFormat="1" ht="75" hidden="1">
      <c r="A791" s="112" t="s">
        <v>1202</v>
      </c>
      <c r="B791" s="112" t="s">
        <v>1202</v>
      </c>
      <c r="C791" s="120" t="s">
        <v>3570</v>
      </c>
      <c r="D791" s="21"/>
      <c r="E791" s="61" t="s">
        <v>514</v>
      </c>
      <c r="F791" s="120" t="s">
        <v>3571</v>
      </c>
      <c r="G791" s="120" t="s">
        <v>61</v>
      </c>
      <c r="H791" s="112">
        <v>2</v>
      </c>
      <c r="I791" s="342">
        <v>400</v>
      </c>
      <c r="J791" s="173" t="s">
        <v>57</v>
      </c>
      <c r="K791" s="173" t="s">
        <v>63</v>
      </c>
      <c r="L791" s="173" t="s">
        <v>3572</v>
      </c>
      <c r="M791" s="28" t="s">
        <v>67</v>
      </c>
      <c r="N791" s="27">
        <v>400</v>
      </c>
      <c r="O791" s="28" t="s">
        <v>1197</v>
      </c>
      <c r="P791" s="376">
        <v>44927</v>
      </c>
    </row>
    <row r="792" spans="1:16" s="17" customFormat="1" ht="180" hidden="1">
      <c r="A792" s="112" t="s">
        <v>1202</v>
      </c>
      <c r="B792" s="112" t="s">
        <v>1202</v>
      </c>
      <c r="C792" s="100" t="s">
        <v>3573</v>
      </c>
      <c r="D792" s="100">
        <v>26077</v>
      </c>
      <c r="E792" s="61" t="s">
        <v>92</v>
      </c>
      <c r="F792" s="100" t="s">
        <v>3574</v>
      </c>
      <c r="G792" s="120" t="s">
        <v>333</v>
      </c>
      <c r="H792" s="102">
        <v>1</v>
      </c>
      <c r="I792" s="326">
        <v>23880</v>
      </c>
      <c r="J792" s="28" t="s">
        <v>57</v>
      </c>
      <c r="K792" s="28" t="s">
        <v>63</v>
      </c>
      <c r="L792" s="164" t="s">
        <v>152</v>
      </c>
      <c r="M792" s="28" t="s">
        <v>153</v>
      </c>
      <c r="N792" s="27"/>
      <c r="O792" s="28" t="s">
        <v>1197</v>
      </c>
      <c r="P792" s="376">
        <v>44927</v>
      </c>
    </row>
    <row r="793" spans="1:16" s="17" customFormat="1" ht="195" hidden="1">
      <c r="A793" s="112" t="s">
        <v>1202</v>
      </c>
      <c r="B793" s="112" t="s">
        <v>1202</v>
      </c>
      <c r="C793" s="100" t="s">
        <v>3575</v>
      </c>
      <c r="D793" s="100">
        <v>23108</v>
      </c>
      <c r="E793" s="61" t="s">
        <v>525</v>
      </c>
      <c r="F793" s="100" t="s">
        <v>3576</v>
      </c>
      <c r="G793" s="120" t="s">
        <v>1687</v>
      </c>
      <c r="H793" s="102" t="s">
        <v>3577</v>
      </c>
      <c r="I793" s="326">
        <v>13181</v>
      </c>
      <c r="J793" s="28" t="s">
        <v>57</v>
      </c>
      <c r="K793" s="28" t="s">
        <v>79</v>
      </c>
      <c r="L793" s="164" t="s">
        <v>3578</v>
      </c>
      <c r="M793" s="28" t="s">
        <v>67</v>
      </c>
      <c r="N793" s="27">
        <v>15045</v>
      </c>
      <c r="O793" s="28" t="s">
        <v>1197</v>
      </c>
      <c r="P793" s="376">
        <v>44927</v>
      </c>
    </row>
    <row r="794" spans="1:16" s="17" customFormat="1" ht="255" hidden="1">
      <c r="A794" s="112" t="s">
        <v>1202</v>
      </c>
      <c r="B794" s="112" t="s">
        <v>1202</v>
      </c>
      <c r="C794" s="100" t="s">
        <v>3579</v>
      </c>
      <c r="D794" s="100"/>
      <c r="E794" s="61" t="s">
        <v>525</v>
      </c>
      <c r="F794" s="100" t="s">
        <v>3580</v>
      </c>
      <c r="G794" s="120" t="s">
        <v>323</v>
      </c>
      <c r="H794" s="102" t="s">
        <v>3581</v>
      </c>
      <c r="I794" s="326">
        <v>34740</v>
      </c>
      <c r="J794" s="28" t="s">
        <v>62</v>
      </c>
      <c r="K794" s="28" t="s">
        <v>79</v>
      </c>
      <c r="L794" s="164" t="s">
        <v>3582</v>
      </c>
      <c r="M794" s="28" t="s">
        <v>67</v>
      </c>
      <c r="N794" s="27">
        <v>34740</v>
      </c>
      <c r="O794" s="28" t="s">
        <v>1197</v>
      </c>
      <c r="P794" s="376">
        <v>44927</v>
      </c>
    </row>
    <row r="795" spans="1:16" s="17" customFormat="1" ht="60" hidden="1">
      <c r="A795" s="112" t="s">
        <v>1299</v>
      </c>
      <c r="B795" s="112" t="s">
        <v>1299</v>
      </c>
      <c r="C795" s="100" t="s">
        <v>3583</v>
      </c>
      <c r="D795" s="100"/>
      <c r="E795" s="61" t="s">
        <v>425</v>
      </c>
      <c r="F795" s="100" t="s">
        <v>3584</v>
      </c>
      <c r="G795" s="120" t="s">
        <v>61</v>
      </c>
      <c r="H795" s="102">
        <v>1</v>
      </c>
      <c r="I795" s="326">
        <v>200</v>
      </c>
      <c r="J795" s="28" t="s">
        <v>62</v>
      </c>
      <c r="K795" s="28" t="s">
        <v>79</v>
      </c>
      <c r="L795" s="164" t="s">
        <v>3585</v>
      </c>
      <c r="M795" s="28" t="s">
        <v>67</v>
      </c>
      <c r="N795" s="27">
        <v>200</v>
      </c>
      <c r="O795" s="28" t="s">
        <v>1197</v>
      </c>
      <c r="P795" s="376">
        <v>44927</v>
      </c>
    </row>
    <row r="796" spans="1:16" s="17" customFormat="1" ht="90" hidden="1">
      <c r="A796" s="167" t="s">
        <v>1202</v>
      </c>
      <c r="B796" s="112" t="s">
        <v>1202</v>
      </c>
      <c r="C796" s="21" t="s">
        <v>3586</v>
      </c>
      <c r="D796" s="20">
        <v>3840</v>
      </c>
      <c r="E796" s="61" t="s">
        <v>315</v>
      </c>
      <c r="F796" s="21" t="s">
        <v>2238</v>
      </c>
      <c r="G796" s="21" t="s">
        <v>1687</v>
      </c>
      <c r="H796" s="167">
        <v>3</v>
      </c>
      <c r="I796" s="341">
        <v>1000</v>
      </c>
      <c r="J796" s="28" t="s">
        <v>62</v>
      </c>
      <c r="K796" s="28" t="s">
        <v>474</v>
      </c>
      <c r="L796" s="164" t="s">
        <v>152</v>
      </c>
      <c r="M796" s="28" t="s">
        <v>153</v>
      </c>
      <c r="N796" s="27"/>
      <c r="O796" s="28" t="s">
        <v>1197</v>
      </c>
      <c r="P796" s="376">
        <v>44927</v>
      </c>
    </row>
    <row r="797" spans="1:16" s="17" customFormat="1" ht="60" hidden="1">
      <c r="A797" s="112" t="s">
        <v>1202</v>
      </c>
      <c r="B797" s="112" t="s">
        <v>1202</v>
      </c>
      <c r="C797" s="100" t="s">
        <v>3587</v>
      </c>
      <c r="D797" s="100">
        <v>16775</v>
      </c>
      <c r="E797" s="61" t="s">
        <v>54</v>
      </c>
      <c r="F797" s="100" t="s">
        <v>3588</v>
      </c>
      <c r="G797" s="120" t="s">
        <v>61</v>
      </c>
      <c r="H797" s="102">
        <v>1</v>
      </c>
      <c r="I797" s="326">
        <v>108000</v>
      </c>
      <c r="J797" s="28" t="s">
        <v>62</v>
      </c>
      <c r="K797" s="28" t="s">
        <v>63</v>
      </c>
      <c r="L797" s="164" t="s">
        <v>152</v>
      </c>
      <c r="M797" s="28" t="s">
        <v>153</v>
      </c>
      <c r="N797" s="27"/>
      <c r="O797" s="28" t="s">
        <v>1197</v>
      </c>
      <c r="P797" s="376">
        <v>44927</v>
      </c>
    </row>
    <row r="798" spans="1:16" s="17" customFormat="1" ht="120" hidden="1">
      <c r="A798" s="112" t="s">
        <v>2643</v>
      </c>
      <c r="B798" s="112" t="s">
        <v>2643</v>
      </c>
      <c r="C798" s="100" t="s">
        <v>3589</v>
      </c>
      <c r="D798" s="100"/>
      <c r="E798" s="61" t="s">
        <v>425</v>
      </c>
      <c r="F798" s="100" t="s">
        <v>3590</v>
      </c>
      <c r="G798" s="120" t="s">
        <v>61</v>
      </c>
      <c r="H798" s="102">
        <v>100</v>
      </c>
      <c r="I798" s="326">
        <v>1340</v>
      </c>
      <c r="J798" s="28" t="s">
        <v>62</v>
      </c>
      <c r="K798" s="28" t="s">
        <v>474</v>
      </c>
      <c r="L798" s="164" t="s">
        <v>3591</v>
      </c>
      <c r="M798" s="28" t="s">
        <v>67</v>
      </c>
      <c r="N798" s="27">
        <v>1340</v>
      </c>
      <c r="O798" s="28" t="s">
        <v>1197</v>
      </c>
      <c r="P798" s="376">
        <v>44927</v>
      </c>
    </row>
    <row r="799" spans="1:16" s="17" customFormat="1" ht="90" hidden="1">
      <c r="A799" s="112" t="s">
        <v>1202</v>
      </c>
      <c r="B799" s="112" t="s">
        <v>1202</v>
      </c>
      <c r="C799" s="100" t="s">
        <v>3592</v>
      </c>
      <c r="D799" s="100">
        <v>24708</v>
      </c>
      <c r="E799" s="61" t="s">
        <v>394</v>
      </c>
      <c r="F799" s="100" t="s">
        <v>3593</v>
      </c>
      <c r="G799" s="120" t="s">
        <v>399</v>
      </c>
      <c r="H799" s="102" t="s">
        <v>3594</v>
      </c>
      <c r="I799" s="326">
        <v>9600</v>
      </c>
      <c r="J799" s="28" t="s">
        <v>62</v>
      </c>
      <c r="K799" s="28" t="s">
        <v>63</v>
      </c>
      <c r="L799" s="164" t="s">
        <v>152</v>
      </c>
      <c r="M799" s="28" t="s">
        <v>153</v>
      </c>
      <c r="N799" s="27"/>
      <c r="O799" s="28" t="s">
        <v>1197</v>
      </c>
      <c r="P799" s="376">
        <v>44927</v>
      </c>
    </row>
    <row r="800" spans="1:16" s="17" customFormat="1" ht="105" hidden="1">
      <c r="A800" s="112" t="s">
        <v>1202</v>
      </c>
      <c r="B800" s="112" t="s">
        <v>1202</v>
      </c>
      <c r="C800" s="100" t="s">
        <v>3595</v>
      </c>
      <c r="D800" s="100">
        <v>19380</v>
      </c>
      <c r="E800" s="61" t="s">
        <v>369</v>
      </c>
      <c r="F800" s="100" t="s">
        <v>3596</v>
      </c>
      <c r="G800" s="120" t="s">
        <v>107</v>
      </c>
      <c r="H800" s="102" t="s">
        <v>3597</v>
      </c>
      <c r="I800" s="326">
        <v>6332.26</v>
      </c>
      <c r="J800" s="28" t="s">
        <v>62</v>
      </c>
      <c r="K800" s="28" t="s">
        <v>63</v>
      </c>
      <c r="L800" s="164" t="s">
        <v>3598</v>
      </c>
      <c r="M800" s="28" t="s">
        <v>67</v>
      </c>
      <c r="N800" s="27">
        <v>7572.7</v>
      </c>
      <c r="O800" s="28" t="s">
        <v>1197</v>
      </c>
      <c r="P800" s="376">
        <v>44927</v>
      </c>
    </row>
    <row r="801" spans="1:16" s="17" customFormat="1" ht="75" hidden="1">
      <c r="A801" s="112" t="s">
        <v>1202</v>
      </c>
      <c r="B801" s="112" t="s">
        <v>1202</v>
      </c>
      <c r="C801" s="100" t="s">
        <v>3599</v>
      </c>
      <c r="D801" s="100">
        <v>24708</v>
      </c>
      <c r="E801" s="61" t="s">
        <v>394</v>
      </c>
      <c r="F801" s="100" t="s">
        <v>3593</v>
      </c>
      <c r="G801" s="120" t="s">
        <v>399</v>
      </c>
      <c r="H801" s="102" t="s">
        <v>3600</v>
      </c>
      <c r="I801" s="326">
        <v>85360</v>
      </c>
      <c r="J801" s="28" t="s">
        <v>62</v>
      </c>
      <c r="K801" s="28" t="s">
        <v>63</v>
      </c>
      <c r="L801" s="164" t="s">
        <v>152</v>
      </c>
      <c r="M801" s="28" t="s">
        <v>153</v>
      </c>
      <c r="N801" s="27"/>
      <c r="O801" s="28" t="s">
        <v>1197</v>
      </c>
      <c r="P801" s="376">
        <v>44927</v>
      </c>
    </row>
    <row r="802" spans="1:16" s="17" customFormat="1" ht="90" hidden="1">
      <c r="A802" s="112" t="s">
        <v>1202</v>
      </c>
      <c r="B802" s="112" t="s">
        <v>1202</v>
      </c>
      <c r="C802" s="100" t="s">
        <v>3601</v>
      </c>
      <c r="D802" s="100">
        <v>24708</v>
      </c>
      <c r="E802" s="61" t="s">
        <v>394</v>
      </c>
      <c r="F802" s="100" t="s">
        <v>3593</v>
      </c>
      <c r="G802" s="120" t="s">
        <v>399</v>
      </c>
      <c r="H802" s="102" t="s">
        <v>3602</v>
      </c>
      <c r="I802" s="326">
        <v>10560</v>
      </c>
      <c r="J802" s="28" t="s">
        <v>62</v>
      </c>
      <c r="K802" s="28" t="s">
        <v>63</v>
      </c>
      <c r="L802" s="164" t="s">
        <v>152</v>
      </c>
      <c r="M802" s="28" t="s">
        <v>153</v>
      </c>
      <c r="N802" s="27"/>
      <c r="O802" s="28" t="s">
        <v>1197</v>
      </c>
      <c r="P802" s="376">
        <v>44927</v>
      </c>
    </row>
    <row r="803" spans="1:16" s="17" customFormat="1" ht="60" hidden="1">
      <c r="A803" s="112" t="s">
        <v>1198</v>
      </c>
      <c r="B803" s="169" t="s">
        <v>529</v>
      </c>
      <c r="C803" s="100" t="s">
        <v>3603</v>
      </c>
      <c r="D803" s="100">
        <v>5410</v>
      </c>
      <c r="E803" s="61" t="s">
        <v>525</v>
      </c>
      <c r="F803" s="100" t="s">
        <v>3063</v>
      </c>
      <c r="G803" s="120" t="s">
        <v>61</v>
      </c>
      <c r="H803" s="102">
        <v>100</v>
      </c>
      <c r="I803" s="326">
        <v>54000</v>
      </c>
      <c r="J803" s="28" t="s">
        <v>62</v>
      </c>
      <c r="K803" s="28" t="s">
        <v>79</v>
      </c>
      <c r="L803" s="164" t="s">
        <v>152</v>
      </c>
      <c r="M803" s="28" t="s">
        <v>153</v>
      </c>
      <c r="N803" s="27"/>
      <c r="O803" s="28" t="s">
        <v>1197</v>
      </c>
      <c r="P803" s="376">
        <v>44927</v>
      </c>
    </row>
    <row r="804" spans="1:16" s="17" customFormat="1" ht="409.5" hidden="1">
      <c r="A804" s="112" t="s">
        <v>1202</v>
      </c>
      <c r="B804" s="112" t="s">
        <v>1202</v>
      </c>
      <c r="C804" s="120" t="s">
        <v>3604</v>
      </c>
      <c r="D804" s="21"/>
      <c r="E804" s="61" t="s">
        <v>92</v>
      </c>
      <c r="F804" s="120" t="s">
        <v>3605</v>
      </c>
      <c r="G804" s="120" t="s">
        <v>323</v>
      </c>
      <c r="H804" s="112">
        <v>1</v>
      </c>
      <c r="I804" s="342">
        <v>49500</v>
      </c>
      <c r="J804" s="173" t="s">
        <v>57</v>
      </c>
      <c r="K804" s="173" t="s">
        <v>79</v>
      </c>
      <c r="L804" s="173" t="s">
        <v>3606</v>
      </c>
      <c r="M804" s="28" t="s">
        <v>67</v>
      </c>
      <c r="N804" s="27">
        <v>49500</v>
      </c>
      <c r="O804" s="28" t="s">
        <v>1197</v>
      </c>
      <c r="P804" s="376">
        <v>44927</v>
      </c>
    </row>
    <row r="805" spans="1:16" s="17" customFormat="1" ht="90" hidden="1">
      <c r="A805" s="167" t="s">
        <v>1202</v>
      </c>
      <c r="B805" s="112" t="s">
        <v>1202</v>
      </c>
      <c r="C805" s="21" t="s">
        <v>3607</v>
      </c>
      <c r="D805" s="20">
        <v>17353</v>
      </c>
      <c r="E805" s="61" t="s">
        <v>315</v>
      </c>
      <c r="F805" s="21" t="s">
        <v>3608</v>
      </c>
      <c r="G805" s="21" t="s">
        <v>1687</v>
      </c>
      <c r="H805" s="167">
        <v>1</v>
      </c>
      <c r="I805" s="341">
        <v>20000</v>
      </c>
      <c r="J805" s="28" t="s">
        <v>62</v>
      </c>
      <c r="K805" s="28" t="s">
        <v>474</v>
      </c>
      <c r="L805" s="164" t="s">
        <v>152</v>
      </c>
      <c r="M805" s="28" t="s">
        <v>153</v>
      </c>
      <c r="N805" s="27"/>
      <c r="O805" s="28" t="s">
        <v>1197</v>
      </c>
      <c r="P805" s="376">
        <v>44927</v>
      </c>
    </row>
    <row r="806" spans="1:16" s="17" customFormat="1" ht="60" hidden="1">
      <c r="A806" s="112" t="s">
        <v>1202</v>
      </c>
      <c r="B806" s="112" t="s">
        <v>1202</v>
      </c>
      <c r="C806" s="100" t="s">
        <v>3609</v>
      </c>
      <c r="D806" s="100">
        <v>20060</v>
      </c>
      <c r="E806" s="61" t="s">
        <v>54</v>
      </c>
      <c r="F806" s="100" t="s">
        <v>270</v>
      </c>
      <c r="G806" s="120" t="s">
        <v>61</v>
      </c>
      <c r="H806" s="102">
        <v>1</v>
      </c>
      <c r="I806" s="326">
        <v>20000</v>
      </c>
      <c r="J806" s="28" t="s">
        <v>62</v>
      </c>
      <c r="K806" s="28" t="s">
        <v>63</v>
      </c>
      <c r="L806" s="164" t="s">
        <v>152</v>
      </c>
      <c r="M806" s="28" t="s">
        <v>153</v>
      </c>
      <c r="N806" s="27"/>
      <c r="O806" s="28" t="s">
        <v>1197</v>
      </c>
      <c r="P806" s="376">
        <v>44927</v>
      </c>
    </row>
    <row r="807" spans="1:16" s="17" customFormat="1" ht="120" hidden="1">
      <c r="A807" s="112" t="s">
        <v>1202</v>
      </c>
      <c r="B807" s="112" t="s">
        <v>1202</v>
      </c>
      <c r="C807" s="100" t="s">
        <v>3610</v>
      </c>
      <c r="D807" s="100">
        <v>21172</v>
      </c>
      <c r="E807" s="61" t="s">
        <v>305</v>
      </c>
      <c r="F807" s="100" t="s">
        <v>2859</v>
      </c>
      <c r="G807" s="120" t="s">
        <v>107</v>
      </c>
      <c r="H807" s="102" t="s">
        <v>2882</v>
      </c>
      <c r="I807" s="326"/>
      <c r="J807" s="28" t="s">
        <v>57</v>
      </c>
      <c r="K807" s="28" t="s">
        <v>63</v>
      </c>
      <c r="L807" s="164" t="s">
        <v>152</v>
      </c>
      <c r="M807" s="28" t="s">
        <v>153</v>
      </c>
      <c r="N807" s="27"/>
      <c r="O807" s="28" t="s">
        <v>1197</v>
      </c>
      <c r="P807" s="376">
        <v>44927</v>
      </c>
    </row>
    <row r="808" spans="1:16" s="17" customFormat="1" ht="60" hidden="1">
      <c r="A808" s="112" t="s">
        <v>1202</v>
      </c>
      <c r="B808" s="112" t="s">
        <v>1202</v>
      </c>
      <c r="C808" s="100" t="s">
        <v>3611</v>
      </c>
      <c r="D808" s="100">
        <v>14311</v>
      </c>
      <c r="E808" s="61" t="s">
        <v>369</v>
      </c>
      <c r="F808" s="100" t="s">
        <v>3612</v>
      </c>
      <c r="G808" s="120" t="s">
        <v>107</v>
      </c>
      <c r="H808" s="102" t="s">
        <v>3613</v>
      </c>
      <c r="I808" s="326">
        <v>10000</v>
      </c>
      <c r="J808" s="28" t="s">
        <v>62</v>
      </c>
      <c r="K808" s="28" t="s">
        <v>63</v>
      </c>
      <c r="L808" s="164" t="s">
        <v>152</v>
      </c>
      <c r="M808" s="28" t="s">
        <v>153</v>
      </c>
      <c r="N808" s="27"/>
      <c r="O808" s="28" t="s">
        <v>1197</v>
      </c>
      <c r="P808" s="376">
        <v>44927</v>
      </c>
    </row>
    <row r="809" spans="1:16" s="17" customFormat="1" ht="60" hidden="1">
      <c r="A809" s="112" t="s">
        <v>1385</v>
      </c>
      <c r="B809" s="169" t="s">
        <v>1385</v>
      </c>
      <c r="C809" s="100" t="s">
        <v>3614</v>
      </c>
      <c r="D809" s="100">
        <v>3417</v>
      </c>
      <c r="E809" s="61" t="s">
        <v>425</v>
      </c>
      <c r="F809" s="100" t="s">
        <v>3615</v>
      </c>
      <c r="G809" s="120" t="s">
        <v>107</v>
      </c>
      <c r="H809" s="102">
        <v>2</v>
      </c>
      <c r="I809" s="326">
        <v>2326.14</v>
      </c>
      <c r="J809" s="28" t="s">
        <v>62</v>
      </c>
      <c r="K809" s="28" t="s">
        <v>79</v>
      </c>
      <c r="L809" s="164" t="s">
        <v>3616</v>
      </c>
      <c r="M809" s="28" t="s">
        <v>67</v>
      </c>
      <c r="N809" s="27">
        <v>2326.14</v>
      </c>
      <c r="O809" s="28" t="s">
        <v>1197</v>
      </c>
      <c r="P809" s="376">
        <v>44927</v>
      </c>
    </row>
    <row r="810" spans="1:16" s="17" customFormat="1" ht="60" hidden="1">
      <c r="A810" s="112" t="s">
        <v>1391</v>
      </c>
      <c r="B810" s="169" t="s">
        <v>1391</v>
      </c>
      <c r="C810" s="100" t="s">
        <v>3614</v>
      </c>
      <c r="D810" s="100">
        <v>3417</v>
      </c>
      <c r="E810" s="61" t="s">
        <v>425</v>
      </c>
      <c r="F810" s="100" t="s">
        <v>3615</v>
      </c>
      <c r="G810" s="120" t="s">
        <v>107</v>
      </c>
      <c r="H810" s="102" t="s">
        <v>3617</v>
      </c>
      <c r="I810" s="326">
        <v>720</v>
      </c>
      <c r="J810" s="28" t="s">
        <v>62</v>
      </c>
      <c r="K810" s="28" t="s">
        <v>79</v>
      </c>
      <c r="L810" s="164" t="s">
        <v>152</v>
      </c>
      <c r="M810" s="28" t="s">
        <v>153</v>
      </c>
      <c r="N810" s="27"/>
      <c r="O810" s="28" t="s">
        <v>1197</v>
      </c>
      <c r="P810" s="376">
        <v>44927</v>
      </c>
    </row>
    <row r="811" spans="1:16" s="17" customFormat="1" ht="60" hidden="1">
      <c r="A811" s="112" t="s">
        <v>2288</v>
      </c>
      <c r="B811" s="112" t="s">
        <v>2288</v>
      </c>
      <c r="C811" s="100" t="s">
        <v>3614</v>
      </c>
      <c r="D811" s="100">
        <v>3417</v>
      </c>
      <c r="E811" s="61" t="s">
        <v>425</v>
      </c>
      <c r="F811" s="100" t="s">
        <v>3615</v>
      </c>
      <c r="G811" s="120" t="s">
        <v>107</v>
      </c>
      <c r="H811" s="102" t="s">
        <v>3617</v>
      </c>
      <c r="I811" s="326">
        <v>680</v>
      </c>
      <c r="J811" s="28" t="s">
        <v>62</v>
      </c>
      <c r="K811" s="28" t="s">
        <v>79</v>
      </c>
      <c r="L811" s="164" t="s">
        <v>3618</v>
      </c>
      <c r="M811" s="28" t="s">
        <v>67</v>
      </c>
      <c r="N811" s="27">
        <v>408.1</v>
      </c>
      <c r="O811" s="28" t="s">
        <v>1197</v>
      </c>
      <c r="P811" s="376">
        <v>44927</v>
      </c>
    </row>
    <row r="812" spans="1:16" s="17" customFormat="1" ht="60" hidden="1">
      <c r="A812" s="112" t="s">
        <v>3619</v>
      </c>
      <c r="B812" s="112" t="s">
        <v>3619</v>
      </c>
      <c r="C812" s="100" t="s">
        <v>3614</v>
      </c>
      <c r="D812" s="100">
        <v>3417</v>
      </c>
      <c r="E812" s="61" t="s">
        <v>425</v>
      </c>
      <c r="F812" s="100" t="s">
        <v>3615</v>
      </c>
      <c r="G812" s="120" t="s">
        <v>107</v>
      </c>
      <c r="H812" s="102" t="s">
        <v>3617</v>
      </c>
      <c r="I812" s="326">
        <v>2050</v>
      </c>
      <c r="J812" s="28" t="s">
        <v>62</v>
      </c>
      <c r="K812" s="28" t="s">
        <v>79</v>
      </c>
      <c r="L812" s="164" t="s">
        <v>3620</v>
      </c>
      <c r="M812" s="28" t="s">
        <v>67</v>
      </c>
      <c r="N812" s="27">
        <v>2520</v>
      </c>
      <c r="O812" s="28" t="s">
        <v>1197</v>
      </c>
      <c r="P812" s="376">
        <v>44927</v>
      </c>
    </row>
    <row r="813" spans="1:16" s="17" customFormat="1" ht="60" hidden="1">
      <c r="A813" s="112" t="s">
        <v>1948</v>
      </c>
      <c r="B813" s="112" t="s">
        <v>1948</v>
      </c>
      <c r="C813" s="100" t="s">
        <v>3614</v>
      </c>
      <c r="D813" s="100">
        <v>3417</v>
      </c>
      <c r="E813" s="61" t="s">
        <v>425</v>
      </c>
      <c r="F813" s="100" t="s">
        <v>3615</v>
      </c>
      <c r="G813" s="120" t="s">
        <v>107</v>
      </c>
      <c r="H813" s="102" t="s">
        <v>3617</v>
      </c>
      <c r="I813" s="326">
        <v>550</v>
      </c>
      <c r="J813" s="28" t="s">
        <v>62</v>
      </c>
      <c r="K813" s="28" t="s">
        <v>79</v>
      </c>
      <c r="L813" s="164" t="s">
        <v>3621</v>
      </c>
      <c r="M813" s="28" t="s">
        <v>67</v>
      </c>
      <c r="N813" s="27">
        <v>961.28</v>
      </c>
      <c r="O813" s="28" t="s">
        <v>1197</v>
      </c>
      <c r="P813" s="376">
        <v>44927</v>
      </c>
    </row>
    <row r="814" spans="1:16" s="17" customFormat="1" ht="60" hidden="1">
      <c r="A814" s="112" t="s">
        <v>1193</v>
      </c>
      <c r="B814" s="367" t="s">
        <v>1193</v>
      </c>
      <c r="C814" s="100" t="s">
        <v>3614</v>
      </c>
      <c r="D814" s="100">
        <v>3417</v>
      </c>
      <c r="E814" s="61" t="s">
        <v>425</v>
      </c>
      <c r="F814" s="100" t="s">
        <v>3615</v>
      </c>
      <c r="G814" s="120" t="s">
        <v>107</v>
      </c>
      <c r="H814" s="102" t="s">
        <v>3617</v>
      </c>
      <c r="I814" s="326">
        <v>1150</v>
      </c>
      <c r="J814" s="28" t="s">
        <v>62</v>
      </c>
      <c r="K814" s="28" t="s">
        <v>79</v>
      </c>
      <c r="L814" s="164" t="s">
        <v>3622</v>
      </c>
      <c r="M814" s="28" t="s">
        <v>67</v>
      </c>
      <c r="N814" s="27">
        <v>1999.58</v>
      </c>
      <c r="O814" s="28" t="s">
        <v>1197</v>
      </c>
      <c r="P814" s="376">
        <v>44927</v>
      </c>
    </row>
    <row r="815" spans="1:16" s="17" customFormat="1" ht="60" hidden="1">
      <c r="A815" s="112" t="s">
        <v>1511</v>
      </c>
      <c r="B815" s="112" t="s">
        <v>1511</v>
      </c>
      <c r="C815" s="100" t="s">
        <v>3614</v>
      </c>
      <c r="D815" s="100">
        <v>3417</v>
      </c>
      <c r="E815" s="61" t="s">
        <v>425</v>
      </c>
      <c r="F815" s="100" t="s">
        <v>3615</v>
      </c>
      <c r="G815" s="120" t="s">
        <v>107</v>
      </c>
      <c r="H815" s="102" t="s">
        <v>3617</v>
      </c>
      <c r="I815" s="326">
        <v>1680</v>
      </c>
      <c r="J815" s="28" t="s">
        <v>62</v>
      </c>
      <c r="K815" s="28" t="s">
        <v>79</v>
      </c>
      <c r="L815" s="164" t="s">
        <v>3623</v>
      </c>
      <c r="M815" s="28" t="s">
        <v>67</v>
      </c>
      <c r="N815" s="27">
        <v>980.2</v>
      </c>
      <c r="O815" s="28" t="s">
        <v>1197</v>
      </c>
      <c r="P815" s="376">
        <v>44927</v>
      </c>
    </row>
    <row r="816" spans="1:16" s="17" customFormat="1" ht="60" hidden="1">
      <c r="A816" s="112" t="s">
        <v>3226</v>
      </c>
      <c r="B816" s="112" t="s">
        <v>3226</v>
      </c>
      <c r="C816" s="100" t="s">
        <v>3614</v>
      </c>
      <c r="D816" s="100">
        <v>3417</v>
      </c>
      <c r="E816" s="61" t="s">
        <v>425</v>
      </c>
      <c r="F816" s="100" t="s">
        <v>3615</v>
      </c>
      <c r="G816" s="120" t="s">
        <v>107</v>
      </c>
      <c r="H816" s="102" t="s">
        <v>3617</v>
      </c>
      <c r="I816" s="326">
        <v>1133</v>
      </c>
      <c r="J816" s="28" t="s">
        <v>62</v>
      </c>
      <c r="K816" s="28" t="s">
        <v>79</v>
      </c>
      <c r="L816" s="164" t="s">
        <v>3624</v>
      </c>
      <c r="M816" s="28" t="s">
        <v>67</v>
      </c>
      <c r="N816" s="27">
        <v>760.01</v>
      </c>
      <c r="O816" s="28" t="s">
        <v>1197</v>
      </c>
      <c r="P816" s="376">
        <v>44927</v>
      </c>
    </row>
    <row r="817" spans="1:16" s="17" customFormat="1" ht="60" hidden="1">
      <c r="A817" s="112" t="s">
        <v>1742</v>
      </c>
      <c r="B817" s="112" t="s">
        <v>1742</v>
      </c>
      <c r="C817" s="100" t="s">
        <v>3614</v>
      </c>
      <c r="D817" s="100">
        <v>3417</v>
      </c>
      <c r="E817" s="61" t="s">
        <v>425</v>
      </c>
      <c r="F817" s="100" t="s">
        <v>3615</v>
      </c>
      <c r="G817" s="120" t="s">
        <v>107</v>
      </c>
      <c r="H817" s="102" t="s">
        <v>3617</v>
      </c>
      <c r="I817" s="326">
        <v>6225.62</v>
      </c>
      <c r="J817" s="28" t="s">
        <v>62</v>
      </c>
      <c r="K817" s="28" t="s">
        <v>79</v>
      </c>
      <c r="L817" s="164" t="s">
        <v>3625</v>
      </c>
      <c r="M817" s="28" t="s">
        <v>67</v>
      </c>
      <c r="N817" s="27">
        <v>6225.62</v>
      </c>
      <c r="O817" s="28" t="s">
        <v>1197</v>
      </c>
      <c r="P817" s="376">
        <v>44927</v>
      </c>
    </row>
    <row r="818" spans="1:16" s="17" customFormat="1" ht="60" hidden="1">
      <c r="A818" s="112" t="s">
        <v>3626</v>
      </c>
      <c r="B818" s="112" t="s">
        <v>3626</v>
      </c>
      <c r="C818" s="100" t="s">
        <v>3614</v>
      </c>
      <c r="D818" s="100">
        <v>3417</v>
      </c>
      <c r="E818" s="61" t="s">
        <v>425</v>
      </c>
      <c r="F818" s="100" t="s">
        <v>3615</v>
      </c>
      <c r="G818" s="120" t="s">
        <v>107</v>
      </c>
      <c r="H818" s="102" t="s">
        <v>3617</v>
      </c>
      <c r="I818" s="326">
        <v>1720</v>
      </c>
      <c r="J818" s="28" t="s">
        <v>62</v>
      </c>
      <c r="K818" s="28" t="s">
        <v>79</v>
      </c>
      <c r="L818" s="164" t="s">
        <v>152</v>
      </c>
      <c r="M818" s="28" t="s">
        <v>153</v>
      </c>
      <c r="N818" s="27"/>
      <c r="O818" s="28" t="s">
        <v>1197</v>
      </c>
      <c r="P818" s="376">
        <v>44927</v>
      </c>
    </row>
    <row r="819" spans="1:16" s="17" customFormat="1" ht="60" hidden="1">
      <c r="A819" s="112" t="s">
        <v>1529</v>
      </c>
      <c r="B819" s="112" t="s">
        <v>1529</v>
      </c>
      <c r="C819" s="100" t="s">
        <v>3614</v>
      </c>
      <c r="D819" s="100">
        <v>3417</v>
      </c>
      <c r="E819" s="61" t="s">
        <v>425</v>
      </c>
      <c r="F819" s="100" t="s">
        <v>3615</v>
      </c>
      <c r="G819" s="120" t="s">
        <v>107</v>
      </c>
      <c r="H819" s="102" t="s">
        <v>3617</v>
      </c>
      <c r="I819" s="326">
        <v>1295</v>
      </c>
      <c r="J819" s="28" t="s">
        <v>62</v>
      </c>
      <c r="K819" s="28" t="s">
        <v>79</v>
      </c>
      <c r="L819" s="164" t="s">
        <v>3627</v>
      </c>
      <c r="M819" s="28" t="s">
        <v>67</v>
      </c>
      <c r="N819" s="27">
        <v>3186.72</v>
      </c>
      <c r="O819" s="28" t="s">
        <v>1197</v>
      </c>
      <c r="P819" s="376">
        <v>44927</v>
      </c>
    </row>
    <row r="820" spans="1:16" s="17" customFormat="1" ht="60" hidden="1">
      <c r="A820" s="112" t="s">
        <v>2329</v>
      </c>
      <c r="B820" s="112" t="s">
        <v>2329</v>
      </c>
      <c r="C820" s="103" t="s">
        <v>3614</v>
      </c>
      <c r="D820" s="104">
        <v>3417</v>
      </c>
      <c r="E820" s="61" t="s">
        <v>425</v>
      </c>
      <c r="F820" s="103" t="s">
        <v>3615</v>
      </c>
      <c r="G820" s="120" t="s">
        <v>107</v>
      </c>
      <c r="H820" s="105" t="s">
        <v>3617</v>
      </c>
      <c r="I820" s="340">
        <v>850</v>
      </c>
      <c r="J820" s="174" t="s">
        <v>62</v>
      </c>
      <c r="K820" s="174" t="s">
        <v>79</v>
      </c>
      <c r="L820" s="105" t="s">
        <v>3628</v>
      </c>
      <c r="M820" s="28" t="s">
        <v>67</v>
      </c>
      <c r="N820" s="27">
        <v>1313.6</v>
      </c>
      <c r="O820" s="28" t="s">
        <v>1197</v>
      </c>
      <c r="P820" s="376">
        <v>44927</v>
      </c>
    </row>
    <row r="821" spans="1:16" s="17" customFormat="1" ht="60" hidden="1">
      <c r="A821" s="112" t="s">
        <v>1404</v>
      </c>
      <c r="B821" s="169" t="s">
        <v>1404</v>
      </c>
      <c r="C821" s="100" t="s">
        <v>3614</v>
      </c>
      <c r="D821" s="100">
        <v>3417</v>
      </c>
      <c r="E821" s="61" t="s">
        <v>425</v>
      </c>
      <c r="F821" s="100" t="s">
        <v>3615</v>
      </c>
      <c r="G821" s="120" t="s">
        <v>107</v>
      </c>
      <c r="H821" s="102">
        <v>2</v>
      </c>
      <c r="I821" s="326">
        <v>787.5</v>
      </c>
      <c r="J821" s="28" t="s">
        <v>62</v>
      </c>
      <c r="K821" s="28" t="s">
        <v>79</v>
      </c>
      <c r="L821" s="164" t="s">
        <v>3629</v>
      </c>
      <c r="M821" s="28" t="s">
        <v>67</v>
      </c>
      <c r="N821" s="27">
        <v>787.5</v>
      </c>
      <c r="O821" s="28" t="s">
        <v>1197</v>
      </c>
      <c r="P821" s="376">
        <v>44927</v>
      </c>
    </row>
    <row r="822" spans="1:16" s="17" customFormat="1" ht="60" hidden="1">
      <c r="A822" s="112" t="s">
        <v>1724</v>
      </c>
      <c r="B822" s="112" t="s">
        <v>1724</v>
      </c>
      <c r="C822" s="100" t="s">
        <v>3614</v>
      </c>
      <c r="D822" s="100">
        <v>3417</v>
      </c>
      <c r="E822" s="61" t="s">
        <v>425</v>
      </c>
      <c r="F822" s="100" t="s">
        <v>3615</v>
      </c>
      <c r="G822" s="120" t="s">
        <v>107</v>
      </c>
      <c r="H822" s="102" t="s">
        <v>3617</v>
      </c>
      <c r="I822" s="326">
        <v>1160.71</v>
      </c>
      <c r="J822" s="28" t="s">
        <v>62</v>
      </c>
      <c r="K822" s="28" t="s">
        <v>79</v>
      </c>
      <c r="L822" s="164" t="s">
        <v>3630</v>
      </c>
      <c r="M822" s="28" t="s">
        <v>67</v>
      </c>
      <c r="N822" s="27">
        <v>1160.71</v>
      </c>
      <c r="O822" s="28" t="s">
        <v>1197</v>
      </c>
      <c r="P822" s="376">
        <v>44927</v>
      </c>
    </row>
    <row r="823" spans="1:16" s="17" customFormat="1" ht="60" hidden="1">
      <c r="A823" s="112" t="s">
        <v>2150</v>
      </c>
      <c r="B823" s="112" t="s">
        <v>2150</v>
      </c>
      <c r="C823" s="100" t="s">
        <v>3614</v>
      </c>
      <c r="D823" s="100">
        <v>3417</v>
      </c>
      <c r="E823" s="61" t="s">
        <v>425</v>
      </c>
      <c r="F823" s="100" t="s">
        <v>3615</v>
      </c>
      <c r="G823" s="120" t="s">
        <v>107</v>
      </c>
      <c r="H823" s="102" t="s">
        <v>3617</v>
      </c>
      <c r="I823" s="326">
        <v>570</v>
      </c>
      <c r="J823" s="28" t="s">
        <v>62</v>
      </c>
      <c r="K823" s="28" t="s">
        <v>79</v>
      </c>
      <c r="L823" s="164" t="s">
        <v>3631</v>
      </c>
      <c r="M823" s="28" t="s">
        <v>67</v>
      </c>
      <c r="N823" s="27">
        <v>2560.04</v>
      </c>
      <c r="O823" s="28" t="s">
        <v>1197</v>
      </c>
      <c r="P823" s="376">
        <v>44927</v>
      </c>
    </row>
    <row r="824" spans="1:16" s="17" customFormat="1" ht="60" hidden="1">
      <c r="A824" s="112" t="s">
        <v>2665</v>
      </c>
      <c r="B824" s="112" t="s">
        <v>2665</v>
      </c>
      <c r="C824" s="100" t="s">
        <v>3614</v>
      </c>
      <c r="D824" s="100">
        <v>3417</v>
      </c>
      <c r="E824" s="61" t="s">
        <v>425</v>
      </c>
      <c r="F824" s="100" t="s">
        <v>3615</v>
      </c>
      <c r="G824" s="120" t="s">
        <v>107</v>
      </c>
      <c r="H824" s="102" t="s">
        <v>3617</v>
      </c>
      <c r="I824" s="326">
        <v>917</v>
      </c>
      <c r="J824" s="28" t="s">
        <v>62</v>
      </c>
      <c r="K824" s="28" t="s">
        <v>79</v>
      </c>
      <c r="L824" s="164" t="s">
        <v>152</v>
      </c>
      <c r="M824" s="28" t="s">
        <v>153</v>
      </c>
      <c r="N824" s="27"/>
      <c r="O824" s="28" t="s">
        <v>1197</v>
      </c>
      <c r="P824" s="376">
        <v>44927</v>
      </c>
    </row>
    <row r="825" spans="1:16" s="17" customFormat="1" ht="60" hidden="1">
      <c r="A825" s="112" t="s">
        <v>1590</v>
      </c>
      <c r="B825" s="112" t="s">
        <v>1590</v>
      </c>
      <c r="C825" s="100" t="s">
        <v>3614</v>
      </c>
      <c r="D825" s="100">
        <v>3417</v>
      </c>
      <c r="E825" s="61" t="s">
        <v>425</v>
      </c>
      <c r="F825" s="100" t="s">
        <v>3615</v>
      </c>
      <c r="G825" s="120" t="s">
        <v>107</v>
      </c>
      <c r="H825" s="102">
        <v>7737</v>
      </c>
      <c r="I825" s="326">
        <v>5802.75</v>
      </c>
      <c r="J825" s="28" t="s">
        <v>62</v>
      </c>
      <c r="K825" s="28" t="s">
        <v>79</v>
      </c>
      <c r="L825" s="164" t="s">
        <v>3632</v>
      </c>
      <c r="M825" s="28" t="s">
        <v>67</v>
      </c>
      <c r="N825" s="27">
        <v>5802.75</v>
      </c>
      <c r="O825" s="28" t="s">
        <v>1197</v>
      </c>
      <c r="P825" s="376">
        <v>44927</v>
      </c>
    </row>
    <row r="826" spans="1:16" s="17" customFormat="1" ht="60" hidden="1">
      <c r="A826" s="112" t="s">
        <v>2267</v>
      </c>
      <c r="B826" s="112" t="s">
        <v>2267</v>
      </c>
      <c r="C826" s="100" t="s">
        <v>3614</v>
      </c>
      <c r="D826" s="100">
        <v>3417</v>
      </c>
      <c r="E826" s="61" t="s">
        <v>425</v>
      </c>
      <c r="F826" s="100" t="s">
        <v>3615</v>
      </c>
      <c r="G826" s="120" t="s">
        <v>107</v>
      </c>
      <c r="H826" s="102" t="s">
        <v>3617</v>
      </c>
      <c r="I826" s="326">
        <v>2949.65</v>
      </c>
      <c r="J826" s="28" t="s">
        <v>62</v>
      </c>
      <c r="K826" s="28" t="s">
        <v>79</v>
      </c>
      <c r="L826" s="164" t="s">
        <v>3633</v>
      </c>
      <c r="M826" s="28" t="s">
        <v>67</v>
      </c>
      <c r="N826" s="27">
        <v>5255.74</v>
      </c>
      <c r="O826" s="28" t="s">
        <v>1197</v>
      </c>
      <c r="P826" s="376">
        <v>44927</v>
      </c>
    </row>
    <row r="827" spans="1:16" s="17" customFormat="1" ht="60" hidden="1">
      <c r="A827" s="112" t="s">
        <v>1660</v>
      </c>
      <c r="B827" s="112" t="s">
        <v>1660</v>
      </c>
      <c r="C827" s="100" t="s">
        <v>3614</v>
      </c>
      <c r="D827" s="100">
        <v>3417</v>
      </c>
      <c r="E827" s="61" t="s">
        <v>425</v>
      </c>
      <c r="F827" s="100" t="s">
        <v>3615</v>
      </c>
      <c r="G827" s="120" t="s">
        <v>107</v>
      </c>
      <c r="H827" s="102" t="s">
        <v>3617</v>
      </c>
      <c r="I827" s="326">
        <v>950</v>
      </c>
      <c r="J827" s="28" t="s">
        <v>62</v>
      </c>
      <c r="K827" s="28" t="s">
        <v>79</v>
      </c>
      <c r="L827" s="164" t="s">
        <v>3634</v>
      </c>
      <c r="M827" s="28" t="s">
        <v>67</v>
      </c>
      <c r="N827" s="27">
        <v>951.84</v>
      </c>
      <c r="O827" s="28" t="s">
        <v>1197</v>
      </c>
      <c r="P827" s="376">
        <v>44927</v>
      </c>
    </row>
    <row r="828" spans="1:16" s="17" customFormat="1" ht="60" hidden="1">
      <c r="A828" s="112" t="s">
        <v>1268</v>
      </c>
      <c r="B828" s="169" t="s">
        <v>1268</v>
      </c>
      <c r="C828" s="120" t="s">
        <v>3614</v>
      </c>
      <c r="D828" s="21" t="s">
        <v>3635</v>
      </c>
      <c r="E828" s="61" t="s">
        <v>425</v>
      </c>
      <c r="F828" s="120" t="s">
        <v>3615</v>
      </c>
      <c r="G828" s="120" t="s">
        <v>107</v>
      </c>
      <c r="H828" s="102" t="s">
        <v>3617</v>
      </c>
      <c r="I828" s="326">
        <v>1014</v>
      </c>
      <c r="J828" s="28" t="s">
        <v>62</v>
      </c>
      <c r="K828" s="173" t="s">
        <v>79</v>
      </c>
      <c r="L828" s="173" t="s">
        <v>3636</v>
      </c>
      <c r="M828" s="28" t="s">
        <v>67</v>
      </c>
      <c r="N828" s="27">
        <v>2015.21</v>
      </c>
      <c r="O828" s="28" t="s">
        <v>1197</v>
      </c>
      <c r="P828" s="376">
        <v>44927</v>
      </c>
    </row>
    <row r="829" spans="1:16" s="17" customFormat="1" ht="60" hidden="1">
      <c r="A829" s="112" t="s">
        <v>1410</v>
      </c>
      <c r="B829" s="169" t="s">
        <v>1411</v>
      </c>
      <c r="C829" s="100" t="s">
        <v>3614</v>
      </c>
      <c r="D829" s="100">
        <v>3417</v>
      </c>
      <c r="E829" s="61" t="s">
        <v>425</v>
      </c>
      <c r="F829" s="100" t="s">
        <v>3615</v>
      </c>
      <c r="G829" s="120" t="s">
        <v>107</v>
      </c>
      <c r="H829" s="102">
        <v>2</v>
      </c>
      <c r="I829" s="326">
        <v>1311.3</v>
      </c>
      <c r="J829" s="28" t="s">
        <v>62</v>
      </c>
      <c r="K829" s="28" t="s">
        <v>79</v>
      </c>
      <c r="L829" s="164" t="s">
        <v>3637</v>
      </c>
      <c r="M829" s="28" t="s">
        <v>67</v>
      </c>
      <c r="N829" s="27">
        <v>1311.3</v>
      </c>
      <c r="O829" s="28" t="s">
        <v>1197</v>
      </c>
      <c r="P829" s="376">
        <v>44927</v>
      </c>
    </row>
    <row r="830" spans="1:16" s="17" customFormat="1" ht="60" hidden="1">
      <c r="A830" s="112" t="s">
        <v>1414</v>
      </c>
      <c r="B830" s="169" t="s">
        <v>1414</v>
      </c>
      <c r="C830" s="100" t="s">
        <v>3614</v>
      </c>
      <c r="D830" s="100">
        <v>3417</v>
      </c>
      <c r="E830" s="61" t="s">
        <v>425</v>
      </c>
      <c r="F830" s="100" t="s">
        <v>3615</v>
      </c>
      <c r="G830" s="120" t="s">
        <v>107</v>
      </c>
      <c r="H830" s="102" t="s">
        <v>3617</v>
      </c>
      <c r="I830" s="326">
        <v>1519.28</v>
      </c>
      <c r="J830" s="28" t="s">
        <v>62</v>
      </c>
      <c r="K830" s="164" t="s">
        <v>79</v>
      </c>
      <c r="L830" s="164" t="s">
        <v>3638</v>
      </c>
      <c r="M830" s="28" t="s">
        <v>67</v>
      </c>
      <c r="N830" s="27">
        <v>1519.28</v>
      </c>
      <c r="O830" s="28" t="s">
        <v>1197</v>
      </c>
      <c r="P830" s="376">
        <v>44927</v>
      </c>
    </row>
    <row r="831" spans="1:16" s="17" customFormat="1" ht="60" hidden="1">
      <c r="A831" s="112" t="s">
        <v>1577</v>
      </c>
      <c r="B831" s="112" t="s">
        <v>1577</v>
      </c>
      <c r="C831" s="120" t="s">
        <v>3614</v>
      </c>
      <c r="D831" s="120">
        <v>3417</v>
      </c>
      <c r="E831" s="61" t="s">
        <v>425</v>
      </c>
      <c r="F831" s="120" t="s">
        <v>3615</v>
      </c>
      <c r="G831" s="120" t="s">
        <v>107</v>
      </c>
      <c r="H831" s="102" t="s">
        <v>3617</v>
      </c>
      <c r="I831" s="326">
        <v>830</v>
      </c>
      <c r="J831" s="28" t="s">
        <v>62</v>
      </c>
      <c r="K831" s="173" t="s">
        <v>79</v>
      </c>
      <c r="L831" s="173" t="s">
        <v>3639</v>
      </c>
      <c r="M831" s="28" t="s">
        <v>67</v>
      </c>
      <c r="N831" s="27">
        <v>1790.86</v>
      </c>
      <c r="O831" s="28" t="s">
        <v>1197</v>
      </c>
      <c r="P831" s="376">
        <v>44927</v>
      </c>
    </row>
    <row r="832" spans="1:16" s="17" customFormat="1" ht="60" hidden="1">
      <c r="A832" s="112" t="s">
        <v>1417</v>
      </c>
      <c r="B832" s="169" t="s">
        <v>1417</v>
      </c>
      <c r="C832" s="100" t="s">
        <v>3614</v>
      </c>
      <c r="D832" s="100">
        <v>3417</v>
      </c>
      <c r="E832" s="61" t="s">
        <v>425</v>
      </c>
      <c r="F832" s="100" t="s">
        <v>3615</v>
      </c>
      <c r="G832" s="120" t="s">
        <v>107</v>
      </c>
      <c r="H832" s="102" t="s">
        <v>3617</v>
      </c>
      <c r="I832" s="326">
        <v>770</v>
      </c>
      <c r="J832" s="28" t="s">
        <v>62</v>
      </c>
      <c r="K832" s="28" t="s">
        <v>79</v>
      </c>
      <c r="L832" s="164" t="s">
        <v>152</v>
      </c>
      <c r="M832" s="28" t="s">
        <v>153</v>
      </c>
      <c r="N832" s="27"/>
      <c r="O832" s="28" t="s">
        <v>1197</v>
      </c>
      <c r="P832" s="376">
        <v>44927</v>
      </c>
    </row>
    <row r="833" spans="1:16" s="17" customFormat="1" ht="60" hidden="1">
      <c r="A833" s="112" t="s">
        <v>1311</v>
      </c>
      <c r="B833" s="169" t="s">
        <v>1311</v>
      </c>
      <c r="C833" s="100" t="s">
        <v>3614</v>
      </c>
      <c r="D833" s="100">
        <v>3417</v>
      </c>
      <c r="E833" s="61" t="s">
        <v>425</v>
      </c>
      <c r="F833" s="100" t="s">
        <v>3615</v>
      </c>
      <c r="G833" s="120" t="s">
        <v>107</v>
      </c>
      <c r="H833" s="102" t="s">
        <v>3617</v>
      </c>
      <c r="I833" s="326">
        <v>10280</v>
      </c>
      <c r="J833" s="28" t="s">
        <v>62</v>
      </c>
      <c r="K833" s="28" t="s">
        <v>79</v>
      </c>
      <c r="L833" s="164" t="s">
        <v>3640</v>
      </c>
      <c r="M833" s="28" t="s">
        <v>67</v>
      </c>
      <c r="N833" s="27">
        <v>10532.58</v>
      </c>
      <c r="O833" s="28" t="s">
        <v>1197</v>
      </c>
      <c r="P833" s="376">
        <v>44927</v>
      </c>
    </row>
    <row r="834" spans="1:16" s="17" customFormat="1" ht="60" hidden="1">
      <c r="A834" s="112" t="s">
        <v>2678</v>
      </c>
      <c r="B834" s="112" t="s">
        <v>2678</v>
      </c>
      <c r="C834" s="100" t="s">
        <v>3614</v>
      </c>
      <c r="D834" s="100">
        <v>3417</v>
      </c>
      <c r="E834" s="61" t="s">
        <v>425</v>
      </c>
      <c r="F834" s="100" t="s">
        <v>3615</v>
      </c>
      <c r="G834" s="120" t="s">
        <v>107</v>
      </c>
      <c r="H834" s="102" t="s">
        <v>3617</v>
      </c>
      <c r="I834" s="326">
        <v>1796.4</v>
      </c>
      <c r="J834" s="28" t="s">
        <v>62</v>
      </c>
      <c r="K834" s="28" t="s">
        <v>79</v>
      </c>
      <c r="L834" s="164" t="s">
        <v>3641</v>
      </c>
      <c r="M834" s="28" t="s">
        <v>67</v>
      </c>
      <c r="N834" s="27">
        <v>2195.04</v>
      </c>
      <c r="O834" s="28" t="s">
        <v>1197</v>
      </c>
      <c r="P834" s="376">
        <v>44927</v>
      </c>
    </row>
    <row r="835" spans="1:16" s="17" customFormat="1" ht="60" hidden="1">
      <c r="A835" s="112" t="s">
        <v>2228</v>
      </c>
      <c r="B835" s="112" t="s">
        <v>2228</v>
      </c>
      <c r="C835" s="100" t="s">
        <v>3614</v>
      </c>
      <c r="D835" s="100">
        <v>3417</v>
      </c>
      <c r="E835" s="61" t="s">
        <v>425</v>
      </c>
      <c r="F835" s="100" t="s">
        <v>3615</v>
      </c>
      <c r="G835" s="120" t="s">
        <v>107</v>
      </c>
      <c r="H835" s="102" t="s">
        <v>3617</v>
      </c>
      <c r="I835" s="326">
        <v>284.29000000000002</v>
      </c>
      <c r="J835" s="28" t="s">
        <v>62</v>
      </c>
      <c r="K835" s="28" t="s">
        <v>79</v>
      </c>
      <c r="L835" s="164" t="s">
        <v>3642</v>
      </c>
      <c r="M835" s="28" t="s">
        <v>67</v>
      </c>
      <c r="N835" s="27">
        <v>284.29000000000002</v>
      </c>
      <c r="O835" s="28" t="s">
        <v>1197</v>
      </c>
      <c r="P835" s="376">
        <v>44927</v>
      </c>
    </row>
    <row r="836" spans="1:16" s="17" customFormat="1" ht="60" hidden="1">
      <c r="A836" s="112" t="s">
        <v>1376</v>
      </c>
      <c r="B836" s="169" t="s">
        <v>1376</v>
      </c>
      <c r="C836" s="100" t="s">
        <v>3614</v>
      </c>
      <c r="D836" s="100">
        <v>3417</v>
      </c>
      <c r="E836" s="61" t="s">
        <v>425</v>
      </c>
      <c r="F836" s="100" t="s">
        <v>3615</v>
      </c>
      <c r="G836" s="120" t="s">
        <v>107</v>
      </c>
      <c r="H836" s="102" t="s">
        <v>3617</v>
      </c>
      <c r="I836" s="326">
        <v>680</v>
      </c>
      <c r="J836" s="28" t="s">
        <v>62</v>
      </c>
      <c r="K836" s="28" t="s">
        <v>79</v>
      </c>
      <c r="L836" s="164" t="s">
        <v>3643</v>
      </c>
      <c r="M836" s="28" t="s">
        <v>67</v>
      </c>
      <c r="N836" s="27">
        <v>680.91</v>
      </c>
      <c r="O836" s="28" t="s">
        <v>1197</v>
      </c>
      <c r="P836" s="376">
        <v>44927</v>
      </c>
    </row>
    <row r="837" spans="1:16" s="17" customFormat="1" ht="60" hidden="1">
      <c r="A837" s="112" t="s">
        <v>1738</v>
      </c>
      <c r="B837" s="112" t="s">
        <v>1738</v>
      </c>
      <c r="C837" s="120" t="s">
        <v>3614</v>
      </c>
      <c r="D837" s="120">
        <v>3417</v>
      </c>
      <c r="E837" s="61" t="s">
        <v>425</v>
      </c>
      <c r="F837" s="120" t="s">
        <v>3615</v>
      </c>
      <c r="G837" s="120" t="s">
        <v>107</v>
      </c>
      <c r="H837" s="102" t="s">
        <v>3617</v>
      </c>
      <c r="I837" s="326">
        <v>530</v>
      </c>
      <c r="J837" s="28" t="s">
        <v>62</v>
      </c>
      <c r="K837" s="173" t="s">
        <v>79</v>
      </c>
      <c r="L837" s="164" t="s">
        <v>3644</v>
      </c>
      <c r="M837" s="28" t="s">
        <v>67</v>
      </c>
      <c r="N837" s="27">
        <v>1200.73</v>
      </c>
      <c r="O837" s="28" t="s">
        <v>1197</v>
      </c>
      <c r="P837" s="376">
        <v>44927</v>
      </c>
    </row>
    <row r="838" spans="1:16" s="17" customFormat="1" ht="60" hidden="1">
      <c r="A838" s="112" t="s">
        <v>3645</v>
      </c>
      <c r="B838" s="112" t="s">
        <v>3645</v>
      </c>
      <c r="C838" s="120" t="s">
        <v>3614</v>
      </c>
      <c r="D838" s="120">
        <v>3417</v>
      </c>
      <c r="E838" s="166" t="s">
        <v>425</v>
      </c>
      <c r="F838" s="120" t="s">
        <v>3615</v>
      </c>
      <c r="G838" s="120" t="s">
        <v>107</v>
      </c>
      <c r="H838" s="102" t="s">
        <v>3617</v>
      </c>
      <c r="I838" s="326">
        <v>1040.06</v>
      </c>
      <c r="J838" s="28" t="s">
        <v>62</v>
      </c>
      <c r="K838" s="173" t="s">
        <v>79</v>
      </c>
      <c r="L838" s="173" t="s">
        <v>3646</v>
      </c>
      <c r="M838" s="28" t="s">
        <v>67</v>
      </c>
      <c r="N838" s="27">
        <v>1040.06</v>
      </c>
      <c r="O838" s="28" t="s">
        <v>1197</v>
      </c>
      <c r="P838" s="376">
        <v>44927</v>
      </c>
    </row>
    <row r="839" spans="1:16" s="17" customFormat="1" ht="60" hidden="1">
      <c r="A839" s="112" t="s">
        <v>2163</v>
      </c>
      <c r="B839" s="112" t="s">
        <v>2163</v>
      </c>
      <c r="C839" s="120" t="s">
        <v>3614</v>
      </c>
      <c r="D839" s="120">
        <v>3417</v>
      </c>
      <c r="E839" s="61" t="s">
        <v>425</v>
      </c>
      <c r="F839" s="100" t="s">
        <v>3615</v>
      </c>
      <c r="G839" s="120" t="s">
        <v>107</v>
      </c>
      <c r="H839" s="102" t="s">
        <v>3617</v>
      </c>
      <c r="I839" s="326">
        <v>735</v>
      </c>
      <c r="J839" s="28" t="s">
        <v>62</v>
      </c>
      <c r="K839" s="173" t="s">
        <v>79</v>
      </c>
      <c r="L839" s="173" t="s">
        <v>3647</v>
      </c>
      <c r="M839" s="28" t="s">
        <v>67</v>
      </c>
      <c r="N839" s="27">
        <v>735</v>
      </c>
      <c r="O839" s="28" t="s">
        <v>1197</v>
      </c>
      <c r="P839" s="376">
        <v>44927</v>
      </c>
    </row>
    <row r="840" spans="1:16" s="17" customFormat="1" ht="135" hidden="1">
      <c r="A840" s="112" t="s">
        <v>1536</v>
      </c>
      <c r="B840" s="112" t="s">
        <v>1536</v>
      </c>
      <c r="C840" s="100" t="s">
        <v>3614</v>
      </c>
      <c r="D840" s="100">
        <v>3417</v>
      </c>
      <c r="E840" s="61" t="s">
        <v>425</v>
      </c>
      <c r="F840" s="100" t="s">
        <v>3648</v>
      </c>
      <c r="G840" s="120" t="s">
        <v>107</v>
      </c>
      <c r="H840" s="102" t="s">
        <v>3617</v>
      </c>
      <c r="I840" s="326">
        <v>1519</v>
      </c>
      <c r="J840" s="28" t="s">
        <v>62</v>
      </c>
      <c r="K840" s="28" t="s">
        <v>79</v>
      </c>
      <c r="L840" s="164" t="s">
        <v>3649</v>
      </c>
      <c r="M840" s="28" t="s">
        <v>67</v>
      </c>
      <c r="N840" s="27">
        <v>1272.04</v>
      </c>
      <c r="O840" s="28" t="s">
        <v>1197</v>
      </c>
      <c r="P840" s="376">
        <v>44927</v>
      </c>
    </row>
    <row r="841" spans="1:16" s="17" customFormat="1" ht="60" hidden="1">
      <c r="A841" s="112" t="s">
        <v>1976</v>
      </c>
      <c r="B841" s="112" t="s">
        <v>1976</v>
      </c>
      <c r="C841" s="100" t="s">
        <v>3614</v>
      </c>
      <c r="D841" s="100">
        <v>3417</v>
      </c>
      <c r="E841" s="61" t="s">
        <v>425</v>
      </c>
      <c r="F841" s="100" t="s">
        <v>3615</v>
      </c>
      <c r="G841" s="120" t="s">
        <v>107</v>
      </c>
      <c r="H841" s="102" t="s">
        <v>3617</v>
      </c>
      <c r="I841" s="326">
        <v>5108.99</v>
      </c>
      <c r="J841" s="28" t="s">
        <v>62</v>
      </c>
      <c r="K841" s="28" t="s">
        <v>79</v>
      </c>
      <c r="L841" s="164" t="s">
        <v>3650</v>
      </c>
      <c r="M841" s="28" t="s">
        <v>67</v>
      </c>
      <c r="N841" s="27">
        <v>3613.44</v>
      </c>
      <c r="O841" s="28" t="s">
        <v>1197</v>
      </c>
      <c r="P841" s="376">
        <v>44927</v>
      </c>
    </row>
    <row r="842" spans="1:16" s="17" customFormat="1" ht="60" hidden="1">
      <c r="A842" s="112" t="s">
        <v>3651</v>
      </c>
      <c r="B842" s="112" t="s">
        <v>3651</v>
      </c>
      <c r="C842" s="100" t="s">
        <v>3614</v>
      </c>
      <c r="D842" s="100">
        <v>3417</v>
      </c>
      <c r="E842" s="61" t="s">
        <v>425</v>
      </c>
      <c r="F842" s="100" t="s">
        <v>3615</v>
      </c>
      <c r="G842" s="120" t="s">
        <v>107</v>
      </c>
      <c r="H842" s="102" t="s">
        <v>3617</v>
      </c>
      <c r="I842" s="326">
        <v>1410</v>
      </c>
      <c r="J842" s="28" t="s">
        <v>62</v>
      </c>
      <c r="K842" s="28" t="s">
        <v>79</v>
      </c>
      <c r="L842" s="164" t="s">
        <v>152</v>
      </c>
      <c r="M842" s="28" t="s">
        <v>153</v>
      </c>
      <c r="N842" s="27"/>
      <c r="O842" s="28" t="s">
        <v>1197</v>
      </c>
      <c r="P842" s="376">
        <v>44927</v>
      </c>
    </row>
    <row r="843" spans="1:16" s="17" customFormat="1" ht="60" hidden="1">
      <c r="A843" s="112" t="s">
        <v>1430</v>
      </c>
      <c r="B843" s="169" t="s">
        <v>1430</v>
      </c>
      <c r="C843" s="100" t="s">
        <v>3614</v>
      </c>
      <c r="D843" s="100">
        <v>3417</v>
      </c>
      <c r="E843" s="61" t="s">
        <v>425</v>
      </c>
      <c r="F843" s="100" t="s">
        <v>3615</v>
      </c>
      <c r="G843" s="120" t="s">
        <v>107</v>
      </c>
      <c r="H843" s="102" t="s">
        <v>3617</v>
      </c>
      <c r="I843" s="326">
        <v>680</v>
      </c>
      <c r="J843" s="28" t="s">
        <v>62</v>
      </c>
      <c r="K843" s="28" t="s">
        <v>79</v>
      </c>
      <c r="L843" s="164" t="s">
        <v>152</v>
      </c>
      <c r="M843" s="28" t="s">
        <v>153</v>
      </c>
      <c r="N843" s="27"/>
      <c r="O843" s="28" t="s">
        <v>1197</v>
      </c>
      <c r="P843" s="376">
        <v>44927</v>
      </c>
    </row>
    <row r="844" spans="1:16" s="17" customFormat="1" ht="60" hidden="1">
      <c r="A844" s="112" t="s">
        <v>2943</v>
      </c>
      <c r="B844" s="169" t="s">
        <v>2943</v>
      </c>
      <c r="C844" s="100" t="s">
        <v>3614</v>
      </c>
      <c r="D844" s="100">
        <v>3417</v>
      </c>
      <c r="E844" s="61" t="s">
        <v>425</v>
      </c>
      <c r="F844" s="100" t="s">
        <v>3615</v>
      </c>
      <c r="G844" s="120" t="s">
        <v>107</v>
      </c>
      <c r="H844" s="102" t="s">
        <v>3617</v>
      </c>
      <c r="I844" s="326">
        <v>740</v>
      </c>
      <c r="J844" s="28" t="s">
        <v>62</v>
      </c>
      <c r="K844" s="28" t="s">
        <v>79</v>
      </c>
      <c r="L844" s="164" t="s">
        <v>3652</v>
      </c>
      <c r="M844" s="28" t="s">
        <v>67</v>
      </c>
      <c r="N844" s="27">
        <v>695.29</v>
      </c>
      <c r="O844" s="28" t="s">
        <v>1197</v>
      </c>
      <c r="P844" s="376">
        <v>44927</v>
      </c>
    </row>
    <row r="845" spans="1:16" s="17" customFormat="1" ht="60" hidden="1">
      <c r="A845" s="112" t="s">
        <v>2752</v>
      </c>
      <c r="B845" s="112" t="s">
        <v>2752</v>
      </c>
      <c r="C845" s="100" t="s">
        <v>3614</v>
      </c>
      <c r="D845" s="100">
        <v>3417</v>
      </c>
      <c r="E845" s="61" t="s">
        <v>425</v>
      </c>
      <c r="F845" s="100" t="s">
        <v>3615</v>
      </c>
      <c r="G845" s="120" t="s">
        <v>107</v>
      </c>
      <c r="H845" s="102" t="s">
        <v>3617</v>
      </c>
      <c r="I845" s="326">
        <v>3484</v>
      </c>
      <c r="J845" s="28" t="s">
        <v>62</v>
      </c>
      <c r="K845" s="28" t="s">
        <v>79</v>
      </c>
      <c r="L845" s="164" t="s">
        <v>3653</v>
      </c>
      <c r="M845" s="28" t="s">
        <v>67</v>
      </c>
      <c r="N845" s="27">
        <v>3902</v>
      </c>
      <c r="O845" s="28" t="s">
        <v>1197</v>
      </c>
      <c r="P845" s="376">
        <v>44927</v>
      </c>
    </row>
    <row r="846" spans="1:16" s="17" customFormat="1" ht="60" hidden="1">
      <c r="A846" s="112" t="s">
        <v>1570</v>
      </c>
      <c r="B846" s="112" t="s">
        <v>1570</v>
      </c>
      <c r="C846" s="120" t="s">
        <v>3614</v>
      </c>
      <c r="D846" s="120">
        <v>3417</v>
      </c>
      <c r="E846" s="61" t="s">
        <v>425</v>
      </c>
      <c r="F846" s="120" t="s">
        <v>3615</v>
      </c>
      <c r="G846" s="120" t="s">
        <v>107</v>
      </c>
      <c r="H846" s="102" t="s">
        <v>3617</v>
      </c>
      <c r="I846" s="326">
        <v>1200</v>
      </c>
      <c r="J846" s="28" t="s">
        <v>62</v>
      </c>
      <c r="K846" s="173" t="s">
        <v>79</v>
      </c>
      <c r="L846" s="164" t="s">
        <v>152</v>
      </c>
      <c r="M846" s="28" t="s">
        <v>153</v>
      </c>
      <c r="N846" s="27"/>
      <c r="O846" s="28" t="s">
        <v>1197</v>
      </c>
      <c r="P846" s="376">
        <v>44927</v>
      </c>
    </row>
    <row r="847" spans="1:16" s="17" customFormat="1" ht="60" hidden="1">
      <c r="A847" s="112" t="s">
        <v>1601</v>
      </c>
      <c r="B847" s="112" t="s">
        <v>1601</v>
      </c>
      <c r="C847" s="120" t="s">
        <v>3614</v>
      </c>
      <c r="D847" s="120">
        <v>3417</v>
      </c>
      <c r="E847" s="61" t="s">
        <v>425</v>
      </c>
      <c r="F847" s="120" t="s">
        <v>3615</v>
      </c>
      <c r="G847" s="120" t="s">
        <v>107</v>
      </c>
      <c r="H847" s="102" t="s">
        <v>3617</v>
      </c>
      <c r="I847" s="326">
        <v>1583.38</v>
      </c>
      <c r="J847" s="28" t="s">
        <v>62</v>
      </c>
      <c r="K847" s="173" t="s">
        <v>79</v>
      </c>
      <c r="L847" s="173" t="s">
        <v>3654</v>
      </c>
      <c r="M847" s="28" t="s">
        <v>67</v>
      </c>
      <c r="N847" s="27">
        <v>3230</v>
      </c>
      <c r="O847" s="28" t="s">
        <v>1197</v>
      </c>
      <c r="P847" s="376">
        <v>44927</v>
      </c>
    </row>
    <row r="848" spans="1:16" s="17" customFormat="1" ht="60" hidden="1">
      <c r="A848" s="112" t="s">
        <v>1828</v>
      </c>
      <c r="B848" s="112" t="s">
        <v>1828</v>
      </c>
      <c r="C848" s="120" t="s">
        <v>3614</v>
      </c>
      <c r="D848" s="120">
        <v>3417</v>
      </c>
      <c r="E848" s="61" t="s">
        <v>425</v>
      </c>
      <c r="F848" s="120" t="s">
        <v>3615</v>
      </c>
      <c r="G848" s="120" t="s">
        <v>107</v>
      </c>
      <c r="H848" s="102" t="s">
        <v>3617</v>
      </c>
      <c r="I848" s="326">
        <v>2597.4699999999998</v>
      </c>
      <c r="J848" s="28" t="s">
        <v>62</v>
      </c>
      <c r="K848" s="173" t="s">
        <v>79</v>
      </c>
      <c r="L848" s="164" t="s">
        <v>3655</v>
      </c>
      <c r="M848" s="28" t="s">
        <v>67</v>
      </c>
      <c r="N848" s="27">
        <v>2597.4699999999998</v>
      </c>
      <c r="O848" s="28" t="s">
        <v>1197</v>
      </c>
      <c r="P848" s="376">
        <v>44927</v>
      </c>
    </row>
    <row r="849" spans="1:16" s="17" customFormat="1" ht="60" hidden="1">
      <c r="A849" s="112" t="s">
        <v>3656</v>
      </c>
      <c r="B849" s="112" t="s">
        <v>3656</v>
      </c>
      <c r="C849" s="120" t="s">
        <v>3614</v>
      </c>
      <c r="D849" s="120">
        <v>3417</v>
      </c>
      <c r="E849" s="61" t="s">
        <v>425</v>
      </c>
      <c r="F849" s="120" t="s">
        <v>3615</v>
      </c>
      <c r="G849" s="120" t="s">
        <v>107</v>
      </c>
      <c r="H849" s="102" t="s">
        <v>3617</v>
      </c>
      <c r="I849" s="326">
        <v>2360</v>
      </c>
      <c r="J849" s="28" t="s">
        <v>62</v>
      </c>
      <c r="K849" s="173" t="s">
        <v>79</v>
      </c>
      <c r="L849" s="173" t="s">
        <v>3657</v>
      </c>
      <c r="M849" s="28" t="s">
        <v>67</v>
      </c>
      <c r="N849" s="27">
        <v>2856</v>
      </c>
      <c r="O849" s="28" t="s">
        <v>1197</v>
      </c>
      <c r="P849" s="376">
        <v>44927</v>
      </c>
    </row>
    <row r="850" spans="1:16" s="17" customFormat="1" ht="60" hidden="1">
      <c r="A850" s="112" t="s">
        <v>1436</v>
      </c>
      <c r="B850" s="112" t="s">
        <v>1436</v>
      </c>
      <c r="C850" s="120" t="s">
        <v>3614</v>
      </c>
      <c r="D850" s="120">
        <v>3417</v>
      </c>
      <c r="E850" s="61" t="s">
        <v>425</v>
      </c>
      <c r="F850" s="120" t="s">
        <v>3615</v>
      </c>
      <c r="G850" s="120" t="s">
        <v>107</v>
      </c>
      <c r="H850" s="102" t="s">
        <v>3617</v>
      </c>
      <c r="I850" s="326">
        <v>665.1</v>
      </c>
      <c r="J850" s="28" t="s">
        <v>62</v>
      </c>
      <c r="K850" s="173" t="s">
        <v>79</v>
      </c>
      <c r="L850" s="173" t="s">
        <v>3658</v>
      </c>
      <c r="M850" s="28" t="s">
        <v>67</v>
      </c>
      <c r="N850" s="27">
        <v>665.1</v>
      </c>
      <c r="O850" s="28" t="s">
        <v>1197</v>
      </c>
      <c r="P850" s="376">
        <v>44927</v>
      </c>
    </row>
    <row r="851" spans="1:16" s="17" customFormat="1" ht="60" hidden="1">
      <c r="A851" s="112" t="s">
        <v>1256</v>
      </c>
      <c r="B851" s="112" t="s">
        <v>1256</v>
      </c>
      <c r="C851" s="100" t="s">
        <v>3614</v>
      </c>
      <c r="D851" s="100">
        <v>3417</v>
      </c>
      <c r="E851" s="61" t="s">
        <v>425</v>
      </c>
      <c r="F851" s="100" t="s">
        <v>3615</v>
      </c>
      <c r="G851" s="120" t="s">
        <v>107</v>
      </c>
      <c r="H851" s="102" t="s">
        <v>3617</v>
      </c>
      <c r="I851" s="326">
        <v>2200</v>
      </c>
      <c r="J851" s="28" t="s">
        <v>62</v>
      </c>
      <c r="K851" s="28" t="s">
        <v>79</v>
      </c>
      <c r="L851" s="164" t="s">
        <v>3659</v>
      </c>
      <c r="M851" s="28" t="s">
        <v>67</v>
      </c>
      <c r="N851" s="27">
        <v>3928.02</v>
      </c>
      <c r="O851" s="28" t="s">
        <v>1197</v>
      </c>
      <c r="P851" s="376">
        <v>44927</v>
      </c>
    </row>
    <row r="852" spans="1:16" s="17" customFormat="1" ht="60" hidden="1">
      <c r="A852" s="112" t="s">
        <v>3660</v>
      </c>
      <c r="B852" s="112" t="s">
        <v>3660</v>
      </c>
      <c r="C852" s="120" t="s">
        <v>3614</v>
      </c>
      <c r="D852" s="120">
        <v>3417</v>
      </c>
      <c r="E852" s="166" t="s">
        <v>425</v>
      </c>
      <c r="F852" s="120" t="s">
        <v>3615</v>
      </c>
      <c r="G852" s="120" t="s">
        <v>107</v>
      </c>
      <c r="H852" s="102" t="s">
        <v>3617</v>
      </c>
      <c r="I852" s="326">
        <v>281</v>
      </c>
      <c r="J852" s="28" t="s">
        <v>62</v>
      </c>
      <c r="K852" s="173" t="s">
        <v>79</v>
      </c>
      <c r="L852" s="173" t="s">
        <v>3661</v>
      </c>
      <c r="M852" s="28" t="s">
        <v>67</v>
      </c>
      <c r="N852" s="27">
        <v>324</v>
      </c>
      <c r="O852" s="28" t="s">
        <v>1197</v>
      </c>
      <c r="P852" s="376">
        <v>44927</v>
      </c>
    </row>
    <row r="853" spans="1:16" s="17" customFormat="1" ht="60" hidden="1">
      <c r="A853" s="112" t="s">
        <v>1442</v>
      </c>
      <c r="B853" s="112" t="s">
        <v>1442</v>
      </c>
      <c r="C853" s="100" t="s">
        <v>3614</v>
      </c>
      <c r="D853" s="100">
        <v>3417</v>
      </c>
      <c r="E853" s="61" t="s">
        <v>425</v>
      </c>
      <c r="F853" s="100" t="s">
        <v>3615</v>
      </c>
      <c r="G853" s="120" t="s">
        <v>107</v>
      </c>
      <c r="H853" s="102" t="s">
        <v>3617</v>
      </c>
      <c r="I853" s="326">
        <v>390</v>
      </c>
      <c r="J853" s="28" t="s">
        <v>62</v>
      </c>
      <c r="K853" s="28" t="s">
        <v>79</v>
      </c>
      <c r="L853" s="164" t="s">
        <v>3662</v>
      </c>
      <c r="M853" s="28" t="s">
        <v>67</v>
      </c>
      <c r="N853" s="27">
        <v>484.1</v>
      </c>
      <c r="O853" s="28" t="s">
        <v>1197</v>
      </c>
      <c r="P853" s="376">
        <v>44927</v>
      </c>
    </row>
    <row r="854" spans="1:16" s="17" customFormat="1" ht="60" hidden="1">
      <c r="A854" s="112" t="s">
        <v>1448</v>
      </c>
      <c r="B854" s="112" t="s">
        <v>1448</v>
      </c>
      <c r="C854" s="120" t="s">
        <v>3614</v>
      </c>
      <c r="D854" s="120">
        <v>3417</v>
      </c>
      <c r="E854" s="61" t="s">
        <v>425</v>
      </c>
      <c r="F854" s="120" t="s">
        <v>3615</v>
      </c>
      <c r="G854" s="120" t="s">
        <v>107</v>
      </c>
      <c r="H854" s="102" t="s">
        <v>3617</v>
      </c>
      <c r="I854" s="326">
        <v>1256</v>
      </c>
      <c r="J854" s="28" t="s">
        <v>62</v>
      </c>
      <c r="K854" s="173" t="s">
        <v>79</v>
      </c>
      <c r="L854" s="164" t="s">
        <v>3663</v>
      </c>
      <c r="M854" s="28" t="s">
        <v>67</v>
      </c>
      <c r="N854" s="27">
        <v>1392.15</v>
      </c>
      <c r="O854" s="28" t="s">
        <v>1197</v>
      </c>
      <c r="P854" s="376">
        <v>44927</v>
      </c>
    </row>
    <row r="855" spans="1:16" s="17" customFormat="1" ht="60" hidden="1">
      <c r="A855" s="112" t="s">
        <v>1451</v>
      </c>
      <c r="B855" s="112" t="s">
        <v>1451</v>
      </c>
      <c r="C855" s="120" t="s">
        <v>3614</v>
      </c>
      <c r="D855" s="120">
        <v>3417</v>
      </c>
      <c r="E855" s="61" t="s">
        <v>425</v>
      </c>
      <c r="F855" s="120" t="s">
        <v>3615</v>
      </c>
      <c r="G855" s="120" t="s">
        <v>107</v>
      </c>
      <c r="H855" s="102" t="s">
        <v>3617</v>
      </c>
      <c r="I855" s="326">
        <v>1240</v>
      </c>
      <c r="J855" s="28" t="s">
        <v>62</v>
      </c>
      <c r="K855" s="173" t="s">
        <v>79</v>
      </c>
      <c r="L855" s="164" t="s">
        <v>3664</v>
      </c>
      <c r="M855" s="28" t="s">
        <v>67</v>
      </c>
      <c r="N855" s="27">
        <v>3717.48</v>
      </c>
      <c r="O855" s="28" t="s">
        <v>1197</v>
      </c>
      <c r="P855" s="376">
        <v>44927</v>
      </c>
    </row>
    <row r="856" spans="1:16" s="17" customFormat="1" ht="60" hidden="1">
      <c r="A856" s="112" t="s">
        <v>2167</v>
      </c>
      <c r="B856" s="112" t="s">
        <v>2167</v>
      </c>
      <c r="C856" s="100" t="s">
        <v>3614</v>
      </c>
      <c r="D856" s="100">
        <v>3417</v>
      </c>
      <c r="E856" s="61" t="s">
        <v>425</v>
      </c>
      <c r="F856" s="100" t="s">
        <v>3615</v>
      </c>
      <c r="G856" s="120" t="s">
        <v>107</v>
      </c>
      <c r="H856" s="102" t="s">
        <v>3617</v>
      </c>
      <c r="I856" s="326">
        <v>1007.32</v>
      </c>
      <c r="J856" s="28" t="s">
        <v>62</v>
      </c>
      <c r="K856" s="28" t="s">
        <v>79</v>
      </c>
      <c r="L856" s="164" t="s">
        <v>3665</v>
      </c>
      <c r="M856" s="28" t="s">
        <v>67</v>
      </c>
      <c r="N856" s="27">
        <v>1007.32</v>
      </c>
      <c r="O856" s="28" t="s">
        <v>1197</v>
      </c>
      <c r="P856" s="376">
        <v>44927</v>
      </c>
    </row>
    <row r="857" spans="1:16" s="17" customFormat="1" ht="60" hidden="1">
      <c r="A857" s="112" t="s">
        <v>1701</v>
      </c>
      <c r="B857" s="112" t="s">
        <v>1701</v>
      </c>
      <c r="C857" s="100" t="s">
        <v>3614</v>
      </c>
      <c r="D857" s="100">
        <v>3417</v>
      </c>
      <c r="E857" s="61" t="s">
        <v>425</v>
      </c>
      <c r="F857" s="100" t="s">
        <v>3615</v>
      </c>
      <c r="G857" s="120" t="s">
        <v>107</v>
      </c>
      <c r="H857" s="102" t="s">
        <v>3617</v>
      </c>
      <c r="I857" s="326">
        <v>1160</v>
      </c>
      <c r="J857" s="28" t="s">
        <v>62</v>
      </c>
      <c r="K857" s="28" t="s">
        <v>79</v>
      </c>
      <c r="L857" s="164" t="s">
        <v>152</v>
      </c>
      <c r="M857" s="28" t="s">
        <v>153</v>
      </c>
      <c r="N857" s="27"/>
      <c r="O857" s="28" t="s">
        <v>1197</v>
      </c>
      <c r="P857" s="376">
        <v>44927</v>
      </c>
    </row>
    <row r="858" spans="1:16" s="17" customFormat="1" ht="60" hidden="1">
      <c r="A858" s="112" t="s">
        <v>2517</v>
      </c>
      <c r="B858" s="112" t="s">
        <v>2517</v>
      </c>
      <c r="C858" s="100" t="s">
        <v>3614</v>
      </c>
      <c r="D858" s="100">
        <v>3417</v>
      </c>
      <c r="E858" s="61" t="s">
        <v>425</v>
      </c>
      <c r="F858" s="100" t="s">
        <v>3615</v>
      </c>
      <c r="G858" s="120" t="s">
        <v>107</v>
      </c>
      <c r="H858" s="102" t="s">
        <v>3617</v>
      </c>
      <c r="I858" s="326">
        <v>3498</v>
      </c>
      <c r="J858" s="28" t="s">
        <v>62</v>
      </c>
      <c r="K858" s="28" t="s">
        <v>79</v>
      </c>
      <c r="L858" s="164" t="s">
        <v>152</v>
      </c>
      <c r="M858" s="28" t="s">
        <v>153</v>
      </c>
      <c r="N858" s="27"/>
      <c r="O858" s="28" t="s">
        <v>1197</v>
      </c>
      <c r="P858" s="376">
        <v>44927</v>
      </c>
    </row>
    <row r="859" spans="1:16" s="17" customFormat="1" ht="60" hidden="1">
      <c r="A859" s="112" t="s">
        <v>1456</v>
      </c>
      <c r="B859" s="112" t="s">
        <v>1456</v>
      </c>
      <c r="C859" s="100" t="s">
        <v>3614</v>
      </c>
      <c r="D859" s="100">
        <v>3417</v>
      </c>
      <c r="E859" s="61" t="s">
        <v>425</v>
      </c>
      <c r="F859" s="100" t="s">
        <v>3615</v>
      </c>
      <c r="G859" s="120" t="s">
        <v>107</v>
      </c>
      <c r="H859" s="102" t="s">
        <v>3617</v>
      </c>
      <c r="I859" s="326">
        <v>990</v>
      </c>
      <c r="J859" s="28" t="s">
        <v>62</v>
      </c>
      <c r="K859" s="28" t="s">
        <v>79</v>
      </c>
      <c r="L859" s="164" t="s">
        <v>152</v>
      </c>
      <c r="M859" s="28" t="s">
        <v>153</v>
      </c>
      <c r="N859" s="27"/>
      <c r="O859" s="28" t="s">
        <v>1197</v>
      </c>
      <c r="P859" s="376">
        <v>44927</v>
      </c>
    </row>
    <row r="860" spans="1:16" s="17" customFormat="1" ht="60" hidden="1">
      <c r="A860" s="112" t="s">
        <v>1459</v>
      </c>
      <c r="B860" s="112" t="s">
        <v>1459</v>
      </c>
      <c r="C860" s="120" t="s">
        <v>3614</v>
      </c>
      <c r="D860" s="98">
        <v>3417</v>
      </c>
      <c r="E860" s="61" t="s">
        <v>425</v>
      </c>
      <c r="F860" s="106" t="s">
        <v>3615</v>
      </c>
      <c r="G860" s="120" t="s">
        <v>107</v>
      </c>
      <c r="H860" s="105" t="s">
        <v>3617</v>
      </c>
      <c r="I860" s="340">
        <v>849.2</v>
      </c>
      <c r="J860" s="174" t="s">
        <v>62</v>
      </c>
      <c r="K860" s="107" t="s">
        <v>79</v>
      </c>
      <c r="L860" s="105" t="s">
        <v>3666</v>
      </c>
      <c r="M860" s="28" t="s">
        <v>67</v>
      </c>
      <c r="N860" s="27">
        <v>579</v>
      </c>
      <c r="O860" s="28" t="s">
        <v>1197</v>
      </c>
      <c r="P860" s="376">
        <v>44927</v>
      </c>
    </row>
    <row r="861" spans="1:16" s="17" customFormat="1" ht="60" hidden="1">
      <c r="A861" s="112" t="s">
        <v>3667</v>
      </c>
      <c r="B861" s="112" t="s">
        <v>3667</v>
      </c>
      <c r="C861" s="120" t="s">
        <v>3614</v>
      </c>
      <c r="D861" s="120">
        <v>3417</v>
      </c>
      <c r="E861" s="61" t="s">
        <v>425</v>
      </c>
      <c r="F861" s="120" t="s">
        <v>3615</v>
      </c>
      <c r="G861" s="120" t="s">
        <v>107</v>
      </c>
      <c r="H861" s="102" t="s">
        <v>3617</v>
      </c>
      <c r="I861" s="326">
        <v>634.5</v>
      </c>
      <c r="J861" s="28" t="s">
        <v>62</v>
      </c>
      <c r="K861" s="173" t="s">
        <v>79</v>
      </c>
      <c r="L861" s="173" t="s">
        <v>3668</v>
      </c>
      <c r="M861" s="28" t="s">
        <v>67</v>
      </c>
      <c r="N861" s="27">
        <v>634.5</v>
      </c>
      <c r="O861" s="28" t="s">
        <v>1197</v>
      </c>
      <c r="P861" s="376">
        <v>44927</v>
      </c>
    </row>
    <row r="862" spans="1:16" s="17" customFormat="1" ht="60" hidden="1">
      <c r="A862" s="112" t="s">
        <v>1299</v>
      </c>
      <c r="B862" s="112" t="s">
        <v>1299</v>
      </c>
      <c r="C862" s="100" t="s">
        <v>3614</v>
      </c>
      <c r="D862" s="100">
        <v>3417</v>
      </c>
      <c r="E862" s="61" t="s">
        <v>425</v>
      </c>
      <c r="F862" s="100" t="s">
        <v>3615</v>
      </c>
      <c r="G862" s="120" t="s">
        <v>107</v>
      </c>
      <c r="H862" s="102" t="s">
        <v>3617</v>
      </c>
      <c r="I862" s="326">
        <v>605.49</v>
      </c>
      <c r="J862" s="28" t="s">
        <v>62</v>
      </c>
      <c r="K862" s="28" t="s">
        <v>79</v>
      </c>
      <c r="L862" s="164" t="s">
        <v>3669</v>
      </c>
      <c r="M862" s="28" t="s">
        <v>67</v>
      </c>
      <c r="N862" s="27">
        <v>1715.56</v>
      </c>
      <c r="O862" s="28" t="s">
        <v>1197</v>
      </c>
      <c r="P862" s="376">
        <v>44927</v>
      </c>
    </row>
    <row r="863" spans="1:16" s="17" customFormat="1" ht="60" hidden="1">
      <c r="A863" s="112" t="s">
        <v>3670</v>
      </c>
      <c r="B863" s="112" t="s">
        <v>3670</v>
      </c>
      <c r="C863" s="120" t="s">
        <v>3614</v>
      </c>
      <c r="D863" s="120">
        <v>3417</v>
      </c>
      <c r="E863" s="61" t="s">
        <v>425</v>
      </c>
      <c r="F863" s="120" t="s">
        <v>3615</v>
      </c>
      <c r="G863" s="120" t="s">
        <v>107</v>
      </c>
      <c r="H863" s="102" t="s">
        <v>3617</v>
      </c>
      <c r="I863" s="326">
        <v>1994</v>
      </c>
      <c r="J863" s="28" t="s">
        <v>62</v>
      </c>
      <c r="K863" s="173" t="s">
        <v>79</v>
      </c>
      <c r="L863" s="164" t="s">
        <v>3671</v>
      </c>
      <c r="M863" s="28" t="s">
        <v>67</v>
      </c>
      <c r="N863" s="27">
        <v>1717.6</v>
      </c>
      <c r="O863" s="28" t="s">
        <v>1197</v>
      </c>
      <c r="P863" s="376">
        <v>44927</v>
      </c>
    </row>
    <row r="864" spans="1:16" s="17" customFormat="1" ht="60" hidden="1">
      <c r="A864" s="112" t="s">
        <v>3672</v>
      </c>
      <c r="B864" s="112" t="s">
        <v>3672</v>
      </c>
      <c r="C864" s="120" t="s">
        <v>3614</v>
      </c>
      <c r="D864" s="120">
        <v>3417</v>
      </c>
      <c r="E864" s="61" t="s">
        <v>425</v>
      </c>
      <c r="F864" s="120" t="s">
        <v>3615</v>
      </c>
      <c r="G864" s="120" t="s">
        <v>107</v>
      </c>
      <c r="H864" s="102" t="s">
        <v>3617</v>
      </c>
      <c r="I864" s="326">
        <v>541.32000000000005</v>
      </c>
      <c r="J864" s="28" t="s">
        <v>62</v>
      </c>
      <c r="K864" s="173" t="s">
        <v>79</v>
      </c>
      <c r="L864" s="173" t="s">
        <v>3673</v>
      </c>
      <c r="M864" s="28" t="s">
        <v>67</v>
      </c>
      <c r="N864" s="27">
        <v>541.32000000000005</v>
      </c>
      <c r="O864" s="28" t="s">
        <v>1197</v>
      </c>
      <c r="P864" s="376">
        <v>44927</v>
      </c>
    </row>
    <row r="865" spans="1:16" s="17" customFormat="1" ht="60" hidden="1">
      <c r="A865" s="112" t="s">
        <v>3258</v>
      </c>
      <c r="B865" s="112" t="s">
        <v>3258</v>
      </c>
      <c r="C865" s="120" t="s">
        <v>3614</v>
      </c>
      <c r="D865" s="120">
        <v>3417</v>
      </c>
      <c r="E865" s="61" t="s">
        <v>425</v>
      </c>
      <c r="F865" s="120" t="s">
        <v>3615</v>
      </c>
      <c r="G865" s="120" t="s">
        <v>107</v>
      </c>
      <c r="H865" s="102" t="s">
        <v>3617</v>
      </c>
      <c r="I865" s="326">
        <v>700</v>
      </c>
      <c r="J865" s="28" t="s">
        <v>62</v>
      </c>
      <c r="K865" s="173" t="s">
        <v>79</v>
      </c>
      <c r="L865" s="164" t="s">
        <v>3674</v>
      </c>
      <c r="M865" s="28" t="s">
        <v>67</v>
      </c>
      <c r="N865" s="27">
        <v>807</v>
      </c>
      <c r="O865" s="28" t="s">
        <v>1197</v>
      </c>
      <c r="P865" s="376">
        <v>44927</v>
      </c>
    </row>
    <row r="866" spans="1:16" s="17" customFormat="1" ht="60" hidden="1">
      <c r="A866" s="112" t="s">
        <v>1464</v>
      </c>
      <c r="B866" s="112" t="s">
        <v>1464</v>
      </c>
      <c r="C866" s="100" t="s">
        <v>3614</v>
      </c>
      <c r="D866" s="100">
        <v>3417</v>
      </c>
      <c r="E866" s="61" t="s">
        <v>425</v>
      </c>
      <c r="F866" s="100" t="s">
        <v>3615</v>
      </c>
      <c r="G866" s="120" t="s">
        <v>107</v>
      </c>
      <c r="H866" s="102" t="s">
        <v>3617</v>
      </c>
      <c r="I866" s="326">
        <v>1420</v>
      </c>
      <c r="J866" s="28" t="s">
        <v>62</v>
      </c>
      <c r="K866" s="28" t="s">
        <v>79</v>
      </c>
      <c r="L866" s="164" t="s">
        <v>152</v>
      </c>
      <c r="M866" s="28" t="s">
        <v>153</v>
      </c>
      <c r="N866" s="27"/>
      <c r="O866" s="28" t="s">
        <v>1197</v>
      </c>
      <c r="P866" s="376">
        <v>44927</v>
      </c>
    </row>
    <row r="867" spans="1:16" s="17" customFormat="1" ht="60" hidden="1">
      <c r="A867" s="112" t="s">
        <v>3675</v>
      </c>
      <c r="B867" s="112" t="s">
        <v>3675</v>
      </c>
      <c r="C867" s="120" t="s">
        <v>3614</v>
      </c>
      <c r="D867" s="120">
        <v>3417</v>
      </c>
      <c r="E867" s="61" t="s">
        <v>425</v>
      </c>
      <c r="F867" s="120" t="s">
        <v>3615</v>
      </c>
      <c r="G867" s="120" t="s">
        <v>107</v>
      </c>
      <c r="H867" s="102" t="s">
        <v>3617</v>
      </c>
      <c r="I867" s="326">
        <v>3840</v>
      </c>
      <c r="J867" s="28" t="s">
        <v>62</v>
      </c>
      <c r="K867" s="283" t="s">
        <v>79</v>
      </c>
      <c r="L867" s="164" t="s">
        <v>3676</v>
      </c>
      <c r="M867" s="28" t="s">
        <v>67</v>
      </c>
      <c r="N867" s="27">
        <v>3840</v>
      </c>
      <c r="O867" s="28" t="s">
        <v>1197</v>
      </c>
      <c r="P867" s="376">
        <v>44927</v>
      </c>
    </row>
    <row r="868" spans="1:16" s="17" customFormat="1" ht="60" hidden="1">
      <c r="A868" s="112" t="s">
        <v>2374</v>
      </c>
      <c r="B868" s="112" t="s">
        <v>2374</v>
      </c>
      <c r="C868" s="120" t="s">
        <v>3614</v>
      </c>
      <c r="D868" s="120">
        <v>3417</v>
      </c>
      <c r="E868" s="61" t="s">
        <v>425</v>
      </c>
      <c r="F868" s="120" t="s">
        <v>3615</v>
      </c>
      <c r="G868" s="120" t="s">
        <v>107</v>
      </c>
      <c r="H868" s="102" t="s">
        <v>3617</v>
      </c>
      <c r="I868" s="326">
        <v>1671.92</v>
      </c>
      <c r="J868" s="28" t="s">
        <v>62</v>
      </c>
      <c r="K868" s="173" t="s">
        <v>79</v>
      </c>
      <c r="L868" s="164" t="s">
        <v>3677</v>
      </c>
      <c r="M868" s="28" t="s">
        <v>67</v>
      </c>
      <c r="N868" s="27">
        <v>1671.92</v>
      </c>
      <c r="O868" s="28" t="s">
        <v>1197</v>
      </c>
      <c r="P868" s="376">
        <v>44927</v>
      </c>
    </row>
    <row r="869" spans="1:16" s="17" customFormat="1" ht="60" hidden="1">
      <c r="A869" s="112" t="s">
        <v>1469</v>
      </c>
      <c r="B869" s="112" t="s">
        <v>1469</v>
      </c>
      <c r="C869" s="100" t="s">
        <v>3614</v>
      </c>
      <c r="D869" s="100">
        <v>3417</v>
      </c>
      <c r="E869" s="176" t="s">
        <v>425</v>
      </c>
      <c r="F869" s="100" t="s">
        <v>3615</v>
      </c>
      <c r="G869" s="120" t="s">
        <v>107</v>
      </c>
      <c r="H869" s="102" t="s">
        <v>3617</v>
      </c>
      <c r="I869" s="326">
        <v>1000</v>
      </c>
      <c r="J869" s="28" t="s">
        <v>62</v>
      </c>
      <c r="K869" s="164" t="s">
        <v>79</v>
      </c>
      <c r="L869" s="164" t="s">
        <v>152</v>
      </c>
      <c r="M869" s="28" t="s">
        <v>153</v>
      </c>
      <c r="N869" s="27"/>
      <c r="O869" s="28" t="s">
        <v>1197</v>
      </c>
      <c r="P869" s="376">
        <v>44927</v>
      </c>
    </row>
    <row r="870" spans="1:16" s="17" customFormat="1" ht="60" hidden="1">
      <c r="A870" s="112" t="s">
        <v>1960</v>
      </c>
      <c r="B870" s="112" t="s">
        <v>1960</v>
      </c>
      <c r="C870" s="120" t="s">
        <v>3614</v>
      </c>
      <c r="D870" s="120">
        <v>3417</v>
      </c>
      <c r="E870" s="166" t="s">
        <v>425</v>
      </c>
      <c r="F870" s="120" t="s">
        <v>3615</v>
      </c>
      <c r="G870" s="120" t="s">
        <v>107</v>
      </c>
      <c r="H870" s="102" t="s">
        <v>3617</v>
      </c>
      <c r="I870" s="326">
        <v>3130</v>
      </c>
      <c r="J870" s="28" t="s">
        <v>62</v>
      </c>
      <c r="K870" s="173" t="s">
        <v>79</v>
      </c>
      <c r="L870" s="173" t="s">
        <v>3678</v>
      </c>
      <c r="M870" s="28" t="s">
        <v>67</v>
      </c>
      <c r="N870" s="27">
        <v>3738.22</v>
      </c>
      <c r="O870" s="28" t="s">
        <v>1197</v>
      </c>
      <c r="P870" s="376">
        <v>44927</v>
      </c>
    </row>
    <row r="871" spans="1:16" s="17" customFormat="1" ht="60" hidden="1">
      <c r="A871" s="112" t="s">
        <v>1341</v>
      </c>
      <c r="B871" s="112" t="s">
        <v>1341</v>
      </c>
      <c r="C871" s="120" t="s">
        <v>3614</v>
      </c>
      <c r="D871" s="100">
        <v>3417</v>
      </c>
      <c r="E871" s="61" t="s">
        <v>425</v>
      </c>
      <c r="F871" s="120" t="s">
        <v>3615</v>
      </c>
      <c r="G871" s="120" t="s">
        <v>107</v>
      </c>
      <c r="H871" s="112" t="s">
        <v>3617</v>
      </c>
      <c r="I871" s="342">
        <v>667</v>
      </c>
      <c r="J871" s="28" t="s">
        <v>62</v>
      </c>
      <c r="K871" s="173" t="s">
        <v>79</v>
      </c>
      <c r="L871" s="173" t="s">
        <v>3679</v>
      </c>
      <c r="M871" s="28" t="s">
        <v>67</v>
      </c>
      <c r="N871" s="27">
        <v>1027.94</v>
      </c>
      <c r="O871" s="28" t="s">
        <v>1197</v>
      </c>
      <c r="P871" s="376">
        <v>44927</v>
      </c>
    </row>
    <row r="872" spans="1:16" s="17" customFormat="1" ht="60" hidden="1">
      <c r="A872" s="112" t="s">
        <v>1477</v>
      </c>
      <c r="B872" s="112" t="s">
        <v>1477</v>
      </c>
      <c r="C872" s="100" t="s">
        <v>3614</v>
      </c>
      <c r="D872" s="100">
        <v>3417</v>
      </c>
      <c r="E872" s="61" t="s">
        <v>425</v>
      </c>
      <c r="F872" s="100" t="s">
        <v>3615</v>
      </c>
      <c r="G872" s="120" t="s">
        <v>107</v>
      </c>
      <c r="H872" s="102">
        <v>2</v>
      </c>
      <c r="I872" s="326">
        <v>1140</v>
      </c>
      <c r="J872" s="28" t="s">
        <v>62</v>
      </c>
      <c r="K872" s="28" t="s">
        <v>79</v>
      </c>
      <c r="L872" s="164" t="s">
        <v>3680</v>
      </c>
      <c r="M872" s="28" t="s">
        <v>67</v>
      </c>
      <c r="N872" s="27">
        <v>1140</v>
      </c>
      <c r="O872" s="28" t="s">
        <v>1197</v>
      </c>
      <c r="P872" s="376">
        <v>44927</v>
      </c>
    </row>
    <row r="873" spans="1:16" s="17" customFormat="1" ht="60" hidden="1">
      <c r="A873" s="112" t="s">
        <v>1708</v>
      </c>
      <c r="B873" s="112" t="s">
        <v>1708</v>
      </c>
      <c r="C873" s="100" t="s">
        <v>3614</v>
      </c>
      <c r="D873" s="100">
        <v>3417</v>
      </c>
      <c r="E873" s="61" t="s">
        <v>425</v>
      </c>
      <c r="F873" s="100" t="s">
        <v>3615</v>
      </c>
      <c r="G873" s="120" t="s">
        <v>107</v>
      </c>
      <c r="H873" s="102" t="s">
        <v>3617</v>
      </c>
      <c r="I873" s="326">
        <v>1300</v>
      </c>
      <c r="J873" s="28" t="s">
        <v>62</v>
      </c>
      <c r="K873" s="28" t="s">
        <v>79</v>
      </c>
      <c r="L873" s="164" t="s">
        <v>3681</v>
      </c>
      <c r="M873" s="28" t="s">
        <v>67</v>
      </c>
      <c r="N873" s="27">
        <v>693.9</v>
      </c>
      <c r="O873" s="28" t="s">
        <v>1197</v>
      </c>
      <c r="P873" s="376">
        <v>44927</v>
      </c>
    </row>
    <row r="874" spans="1:16" s="17" customFormat="1" ht="60" hidden="1">
      <c r="A874" s="112" t="s">
        <v>2052</v>
      </c>
      <c r="B874" s="112" t="s">
        <v>2052</v>
      </c>
      <c r="C874" s="100" t="s">
        <v>3614</v>
      </c>
      <c r="D874" s="100">
        <v>3417</v>
      </c>
      <c r="E874" s="61" t="s">
        <v>425</v>
      </c>
      <c r="F874" s="100" t="s">
        <v>3615</v>
      </c>
      <c r="G874" s="120" t="s">
        <v>107</v>
      </c>
      <c r="H874" s="102" t="s">
        <v>3617</v>
      </c>
      <c r="I874" s="326">
        <v>2100</v>
      </c>
      <c r="J874" s="28" t="s">
        <v>62</v>
      </c>
      <c r="K874" s="28" t="s">
        <v>79</v>
      </c>
      <c r="L874" s="164" t="s">
        <v>152</v>
      </c>
      <c r="M874" s="28" t="s">
        <v>153</v>
      </c>
      <c r="N874" s="27"/>
      <c r="O874" s="28" t="s">
        <v>1197</v>
      </c>
      <c r="P874" s="376">
        <v>44927</v>
      </c>
    </row>
    <row r="875" spans="1:16" s="17" customFormat="1" ht="60" hidden="1">
      <c r="A875" s="112" t="s">
        <v>1235</v>
      </c>
      <c r="B875" s="112" t="s">
        <v>1235</v>
      </c>
      <c r="C875" s="120" t="s">
        <v>3614</v>
      </c>
      <c r="D875" s="120">
        <v>3417</v>
      </c>
      <c r="E875" s="61" t="s">
        <v>425</v>
      </c>
      <c r="F875" s="120" t="s">
        <v>3615</v>
      </c>
      <c r="G875" s="120" t="s">
        <v>107</v>
      </c>
      <c r="H875" s="102" t="s">
        <v>3617</v>
      </c>
      <c r="I875" s="326">
        <v>17430</v>
      </c>
      <c r="J875" s="28" t="s">
        <v>62</v>
      </c>
      <c r="K875" s="173" t="s">
        <v>79</v>
      </c>
      <c r="L875" s="164" t="s">
        <v>3682</v>
      </c>
      <c r="M875" s="28" t="s">
        <v>67</v>
      </c>
      <c r="N875" s="27">
        <v>2209.14</v>
      </c>
      <c r="O875" s="28" t="s">
        <v>1197</v>
      </c>
      <c r="P875" s="376">
        <v>44927</v>
      </c>
    </row>
    <row r="876" spans="1:16" s="17" customFormat="1" ht="60" hidden="1">
      <c r="A876" s="112" t="s">
        <v>2684</v>
      </c>
      <c r="B876" s="112" t="s">
        <v>2684</v>
      </c>
      <c r="C876" s="120" t="s">
        <v>3614</v>
      </c>
      <c r="D876" s="21" t="s">
        <v>3635</v>
      </c>
      <c r="E876" s="61" t="s">
        <v>425</v>
      </c>
      <c r="F876" s="120" t="s">
        <v>3615</v>
      </c>
      <c r="G876" s="120" t="s">
        <v>107</v>
      </c>
      <c r="H876" s="102" t="s">
        <v>3617</v>
      </c>
      <c r="I876" s="326">
        <v>666</v>
      </c>
      <c r="J876" s="28" t="s">
        <v>62</v>
      </c>
      <c r="K876" s="173" t="s">
        <v>79</v>
      </c>
      <c r="L876" s="173" t="s">
        <v>3683</v>
      </c>
      <c r="M876" s="28" t="s">
        <v>67</v>
      </c>
      <c r="N876" s="27">
        <v>547.92999999999995</v>
      </c>
      <c r="O876" s="28" t="s">
        <v>1197</v>
      </c>
      <c r="P876" s="376">
        <v>44927</v>
      </c>
    </row>
    <row r="877" spans="1:16" s="17" customFormat="1" ht="60" hidden="1">
      <c r="A877" s="112" t="s">
        <v>1483</v>
      </c>
      <c r="B877" s="112" t="s">
        <v>1483</v>
      </c>
      <c r="C877" s="120" t="s">
        <v>3614</v>
      </c>
      <c r="D877" s="120">
        <v>3417</v>
      </c>
      <c r="E877" s="61" t="s">
        <v>425</v>
      </c>
      <c r="F877" s="120" t="s">
        <v>3615</v>
      </c>
      <c r="G877" s="120" t="s">
        <v>107</v>
      </c>
      <c r="H877" s="102" t="s">
        <v>3617</v>
      </c>
      <c r="I877" s="326">
        <v>735</v>
      </c>
      <c r="J877" s="28" t="s">
        <v>62</v>
      </c>
      <c r="K877" s="173" t="s">
        <v>79</v>
      </c>
      <c r="L877" s="164" t="s">
        <v>3684</v>
      </c>
      <c r="M877" s="28" t="s">
        <v>67</v>
      </c>
      <c r="N877" s="27">
        <v>735</v>
      </c>
      <c r="O877" s="28" t="s">
        <v>1197</v>
      </c>
      <c r="P877" s="376">
        <v>44927</v>
      </c>
    </row>
    <row r="878" spans="1:16" s="17" customFormat="1" ht="60" hidden="1">
      <c r="A878" s="112" t="s">
        <v>1486</v>
      </c>
      <c r="B878" s="112" t="s">
        <v>1486</v>
      </c>
      <c r="C878" s="120" t="s">
        <v>3614</v>
      </c>
      <c r="D878" s="120">
        <v>3417</v>
      </c>
      <c r="E878" s="166" t="s">
        <v>425</v>
      </c>
      <c r="F878" s="120" t="s">
        <v>3615</v>
      </c>
      <c r="G878" s="120" t="s">
        <v>107</v>
      </c>
      <c r="H878" s="102" t="s">
        <v>3617</v>
      </c>
      <c r="I878" s="326">
        <v>1620</v>
      </c>
      <c r="J878" s="28" t="s">
        <v>62</v>
      </c>
      <c r="K878" s="173" t="s">
        <v>79</v>
      </c>
      <c r="L878" s="173" t="s">
        <v>3685</v>
      </c>
      <c r="M878" s="28" t="s">
        <v>67</v>
      </c>
      <c r="N878" s="27">
        <v>1719.9</v>
      </c>
      <c r="O878" s="28" t="s">
        <v>1197</v>
      </c>
      <c r="P878" s="376">
        <v>44927</v>
      </c>
    </row>
    <row r="879" spans="1:16" s="17" customFormat="1" ht="60" hidden="1">
      <c r="A879" s="112" t="s">
        <v>1489</v>
      </c>
      <c r="B879" s="112" t="s">
        <v>1489</v>
      </c>
      <c r="C879" s="100" t="s">
        <v>3614</v>
      </c>
      <c r="D879" s="100">
        <v>3417</v>
      </c>
      <c r="E879" s="176" t="s">
        <v>425</v>
      </c>
      <c r="F879" s="100" t="s">
        <v>3615</v>
      </c>
      <c r="G879" s="120" t="s">
        <v>107</v>
      </c>
      <c r="H879" s="291" t="s">
        <v>3617</v>
      </c>
      <c r="I879" s="326">
        <v>1650</v>
      </c>
      <c r="J879" s="28" t="s">
        <v>62</v>
      </c>
      <c r="K879" s="164" t="s">
        <v>79</v>
      </c>
      <c r="L879" s="164" t="s">
        <v>3686</v>
      </c>
      <c r="M879" s="28" t="s">
        <v>67</v>
      </c>
      <c r="N879" s="27">
        <v>1716.02</v>
      </c>
      <c r="O879" s="28" t="s">
        <v>1197</v>
      </c>
      <c r="P879" s="376">
        <v>44927</v>
      </c>
    </row>
    <row r="880" spans="1:16" s="17" customFormat="1" ht="60" hidden="1">
      <c r="A880" s="112" t="s">
        <v>1836</v>
      </c>
      <c r="B880" s="112" t="s">
        <v>1836</v>
      </c>
      <c r="C880" s="57" t="s">
        <v>3614</v>
      </c>
      <c r="D880" s="52">
        <v>3417</v>
      </c>
      <c r="E880" s="61" t="s">
        <v>425</v>
      </c>
      <c r="F880" s="21" t="s">
        <v>3615</v>
      </c>
      <c r="G880" s="120" t="s">
        <v>107</v>
      </c>
      <c r="H880" s="102" t="s">
        <v>3617</v>
      </c>
      <c r="I880" s="341">
        <v>670</v>
      </c>
      <c r="J880" s="28" t="s">
        <v>62</v>
      </c>
      <c r="K880" s="28" t="s">
        <v>79</v>
      </c>
      <c r="L880" s="164" t="s">
        <v>3687</v>
      </c>
      <c r="M880" s="28" t="s">
        <v>67</v>
      </c>
      <c r="N880" s="27">
        <v>1133</v>
      </c>
      <c r="O880" s="28" t="s">
        <v>1197</v>
      </c>
      <c r="P880" s="376">
        <v>44927</v>
      </c>
    </row>
    <row r="881" spans="1:16" s="17" customFormat="1" ht="60" hidden="1">
      <c r="A881" s="112" t="s">
        <v>3688</v>
      </c>
      <c r="B881" s="112" t="s">
        <v>3688</v>
      </c>
      <c r="C881" s="120" t="s">
        <v>3614</v>
      </c>
      <c r="D881" s="21" t="s">
        <v>3635</v>
      </c>
      <c r="E881" s="61" t="s">
        <v>425</v>
      </c>
      <c r="F881" s="120" t="s">
        <v>3615</v>
      </c>
      <c r="G881" s="120" t="s">
        <v>107</v>
      </c>
      <c r="H881" s="112" t="s">
        <v>3617</v>
      </c>
      <c r="I881" s="342">
        <v>3000</v>
      </c>
      <c r="J881" s="28" t="s">
        <v>62</v>
      </c>
      <c r="K881" s="173" t="s">
        <v>79</v>
      </c>
      <c r="L881" s="173" t="s">
        <v>3689</v>
      </c>
      <c r="M881" s="28" t="s">
        <v>67</v>
      </c>
      <c r="N881" s="27">
        <v>3000</v>
      </c>
      <c r="O881" s="28" t="s">
        <v>1197</v>
      </c>
      <c r="P881" s="376">
        <v>44927</v>
      </c>
    </row>
    <row r="882" spans="1:16" s="17" customFormat="1" ht="60" hidden="1">
      <c r="A882" s="112" t="s">
        <v>1202</v>
      </c>
      <c r="B882" s="112" t="s">
        <v>1202</v>
      </c>
      <c r="C882" s="100" t="s">
        <v>3614</v>
      </c>
      <c r="D882" s="100">
        <v>3417</v>
      </c>
      <c r="E882" s="61" t="s">
        <v>425</v>
      </c>
      <c r="F882" s="100" t="s">
        <v>3690</v>
      </c>
      <c r="G882" s="120" t="s">
        <v>107</v>
      </c>
      <c r="H882" s="102">
        <v>10800</v>
      </c>
      <c r="I882" s="326">
        <v>3240</v>
      </c>
      <c r="J882" s="28" t="s">
        <v>57</v>
      </c>
      <c r="K882" s="28" t="s">
        <v>79</v>
      </c>
      <c r="L882" s="164" t="s">
        <v>3691</v>
      </c>
      <c r="M882" s="28" t="s">
        <v>67</v>
      </c>
      <c r="N882" s="27">
        <v>4540</v>
      </c>
      <c r="O882" s="28" t="s">
        <v>1197</v>
      </c>
      <c r="P882" s="376">
        <v>44927</v>
      </c>
    </row>
    <row r="883" spans="1:16" s="17" customFormat="1" ht="60" hidden="1">
      <c r="A883" s="112" t="s">
        <v>3692</v>
      </c>
      <c r="B883" s="112" t="s">
        <v>3692</v>
      </c>
      <c r="C883" s="100" t="s">
        <v>3614</v>
      </c>
      <c r="D883" s="100">
        <v>3417</v>
      </c>
      <c r="E883" s="61" t="s">
        <v>425</v>
      </c>
      <c r="F883" s="100" t="s">
        <v>3615</v>
      </c>
      <c r="G883" s="120" t="s">
        <v>107</v>
      </c>
      <c r="H883" s="102">
        <v>2</v>
      </c>
      <c r="I883" s="326">
        <v>927</v>
      </c>
      <c r="J883" s="28" t="s">
        <v>62</v>
      </c>
      <c r="K883" s="28" t="s">
        <v>79</v>
      </c>
      <c r="L883" s="164" t="s">
        <v>3693</v>
      </c>
      <c r="M883" s="28" t="s">
        <v>67</v>
      </c>
      <c r="N883" s="27">
        <v>927</v>
      </c>
      <c r="O883" s="28" t="s">
        <v>1197</v>
      </c>
      <c r="P883" s="376">
        <v>44927</v>
      </c>
    </row>
    <row r="884" spans="1:16" s="17" customFormat="1" ht="60" hidden="1">
      <c r="A884" s="112" t="s">
        <v>1734</v>
      </c>
      <c r="B884" s="112" t="s">
        <v>1734</v>
      </c>
      <c r="C884" s="100" t="s">
        <v>3614</v>
      </c>
      <c r="D884" s="100">
        <v>3417</v>
      </c>
      <c r="E884" s="61" t="s">
        <v>425</v>
      </c>
      <c r="F884" s="100" t="s">
        <v>3615</v>
      </c>
      <c r="G884" s="120" t="s">
        <v>107</v>
      </c>
      <c r="H884" s="102">
        <v>2</v>
      </c>
      <c r="I884" s="326">
        <v>698.56</v>
      </c>
      <c r="J884" s="28" t="s">
        <v>62</v>
      </c>
      <c r="K884" s="28" t="s">
        <v>79</v>
      </c>
      <c r="L884" s="164" t="s">
        <v>3694</v>
      </c>
      <c r="M884" s="28" t="s">
        <v>67</v>
      </c>
      <c r="N884" s="27">
        <v>698.56</v>
      </c>
      <c r="O884" s="28" t="s">
        <v>1197</v>
      </c>
      <c r="P884" s="376">
        <v>44927</v>
      </c>
    </row>
    <row r="885" spans="1:16" s="17" customFormat="1" ht="60" hidden="1">
      <c r="A885" s="112" t="s">
        <v>1549</v>
      </c>
      <c r="B885" s="112" t="s">
        <v>1549</v>
      </c>
      <c r="C885" s="100" t="s">
        <v>3614</v>
      </c>
      <c r="D885" s="100">
        <v>3417</v>
      </c>
      <c r="E885" s="61" t="s">
        <v>425</v>
      </c>
      <c r="F885" s="100" t="s">
        <v>3615</v>
      </c>
      <c r="G885" s="120" t="s">
        <v>107</v>
      </c>
      <c r="H885" s="102">
        <v>2</v>
      </c>
      <c r="I885" s="326">
        <v>3493.3</v>
      </c>
      <c r="J885" s="28" t="s">
        <v>62</v>
      </c>
      <c r="K885" s="28" t="s">
        <v>79</v>
      </c>
      <c r="L885" s="164" t="s">
        <v>3695</v>
      </c>
      <c r="M885" s="28" t="s">
        <v>67</v>
      </c>
      <c r="N885" s="27">
        <v>3493.3</v>
      </c>
      <c r="O885" s="28" t="s">
        <v>1197</v>
      </c>
      <c r="P885" s="376">
        <v>44927</v>
      </c>
    </row>
    <row r="886" spans="1:16" s="17" customFormat="1" ht="60" hidden="1">
      <c r="A886" s="112" t="s">
        <v>1272</v>
      </c>
      <c r="B886" s="351" t="s">
        <v>1272</v>
      </c>
      <c r="C886" s="100" t="s">
        <v>3614</v>
      </c>
      <c r="D886" s="100">
        <v>3417</v>
      </c>
      <c r="E886" s="61" t="s">
        <v>425</v>
      </c>
      <c r="F886" s="100" t="s">
        <v>3615</v>
      </c>
      <c r="G886" s="120" t="s">
        <v>107</v>
      </c>
      <c r="H886" s="102">
        <v>2</v>
      </c>
      <c r="I886" s="326">
        <v>1132.1400000000001</v>
      </c>
      <c r="J886" s="28" t="s">
        <v>62</v>
      </c>
      <c r="K886" s="28" t="s">
        <v>79</v>
      </c>
      <c r="L886" s="164" t="s">
        <v>3696</v>
      </c>
      <c r="M886" s="28" t="s">
        <v>67</v>
      </c>
      <c r="N886" s="27">
        <v>1132.1400000000001</v>
      </c>
      <c r="O886" s="28" t="s">
        <v>1197</v>
      </c>
      <c r="P886" s="376">
        <v>44927</v>
      </c>
    </row>
    <row r="887" spans="1:16" s="17" customFormat="1" ht="60" hidden="1">
      <c r="A887" s="112" t="s">
        <v>1368</v>
      </c>
      <c r="B887" s="112" t="s">
        <v>1368</v>
      </c>
      <c r="C887" s="100" t="s">
        <v>3614</v>
      </c>
      <c r="D887" s="100">
        <v>3417</v>
      </c>
      <c r="E887" s="61" t="s">
        <v>425</v>
      </c>
      <c r="F887" s="100" t="s">
        <v>3615</v>
      </c>
      <c r="G887" s="120" t="s">
        <v>107</v>
      </c>
      <c r="H887" s="102">
        <v>2</v>
      </c>
      <c r="I887" s="326">
        <v>693.86</v>
      </c>
      <c r="J887" s="28" t="s">
        <v>62</v>
      </c>
      <c r="K887" s="28" t="s">
        <v>79</v>
      </c>
      <c r="L887" s="164" t="s">
        <v>3697</v>
      </c>
      <c r="M887" s="28" t="s">
        <v>67</v>
      </c>
      <c r="N887" s="27">
        <v>693.86</v>
      </c>
      <c r="O887" s="28" t="s">
        <v>1197</v>
      </c>
      <c r="P887" s="376">
        <v>44927</v>
      </c>
    </row>
    <row r="888" spans="1:16" s="17" customFormat="1" ht="60" hidden="1">
      <c r="A888" s="112" t="s">
        <v>1553</v>
      </c>
      <c r="B888" s="112" t="s">
        <v>1553</v>
      </c>
      <c r="C888" s="120" t="s">
        <v>3614</v>
      </c>
      <c r="D888" s="120">
        <v>3417</v>
      </c>
      <c r="E888" s="61" t="s">
        <v>425</v>
      </c>
      <c r="F888" s="120" t="s">
        <v>3615</v>
      </c>
      <c r="G888" s="120" t="s">
        <v>107</v>
      </c>
      <c r="H888" s="102" t="s">
        <v>3617</v>
      </c>
      <c r="I888" s="326">
        <v>853.15</v>
      </c>
      <c r="J888" s="28" t="s">
        <v>62</v>
      </c>
      <c r="K888" s="173" t="s">
        <v>79</v>
      </c>
      <c r="L888" s="173" t="s">
        <v>3698</v>
      </c>
      <c r="M888" s="28" t="s">
        <v>67</v>
      </c>
      <c r="N888" s="27">
        <v>853.15</v>
      </c>
      <c r="O888" s="28" t="s">
        <v>1197</v>
      </c>
      <c r="P888" s="376">
        <v>44927</v>
      </c>
    </row>
    <row r="889" spans="1:16" s="17" customFormat="1" ht="60" hidden="1">
      <c r="A889" s="112" t="s">
        <v>1361</v>
      </c>
      <c r="B889" s="112" t="s">
        <v>1361</v>
      </c>
      <c r="C889" s="100" t="s">
        <v>3614</v>
      </c>
      <c r="D889" s="100">
        <v>3417</v>
      </c>
      <c r="E889" s="61" t="s">
        <v>425</v>
      </c>
      <c r="F889" s="100" t="s">
        <v>3615</v>
      </c>
      <c r="G889" s="120" t="s">
        <v>107</v>
      </c>
      <c r="H889" s="102">
        <v>2</v>
      </c>
      <c r="I889" s="326">
        <v>2485.08</v>
      </c>
      <c r="J889" s="28" t="s">
        <v>62</v>
      </c>
      <c r="K889" s="28" t="s">
        <v>79</v>
      </c>
      <c r="L889" s="164" t="s">
        <v>3699</v>
      </c>
      <c r="M889" s="28" t="s">
        <v>67</v>
      </c>
      <c r="N889" s="27">
        <v>2485.08</v>
      </c>
      <c r="O889" s="28" t="s">
        <v>1197</v>
      </c>
      <c r="P889" s="376">
        <v>44927</v>
      </c>
    </row>
    <row r="890" spans="1:16" s="17" customFormat="1" ht="60" hidden="1">
      <c r="A890" s="112" t="s">
        <v>1294</v>
      </c>
      <c r="B890" s="169" t="s">
        <v>1294</v>
      </c>
      <c r="C890" s="100" t="s">
        <v>3614</v>
      </c>
      <c r="D890" s="100">
        <v>3417</v>
      </c>
      <c r="E890" s="61" t="s">
        <v>425</v>
      </c>
      <c r="F890" s="100" t="s">
        <v>3615</v>
      </c>
      <c r="G890" s="120" t="s">
        <v>107</v>
      </c>
      <c r="H890" s="102">
        <v>2</v>
      </c>
      <c r="I890" s="326">
        <v>3664.9</v>
      </c>
      <c r="J890" s="28" t="s">
        <v>62</v>
      </c>
      <c r="K890" s="28" t="s">
        <v>79</v>
      </c>
      <c r="L890" s="164" t="s">
        <v>3700</v>
      </c>
      <c r="M890" s="28" t="s">
        <v>67</v>
      </c>
      <c r="N890" s="27">
        <v>3664.9</v>
      </c>
      <c r="O890" s="28" t="s">
        <v>1197</v>
      </c>
      <c r="P890" s="376">
        <v>44927</v>
      </c>
    </row>
    <row r="891" spans="1:16" s="17" customFormat="1" ht="60" hidden="1">
      <c r="A891" s="112" t="s">
        <v>1202</v>
      </c>
      <c r="B891" s="112" t="s">
        <v>1202</v>
      </c>
      <c r="C891" s="100" t="s">
        <v>3701</v>
      </c>
      <c r="D891" s="100">
        <v>2020</v>
      </c>
      <c r="E891" s="61" t="s">
        <v>54</v>
      </c>
      <c r="F891" s="100" t="s">
        <v>270</v>
      </c>
      <c r="G891" s="120" t="s">
        <v>61</v>
      </c>
      <c r="H891" s="102">
        <v>1</v>
      </c>
      <c r="I891" s="326">
        <v>58000</v>
      </c>
      <c r="J891" s="28" t="s">
        <v>62</v>
      </c>
      <c r="K891" s="28" t="s">
        <v>63</v>
      </c>
      <c r="L891" s="164" t="s">
        <v>152</v>
      </c>
      <c r="M891" s="28" t="s">
        <v>153</v>
      </c>
      <c r="N891" s="27"/>
      <c r="O891" s="28" t="s">
        <v>1197</v>
      </c>
      <c r="P891" s="376">
        <v>44927</v>
      </c>
    </row>
    <row r="892" spans="1:16" s="17" customFormat="1" ht="60" hidden="1">
      <c r="A892" s="112" t="s">
        <v>1202</v>
      </c>
      <c r="B892" s="112" t="s">
        <v>1202</v>
      </c>
      <c r="C892" s="100" t="s">
        <v>3702</v>
      </c>
      <c r="D892" s="100">
        <v>5622</v>
      </c>
      <c r="E892" s="61" t="s">
        <v>54</v>
      </c>
      <c r="F892" s="100" t="s">
        <v>3703</v>
      </c>
      <c r="G892" s="120" t="s">
        <v>61</v>
      </c>
      <c r="H892" s="102">
        <v>1</v>
      </c>
      <c r="I892" s="326">
        <v>108000</v>
      </c>
      <c r="J892" s="28" t="s">
        <v>62</v>
      </c>
      <c r="K892" s="28" t="s">
        <v>63</v>
      </c>
      <c r="L892" s="164" t="s">
        <v>152</v>
      </c>
      <c r="M892" s="28" t="s">
        <v>153</v>
      </c>
      <c r="N892" s="27"/>
      <c r="O892" s="28" t="s">
        <v>1197</v>
      </c>
      <c r="P892" s="376">
        <v>44927</v>
      </c>
    </row>
    <row r="893" spans="1:16" s="17" customFormat="1" ht="60" hidden="1">
      <c r="A893" s="112" t="s">
        <v>1202</v>
      </c>
      <c r="B893" s="112" t="s">
        <v>1202</v>
      </c>
      <c r="C893" s="100" t="s">
        <v>3704</v>
      </c>
      <c r="D893" s="100">
        <v>2020</v>
      </c>
      <c r="E893" s="61" t="s">
        <v>54</v>
      </c>
      <c r="F893" s="100" t="s">
        <v>3705</v>
      </c>
      <c r="G893" s="120" t="s">
        <v>61</v>
      </c>
      <c r="H893" s="102">
        <v>1</v>
      </c>
      <c r="I893" s="326">
        <v>60000</v>
      </c>
      <c r="J893" s="28" t="s">
        <v>62</v>
      </c>
      <c r="K893" s="28" t="s">
        <v>63</v>
      </c>
      <c r="L893" s="164" t="s">
        <v>152</v>
      </c>
      <c r="M893" s="28" t="s">
        <v>153</v>
      </c>
      <c r="N893" s="27"/>
      <c r="O893" s="28" t="s">
        <v>1197</v>
      </c>
      <c r="P893" s="376">
        <v>44927</v>
      </c>
    </row>
    <row r="894" spans="1:16" s="17" customFormat="1" ht="60" hidden="1">
      <c r="A894" s="112" t="s">
        <v>1202</v>
      </c>
      <c r="B894" s="112" t="s">
        <v>1202</v>
      </c>
      <c r="C894" s="100" t="s">
        <v>3706</v>
      </c>
      <c r="D894" s="100">
        <v>17809</v>
      </c>
      <c r="E894" s="61" t="s">
        <v>54</v>
      </c>
      <c r="F894" s="100" t="s">
        <v>3707</v>
      </c>
      <c r="G894" s="120" t="s">
        <v>61</v>
      </c>
      <c r="H894" s="102">
        <v>1</v>
      </c>
      <c r="I894" s="326">
        <v>50000</v>
      </c>
      <c r="J894" s="28" t="s">
        <v>62</v>
      </c>
      <c r="K894" s="28" t="s">
        <v>63</v>
      </c>
      <c r="L894" s="164" t="s">
        <v>152</v>
      </c>
      <c r="M894" s="28" t="s">
        <v>153</v>
      </c>
      <c r="N894" s="27"/>
      <c r="O894" s="28" t="s">
        <v>1197</v>
      </c>
      <c r="P894" s="376">
        <v>44927</v>
      </c>
    </row>
    <row r="895" spans="1:16" s="17" customFormat="1" ht="60" hidden="1">
      <c r="A895" s="112" t="s">
        <v>1202</v>
      </c>
      <c r="B895" s="112" t="s">
        <v>1202</v>
      </c>
      <c r="C895" s="100" t="s">
        <v>3708</v>
      </c>
      <c r="D895" s="100">
        <v>2020</v>
      </c>
      <c r="E895" s="61" t="s">
        <v>54</v>
      </c>
      <c r="F895" s="100" t="s">
        <v>270</v>
      </c>
      <c r="G895" s="120" t="s">
        <v>61</v>
      </c>
      <c r="H895" s="102">
        <v>1</v>
      </c>
      <c r="I895" s="326">
        <v>50000</v>
      </c>
      <c r="J895" s="28" t="s">
        <v>62</v>
      </c>
      <c r="K895" s="28" t="s">
        <v>63</v>
      </c>
      <c r="L895" s="164" t="s">
        <v>152</v>
      </c>
      <c r="M895" s="28" t="s">
        <v>153</v>
      </c>
      <c r="N895" s="27"/>
      <c r="O895" s="28" t="s">
        <v>1197</v>
      </c>
      <c r="P895" s="376">
        <v>44927</v>
      </c>
    </row>
    <row r="896" spans="1:16" s="17" customFormat="1" ht="105" hidden="1">
      <c r="A896" s="112" t="s">
        <v>2163</v>
      </c>
      <c r="B896" s="112" t="s">
        <v>2163</v>
      </c>
      <c r="C896" s="100" t="s">
        <v>3709</v>
      </c>
      <c r="D896" s="100"/>
      <c r="E896" s="61" t="s">
        <v>425</v>
      </c>
      <c r="F896" s="100" t="s">
        <v>3710</v>
      </c>
      <c r="G896" s="120" t="s">
        <v>61</v>
      </c>
      <c r="H896" s="102" t="s">
        <v>2112</v>
      </c>
      <c r="I896" s="326">
        <v>6424</v>
      </c>
      <c r="J896" s="28" t="s">
        <v>62</v>
      </c>
      <c r="K896" s="28" t="s">
        <v>79</v>
      </c>
      <c r="L896" s="164" t="s">
        <v>3711</v>
      </c>
      <c r="M896" s="28" t="s">
        <v>67</v>
      </c>
      <c r="N896" s="27">
        <v>6424</v>
      </c>
      <c r="O896" s="28" t="s">
        <v>1197</v>
      </c>
      <c r="P896" s="376">
        <v>44927</v>
      </c>
    </row>
    <row r="897" spans="1:16" s="17" customFormat="1" ht="195" hidden="1">
      <c r="A897" s="112" t="s">
        <v>1202</v>
      </c>
      <c r="B897" s="112" t="s">
        <v>1202</v>
      </c>
      <c r="C897" s="120" t="s">
        <v>3712</v>
      </c>
      <c r="D897" s="21"/>
      <c r="E897" s="61" t="s">
        <v>425</v>
      </c>
      <c r="F897" s="120" t="s">
        <v>3713</v>
      </c>
      <c r="G897" s="120" t="s">
        <v>61</v>
      </c>
      <c r="H897" s="112" t="s">
        <v>3023</v>
      </c>
      <c r="I897" s="342">
        <v>6474</v>
      </c>
      <c r="J897" s="173" t="s">
        <v>57</v>
      </c>
      <c r="K897" s="173" t="s">
        <v>79</v>
      </c>
      <c r="L897" s="173" t="s">
        <v>3714</v>
      </c>
      <c r="M897" s="28" t="s">
        <v>67</v>
      </c>
      <c r="N897" s="27">
        <v>6474</v>
      </c>
      <c r="O897" s="28" t="s">
        <v>1197</v>
      </c>
      <c r="P897" s="376">
        <v>44927</v>
      </c>
    </row>
    <row r="898" spans="1:16" s="17" customFormat="1" ht="60" hidden="1">
      <c r="A898" s="112" t="s">
        <v>1202</v>
      </c>
      <c r="B898" s="112" t="s">
        <v>1202</v>
      </c>
      <c r="C898" s="100" t="s">
        <v>3715</v>
      </c>
      <c r="D898" s="100">
        <v>21369</v>
      </c>
      <c r="E898" s="61" t="s">
        <v>54</v>
      </c>
      <c r="F898" s="100" t="s">
        <v>386</v>
      </c>
      <c r="G898" s="120" t="s">
        <v>61</v>
      </c>
      <c r="H898" s="102">
        <v>1</v>
      </c>
      <c r="I898" s="326">
        <v>5000</v>
      </c>
      <c r="J898" s="28" t="s">
        <v>62</v>
      </c>
      <c r="K898" s="28" t="s">
        <v>63</v>
      </c>
      <c r="L898" s="164" t="s">
        <v>152</v>
      </c>
      <c r="M898" s="28" t="s">
        <v>153</v>
      </c>
      <c r="N898" s="27"/>
      <c r="O898" s="28" t="s">
        <v>1197</v>
      </c>
      <c r="P898" s="376">
        <v>44927</v>
      </c>
    </row>
    <row r="899" spans="1:16" s="17" customFormat="1" ht="60" hidden="1">
      <c r="A899" s="112" t="s">
        <v>1202</v>
      </c>
      <c r="B899" s="112" t="s">
        <v>1202</v>
      </c>
      <c r="C899" s="100" t="s">
        <v>3716</v>
      </c>
      <c r="D899" s="100">
        <v>21369</v>
      </c>
      <c r="E899" s="61" t="s">
        <v>54</v>
      </c>
      <c r="F899" s="100" t="s">
        <v>386</v>
      </c>
      <c r="G899" s="120" t="s">
        <v>61</v>
      </c>
      <c r="H899" s="102">
        <v>1</v>
      </c>
      <c r="I899" s="326">
        <v>5000</v>
      </c>
      <c r="J899" s="28" t="s">
        <v>62</v>
      </c>
      <c r="K899" s="28" t="s">
        <v>63</v>
      </c>
      <c r="L899" s="164" t="s">
        <v>152</v>
      </c>
      <c r="M899" s="28" t="s">
        <v>153</v>
      </c>
      <c r="N899" s="27"/>
      <c r="O899" s="28" t="s">
        <v>1197</v>
      </c>
      <c r="P899" s="376">
        <v>44927</v>
      </c>
    </row>
    <row r="900" spans="1:16" s="17" customFormat="1" ht="60" hidden="1">
      <c r="A900" s="112" t="s">
        <v>1202</v>
      </c>
      <c r="B900" s="112" t="s">
        <v>1202</v>
      </c>
      <c r="C900" s="100" t="s">
        <v>3717</v>
      </c>
      <c r="D900" s="100">
        <v>21369</v>
      </c>
      <c r="E900" s="61" t="s">
        <v>54</v>
      </c>
      <c r="F900" s="100" t="s">
        <v>386</v>
      </c>
      <c r="G900" s="120" t="s">
        <v>61</v>
      </c>
      <c r="H900" s="102">
        <v>1</v>
      </c>
      <c r="I900" s="326">
        <v>5000</v>
      </c>
      <c r="J900" s="28" t="s">
        <v>62</v>
      </c>
      <c r="K900" s="28" t="s">
        <v>63</v>
      </c>
      <c r="L900" s="164" t="s">
        <v>152</v>
      </c>
      <c r="M900" s="28" t="s">
        <v>153</v>
      </c>
      <c r="N900" s="27"/>
      <c r="O900" s="28" t="s">
        <v>1197</v>
      </c>
      <c r="P900" s="376">
        <v>44927</v>
      </c>
    </row>
    <row r="901" spans="1:16" s="17" customFormat="1" ht="60" hidden="1">
      <c r="A901" s="112" t="s">
        <v>1202</v>
      </c>
      <c r="B901" s="112" t="s">
        <v>1202</v>
      </c>
      <c r="C901" s="100" t="s">
        <v>3718</v>
      </c>
      <c r="D901" s="100">
        <v>21369</v>
      </c>
      <c r="E901" s="61" t="s">
        <v>54</v>
      </c>
      <c r="F901" s="100" t="s">
        <v>386</v>
      </c>
      <c r="G901" s="120" t="s">
        <v>61</v>
      </c>
      <c r="H901" s="102">
        <v>1</v>
      </c>
      <c r="I901" s="326">
        <v>5000</v>
      </c>
      <c r="J901" s="28" t="s">
        <v>62</v>
      </c>
      <c r="K901" s="28" t="s">
        <v>63</v>
      </c>
      <c r="L901" s="164" t="s">
        <v>152</v>
      </c>
      <c r="M901" s="28" t="s">
        <v>153</v>
      </c>
      <c r="N901" s="27"/>
      <c r="O901" s="28" t="s">
        <v>1197</v>
      </c>
      <c r="P901" s="376">
        <v>44927</v>
      </c>
    </row>
    <row r="902" spans="1:16" s="17" customFormat="1" ht="60" hidden="1">
      <c r="A902" s="112" t="s">
        <v>1202</v>
      </c>
      <c r="B902" s="112" t="s">
        <v>1202</v>
      </c>
      <c r="C902" s="100" t="s">
        <v>3719</v>
      </c>
      <c r="D902" s="100">
        <v>21369</v>
      </c>
      <c r="E902" s="61" t="s">
        <v>54</v>
      </c>
      <c r="F902" s="100" t="s">
        <v>386</v>
      </c>
      <c r="G902" s="120" t="s">
        <v>61</v>
      </c>
      <c r="H902" s="102">
        <v>1</v>
      </c>
      <c r="I902" s="326">
        <v>5000</v>
      </c>
      <c r="J902" s="28" t="s">
        <v>62</v>
      </c>
      <c r="K902" s="28" t="s">
        <v>63</v>
      </c>
      <c r="L902" s="164" t="s">
        <v>152</v>
      </c>
      <c r="M902" s="28" t="s">
        <v>153</v>
      </c>
      <c r="N902" s="27"/>
      <c r="O902" s="28" t="s">
        <v>1197</v>
      </c>
      <c r="P902" s="376">
        <v>44927</v>
      </c>
    </row>
    <row r="903" spans="1:16" s="17" customFormat="1" ht="60" hidden="1">
      <c r="A903" s="112" t="s">
        <v>1202</v>
      </c>
      <c r="B903" s="112" t="s">
        <v>1202</v>
      </c>
      <c r="C903" s="100" t="s">
        <v>3720</v>
      </c>
      <c r="D903" s="100">
        <v>21369</v>
      </c>
      <c r="E903" s="61" t="s">
        <v>54</v>
      </c>
      <c r="F903" s="100" t="s">
        <v>386</v>
      </c>
      <c r="G903" s="120" t="s">
        <v>61</v>
      </c>
      <c r="H903" s="102">
        <v>1</v>
      </c>
      <c r="I903" s="326">
        <v>5000</v>
      </c>
      <c r="J903" s="28" t="s">
        <v>62</v>
      </c>
      <c r="K903" s="28" t="s">
        <v>63</v>
      </c>
      <c r="L903" s="164" t="s">
        <v>152</v>
      </c>
      <c r="M903" s="28" t="s">
        <v>153</v>
      </c>
      <c r="N903" s="27"/>
      <c r="O903" s="28" t="s">
        <v>1197</v>
      </c>
      <c r="P903" s="376">
        <v>44927</v>
      </c>
    </row>
    <row r="904" spans="1:16" s="17" customFormat="1" ht="60" hidden="1">
      <c r="A904" s="112" t="s">
        <v>1202</v>
      </c>
      <c r="B904" s="112" t="s">
        <v>1202</v>
      </c>
      <c r="C904" s="100" t="s">
        <v>3721</v>
      </c>
      <c r="D904" s="100">
        <v>21369</v>
      </c>
      <c r="E904" s="61" t="s">
        <v>54</v>
      </c>
      <c r="F904" s="100" t="s">
        <v>386</v>
      </c>
      <c r="G904" s="120" t="s">
        <v>61</v>
      </c>
      <c r="H904" s="102">
        <v>1</v>
      </c>
      <c r="I904" s="326">
        <v>5000</v>
      </c>
      <c r="J904" s="28" t="s">
        <v>62</v>
      </c>
      <c r="K904" s="28" t="s">
        <v>63</v>
      </c>
      <c r="L904" s="164" t="s">
        <v>152</v>
      </c>
      <c r="M904" s="28" t="s">
        <v>153</v>
      </c>
      <c r="N904" s="27"/>
      <c r="O904" s="28" t="s">
        <v>1197</v>
      </c>
      <c r="P904" s="376">
        <v>44927</v>
      </c>
    </row>
    <row r="905" spans="1:16" s="17" customFormat="1" ht="60" hidden="1">
      <c r="A905" s="112" t="s">
        <v>1202</v>
      </c>
      <c r="B905" s="112" t="s">
        <v>1202</v>
      </c>
      <c r="C905" s="100" t="s">
        <v>3722</v>
      </c>
      <c r="D905" s="100">
        <v>21369</v>
      </c>
      <c r="E905" s="61" t="s">
        <v>54</v>
      </c>
      <c r="F905" s="100" t="s">
        <v>386</v>
      </c>
      <c r="G905" s="120" t="s">
        <v>61</v>
      </c>
      <c r="H905" s="102">
        <v>1</v>
      </c>
      <c r="I905" s="326">
        <v>5000</v>
      </c>
      <c r="J905" s="28" t="s">
        <v>62</v>
      </c>
      <c r="K905" s="28" t="s">
        <v>63</v>
      </c>
      <c r="L905" s="164" t="s">
        <v>152</v>
      </c>
      <c r="M905" s="28" t="s">
        <v>153</v>
      </c>
      <c r="N905" s="27"/>
      <c r="O905" s="28" t="s">
        <v>1197</v>
      </c>
      <c r="P905" s="376">
        <v>44927</v>
      </c>
    </row>
    <row r="906" spans="1:16" s="17" customFormat="1" ht="135" hidden="1">
      <c r="A906" s="112" t="s">
        <v>1618</v>
      </c>
      <c r="B906" s="112" t="s">
        <v>1618</v>
      </c>
      <c r="C906" s="100" t="s">
        <v>3723</v>
      </c>
      <c r="D906" s="100"/>
      <c r="E906" s="61" t="s">
        <v>54</v>
      </c>
      <c r="F906" s="100" t="s">
        <v>3724</v>
      </c>
      <c r="G906" s="120" t="s">
        <v>61</v>
      </c>
      <c r="H906" s="102">
        <v>1</v>
      </c>
      <c r="I906" s="326">
        <v>4000</v>
      </c>
      <c r="J906" s="28" t="s">
        <v>62</v>
      </c>
      <c r="K906" s="28" t="s">
        <v>79</v>
      </c>
      <c r="L906" s="164" t="s">
        <v>3725</v>
      </c>
      <c r="M906" s="28" t="s">
        <v>67</v>
      </c>
      <c r="N906" s="27">
        <v>4000</v>
      </c>
      <c r="O906" s="28" t="s">
        <v>1197</v>
      </c>
      <c r="P906" s="376">
        <v>44927</v>
      </c>
    </row>
    <row r="907" spans="1:16" s="17" customFormat="1" ht="60" hidden="1">
      <c r="A907" s="112" t="s">
        <v>1202</v>
      </c>
      <c r="B907" s="112" t="s">
        <v>1202</v>
      </c>
      <c r="C907" s="100" t="s">
        <v>3726</v>
      </c>
      <c r="D907" s="100">
        <v>5797</v>
      </c>
      <c r="E907" s="61" t="s">
        <v>369</v>
      </c>
      <c r="F907" s="100" t="s">
        <v>2415</v>
      </c>
      <c r="G907" s="120" t="s">
        <v>107</v>
      </c>
      <c r="H907" s="102" t="s">
        <v>3727</v>
      </c>
      <c r="I907" s="326">
        <v>6000</v>
      </c>
      <c r="J907" s="28" t="s">
        <v>62</v>
      </c>
      <c r="K907" s="28" t="s">
        <v>79</v>
      </c>
      <c r="L907" s="164" t="s">
        <v>152</v>
      </c>
      <c r="M907" s="28" t="s">
        <v>153</v>
      </c>
      <c r="N907" s="27"/>
      <c r="O907" s="28" t="s">
        <v>1197</v>
      </c>
      <c r="P907" s="376">
        <v>44927</v>
      </c>
    </row>
    <row r="908" spans="1:16" s="17" customFormat="1" ht="60" hidden="1">
      <c r="A908" s="112" t="s">
        <v>1651</v>
      </c>
      <c r="B908" s="112" t="s">
        <v>1651</v>
      </c>
      <c r="C908" s="100" t="s">
        <v>3728</v>
      </c>
      <c r="D908" s="100">
        <v>24287</v>
      </c>
      <c r="E908" s="61" t="s">
        <v>425</v>
      </c>
      <c r="F908" s="100" t="s">
        <v>3729</v>
      </c>
      <c r="G908" s="120" t="s">
        <v>61</v>
      </c>
      <c r="H908" s="102" t="s">
        <v>3730</v>
      </c>
      <c r="I908" s="326">
        <v>9900</v>
      </c>
      <c r="J908" s="28" t="s">
        <v>62</v>
      </c>
      <c r="K908" s="28" t="s">
        <v>79</v>
      </c>
      <c r="L908" s="164" t="s">
        <v>3731</v>
      </c>
      <c r="M908" s="28" t="s">
        <v>67</v>
      </c>
      <c r="N908" s="27">
        <v>9900</v>
      </c>
      <c r="O908" s="28" t="s">
        <v>1197</v>
      </c>
      <c r="P908" s="376">
        <v>44927</v>
      </c>
    </row>
    <row r="909" spans="1:16" s="17" customFormat="1" ht="60" hidden="1">
      <c r="A909" s="112" t="s">
        <v>1303</v>
      </c>
      <c r="B909" s="112" t="s">
        <v>1303</v>
      </c>
      <c r="C909" s="100" t="s">
        <v>3728</v>
      </c>
      <c r="D909" s="100">
        <v>24287</v>
      </c>
      <c r="E909" s="61" t="s">
        <v>425</v>
      </c>
      <c r="F909" s="100" t="s">
        <v>3729</v>
      </c>
      <c r="G909" s="120" t="s">
        <v>61</v>
      </c>
      <c r="H909" s="102" t="s">
        <v>3730</v>
      </c>
      <c r="I909" s="326">
        <v>31070</v>
      </c>
      <c r="J909" s="28" t="s">
        <v>62</v>
      </c>
      <c r="K909" s="28" t="s">
        <v>79</v>
      </c>
      <c r="L909" s="164" t="s">
        <v>3732</v>
      </c>
      <c r="M909" s="28" t="s">
        <v>67</v>
      </c>
      <c r="N909" s="27">
        <v>27300</v>
      </c>
      <c r="O909" s="28" t="s">
        <v>1197</v>
      </c>
      <c r="P909" s="376">
        <v>44927</v>
      </c>
    </row>
    <row r="910" spans="1:16" s="17" customFormat="1" ht="60" hidden="1">
      <c r="A910" s="112" t="s">
        <v>1206</v>
      </c>
      <c r="B910" s="112" t="s">
        <v>1206</v>
      </c>
      <c r="C910" s="100" t="s">
        <v>3728</v>
      </c>
      <c r="D910" s="100">
        <v>24287</v>
      </c>
      <c r="E910" s="61" t="s">
        <v>425</v>
      </c>
      <c r="F910" s="100" t="s">
        <v>3729</v>
      </c>
      <c r="G910" s="120" t="s">
        <v>61</v>
      </c>
      <c r="H910" s="102" t="s">
        <v>3730</v>
      </c>
      <c r="I910" s="326">
        <v>37400</v>
      </c>
      <c r="J910" s="28" t="s">
        <v>62</v>
      </c>
      <c r="K910" s="28" t="s">
        <v>79</v>
      </c>
      <c r="L910" s="164" t="s">
        <v>3733</v>
      </c>
      <c r="M910" s="28" t="s">
        <v>67</v>
      </c>
      <c r="N910" s="27">
        <v>27640</v>
      </c>
      <c r="O910" s="28" t="s">
        <v>1197</v>
      </c>
      <c r="P910" s="376">
        <v>44927</v>
      </c>
    </row>
    <row r="911" spans="1:16" s="17" customFormat="1" ht="60" hidden="1">
      <c r="A911" s="112" t="s">
        <v>1385</v>
      </c>
      <c r="B911" s="169" t="s">
        <v>1385</v>
      </c>
      <c r="C911" s="100" t="s">
        <v>3728</v>
      </c>
      <c r="D911" s="100">
        <v>24287</v>
      </c>
      <c r="E911" s="61" t="s">
        <v>425</v>
      </c>
      <c r="F911" s="100" t="s">
        <v>3729</v>
      </c>
      <c r="G911" s="120" t="s">
        <v>61</v>
      </c>
      <c r="H911" s="102" t="s">
        <v>3730</v>
      </c>
      <c r="I911" s="326">
        <v>4400</v>
      </c>
      <c r="J911" s="28" t="s">
        <v>62</v>
      </c>
      <c r="K911" s="28" t="s">
        <v>79</v>
      </c>
      <c r="L911" s="164" t="s">
        <v>3734</v>
      </c>
      <c r="M911" s="28" t="s">
        <v>67</v>
      </c>
      <c r="N911" s="27">
        <v>4348</v>
      </c>
      <c r="O911" s="28" t="s">
        <v>1197</v>
      </c>
      <c r="P911" s="376">
        <v>44927</v>
      </c>
    </row>
    <row r="912" spans="1:16" s="17" customFormat="1" ht="60" hidden="1">
      <c r="A912" s="112" t="s">
        <v>1391</v>
      </c>
      <c r="B912" s="169" t="s">
        <v>1391</v>
      </c>
      <c r="C912" s="100" t="s">
        <v>3728</v>
      </c>
      <c r="D912" s="100">
        <v>24287</v>
      </c>
      <c r="E912" s="61" t="s">
        <v>425</v>
      </c>
      <c r="F912" s="100" t="s">
        <v>3729</v>
      </c>
      <c r="G912" s="120" t="s">
        <v>61</v>
      </c>
      <c r="H912" s="102" t="s">
        <v>3730</v>
      </c>
      <c r="I912" s="326">
        <v>4200</v>
      </c>
      <c r="J912" s="28" t="s">
        <v>62</v>
      </c>
      <c r="K912" s="28" t="s">
        <v>79</v>
      </c>
      <c r="L912" s="164" t="s">
        <v>3735</v>
      </c>
      <c r="M912" s="28" t="s">
        <v>67</v>
      </c>
      <c r="N912" s="27">
        <v>4800</v>
      </c>
      <c r="O912" s="28" t="s">
        <v>1197</v>
      </c>
      <c r="P912" s="376">
        <v>44927</v>
      </c>
    </row>
    <row r="913" spans="1:16" s="17" customFormat="1" ht="60" hidden="1">
      <c r="A913" s="112" t="s">
        <v>1394</v>
      </c>
      <c r="B913" s="169" t="s">
        <v>1394</v>
      </c>
      <c r="C913" s="100" t="s">
        <v>3728</v>
      </c>
      <c r="D913" s="100">
        <v>24287</v>
      </c>
      <c r="E913" s="61" t="s">
        <v>425</v>
      </c>
      <c r="F913" s="100" t="s">
        <v>3729</v>
      </c>
      <c r="G913" s="120" t="s">
        <v>61</v>
      </c>
      <c r="H913" s="102">
        <v>12</v>
      </c>
      <c r="I913" s="326">
        <v>4800</v>
      </c>
      <c r="J913" s="28" t="s">
        <v>62</v>
      </c>
      <c r="K913" s="28" t="s">
        <v>79</v>
      </c>
      <c r="L913" s="164" t="s">
        <v>3736</v>
      </c>
      <c r="M913" s="28" t="s">
        <v>67</v>
      </c>
      <c r="N913" s="27">
        <v>5400</v>
      </c>
      <c r="O913" s="28" t="s">
        <v>1197</v>
      </c>
      <c r="P913" s="376">
        <v>44927</v>
      </c>
    </row>
    <row r="914" spans="1:16" s="17" customFormat="1" ht="60" hidden="1">
      <c r="A914" s="112" t="s">
        <v>2288</v>
      </c>
      <c r="B914" s="112" t="s">
        <v>2288</v>
      </c>
      <c r="C914" s="100" t="s">
        <v>3728</v>
      </c>
      <c r="D914" s="100">
        <v>24287</v>
      </c>
      <c r="E914" s="61" t="s">
        <v>425</v>
      </c>
      <c r="F914" s="100" t="s">
        <v>3729</v>
      </c>
      <c r="G914" s="120" t="s">
        <v>61</v>
      </c>
      <c r="H914" s="102">
        <v>12</v>
      </c>
      <c r="I914" s="326">
        <v>4560</v>
      </c>
      <c r="J914" s="28" t="s">
        <v>62</v>
      </c>
      <c r="K914" s="28" t="s">
        <v>79</v>
      </c>
      <c r="L914" s="164" t="s">
        <v>152</v>
      </c>
      <c r="M914" s="28" t="s">
        <v>153</v>
      </c>
      <c r="N914" s="27"/>
      <c r="O914" s="28" t="s">
        <v>1197</v>
      </c>
      <c r="P914" s="376">
        <v>44927</v>
      </c>
    </row>
    <row r="915" spans="1:16" s="17" customFormat="1" ht="60" hidden="1">
      <c r="A915" s="112" t="s">
        <v>2956</v>
      </c>
      <c r="B915" s="112" t="s">
        <v>2956</v>
      </c>
      <c r="C915" s="100" t="s">
        <v>3728</v>
      </c>
      <c r="D915" s="100">
        <v>24287</v>
      </c>
      <c r="E915" s="61" t="s">
        <v>425</v>
      </c>
      <c r="F915" s="100" t="s">
        <v>3729</v>
      </c>
      <c r="G915" s="120" t="s">
        <v>61</v>
      </c>
      <c r="H915" s="102">
        <v>12</v>
      </c>
      <c r="I915" s="326">
        <v>1317</v>
      </c>
      <c r="J915" s="28" t="s">
        <v>62</v>
      </c>
      <c r="K915" s="28" t="s">
        <v>79</v>
      </c>
      <c r="L915" s="164" t="s">
        <v>152</v>
      </c>
      <c r="M915" s="28" t="s">
        <v>153</v>
      </c>
      <c r="N915" s="27"/>
      <c r="O915" s="28" t="s">
        <v>1197</v>
      </c>
      <c r="P915" s="376">
        <v>44927</v>
      </c>
    </row>
    <row r="916" spans="1:16" s="17" customFormat="1" ht="60" hidden="1">
      <c r="A916" s="112" t="s">
        <v>3619</v>
      </c>
      <c r="B916" s="112" t="s">
        <v>3619</v>
      </c>
      <c r="C916" s="100" t="s">
        <v>3728</v>
      </c>
      <c r="D916" s="100">
        <v>24287</v>
      </c>
      <c r="E916" s="61" t="s">
        <v>425</v>
      </c>
      <c r="F916" s="100" t="s">
        <v>3729</v>
      </c>
      <c r="G916" s="120" t="s">
        <v>61</v>
      </c>
      <c r="H916" s="102" t="s">
        <v>3730</v>
      </c>
      <c r="I916" s="326">
        <v>5210</v>
      </c>
      <c r="J916" s="28" t="s">
        <v>62</v>
      </c>
      <c r="K916" s="28" t="s">
        <v>79</v>
      </c>
      <c r="L916" s="164" t="s">
        <v>3737</v>
      </c>
      <c r="M916" s="28" t="s">
        <v>67</v>
      </c>
      <c r="N916" s="27">
        <v>7670</v>
      </c>
      <c r="O916" s="28" t="s">
        <v>1197</v>
      </c>
      <c r="P916" s="376">
        <v>44927</v>
      </c>
    </row>
    <row r="917" spans="1:16" s="17" customFormat="1" ht="60" hidden="1">
      <c r="A917" s="112" t="s">
        <v>1948</v>
      </c>
      <c r="B917" s="112" t="s">
        <v>1948</v>
      </c>
      <c r="C917" s="103" t="s">
        <v>3728</v>
      </c>
      <c r="D917" s="100">
        <v>24287</v>
      </c>
      <c r="E917" s="61" t="s">
        <v>425</v>
      </c>
      <c r="F917" s="100" t="s">
        <v>3729</v>
      </c>
      <c r="G917" s="120" t="s">
        <v>61</v>
      </c>
      <c r="H917" s="102" t="s">
        <v>3730</v>
      </c>
      <c r="I917" s="326">
        <v>6000</v>
      </c>
      <c r="J917" s="28" t="s">
        <v>62</v>
      </c>
      <c r="K917" s="28" t="s">
        <v>79</v>
      </c>
      <c r="L917" s="164" t="s">
        <v>3738</v>
      </c>
      <c r="M917" s="28" t="s">
        <v>67</v>
      </c>
      <c r="N917" s="27">
        <v>6600</v>
      </c>
      <c r="O917" s="28" t="s">
        <v>1197</v>
      </c>
      <c r="P917" s="376">
        <v>44927</v>
      </c>
    </row>
    <row r="918" spans="1:16" s="17" customFormat="1" ht="60" hidden="1">
      <c r="A918" s="112" t="s">
        <v>1193</v>
      </c>
      <c r="B918" s="367" t="s">
        <v>1193</v>
      </c>
      <c r="C918" s="103" t="s">
        <v>3728</v>
      </c>
      <c r="D918" s="104">
        <v>24287</v>
      </c>
      <c r="E918" s="61" t="s">
        <v>425</v>
      </c>
      <c r="F918" s="103" t="s">
        <v>3729</v>
      </c>
      <c r="G918" s="120" t="s">
        <v>61</v>
      </c>
      <c r="H918" s="105" t="s">
        <v>3730</v>
      </c>
      <c r="I918" s="340">
        <v>15720</v>
      </c>
      <c r="J918" s="28" t="s">
        <v>62</v>
      </c>
      <c r="K918" s="174" t="s">
        <v>79</v>
      </c>
      <c r="L918" s="105" t="s">
        <v>3739</v>
      </c>
      <c r="M918" s="28" t="s">
        <v>67</v>
      </c>
      <c r="N918" s="27">
        <v>20480</v>
      </c>
      <c r="O918" s="28" t="s">
        <v>1197</v>
      </c>
      <c r="P918" s="376">
        <v>44927</v>
      </c>
    </row>
    <row r="919" spans="1:16" s="17" customFormat="1" ht="60" hidden="1">
      <c r="A919" s="112" t="s">
        <v>1511</v>
      </c>
      <c r="B919" s="112" t="s">
        <v>1511</v>
      </c>
      <c r="C919" s="100" t="s">
        <v>3728</v>
      </c>
      <c r="D919" s="100">
        <v>24287</v>
      </c>
      <c r="E919" s="61" t="s">
        <v>425</v>
      </c>
      <c r="F919" s="100" t="s">
        <v>3729</v>
      </c>
      <c r="G919" s="120" t="s">
        <v>61</v>
      </c>
      <c r="H919" s="102" t="s">
        <v>3730</v>
      </c>
      <c r="I919" s="326">
        <v>7800</v>
      </c>
      <c r="J919" s="28" t="s">
        <v>62</v>
      </c>
      <c r="K919" s="28" t="s">
        <v>79</v>
      </c>
      <c r="L919" s="164" t="s">
        <v>3740</v>
      </c>
      <c r="M919" s="28" t="s">
        <v>67</v>
      </c>
      <c r="N919" s="27">
        <v>9000</v>
      </c>
      <c r="O919" s="28" t="s">
        <v>1197</v>
      </c>
      <c r="P919" s="376">
        <v>44927</v>
      </c>
    </row>
    <row r="920" spans="1:16" s="17" customFormat="1" ht="60" hidden="1">
      <c r="A920" s="112" t="s">
        <v>3226</v>
      </c>
      <c r="B920" s="112" t="s">
        <v>3226</v>
      </c>
      <c r="C920" s="100" t="s">
        <v>3728</v>
      </c>
      <c r="D920" s="100">
        <v>24287</v>
      </c>
      <c r="E920" s="61" t="s">
        <v>425</v>
      </c>
      <c r="F920" s="100" t="s">
        <v>3729</v>
      </c>
      <c r="G920" s="120" t="s">
        <v>61</v>
      </c>
      <c r="H920" s="102" t="s">
        <v>3730</v>
      </c>
      <c r="I920" s="326">
        <v>10440</v>
      </c>
      <c r="J920" s="28" t="s">
        <v>62</v>
      </c>
      <c r="K920" s="28" t="s">
        <v>79</v>
      </c>
      <c r="L920" s="164" t="s">
        <v>3741</v>
      </c>
      <c r="M920" s="28" t="s">
        <v>67</v>
      </c>
      <c r="N920" s="27">
        <v>10440</v>
      </c>
      <c r="O920" s="28" t="s">
        <v>1197</v>
      </c>
      <c r="P920" s="376">
        <v>44927</v>
      </c>
    </row>
    <row r="921" spans="1:16" s="17" customFormat="1" ht="60" hidden="1">
      <c r="A921" s="112" t="s">
        <v>1618</v>
      </c>
      <c r="B921" s="112" t="s">
        <v>1618</v>
      </c>
      <c r="C921" s="100" t="s">
        <v>3728</v>
      </c>
      <c r="D921" s="100">
        <v>24287</v>
      </c>
      <c r="E921" s="61" t="s">
        <v>425</v>
      </c>
      <c r="F921" s="100" t="s">
        <v>3729</v>
      </c>
      <c r="G921" s="120" t="s">
        <v>61</v>
      </c>
      <c r="H921" s="102" t="s">
        <v>3730</v>
      </c>
      <c r="I921" s="326">
        <v>7360</v>
      </c>
      <c r="J921" s="28" t="s">
        <v>62</v>
      </c>
      <c r="K921" s="28" t="s">
        <v>79</v>
      </c>
      <c r="L921" s="164" t="s">
        <v>3742</v>
      </c>
      <c r="M921" s="28" t="s">
        <v>67</v>
      </c>
      <c r="N921" s="27">
        <v>7248</v>
      </c>
      <c r="O921" s="28" t="s">
        <v>1197</v>
      </c>
      <c r="P921" s="376">
        <v>44927</v>
      </c>
    </row>
    <row r="922" spans="1:16" s="17" customFormat="1" ht="60" hidden="1">
      <c r="A922" s="112" t="s">
        <v>1742</v>
      </c>
      <c r="B922" s="112" t="s">
        <v>1742</v>
      </c>
      <c r="C922" s="100" t="s">
        <v>3728</v>
      </c>
      <c r="D922" s="100">
        <v>24287</v>
      </c>
      <c r="E922" s="61" t="s">
        <v>425</v>
      </c>
      <c r="F922" s="100" t="s">
        <v>3729</v>
      </c>
      <c r="G922" s="120" t="s">
        <v>61</v>
      </c>
      <c r="H922" s="102" t="s">
        <v>3730</v>
      </c>
      <c r="I922" s="326">
        <v>14430</v>
      </c>
      <c r="J922" s="28" t="s">
        <v>62</v>
      </c>
      <c r="K922" s="28" t="s">
        <v>79</v>
      </c>
      <c r="L922" s="164" t="s">
        <v>3743</v>
      </c>
      <c r="M922" s="28" t="s">
        <v>67</v>
      </c>
      <c r="N922" s="27">
        <v>12160</v>
      </c>
      <c r="O922" s="28" t="s">
        <v>1197</v>
      </c>
      <c r="P922" s="376">
        <v>44927</v>
      </c>
    </row>
    <row r="923" spans="1:16" s="17" customFormat="1" ht="60" hidden="1">
      <c r="A923" s="112" t="s">
        <v>1549</v>
      </c>
      <c r="B923" s="112" t="s">
        <v>1549</v>
      </c>
      <c r="C923" s="100" t="s">
        <v>3728</v>
      </c>
      <c r="D923" s="100">
        <v>24287</v>
      </c>
      <c r="E923" s="61" t="s">
        <v>425</v>
      </c>
      <c r="F923" s="100" t="s">
        <v>3729</v>
      </c>
      <c r="G923" s="120" t="s">
        <v>61</v>
      </c>
      <c r="H923" s="102" t="s">
        <v>3730</v>
      </c>
      <c r="I923" s="326">
        <v>8260</v>
      </c>
      <c r="J923" s="28" t="s">
        <v>62</v>
      </c>
      <c r="K923" s="28" t="s">
        <v>79</v>
      </c>
      <c r="L923" s="164" t="s">
        <v>3744</v>
      </c>
      <c r="M923" s="28" t="s">
        <v>67</v>
      </c>
      <c r="N923" s="27">
        <v>9990</v>
      </c>
      <c r="O923" s="28" t="s">
        <v>1197</v>
      </c>
      <c r="P923" s="376">
        <v>44927</v>
      </c>
    </row>
    <row r="924" spans="1:16" s="17" customFormat="1" ht="60" hidden="1">
      <c r="A924" s="112" t="s">
        <v>1398</v>
      </c>
      <c r="B924" s="169" t="s">
        <v>1398</v>
      </c>
      <c r="C924" s="103" t="s">
        <v>3728</v>
      </c>
      <c r="D924" s="104">
        <v>24287</v>
      </c>
      <c r="E924" s="61" t="s">
        <v>425</v>
      </c>
      <c r="F924" s="103" t="s">
        <v>3729</v>
      </c>
      <c r="G924" s="120" t="s">
        <v>61</v>
      </c>
      <c r="H924" s="105" t="s">
        <v>3730</v>
      </c>
      <c r="I924" s="340">
        <v>1920</v>
      </c>
      <c r="J924" s="28" t="s">
        <v>62</v>
      </c>
      <c r="K924" s="174" t="s">
        <v>79</v>
      </c>
      <c r="L924" s="105" t="s">
        <v>3745</v>
      </c>
      <c r="M924" s="28" t="s">
        <v>67</v>
      </c>
      <c r="N924" s="27">
        <v>1920</v>
      </c>
      <c r="O924" s="28" t="s">
        <v>1197</v>
      </c>
      <c r="P924" s="376">
        <v>44927</v>
      </c>
    </row>
    <row r="925" spans="1:16" s="17" customFormat="1" ht="60" hidden="1">
      <c r="A925" s="112" t="s">
        <v>3692</v>
      </c>
      <c r="B925" s="112" t="s">
        <v>3692</v>
      </c>
      <c r="C925" s="100" t="s">
        <v>3728</v>
      </c>
      <c r="D925" s="100">
        <v>24287</v>
      </c>
      <c r="E925" s="61" t="s">
        <v>425</v>
      </c>
      <c r="F925" s="100" t="s">
        <v>3729</v>
      </c>
      <c r="G925" s="120" t="s">
        <v>61</v>
      </c>
      <c r="H925" s="102" t="s">
        <v>3730</v>
      </c>
      <c r="I925" s="326">
        <v>815</v>
      </c>
      <c r="J925" s="28" t="s">
        <v>62</v>
      </c>
      <c r="K925" s="28" t="s">
        <v>79</v>
      </c>
      <c r="L925" s="164" t="s">
        <v>3746</v>
      </c>
      <c r="M925" s="28" t="s">
        <v>67</v>
      </c>
      <c r="N925" s="27">
        <v>1040</v>
      </c>
      <c r="O925" s="28" t="s">
        <v>1197</v>
      </c>
      <c r="P925" s="376">
        <v>44927</v>
      </c>
    </row>
    <row r="926" spans="1:16" s="17" customFormat="1" ht="60" hidden="1">
      <c r="A926" s="112" t="s">
        <v>1529</v>
      </c>
      <c r="B926" s="112" t="s">
        <v>1529</v>
      </c>
      <c r="C926" s="100" t="s">
        <v>3728</v>
      </c>
      <c r="D926" s="100">
        <v>24287</v>
      </c>
      <c r="E926" s="61" t="s">
        <v>425</v>
      </c>
      <c r="F926" s="100" t="s">
        <v>3729</v>
      </c>
      <c r="G926" s="120" t="s">
        <v>61</v>
      </c>
      <c r="H926" s="102" t="s">
        <v>3730</v>
      </c>
      <c r="I926" s="326">
        <v>4580</v>
      </c>
      <c r="J926" s="28" t="s">
        <v>62</v>
      </c>
      <c r="K926" s="28" t="s">
        <v>79</v>
      </c>
      <c r="L926" s="164" t="s">
        <v>3747</v>
      </c>
      <c r="M926" s="28" t="s">
        <v>67</v>
      </c>
      <c r="N926" s="27">
        <v>7460</v>
      </c>
      <c r="O926" s="28" t="s">
        <v>1197</v>
      </c>
      <c r="P926" s="376">
        <v>44927</v>
      </c>
    </row>
    <row r="927" spans="1:16" s="17" customFormat="1" ht="60" hidden="1">
      <c r="A927" s="112" t="s">
        <v>2329</v>
      </c>
      <c r="B927" s="112" t="s">
        <v>2329</v>
      </c>
      <c r="C927" s="100" t="s">
        <v>3728</v>
      </c>
      <c r="D927" s="100">
        <v>24287</v>
      </c>
      <c r="E927" s="61" t="s">
        <v>425</v>
      </c>
      <c r="F927" s="100" t="s">
        <v>3729</v>
      </c>
      <c r="G927" s="120" t="s">
        <v>61</v>
      </c>
      <c r="H927" s="102" t="s">
        <v>3748</v>
      </c>
      <c r="I927" s="326">
        <v>8074</v>
      </c>
      <c r="J927" s="28" t="s">
        <v>62</v>
      </c>
      <c r="K927" s="28" t="s">
        <v>79</v>
      </c>
      <c r="L927" s="164" t="s">
        <v>3749</v>
      </c>
      <c r="M927" s="28" t="s">
        <v>67</v>
      </c>
      <c r="N927" s="27">
        <v>11360</v>
      </c>
      <c r="O927" s="28" t="s">
        <v>1197</v>
      </c>
      <c r="P927" s="376">
        <v>44927</v>
      </c>
    </row>
    <row r="928" spans="1:16" s="17" customFormat="1" ht="60" hidden="1">
      <c r="A928" s="112" t="s">
        <v>2045</v>
      </c>
      <c r="B928" s="112" t="s">
        <v>2045</v>
      </c>
      <c r="C928" s="100" t="s">
        <v>3728</v>
      </c>
      <c r="D928" s="100">
        <v>24287</v>
      </c>
      <c r="E928" s="61" t="s">
        <v>425</v>
      </c>
      <c r="F928" s="100" t="s">
        <v>3729</v>
      </c>
      <c r="G928" s="120" t="s">
        <v>61</v>
      </c>
      <c r="H928" s="102">
        <v>12</v>
      </c>
      <c r="I928" s="326">
        <v>7720</v>
      </c>
      <c r="J928" s="28" t="s">
        <v>62</v>
      </c>
      <c r="K928" s="28" t="s">
        <v>79</v>
      </c>
      <c r="L928" s="164" t="s">
        <v>3750</v>
      </c>
      <c r="M928" s="28" t="s">
        <v>67</v>
      </c>
      <c r="N928" s="27">
        <v>30688.45</v>
      </c>
      <c r="O928" s="28" t="s">
        <v>1197</v>
      </c>
      <c r="P928" s="376">
        <v>44927</v>
      </c>
    </row>
    <row r="929" spans="1:16" s="17" customFormat="1" ht="60" hidden="1">
      <c r="A929" s="112" t="s">
        <v>1724</v>
      </c>
      <c r="B929" s="112" t="s">
        <v>1724</v>
      </c>
      <c r="C929" s="100" t="s">
        <v>3728</v>
      </c>
      <c r="D929" s="100">
        <v>24287</v>
      </c>
      <c r="E929" s="61" t="s">
        <v>425</v>
      </c>
      <c r="F929" s="100" t="s">
        <v>3729</v>
      </c>
      <c r="G929" s="120" t="s">
        <v>61</v>
      </c>
      <c r="H929" s="102">
        <v>12</v>
      </c>
      <c r="I929" s="326">
        <v>2100</v>
      </c>
      <c r="J929" s="28" t="s">
        <v>62</v>
      </c>
      <c r="K929" s="28" t="s">
        <v>79</v>
      </c>
      <c r="L929" s="164" t="s">
        <v>3751</v>
      </c>
      <c r="M929" s="28" t="s">
        <v>67</v>
      </c>
      <c r="N929" s="27">
        <v>3360</v>
      </c>
      <c r="O929" s="28" t="s">
        <v>1197</v>
      </c>
      <c r="P929" s="376">
        <v>44927</v>
      </c>
    </row>
    <row r="930" spans="1:16" s="17" customFormat="1" ht="60" hidden="1">
      <c r="A930" s="112" t="s">
        <v>2150</v>
      </c>
      <c r="B930" s="112" t="s">
        <v>2150</v>
      </c>
      <c r="C930" s="100" t="s">
        <v>3728</v>
      </c>
      <c r="D930" s="100">
        <v>24287</v>
      </c>
      <c r="E930" s="61" t="s">
        <v>425</v>
      </c>
      <c r="F930" s="100" t="s">
        <v>3729</v>
      </c>
      <c r="G930" s="120" t="s">
        <v>61</v>
      </c>
      <c r="H930" s="102">
        <v>12</v>
      </c>
      <c r="I930" s="326">
        <v>7700</v>
      </c>
      <c r="J930" s="28" t="s">
        <v>62</v>
      </c>
      <c r="K930" s="28" t="s">
        <v>79</v>
      </c>
      <c r="L930" s="164" t="s">
        <v>152</v>
      </c>
      <c r="M930" s="28" t="s">
        <v>153</v>
      </c>
      <c r="N930" s="27"/>
      <c r="O930" s="28" t="s">
        <v>1197</v>
      </c>
      <c r="P930" s="376">
        <v>44927</v>
      </c>
    </row>
    <row r="931" spans="1:16" s="17" customFormat="1" ht="60" hidden="1">
      <c r="A931" s="112" t="s">
        <v>2665</v>
      </c>
      <c r="B931" s="112" t="s">
        <v>2665</v>
      </c>
      <c r="C931" s="100" t="s">
        <v>3728</v>
      </c>
      <c r="D931" s="100">
        <v>24287</v>
      </c>
      <c r="E931" s="61" t="s">
        <v>425</v>
      </c>
      <c r="F931" s="100" t="s">
        <v>3729</v>
      </c>
      <c r="G931" s="120" t="s">
        <v>61</v>
      </c>
      <c r="H931" s="102">
        <v>12</v>
      </c>
      <c r="I931" s="326">
        <v>17590</v>
      </c>
      <c r="J931" s="28" t="s">
        <v>62</v>
      </c>
      <c r="K931" s="28" t="s">
        <v>79</v>
      </c>
      <c r="L931" s="164" t="s">
        <v>3752</v>
      </c>
      <c r="M931" s="28" t="s">
        <v>67</v>
      </c>
      <c r="N931" s="27">
        <v>13290</v>
      </c>
      <c r="O931" s="28" t="s">
        <v>1197</v>
      </c>
      <c r="P931" s="376">
        <v>44927</v>
      </c>
    </row>
    <row r="932" spans="1:16" s="17" customFormat="1" ht="60" hidden="1">
      <c r="A932" s="112" t="s">
        <v>1590</v>
      </c>
      <c r="B932" s="112" t="s">
        <v>1590</v>
      </c>
      <c r="C932" s="100" t="s">
        <v>3728</v>
      </c>
      <c r="D932" s="100">
        <v>24287</v>
      </c>
      <c r="E932" s="61" t="s">
        <v>425</v>
      </c>
      <c r="F932" s="100" t="s">
        <v>3729</v>
      </c>
      <c r="G932" s="120" t="s">
        <v>61</v>
      </c>
      <c r="H932" s="102">
        <v>12</v>
      </c>
      <c r="I932" s="326">
        <v>13280</v>
      </c>
      <c r="J932" s="28" t="s">
        <v>62</v>
      </c>
      <c r="K932" s="28" t="s">
        <v>79</v>
      </c>
      <c r="L932" s="164" t="s">
        <v>3753</v>
      </c>
      <c r="M932" s="28" t="s">
        <v>67</v>
      </c>
      <c r="N932" s="27">
        <v>17640</v>
      </c>
      <c r="O932" s="28" t="s">
        <v>1197</v>
      </c>
      <c r="P932" s="376">
        <v>44927</v>
      </c>
    </row>
    <row r="933" spans="1:16" s="17" customFormat="1" ht="60" hidden="1">
      <c r="A933" s="112" t="s">
        <v>1407</v>
      </c>
      <c r="B933" s="112" t="s">
        <v>1407</v>
      </c>
      <c r="C933" s="100" t="s">
        <v>3728</v>
      </c>
      <c r="D933" s="100">
        <v>24287</v>
      </c>
      <c r="E933" s="61" t="s">
        <v>425</v>
      </c>
      <c r="F933" s="100" t="s">
        <v>3729</v>
      </c>
      <c r="G933" s="120" t="s">
        <v>61</v>
      </c>
      <c r="H933" s="102">
        <v>12</v>
      </c>
      <c r="I933" s="326">
        <v>14595</v>
      </c>
      <c r="J933" s="28" t="s">
        <v>62</v>
      </c>
      <c r="K933" s="28" t="s">
        <v>79</v>
      </c>
      <c r="L933" s="164" t="s">
        <v>3754</v>
      </c>
      <c r="M933" s="28" t="s">
        <v>67</v>
      </c>
      <c r="N933" s="27">
        <v>16530</v>
      </c>
      <c r="O933" s="28" t="s">
        <v>1197</v>
      </c>
      <c r="P933" s="376">
        <v>44927</v>
      </c>
    </row>
    <row r="934" spans="1:16" s="17" customFormat="1" ht="60" hidden="1">
      <c r="A934" s="112" t="s">
        <v>1660</v>
      </c>
      <c r="B934" s="112" t="s">
        <v>1660</v>
      </c>
      <c r="C934" s="100" t="s">
        <v>3728</v>
      </c>
      <c r="D934" s="100">
        <v>24287</v>
      </c>
      <c r="E934" s="61" t="s">
        <v>425</v>
      </c>
      <c r="F934" s="100" t="s">
        <v>3729</v>
      </c>
      <c r="G934" s="120" t="s">
        <v>61</v>
      </c>
      <c r="H934" s="102">
        <v>12</v>
      </c>
      <c r="I934" s="326">
        <v>48238</v>
      </c>
      <c r="J934" s="28" t="s">
        <v>62</v>
      </c>
      <c r="K934" s="28" t="s">
        <v>79</v>
      </c>
      <c r="L934" s="164" t="s">
        <v>3755</v>
      </c>
      <c r="M934" s="28" t="s">
        <v>67</v>
      </c>
      <c r="N934" s="27">
        <v>37040</v>
      </c>
      <c r="O934" s="28" t="s">
        <v>1197</v>
      </c>
      <c r="P934" s="376">
        <v>44927</v>
      </c>
    </row>
    <row r="935" spans="1:16" s="17" customFormat="1" ht="46.5" hidden="1" customHeight="1">
      <c r="A935" s="112" t="s">
        <v>1268</v>
      </c>
      <c r="B935" s="169" t="s">
        <v>1268</v>
      </c>
      <c r="C935" s="100" t="s">
        <v>3728</v>
      </c>
      <c r="D935" s="100">
        <v>24287</v>
      </c>
      <c r="E935" s="61" t="s">
        <v>425</v>
      </c>
      <c r="F935" s="100" t="s">
        <v>3729</v>
      </c>
      <c r="G935" s="120" t="s">
        <v>61</v>
      </c>
      <c r="H935" s="102">
        <v>12</v>
      </c>
      <c r="I935" s="326">
        <v>39480</v>
      </c>
      <c r="J935" s="28" t="s">
        <v>62</v>
      </c>
      <c r="K935" s="28" t="s">
        <v>79</v>
      </c>
      <c r="L935" s="164" t="s">
        <v>3756</v>
      </c>
      <c r="M935" s="28" t="s">
        <v>67</v>
      </c>
      <c r="N935" s="27">
        <v>39570</v>
      </c>
      <c r="O935" s="28" t="s">
        <v>1197</v>
      </c>
      <c r="P935" s="376">
        <v>44927</v>
      </c>
    </row>
    <row r="936" spans="1:16" s="17" customFormat="1" ht="60" hidden="1">
      <c r="A936" s="112" t="s">
        <v>1410</v>
      </c>
      <c r="B936" s="169" t="s">
        <v>1411</v>
      </c>
      <c r="C936" s="100" t="s">
        <v>3728</v>
      </c>
      <c r="D936" s="100">
        <v>24287</v>
      </c>
      <c r="E936" s="61" t="s">
        <v>425</v>
      </c>
      <c r="F936" s="100" t="s">
        <v>3729</v>
      </c>
      <c r="G936" s="120" t="s">
        <v>61</v>
      </c>
      <c r="H936" s="102">
        <v>12</v>
      </c>
      <c r="I936" s="326">
        <v>5340</v>
      </c>
      <c r="J936" s="28" t="s">
        <v>62</v>
      </c>
      <c r="K936" s="28" t="s">
        <v>79</v>
      </c>
      <c r="L936" s="164" t="s">
        <v>3757</v>
      </c>
      <c r="M936" s="28" t="s">
        <v>67</v>
      </c>
      <c r="N936" s="27">
        <v>5340</v>
      </c>
      <c r="O936" s="28" t="s">
        <v>1197</v>
      </c>
      <c r="P936" s="376">
        <v>44927</v>
      </c>
    </row>
    <row r="937" spans="1:16" s="17" customFormat="1" ht="60" hidden="1">
      <c r="A937" s="112" t="s">
        <v>1594</v>
      </c>
      <c r="B937" s="112" t="s">
        <v>1594</v>
      </c>
      <c r="C937" s="120" t="s">
        <v>3728</v>
      </c>
      <c r="D937" s="21" t="s">
        <v>3758</v>
      </c>
      <c r="E937" s="61" t="s">
        <v>425</v>
      </c>
      <c r="F937" s="120" t="s">
        <v>3729</v>
      </c>
      <c r="G937" s="120" t="s">
        <v>61</v>
      </c>
      <c r="H937" s="102">
        <v>12</v>
      </c>
      <c r="I937" s="326">
        <v>6950</v>
      </c>
      <c r="J937" s="28" t="s">
        <v>62</v>
      </c>
      <c r="K937" s="173" t="s">
        <v>79</v>
      </c>
      <c r="L937" s="164" t="s">
        <v>3759</v>
      </c>
      <c r="M937" s="28" t="s">
        <v>67</v>
      </c>
      <c r="N937" s="27">
        <v>4071</v>
      </c>
      <c r="O937" s="28" t="s">
        <v>1197</v>
      </c>
      <c r="P937" s="376">
        <v>44927</v>
      </c>
    </row>
    <row r="938" spans="1:16" s="17" customFormat="1" ht="60" hidden="1">
      <c r="A938" s="112" t="s">
        <v>1414</v>
      </c>
      <c r="B938" s="169" t="s">
        <v>1414</v>
      </c>
      <c r="C938" s="100" t="s">
        <v>3728</v>
      </c>
      <c r="D938" s="100">
        <v>24287</v>
      </c>
      <c r="E938" s="61" t="s">
        <v>425</v>
      </c>
      <c r="F938" s="100" t="s">
        <v>3729</v>
      </c>
      <c r="G938" s="120" t="s">
        <v>61</v>
      </c>
      <c r="H938" s="102">
        <v>12</v>
      </c>
      <c r="I938" s="326">
        <v>5200</v>
      </c>
      <c r="J938" s="28" t="s">
        <v>62</v>
      </c>
      <c r="K938" s="28" t="s">
        <v>79</v>
      </c>
      <c r="L938" s="164" t="s">
        <v>3760</v>
      </c>
      <c r="M938" s="28" t="s">
        <v>67</v>
      </c>
      <c r="N938" s="27">
        <v>5600</v>
      </c>
      <c r="O938" s="28" t="s">
        <v>1197</v>
      </c>
      <c r="P938" s="376">
        <v>44927</v>
      </c>
    </row>
    <row r="939" spans="1:16" s="17" customFormat="1" ht="60" hidden="1">
      <c r="A939" s="112" t="s">
        <v>1577</v>
      </c>
      <c r="B939" s="112" t="s">
        <v>1577</v>
      </c>
      <c r="C939" s="100" t="s">
        <v>3728</v>
      </c>
      <c r="D939" s="100">
        <v>24287</v>
      </c>
      <c r="E939" s="61" t="s">
        <v>425</v>
      </c>
      <c r="F939" s="100" t="s">
        <v>3729</v>
      </c>
      <c r="G939" s="120" t="s">
        <v>61</v>
      </c>
      <c r="H939" s="102">
        <v>12</v>
      </c>
      <c r="I939" s="326">
        <v>5520</v>
      </c>
      <c r="J939" s="28" t="s">
        <v>62</v>
      </c>
      <c r="K939" s="28" t="s">
        <v>79</v>
      </c>
      <c r="L939" s="164" t="s">
        <v>3761</v>
      </c>
      <c r="M939" s="28" t="s">
        <v>67</v>
      </c>
      <c r="N939" s="27">
        <v>7200</v>
      </c>
      <c r="O939" s="28" t="s">
        <v>1197</v>
      </c>
      <c r="P939" s="376">
        <v>44927</v>
      </c>
    </row>
    <row r="940" spans="1:16" s="17" customFormat="1" ht="60" hidden="1">
      <c r="A940" s="112" t="s">
        <v>1311</v>
      </c>
      <c r="B940" s="169" t="s">
        <v>1311</v>
      </c>
      <c r="C940" s="100" t="s">
        <v>3728</v>
      </c>
      <c r="D940" s="100">
        <v>24287</v>
      </c>
      <c r="E940" s="61" t="s">
        <v>425</v>
      </c>
      <c r="F940" s="100" t="s">
        <v>3729</v>
      </c>
      <c r="G940" s="120" t="s">
        <v>61</v>
      </c>
      <c r="H940" s="102" t="s">
        <v>3730</v>
      </c>
      <c r="I940" s="326">
        <v>9840</v>
      </c>
      <c r="J940" s="28" t="s">
        <v>62</v>
      </c>
      <c r="K940" s="28" t="s">
        <v>79</v>
      </c>
      <c r="L940" s="164" t="s">
        <v>3762</v>
      </c>
      <c r="M940" s="28" t="s">
        <v>67</v>
      </c>
      <c r="N940" s="27">
        <v>9260</v>
      </c>
      <c r="O940" s="28" t="s">
        <v>1197</v>
      </c>
      <c r="P940" s="376">
        <v>44927</v>
      </c>
    </row>
    <row r="941" spans="1:16" s="17" customFormat="1" ht="60" hidden="1">
      <c r="A941" s="112" t="s">
        <v>2678</v>
      </c>
      <c r="B941" s="112" t="s">
        <v>2678</v>
      </c>
      <c r="C941" s="100" t="s">
        <v>3728</v>
      </c>
      <c r="D941" s="100">
        <v>24287</v>
      </c>
      <c r="E941" s="61" t="s">
        <v>425</v>
      </c>
      <c r="F941" s="100" t="s">
        <v>3729</v>
      </c>
      <c r="G941" s="120" t="s">
        <v>61</v>
      </c>
      <c r="H941" s="102">
        <v>12</v>
      </c>
      <c r="I941" s="326">
        <v>13580</v>
      </c>
      <c r="J941" s="28" t="s">
        <v>62</v>
      </c>
      <c r="K941" s="28" t="s">
        <v>79</v>
      </c>
      <c r="L941" s="164" t="s">
        <v>3763</v>
      </c>
      <c r="M941" s="28" t="s">
        <v>67</v>
      </c>
      <c r="N941" s="27">
        <v>6000</v>
      </c>
      <c r="O941" s="28" t="s">
        <v>1197</v>
      </c>
      <c r="P941" s="376">
        <v>44927</v>
      </c>
    </row>
    <row r="942" spans="1:16" s="17" customFormat="1" ht="60" hidden="1">
      <c r="A942" s="112" t="s">
        <v>1425</v>
      </c>
      <c r="B942" s="169" t="s">
        <v>1425</v>
      </c>
      <c r="C942" s="100" t="s">
        <v>3728</v>
      </c>
      <c r="D942" s="100">
        <v>24287</v>
      </c>
      <c r="E942" s="61" t="s">
        <v>425</v>
      </c>
      <c r="F942" s="100" t="s">
        <v>3729</v>
      </c>
      <c r="G942" s="120" t="s">
        <v>61</v>
      </c>
      <c r="H942" s="102" t="s">
        <v>3730</v>
      </c>
      <c r="I942" s="326">
        <v>32940</v>
      </c>
      <c r="J942" s="28" t="s">
        <v>62</v>
      </c>
      <c r="K942" s="28" t="s">
        <v>79</v>
      </c>
      <c r="L942" s="164" t="s">
        <v>3764</v>
      </c>
      <c r="M942" s="28" t="s">
        <v>67</v>
      </c>
      <c r="N942" s="27">
        <v>32940</v>
      </c>
      <c r="O942" s="28" t="s">
        <v>1197</v>
      </c>
      <c r="P942" s="376">
        <v>44927</v>
      </c>
    </row>
    <row r="943" spans="1:16" s="17" customFormat="1" ht="60" hidden="1">
      <c r="A943" s="112" t="s">
        <v>2228</v>
      </c>
      <c r="B943" s="112" t="s">
        <v>2228</v>
      </c>
      <c r="C943" s="100" t="s">
        <v>3728</v>
      </c>
      <c r="D943" s="100">
        <v>24287</v>
      </c>
      <c r="E943" s="61" t="s">
        <v>425</v>
      </c>
      <c r="F943" s="100" t="s">
        <v>3729</v>
      </c>
      <c r="G943" s="120" t="s">
        <v>61</v>
      </c>
      <c r="H943" s="102">
        <v>12</v>
      </c>
      <c r="I943" s="326">
        <v>18000</v>
      </c>
      <c r="J943" s="28" t="s">
        <v>62</v>
      </c>
      <c r="K943" s="28" t="s">
        <v>79</v>
      </c>
      <c r="L943" s="164" t="s">
        <v>3765</v>
      </c>
      <c r="M943" s="28" t="s">
        <v>67</v>
      </c>
      <c r="N943" s="27">
        <v>18000</v>
      </c>
      <c r="O943" s="28" t="s">
        <v>1197</v>
      </c>
      <c r="P943" s="376">
        <v>44927</v>
      </c>
    </row>
    <row r="944" spans="1:16" s="17" customFormat="1" ht="60" hidden="1">
      <c r="A944" s="112" t="s">
        <v>1376</v>
      </c>
      <c r="B944" s="169" t="s">
        <v>1376</v>
      </c>
      <c r="C944" s="100" t="s">
        <v>3728</v>
      </c>
      <c r="D944" s="100">
        <v>24287</v>
      </c>
      <c r="E944" s="61" t="s">
        <v>425</v>
      </c>
      <c r="F944" s="100" t="s">
        <v>3729</v>
      </c>
      <c r="G944" s="120" t="s">
        <v>61</v>
      </c>
      <c r="H944" s="102">
        <v>12</v>
      </c>
      <c r="I944" s="326">
        <v>17600</v>
      </c>
      <c r="J944" s="28" t="s">
        <v>62</v>
      </c>
      <c r="K944" s="28" t="s">
        <v>79</v>
      </c>
      <c r="L944" s="164" t="s">
        <v>3766</v>
      </c>
      <c r="M944" s="28" t="s">
        <v>67</v>
      </c>
      <c r="N944" s="27">
        <v>13680</v>
      </c>
      <c r="O944" s="28" t="s">
        <v>1197</v>
      </c>
      <c r="P944" s="376">
        <v>44927</v>
      </c>
    </row>
    <row r="945" spans="1:16" s="17" customFormat="1" ht="60" hidden="1">
      <c r="A945" s="112" t="s">
        <v>1738</v>
      </c>
      <c r="B945" s="112" t="s">
        <v>1738</v>
      </c>
      <c r="C945" s="100" t="s">
        <v>3728</v>
      </c>
      <c r="D945" s="100">
        <v>24287</v>
      </c>
      <c r="E945" s="61" t="s">
        <v>425</v>
      </c>
      <c r="F945" s="100" t="s">
        <v>3729</v>
      </c>
      <c r="G945" s="120" t="s">
        <v>61</v>
      </c>
      <c r="H945" s="102">
        <v>12</v>
      </c>
      <c r="I945" s="326">
        <v>25200</v>
      </c>
      <c r="J945" s="28" t="s">
        <v>62</v>
      </c>
      <c r="K945" s="28" t="s">
        <v>79</v>
      </c>
      <c r="L945" s="164" t="s">
        <v>3767</v>
      </c>
      <c r="M945" s="28" t="s">
        <v>67</v>
      </c>
      <c r="N945" s="27">
        <v>33600</v>
      </c>
      <c r="O945" s="28" t="s">
        <v>1197</v>
      </c>
      <c r="P945" s="376">
        <v>44927</v>
      </c>
    </row>
    <row r="946" spans="1:16" s="17" customFormat="1" ht="60" hidden="1">
      <c r="A946" s="112" t="s">
        <v>3645</v>
      </c>
      <c r="B946" s="112" t="s">
        <v>3645</v>
      </c>
      <c r="C946" s="100" t="s">
        <v>3728</v>
      </c>
      <c r="D946" s="100">
        <v>24287</v>
      </c>
      <c r="E946" s="61" t="s">
        <v>425</v>
      </c>
      <c r="F946" s="100" t="s">
        <v>3729</v>
      </c>
      <c r="G946" s="120" t="s">
        <v>61</v>
      </c>
      <c r="H946" s="102">
        <v>12</v>
      </c>
      <c r="I946" s="326">
        <v>6516</v>
      </c>
      <c r="J946" s="28" t="s">
        <v>62</v>
      </c>
      <c r="K946" s="28" t="s">
        <v>79</v>
      </c>
      <c r="L946" s="164" t="s">
        <v>3768</v>
      </c>
      <c r="M946" s="28" t="s">
        <v>67</v>
      </c>
      <c r="N946" s="27">
        <v>6516</v>
      </c>
      <c r="O946" s="28" t="s">
        <v>1197</v>
      </c>
      <c r="P946" s="376">
        <v>44927</v>
      </c>
    </row>
    <row r="947" spans="1:16" s="17" customFormat="1" ht="300" hidden="1">
      <c r="A947" s="112" t="s">
        <v>1536</v>
      </c>
      <c r="B947" s="112" t="s">
        <v>1536</v>
      </c>
      <c r="C947" s="100" t="s">
        <v>3728</v>
      </c>
      <c r="D947" s="100">
        <v>24287</v>
      </c>
      <c r="E947" s="61" t="s">
        <v>425</v>
      </c>
      <c r="F947" s="100" t="s">
        <v>3769</v>
      </c>
      <c r="G947" s="120" t="s">
        <v>61</v>
      </c>
      <c r="H947" s="102">
        <v>12</v>
      </c>
      <c r="I947" s="326">
        <v>4596</v>
      </c>
      <c r="J947" s="28" t="s">
        <v>62</v>
      </c>
      <c r="K947" s="28" t="s">
        <v>79</v>
      </c>
      <c r="L947" s="164" t="s">
        <v>3770</v>
      </c>
      <c r="M947" s="28" t="s">
        <v>67</v>
      </c>
      <c r="N947" s="27">
        <v>4502</v>
      </c>
      <c r="O947" s="28" t="s">
        <v>1197</v>
      </c>
      <c r="P947" s="376">
        <v>44927</v>
      </c>
    </row>
    <row r="948" spans="1:16" s="17" customFormat="1" ht="60" hidden="1">
      <c r="A948" s="112" t="s">
        <v>1428</v>
      </c>
      <c r="B948" s="169" t="s">
        <v>1428</v>
      </c>
      <c r="C948" s="100" t="s">
        <v>3728</v>
      </c>
      <c r="D948" s="100">
        <v>24287</v>
      </c>
      <c r="E948" s="61" t="s">
        <v>425</v>
      </c>
      <c r="F948" s="100" t="s">
        <v>3729</v>
      </c>
      <c r="G948" s="120" t="s">
        <v>61</v>
      </c>
      <c r="H948" s="102">
        <v>12</v>
      </c>
      <c r="I948" s="326">
        <v>1800</v>
      </c>
      <c r="J948" s="28" t="s">
        <v>62</v>
      </c>
      <c r="K948" s="28" t="s">
        <v>79</v>
      </c>
      <c r="L948" s="164" t="s">
        <v>3771</v>
      </c>
      <c r="M948" s="28" t="s">
        <v>67</v>
      </c>
      <c r="N948" s="27">
        <v>2600</v>
      </c>
      <c r="O948" s="28" t="s">
        <v>1197</v>
      </c>
      <c r="P948" s="376">
        <v>44927</v>
      </c>
    </row>
    <row r="949" spans="1:16" s="17" customFormat="1" ht="60" hidden="1">
      <c r="A949" s="112" t="s">
        <v>1976</v>
      </c>
      <c r="B949" s="112" t="s">
        <v>1976</v>
      </c>
      <c r="C949" s="100" t="s">
        <v>3728</v>
      </c>
      <c r="D949" s="100">
        <v>24287</v>
      </c>
      <c r="E949" s="61" t="s">
        <v>425</v>
      </c>
      <c r="F949" s="100" t="s">
        <v>3729</v>
      </c>
      <c r="G949" s="120" t="s">
        <v>61</v>
      </c>
      <c r="H949" s="102" t="s">
        <v>3730</v>
      </c>
      <c r="I949" s="326">
        <v>27280</v>
      </c>
      <c r="J949" s="28" t="s">
        <v>62</v>
      </c>
      <c r="K949" s="28" t="s">
        <v>79</v>
      </c>
      <c r="L949" s="164" t="s">
        <v>3772</v>
      </c>
      <c r="M949" s="28" t="s">
        <v>67</v>
      </c>
      <c r="N949" s="27">
        <v>47600</v>
      </c>
      <c r="O949" s="28" t="s">
        <v>1197</v>
      </c>
      <c r="P949" s="376">
        <v>44927</v>
      </c>
    </row>
    <row r="950" spans="1:16" s="17" customFormat="1" ht="60" hidden="1">
      <c r="A950" s="112" t="s">
        <v>1294</v>
      </c>
      <c r="B950" s="169" t="s">
        <v>1294</v>
      </c>
      <c r="C950" s="100" t="s">
        <v>3728</v>
      </c>
      <c r="D950" s="100">
        <v>24287</v>
      </c>
      <c r="E950" s="61" t="s">
        <v>425</v>
      </c>
      <c r="F950" s="100" t="s">
        <v>3729</v>
      </c>
      <c r="G950" s="120" t="s">
        <v>61</v>
      </c>
      <c r="H950" s="102">
        <v>12</v>
      </c>
      <c r="I950" s="326">
        <v>6790</v>
      </c>
      <c r="J950" s="28" t="s">
        <v>62</v>
      </c>
      <c r="K950" s="28" t="s">
        <v>79</v>
      </c>
      <c r="L950" s="164" t="s">
        <v>152</v>
      </c>
      <c r="M950" s="28" t="s">
        <v>153</v>
      </c>
      <c r="N950" s="27"/>
      <c r="O950" s="28" t="s">
        <v>1197</v>
      </c>
      <c r="P950" s="376">
        <v>44927</v>
      </c>
    </row>
    <row r="951" spans="1:16" s="17" customFormat="1" ht="60" hidden="1">
      <c r="A951" s="112" t="s">
        <v>1430</v>
      </c>
      <c r="B951" s="169" t="s">
        <v>1430</v>
      </c>
      <c r="C951" s="100" t="s">
        <v>3728</v>
      </c>
      <c r="D951" s="100">
        <v>24287</v>
      </c>
      <c r="E951" s="61" t="s">
        <v>425</v>
      </c>
      <c r="F951" s="100" t="s">
        <v>3729</v>
      </c>
      <c r="G951" s="120" t="s">
        <v>61</v>
      </c>
      <c r="H951" s="102">
        <v>12</v>
      </c>
      <c r="I951" s="326">
        <v>5640</v>
      </c>
      <c r="J951" s="28" t="s">
        <v>62</v>
      </c>
      <c r="K951" s="28" t="s">
        <v>79</v>
      </c>
      <c r="L951" s="164" t="s">
        <v>3773</v>
      </c>
      <c r="M951" s="28" t="s">
        <v>67</v>
      </c>
      <c r="N951" s="27">
        <v>5940</v>
      </c>
      <c r="O951" s="28" t="s">
        <v>1197</v>
      </c>
      <c r="P951" s="376">
        <v>44927</v>
      </c>
    </row>
    <row r="952" spans="1:16" s="17" customFormat="1" ht="60" hidden="1">
      <c r="A952" s="112" t="s">
        <v>1433</v>
      </c>
      <c r="B952" s="169" t="s">
        <v>1433</v>
      </c>
      <c r="C952" s="100" t="s">
        <v>3728</v>
      </c>
      <c r="D952" s="100">
        <v>24287</v>
      </c>
      <c r="E952" s="61" t="s">
        <v>425</v>
      </c>
      <c r="F952" s="100" t="s">
        <v>3729</v>
      </c>
      <c r="G952" s="120" t="s">
        <v>61</v>
      </c>
      <c r="H952" s="102">
        <v>12</v>
      </c>
      <c r="I952" s="326">
        <v>5040</v>
      </c>
      <c r="J952" s="28" t="s">
        <v>62</v>
      </c>
      <c r="K952" s="28" t="s">
        <v>79</v>
      </c>
      <c r="L952" s="164" t="s">
        <v>3774</v>
      </c>
      <c r="M952" s="28" t="s">
        <v>67</v>
      </c>
      <c r="N952" s="27">
        <v>5520</v>
      </c>
      <c r="O952" s="28" t="s">
        <v>1197</v>
      </c>
      <c r="P952" s="376">
        <v>44927</v>
      </c>
    </row>
    <row r="953" spans="1:16" s="17" customFormat="1" ht="60" hidden="1">
      <c r="A953" s="112" t="s">
        <v>2943</v>
      </c>
      <c r="B953" s="112" t="s">
        <v>2943</v>
      </c>
      <c r="C953" s="100" t="s">
        <v>3728</v>
      </c>
      <c r="D953" s="100">
        <v>24287</v>
      </c>
      <c r="E953" s="61" t="s">
        <v>425</v>
      </c>
      <c r="F953" s="100" t="s">
        <v>3729</v>
      </c>
      <c r="G953" s="120" t="s">
        <v>61</v>
      </c>
      <c r="H953" s="102">
        <v>12</v>
      </c>
      <c r="I953" s="326">
        <v>15186</v>
      </c>
      <c r="J953" s="28" t="s">
        <v>62</v>
      </c>
      <c r="K953" s="28" t="s">
        <v>79</v>
      </c>
      <c r="L953" s="164" t="s">
        <v>3775</v>
      </c>
      <c r="M953" s="28" t="s">
        <v>67</v>
      </c>
      <c r="N953" s="27">
        <v>17450</v>
      </c>
      <c r="O953" s="28" t="s">
        <v>1197</v>
      </c>
      <c r="P953" s="376">
        <v>44927</v>
      </c>
    </row>
    <row r="954" spans="1:16" s="17" customFormat="1" ht="60" hidden="1">
      <c r="A954" s="112" t="s">
        <v>2752</v>
      </c>
      <c r="B954" s="112" t="s">
        <v>2752</v>
      </c>
      <c r="C954" s="100" t="s">
        <v>3728</v>
      </c>
      <c r="D954" s="100">
        <v>24287</v>
      </c>
      <c r="E954" s="61" t="s">
        <v>425</v>
      </c>
      <c r="F954" s="100" t="s">
        <v>3729</v>
      </c>
      <c r="G954" s="120" t="s">
        <v>61</v>
      </c>
      <c r="H954" s="102" t="s">
        <v>3730</v>
      </c>
      <c r="I954" s="326">
        <v>9350</v>
      </c>
      <c r="J954" s="28" t="s">
        <v>62</v>
      </c>
      <c r="K954" s="28" t="s">
        <v>79</v>
      </c>
      <c r="L954" s="164" t="s">
        <v>3776</v>
      </c>
      <c r="M954" s="28" t="s">
        <v>67</v>
      </c>
      <c r="N954" s="27">
        <v>9900</v>
      </c>
      <c r="O954" s="28" t="s">
        <v>1197</v>
      </c>
      <c r="P954" s="376">
        <v>44927</v>
      </c>
    </row>
    <row r="955" spans="1:16" s="17" customFormat="1" ht="60" hidden="1">
      <c r="A955" s="112" t="s">
        <v>1601</v>
      </c>
      <c r="B955" s="112" t="s">
        <v>1601</v>
      </c>
      <c r="C955" s="120" t="s">
        <v>3728</v>
      </c>
      <c r="D955" s="120">
        <v>24287</v>
      </c>
      <c r="E955" s="61" t="s">
        <v>425</v>
      </c>
      <c r="F955" s="120" t="s">
        <v>3729</v>
      </c>
      <c r="G955" s="120" t="s">
        <v>61</v>
      </c>
      <c r="H955" s="102">
        <v>12</v>
      </c>
      <c r="I955" s="326">
        <v>3680</v>
      </c>
      <c r="J955" s="28" t="s">
        <v>62</v>
      </c>
      <c r="K955" s="173" t="s">
        <v>79</v>
      </c>
      <c r="L955" s="173" t="s">
        <v>3777</v>
      </c>
      <c r="M955" s="28" t="s">
        <v>67</v>
      </c>
      <c r="N955" s="27">
        <v>5000</v>
      </c>
      <c r="O955" s="28" t="s">
        <v>1197</v>
      </c>
      <c r="P955" s="376">
        <v>44927</v>
      </c>
    </row>
    <row r="956" spans="1:16" s="17" customFormat="1" ht="60" hidden="1">
      <c r="A956" s="112" t="s">
        <v>1553</v>
      </c>
      <c r="B956" s="112" t="s">
        <v>1553</v>
      </c>
      <c r="C956" s="100" t="s">
        <v>3728</v>
      </c>
      <c r="D956" s="100">
        <v>24287</v>
      </c>
      <c r="E956" s="61" t="s">
        <v>425</v>
      </c>
      <c r="F956" s="100" t="s">
        <v>3729</v>
      </c>
      <c r="G956" s="120" t="s">
        <v>61</v>
      </c>
      <c r="H956" s="102">
        <v>12</v>
      </c>
      <c r="I956" s="326">
        <v>9600</v>
      </c>
      <c r="J956" s="28" t="s">
        <v>62</v>
      </c>
      <c r="K956" s="28" t="s">
        <v>79</v>
      </c>
      <c r="L956" s="164" t="s">
        <v>3778</v>
      </c>
      <c r="M956" s="28" t="s">
        <v>67</v>
      </c>
      <c r="N956" s="27">
        <v>9600</v>
      </c>
      <c r="O956" s="28" t="s">
        <v>1197</v>
      </c>
      <c r="P956" s="376">
        <v>44927</v>
      </c>
    </row>
    <row r="957" spans="1:16" s="17" customFormat="1" ht="60" hidden="1">
      <c r="A957" s="112" t="s">
        <v>1828</v>
      </c>
      <c r="B957" s="112" t="s">
        <v>1828</v>
      </c>
      <c r="C957" s="120" t="s">
        <v>3728</v>
      </c>
      <c r="D957" s="120">
        <v>24287</v>
      </c>
      <c r="E957" s="166" t="s">
        <v>425</v>
      </c>
      <c r="F957" s="120" t="s">
        <v>3729</v>
      </c>
      <c r="G957" s="120" t="s">
        <v>61</v>
      </c>
      <c r="H957" s="102" t="s">
        <v>3730</v>
      </c>
      <c r="I957" s="326">
        <v>24500</v>
      </c>
      <c r="J957" s="28" t="s">
        <v>62</v>
      </c>
      <c r="K957" s="173" t="s">
        <v>79</v>
      </c>
      <c r="L957" s="173" t="s">
        <v>3779</v>
      </c>
      <c r="M957" s="28" t="s">
        <v>67</v>
      </c>
      <c r="N957" s="27">
        <v>30500</v>
      </c>
      <c r="O957" s="28" t="s">
        <v>1197</v>
      </c>
      <c r="P957" s="376">
        <v>44927</v>
      </c>
    </row>
    <row r="958" spans="1:16" s="17" customFormat="1" ht="60" hidden="1">
      <c r="A958" s="112" t="s">
        <v>3656</v>
      </c>
      <c r="B958" s="112" t="s">
        <v>3656</v>
      </c>
      <c r="C958" s="100" t="s">
        <v>3728</v>
      </c>
      <c r="D958" s="100">
        <v>24287</v>
      </c>
      <c r="E958" s="61" t="s">
        <v>425</v>
      </c>
      <c r="F958" s="100" t="s">
        <v>3729</v>
      </c>
      <c r="G958" s="120" t="s">
        <v>61</v>
      </c>
      <c r="H958" s="102" t="s">
        <v>3730</v>
      </c>
      <c r="I958" s="326">
        <v>5625</v>
      </c>
      <c r="J958" s="28" t="s">
        <v>62</v>
      </c>
      <c r="K958" s="28" t="s">
        <v>79</v>
      </c>
      <c r="L958" s="164" t="s">
        <v>3780</v>
      </c>
      <c r="M958" s="28" t="s">
        <v>67</v>
      </c>
      <c r="N958" s="27">
        <v>5800</v>
      </c>
      <c r="O958" s="28" t="s">
        <v>1197</v>
      </c>
      <c r="P958" s="376">
        <v>44927</v>
      </c>
    </row>
    <row r="959" spans="1:16" s="17" customFormat="1" ht="60" hidden="1">
      <c r="A959" s="112" t="s">
        <v>2302</v>
      </c>
      <c r="B959" s="112" t="s">
        <v>2302</v>
      </c>
      <c r="C959" s="100" t="s">
        <v>3728</v>
      </c>
      <c r="D959" s="100">
        <v>24287</v>
      </c>
      <c r="E959" s="61" t="s">
        <v>425</v>
      </c>
      <c r="F959" s="100" t="s">
        <v>3729</v>
      </c>
      <c r="G959" s="120" t="s">
        <v>61</v>
      </c>
      <c r="H959" s="102" t="s">
        <v>3730</v>
      </c>
      <c r="I959" s="326">
        <v>6480</v>
      </c>
      <c r="J959" s="28" t="s">
        <v>62</v>
      </c>
      <c r="K959" s="28" t="s">
        <v>79</v>
      </c>
      <c r="L959" s="164" t="s">
        <v>3781</v>
      </c>
      <c r="M959" s="28" t="s">
        <v>67</v>
      </c>
      <c r="N959" s="27">
        <v>11880</v>
      </c>
      <c r="O959" s="28" t="s">
        <v>1197</v>
      </c>
      <c r="P959" s="376">
        <v>44927</v>
      </c>
    </row>
    <row r="960" spans="1:16" s="17" customFormat="1" ht="60" hidden="1">
      <c r="A960" s="112" t="s">
        <v>1436</v>
      </c>
      <c r="B960" s="112" t="s">
        <v>1436</v>
      </c>
      <c r="C960" s="100" t="s">
        <v>3728</v>
      </c>
      <c r="D960" s="100">
        <v>24287</v>
      </c>
      <c r="E960" s="61" t="s">
        <v>425</v>
      </c>
      <c r="F960" s="100" t="s">
        <v>3729</v>
      </c>
      <c r="G960" s="120" t="s">
        <v>61</v>
      </c>
      <c r="H960" s="102" t="s">
        <v>3730</v>
      </c>
      <c r="I960" s="326">
        <v>7280</v>
      </c>
      <c r="J960" s="28" t="s">
        <v>62</v>
      </c>
      <c r="K960" s="28" t="s">
        <v>79</v>
      </c>
      <c r="L960" s="164" t="s">
        <v>3782</v>
      </c>
      <c r="M960" s="28" t="s">
        <v>67</v>
      </c>
      <c r="N960" s="27">
        <v>6336</v>
      </c>
      <c r="O960" s="28" t="s">
        <v>1197</v>
      </c>
      <c r="P960" s="376">
        <v>44927</v>
      </c>
    </row>
    <row r="961" spans="1:16" s="17" customFormat="1" ht="60" hidden="1">
      <c r="A961" s="112" t="s">
        <v>1256</v>
      </c>
      <c r="B961" s="112" t="s">
        <v>1256</v>
      </c>
      <c r="C961" s="100" t="s">
        <v>3728</v>
      </c>
      <c r="D961" s="100">
        <v>24287</v>
      </c>
      <c r="E961" s="61" t="s">
        <v>425</v>
      </c>
      <c r="F961" s="100" t="s">
        <v>3729</v>
      </c>
      <c r="G961" s="120" t="s">
        <v>61</v>
      </c>
      <c r="H961" s="102" t="s">
        <v>3730</v>
      </c>
      <c r="I961" s="326">
        <v>10560</v>
      </c>
      <c r="J961" s="28" t="s">
        <v>62</v>
      </c>
      <c r="K961" s="28" t="s">
        <v>79</v>
      </c>
      <c r="L961" s="164" t="s">
        <v>3783</v>
      </c>
      <c r="M961" s="28" t="s">
        <v>67</v>
      </c>
      <c r="N961" s="27">
        <v>10800</v>
      </c>
      <c r="O961" s="28" t="s">
        <v>1197</v>
      </c>
      <c r="P961" s="376">
        <v>44927</v>
      </c>
    </row>
    <row r="962" spans="1:16" s="17" customFormat="1" ht="60" hidden="1">
      <c r="A962" s="112" t="s">
        <v>1442</v>
      </c>
      <c r="B962" s="112" t="s">
        <v>1442</v>
      </c>
      <c r="C962" s="100" t="s">
        <v>3728</v>
      </c>
      <c r="D962" s="100">
        <v>24287</v>
      </c>
      <c r="E962" s="61" t="s">
        <v>425</v>
      </c>
      <c r="F962" s="100" t="s">
        <v>3729</v>
      </c>
      <c r="G962" s="120" t="s">
        <v>61</v>
      </c>
      <c r="H962" s="102" t="s">
        <v>3730</v>
      </c>
      <c r="I962" s="341">
        <v>5160</v>
      </c>
      <c r="J962" s="28" t="s">
        <v>62</v>
      </c>
      <c r="K962" s="28" t="s">
        <v>79</v>
      </c>
      <c r="L962" s="164" t="s">
        <v>3784</v>
      </c>
      <c r="M962" s="28" t="s">
        <v>67</v>
      </c>
      <c r="N962" s="27">
        <v>6240</v>
      </c>
      <c r="O962" s="28" t="s">
        <v>1197</v>
      </c>
      <c r="P962" s="376">
        <v>44927</v>
      </c>
    </row>
    <row r="963" spans="1:16" s="17" customFormat="1" ht="60" hidden="1">
      <c r="A963" s="112" t="s">
        <v>3785</v>
      </c>
      <c r="B963" s="112" t="s">
        <v>3785</v>
      </c>
      <c r="C963" s="100" t="s">
        <v>3728</v>
      </c>
      <c r="D963" s="100">
        <v>24287</v>
      </c>
      <c r="E963" s="61" t="s">
        <v>425</v>
      </c>
      <c r="F963" s="100" t="s">
        <v>3729</v>
      </c>
      <c r="G963" s="120" t="s">
        <v>61</v>
      </c>
      <c r="H963" s="102" t="s">
        <v>3730</v>
      </c>
      <c r="I963" s="326">
        <v>18800</v>
      </c>
      <c r="J963" s="28" t="s">
        <v>62</v>
      </c>
      <c r="K963" s="28" t="s">
        <v>79</v>
      </c>
      <c r="L963" s="164" t="s">
        <v>3786</v>
      </c>
      <c r="M963" s="28" t="s">
        <v>67</v>
      </c>
      <c r="N963" s="27">
        <v>7201</v>
      </c>
      <c r="O963" s="28" t="s">
        <v>1197</v>
      </c>
      <c r="P963" s="376">
        <v>44927</v>
      </c>
    </row>
    <row r="964" spans="1:16" s="17" customFormat="1" ht="60" hidden="1">
      <c r="A964" s="112" t="s">
        <v>3787</v>
      </c>
      <c r="B964" s="112" t="s">
        <v>3787</v>
      </c>
      <c r="C964" s="100" t="s">
        <v>3728</v>
      </c>
      <c r="D964" s="100">
        <v>24287</v>
      </c>
      <c r="E964" s="61" t="s">
        <v>425</v>
      </c>
      <c r="F964" s="100" t="s">
        <v>3729</v>
      </c>
      <c r="G964" s="120" t="s">
        <v>61</v>
      </c>
      <c r="H964" s="102" t="s">
        <v>3730</v>
      </c>
      <c r="I964" s="326">
        <v>7160</v>
      </c>
      <c r="J964" s="28" t="s">
        <v>62</v>
      </c>
      <c r="K964" s="28" t="s">
        <v>79</v>
      </c>
      <c r="L964" s="164" t="s">
        <v>3788</v>
      </c>
      <c r="M964" s="28" t="s">
        <v>67</v>
      </c>
      <c r="N964" s="27">
        <v>6650</v>
      </c>
      <c r="O964" s="28" t="s">
        <v>1197</v>
      </c>
      <c r="P964" s="376">
        <v>44927</v>
      </c>
    </row>
    <row r="965" spans="1:16" s="17" customFormat="1" ht="60" hidden="1">
      <c r="A965" s="112" t="s">
        <v>1448</v>
      </c>
      <c r="B965" s="112" t="s">
        <v>1448</v>
      </c>
      <c r="C965" s="100" t="s">
        <v>3728</v>
      </c>
      <c r="D965" s="100">
        <v>24287</v>
      </c>
      <c r="E965" s="61" t="s">
        <v>425</v>
      </c>
      <c r="F965" s="100" t="s">
        <v>3729</v>
      </c>
      <c r="G965" s="120" t="s">
        <v>61</v>
      </c>
      <c r="H965" s="102" t="s">
        <v>3730</v>
      </c>
      <c r="I965" s="326">
        <v>12890</v>
      </c>
      <c r="J965" s="28" t="s">
        <v>62</v>
      </c>
      <c r="K965" s="28" t="s">
        <v>79</v>
      </c>
      <c r="L965" s="164" t="s">
        <v>3789</v>
      </c>
      <c r="M965" s="28" t="s">
        <v>67</v>
      </c>
      <c r="N965" s="27">
        <v>13390</v>
      </c>
      <c r="O965" s="28" t="s">
        <v>1197</v>
      </c>
      <c r="P965" s="376">
        <v>44927</v>
      </c>
    </row>
    <row r="966" spans="1:16" s="17" customFormat="1" ht="60" hidden="1">
      <c r="A966" s="112" t="s">
        <v>2206</v>
      </c>
      <c r="B966" s="112" t="s">
        <v>2206</v>
      </c>
      <c r="C966" s="21" t="s">
        <v>3728</v>
      </c>
      <c r="D966" s="52">
        <v>24287</v>
      </c>
      <c r="E966" s="61" t="s">
        <v>425</v>
      </c>
      <c r="F966" s="21" t="s">
        <v>3729</v>
      </c>
      <c r="G966" s="120" t="s">
        <v>61</v>
      </c>
      <c r="H966" s="102" t="s">
        <v>3730</v>
      </c>
      <c r="I966" s="341">
        <v>18720</v>
      </c>
      <c r="J966" s="28" t="s">
        <v>62</v>
      </c>
      <c r="K966" s="28" t="s">
        <v>79</v>
      </c>
      <c r="L966" s="164" t="s">
        <v>3790</v>
      </c>
      <c r="M966" s="28" t="s">
        <v>67</v>
      </c>
      <c r="N966" s="27">
        <v>18000</v>
      </c>
      <c r="O966" s="28" t="s">
        <v>1197</v>
      </c>
      <c r="P966" s="376">
        <v>44927</v>
      </c>
    </row>
    <row r="967" spans="1:16" s="17" customFormat="1" ht="60" hidden="1">
      <c r="A967" s="112" t="s">
        <v>1451</v>
      </c>
      <c r="B967" s="112" t="s">
        <v>1451</v>
      </c>
      <c r="C967" s="120" t="s">
        <v>3728</v>
      </c>
      <c r="D967" s="120">
        <v>24287</v>
      </c>
      <c r="E967" s="61" t="s">
        <v>425</v>
      </c>
      <c r="F967" s="120" t="s">
        <v>3729</v>
      </c>
      <c r="G967" s="120" t="s">
        <v>61</v>
      </c>
      <c r="H967" s="102" t="s">
        <v>3730</v>
      </c>
      <c r="I967" s="326">
        <v>7175</v>
      </c>
      <c r="J967" s="28" t="s">
        <v>62</v>
      </c>
      <c r="K967" s="173" t="s">
        <v>79</v>
      </c>
      <c r="L967" s="164" t="s">
        <v>3791</v>
      </c>
      <c r="M967" s="28" t="s">
        <v>67</v>
      </c>
      <c r="N967" s="27">
        <v>8205</v>
      </c>
      <c r="O967" s="28" t="s">
        <v>1197</v>
      </c>
      <c r="P967" s="376">
        <v>44927</v>
      </c>
    </row>
    <row r="968" spans="1:16" s="17" customFormat="1" ht="60" hidden="1">
      <c r="A968" s="112" t="s">
        <v>1368</v>
      </c>
      <c r="B968" s="112" t="s">
        <v>1368</v>
      </c>
      <c r="C968" s="120" t="s">
        <v>3728</v>
      </c>
      <c r="D968" s="120">
        <v>24287</v>
      </c>
      <c r="E968" s="61" t="s">
        <v>425</v>
      </c>
      <c r="F968" s="120" t="s">
        <v>3729</v>
      </c>
      <c r="G968" s="120" t="s">
        <v>61</v>
      </c>
      <c r="H968" s="102" t="s">
        <v>3730</v>
      </c>
      <c r="I968" s="326">
        <v>3250</v>
      </c>
      <c r="J968" s="28" t="s">
        <v>62</v>
      </c>
      <c r="K968" s="173" t="s">
        <v>79</v>
      </c>
      <c r="L968" s="164" t="s">
        <v>3792</v>
      </c>
      <c r="M968" s="28" t="s">
        <v>67</v>
      </c>
      <c r="N968" s="27">
        <v>3185</v>
      </c>
      <c r="O968" s="28" t="s">
        <v>1197</v>
      </c>
      <c r="P968" s="376">
        <v>44927</v>
      </c>
    </row>
    <row r="969" spans="1:16" s="17" customFormat="1" ht="60" hidden="1">
      <c r="A969" s="112" t="s">
        <v>2167</v>
      </c>
      <c r="B969" s="112" t="s">
        <v>2167</v>
      </c>
      <c r="C969" s="120" t="s">
        <v>3728</v>
      </c>
      <c r="D969" s="120">
        <v>24287</v>
      </c>
      <c r="E969" s="61" t="s">
        <v>425</v>
      </c>
      <c r="F969" s="120" t="s">
        <v>3729</v>
      </c>
      <c r="G969" s="120" t="s">
        <v>61</v>
      </c>
      <c r="H969" s="102">
        <v>8</v>
      </c>
      <c r="I969" s="326">
        <v>6660</v>
      </c>
      <c r="J969" s="28" t="s">
        <v>62</v>
      </c>
      <c r="K969" s="173" t="s">
        <v>79</v>
      </c>
      <c r="L969" s="173" t="s">
        <v>3793</v>
      </c>
      <c r="M969" s="28" t="s">
        <v>67</v>
      </c>
      <c r="N969" s="27">
        <v>6660</v>
      </c>
      <c r="O969" s="28" t="s">
        <v>1197</v>
      </c>
      <c r="P969" s="376">
        <v>44927</v>
      </c>
    </row>
    <row r="970" spans="1:16" s="17" customFormat="1" ht="60" hidden="1">
      <c r="A970" s="112" t="s">
        <v>1272</v>
      </c>
      <c r="B970" s="351" t="s">
        <v>1272</v>
      </c>
      <c r="C970" s="120" t="s">
        <v>3728</v>
      </c>
      <c r="D970" s="120">
        <v>24287</v>
      </c>
      <c r="E970" s="61" t="s">
        <v>425</v>
      </c>
      <c r="F970" s="120" t="s">
        <v>3729</v>
      </c>
      <c r="G970" s="120" t="s">
        <v>61</v>
      </c>
      <c r="H970" s="102" t="s">
        <v>3730</v>
      </c>
      <c r="I970" s="326">
        <v>6300</v>
      </c>
      <c r="J970" s="28" t="s">
        <v>62</v>
      </c>
      <c r="K970" s="173" t="s">
        <v>79</v>
      </c>
      <c r="L970" s="164" t="s">
        <v>3794</v>
      </c>
      <c r="M970" s="28" t="s">
        <v>67</v>
      </c>
      <c r="N970" s="27">
        <v>5300</v>
      </c>
      <c r="O970" s="28" t="s">
        <v>1197</v>
      </c>
      <c r="P970" s="376">
        <v>44927</v>
      </c>
    </row>
    <row r="971" spans="1:16" s="17" customFormat="1" ht="60" hidden="1">
      <c r="A971" s="112" t="s">
        <v>1701</v>
      </c>
      <c r="B971" s="112" t="s">
        <v>1701</v>
      </c>
      <c r="C971" s="100" t="s">
        <v>3728</v>
      </c>
      <c r="D971" s="100">
        <v>24287</v>
      </c>
      <c r="E971" s="61" t="s">
        <v>425</v>
      </c>
      <c r="F971" s="100" t="s">
        <v>3729</v>
      </c>
      <c r="G971" s="120" t="s">
        <v>61</v>
      </c>
      <c r="H971" s="102" t="s">
        <v>3730</v>
      </c>
      <c r="I971" s="326">
        <v>6240</v>
      </c>
      <c r="J971" s="28" t="s">
        <v>62</v>
      </c>
      <c r="K971" s="28" t="s">
        <v>79</v>
      </c>
      <c r="L971" s="164" t="s">
        <v>3795</v>
      </c>
      <c r="M971" s="28" t="s">
        <v>67</v>
      </c>
      <c r="N971" s="27">
        <v>6600</v>
      </c>
      <c r="O971" s="28" t="s">
        <v>1197</v>
      </c>
      <c r="P971" s="376">
        <v>44927</v>
      </c>
    </row>
    <row r="972" spans="1:16" s="17" customFormat="1" ht="60" hidden="1">
      <c r="A972" s="112" t="s">
        <v>3320</v>
      </c>
      <c r="B972" s="112" t="s">
        <v>3320</v>
      </c>
      <c r="C972" s="100" t="s">
        <v>3728</v>
      </c>
      <c r="D972" s="100">
        <v>24287</v>
      </c>
      <c r="E972" s="61" t="s">
        <v>425</v>
      </c>
      <c r="F972" s="100" t="s">
        <v>3729</v>
      </c>
      <c r="G972" s="120" t="s">
        <v>61</v>
      </c>
      <c r="H972" s="102" t="s">
        <v>3730</v>
      </c>
      <c r="I972" s="326">
        <v>5340</v>
      </c>
      <c r="J972" s="28" t="s">
        <v>62</v>
      </c>
      <c r="K972" s="28" t="s">
        <v>79</v>
      </c>
      <c r="L972" s="164" t="s">
        <v>152</v>
      </c>
      <c r="M972" s="28" t="s">
        <v>153</v>
      </c>
      <c r="N972" s="27"/>
      <c r="O972" s="28" t="s">
        <v>1197</v>
      </c>
      <c r="P972" s="376">
        <v>44927</v>
      </c>
    </row>
    <row r="973" spans="1:16" s="17" customFormat="1" ht="60" hidden="1">
      <c r="A973" s="112" t="s">
        <v>3796</v>
      </c>
      <c r="B973" s="112" t="s">
        <v>3796</v>
      </c>
      <c r="C973" s="100" t="s">
        <v>3728</v>
      </c>
      <c r="D973" s="100">
        <v>24287</v>
      </c>
      <c r="E973" s="61" t="s">
        <v>425</v>
      </c>
      <c r="F973" s="100" t="s">
        <v>3729</v>
      </c>
      <c r="G973" s="120" t="s">
        <v>61</v>
      </c>
      <c r="H973" s="102" t="s">
        <v>3730</v>
      </c>
      <c r="I973" s="326">
        <v>6000</v>
      </c>
      <c r="J973" s="28" t="s">
        <v>62</v>
      </c>
      <c r="K973" s="28" t="s">
        <v>79</v>
      </c>
      <c r="L973" s="164" t="s">
        <v>3797</v>
      </c>
      <c r="M973" s="28" t="s">
        <v>67</v>
      </c>
      <c r="N973" s="27">
        <v>7200</v>
      </c>
      <c r="O973" s="28" t="s">
        <v>1197</v>
      </c>
      <c r="P973" s="376">
        <v>44927</v>
      </c>
    </row>
    <row r="974" spans="1:16" s="17" customFormat="1" ht="60" hidden="1">
      <c r="A974" s="112" t="s">
        <v>1734</v>
      </c>
      <c r="B974" s="112" t="s">
        <v>1734</v>
      </c>
      <c r="C974" s="120" t="s">
        <v>3728</v>
      </c>
      <c r="D974" s="120">
        <v>24287</v>
      </c>
      <c r="E974" s="61" t="s">
        <v>425</v>
      </c>
      <c r="F974" s="120" t="s">
        <v>3729</v>
      </c>
      <c r="G974" s="120" t="s">
        <v>61</v>
      </c>
      <c r="H974" s="102" t="s">
        <v>3730</v>
      </c>
      <c r="I974" s="326">
        <v>16500</v>
      </c>
      <c r="J974" s="28" t="s">
        <v>62</v>
      </c>
      <c r="K974" s="173" t="s">
        <v>79</v>
      </c>
      <c r="L974" s="164" t="s">
        <v>3798</v>
      </c>
      <c r="M974" s="28" t="s">
        <v>67</v>
      </c>
      <c r="N974" s="27">
        <v>17500</v>
      </c>
      <c r="O974" s="28" t="s">
        <v>1197</v>
      </c>
      <c r="P974" s="376">
        <v>44927</v>
      </c>
    </row>
    <row r="975" spans="1:16" s="17" customFormat="1" ht="60" hidden="1">
      <c r="A975" s="112" t="s">
        <v>1456</v>
      </c>
      <c r="B975" s="112" t="s">
        <v>1456</v>
      </c>
      <c r="C975" s="120" t="s">
        <v>3728</v>
      </c>
      <c r="D975" s="120">
        <v>24287</v>
      </c>
      <c r="E975" s="61" t="s">
        <v>425</v>
      </c>
      <c r="F975" s="120" t="s">
        <v>3729</v>
      </c>
      <c r="G975" s="120" t="s">
        <v>61</v>
      </c>
      <c r="H975" s="102" t="s">
        <v>3730</v>
      </c>
      <c r="I975" s="326">
        <v>8276</v>
      </c>
      <c r="J975" s="28" t="s">
        <v>62</v>
      </c>
      <c r="K975" s="173" t="s">
        <v>79</v>
      </c>
      <c r="L975" s="173" t="s">
        <v>3799</v>
      </c>
      <c r="M975" s="28" t="s">
        <v>67</v>
      </c>
      <c r="N975" s="27">
        <v>10283</v>
      </c>
      <c r="O975" s="28" t="s">
        <v>1197</v>
      </c>
      <c r="P975" s="376">
        <v>44927</v>
      </c>
    </row>
    <row r="976" spans="1:16" s="17" customFormat="1" ht="60" hidden="1">
      <c r="A976" s="112" t="s">
        <v>1459</v>
      </c>
      <c r="B976" s="112" t="s">
        <v>1459</v>
      </c>
      <c r="C976" s="120" t="s">
        <v>3728</v>
      </c>
      <c r="D976" s="21" t="s">
        <v>3758</v>
      </c>
      <c r="E976" s="61" t="s">
        <v>425</v>
      </c>
      <c r="F976" s="120" t="s">
        <v>3729</v>
      </c>
      <c r="G976" s="120" t="s">
        <v>61</v>
      </c>
      <c r="H976" s="102" t="s">
        <v>3730</v>
      </c>
      <c r="I976" s="326">
        <v>1756</v>
      </c>
      <c r="J976" s="28" t="s">
        <v>62</v>
      </c>
      <c r="K976" s="173" t="s">
        <v>79</v>
      </c>
      <c r="L976" s="173" t="s">
        <v>3800</v>
      </c>
      <c r="M976" s="28" t="s">
        <v>67</v>
      </c>
      <c r="N976" s="27">
        <v>13250.7</v>
      </c>
      <c r="O976" s="28" t="s">
        <v>1197</v>
      </c>
      <c r="P976" s="376">
        <v>44927</v>
      </c>
    </row>
    <row r="977" spans="1:16" s="17" customFormat="1" ht="60" hidden="1">
      <c r="A977" s="112" t="s">
        <v>2952</v>
      </c>
      <c r="B977" s="112" t="s">
        <v>2952</v>
      </c>
      <c r="C977" s="100" t="s">
        <v>3728</v>
      </c>
      <c r="D977" s="100">
        <v>24287</v>
      </c>
      <c r="E977" s="61" t="s">
        <v>425</v>
      </c>
      <c r="F977" s="100" t="s">
        <v>3729</v>
      </c>
      <c r="G977" s="120" t="s">
        <v>61</v>
      </c>
      <c r="H977" s="102" t="s">
        <v>3730</v>
      </c>
      <c r="I977" s="326">
        <v>2877</v>
      </c>
      <c r="J977" s="28" t="s">
        <v>62</v>
      </c>
      <c r="K977" s="28" t="s">
        <v>79</v>
      </c>
      <c r="L977" s="164" t="s">
        <v>3801</v>
      </c>
      <c r="M977" s="28" t="s">
        <v>67</v>
      </c>
      <c r="N977" s="27">
        <v>3185</v>
      </c>
      <c r="O977" s="28" t="s">
        <v>1197</v>
      </c>
      <c r="P977" s="376">
        <v>44927</v>
      </c>
    </row>
    <row r="978" spans="1:16" s="17" customFormat="1" ht="60" hidden="1">
      <c r="A978" s="112" t="s">
        <v>1299</v>
      </c>
      <c r="B978" s="112" t="s">
        <v>1299</v>
      </c>
      <c r="C978" s="100" t="s">
        <v>3728</v>
      </c>
      <c r="D978" s="100">
        <v>24287</v>
      </c>
      <c r="E978" s="61" t="s">
        <v>425</v>
      </c>
      <c r="F978" s="100" t="s">
        <v>3729</v>
      </c>
      <c r="G978" s="120" t="s">
        <v>61</v>
      </c>
      <c r="H978" s="102" t="s">
        <v>3730</v>
      </c>
      <c r="I978" s="326">
        <v>6110</v>
      </c>
      <c r="J978" s="28" t="s">
        <v>62</v>
      </c>
      <c r="K978" s="28" t="s">
        <v>79</v>
      </c>
      <c r="L978" s="164" t="s">
        <v>152</v>
      </c>
      <c r="M978" s="28" t="s">
        <v>153</v>
      </c>
      <c r="N978" s="27"/>
      <c r="O978" s="28" t="s">
        <v>1197</v>
      </c>
      <c r="P978" s="376">
        <v>44927</v>
      </c>
    </row>
    <row r="979" spans="1:16" ht="60" hidden="1">
      <c r="A979" s="112" t="s">
        <v>3670</v>
      </c>
      <c r="B979" s="112" t="s">
        <v>3670</v>
      </c>
      <c r="C979" s="120" t="s">
        <v>3728</v>
      </c>
      <c r="D979" s="120">
        <v>24287</v>
      </c>
      <c r="E979" s="61" t="s">
        <v>425</v>
      </c>
      <c r="F979" s="120" t="s">
        <v>3729</v>
      </c>
      <c r="G979" s="120" t="s">
        <v>61</v>
      </c>
      <c r="H979" s="102" t="s">
        <v>3730</v>
      </c>
      <c r="I979" s="326">
        <v>2400</v>
      </c>
      <c r="J979" s="28" t="s">
        <v>62</v>
      </c>
      <c r="K979" s="173" t="s">
        <v>79</v>
      </c>
      <c r="L979" s="164" t="s">
        <v>3802</v>
      </c>
      <c r="M979" s="28" t="s">
        <v>67</v>
      </c>
      <c r="N979" s="27">
        <v>2400</v>
      </c>
      <c r="O979" s="28" t="s">
        <v>1197</v>
      </c>
      <c r="P979" s="376">
        <v>44927</v>
      </c>
    </row>
    <row r="980" spans="1:16" ht="60" hidden="1">
      <c r="A980" s="112" t="s">
        <v>3672</v>
      </c>
      <c r="B980" s="112" t="s">
        <v>3672</v>
      </c>
      <c r="C980" s="120" t="s">
        <v>3728</v>
      </c>
      <c r="D980" s="120">
        <v>24287</v>
      </c>
      <c r="E980" s="61" t="s">
        <v>425</v>
      </c>
      <c r="F980" s="120" t="s">
        <v>3729</v>
      </c>
      <c r="G980" s="120" t="s">
        <v>61</v>
      </c>
      <c r="H980" s="102" t="s">
        <v>3730</v>
      </c>
      <c r="I980" s="326">
        <v>4800</v>
      </c>
      <c r="J980" s="28" t="s">
        <v>62</v>
      </c>
      <c r="K980" s="173" t="s">
        <v>79</v>
      </c>
      <c r="L980" s="164" t="s">
        <v>3803</v>
      </c>
      <c r="M980" s="28" t="s">
        <v>67</v>
      </c>
      <c r="N980" s="27">
        <v>7200</v>
      </c>
      <c r="O980" s="28" t="s">
        <v>1197</v>
      </c>
      <c r="P980" s="376">
        <v>44927</v>
      </c>
    </row>
    <row r="981" spans="1:16" ht="60" hidden="1">
      <c r="A981" s="112" t="s">
        <v>3258</v>
      </c>
      <c r="B981" s="112" t="s">
        <v>3258</v>
      </c>
      <c r="C981" s="100" t="s">
        <v>3728</v>
      </c>
      <c r="D981" s="100">
        <v>24287</v>
      </c>
      <c r="E981" s="61" t="s">
        <v>425</v>
      </c>
      <c r="F981" s="100" t="s">
        <v>3729</v>
      </c>
      <c r="G981" s="120" t="s">
        <v>61</v>
      </c>
      <c r="H981" s="102" t="s">
        <v>3730</v>
      </c>
      <c r="I981" s="326">
        <v>9792</v>
      </c>
      <c r="J981" s="28" t="s">
        <v>62</v>
      </c>
      <c r="K981" s="28" t="s">
        <v>79</v>
      </c>
      <c r="L981" s="164" t="s">
        <v>3804</v>
      </c>
      <c r="M981" s="28" t="s">
        <v>67</v>
      </c>
      <c r="N981" s="27">
        <v>11970</v>
      </c>
      <c r="O981" s="28" t="s">
        <v>1197</v>
      </c>
      <c r="P981" s="376">
        <v>44927</v>
      </c>
    </row>
    <row r="982" spans="1:16" ht="60" hidden="1">
      <c r="A982" s="112" t="s">
        <v>1464</v>
      </c>
      <c r="B982" s="112" t="s">
        <v>1464</v>
      </c>
      <c r="C982" s="120" t="s">
        <v>3728</v>
      </c>
      <c r="D982" s="120">
        <v>24287</v>
      </c>
      <c r="E982" s="61" t="s">
        <v>425</v>
      </c>
      <c r="F982" s="120" t="s">
        <v>3729</v>
      </c>
      <c r="G982" s="120" t="s">
        <v>61</v>
      </c>
      <c r="H982" s="102" t="s">
        <v>3730</v>
      </c>
      <c r="I982" s="326">
        <v>11320</v>
      </c>
      <c r="J982" s="28" t="s">
        <v>62</v>
      </c>
      <c r="K982" s="283" t="s">
        <v>79</v>
      </c>
      <c r="L982" s="164" t="s">
        <v>3805</v>
      </c>
      <c r="M982" s="28" t="s">
        <v>67</v>
      </c>
      <c r="N982" s="27">
        <v>15000</v>
      </c>
      <c r="O982" s="28" t="s">
        <v>1197</v>
      </c>
      <c r="P982" s="376">
        <v>44927</v>
      </c>
    </row>
    <row r="983" spans="1:16" ht="75" hidden="1">
      <c r="A983" s="112" t="s">
        <v>1361</v>
      </c>
      <c r="B983" s="112" t="s">
        <v>1361</v>
      </c>
      <c r="C983" s="100" t="s">
        <v>3728</v>
      </c>
      <c r="D983" s="100">
        <v>24287</v>
      </c>
      <c r="E983" s="61" t="s">
        <v>425</v>
      </c>
      <c r="F983" s="100" t="s">
        <v>3729</v>
      </c>
      <c r="G983" s="120" t="s">
        <v>61</v>
      </c>
      <c r="H983" s="102" t="s">
        <v>3730</v>
      </c>
      <c r="I983" s="326">
        <v>2800</v>
      </c>
      <c r="J983" s="28" t="s">
        <v>62</v>
      </c>
      <c r="K983" s="28" t="s">
        <v>79</v>
      </c>
      <c r="L983" s="164" t="s">
        <v>3806</v>
      </c>
      <c r="M983" s="28" t="s">
        <v>67</v>
      </c>
      <c r="N983" s="27">
        <v>3000</v>
      </c>
      <c r="O983" s="28" t="s">
        <v>1197</v>
      </c>
      <c r="P983" s="376">
        <v>44927</v>
      </c>
    </row>
    <row r="984" spans="1:16" ht="60" hidden="1">
      <c r="A984" s="112" t="s">
        <v>3675</v>
      </c>
      <c r="B984" s="112" t="s">
        <v>3675</v>
      </c>
      <c r="C984" s="100" t="s">
        <v>3728</v>
      </c>
      <c r="D984" s="100">
        <v>24287</v>
      </c>
      <c r="E984" s="61" t="s">
        <v>425</v>
      </c>
      <c r="F984" s="100" t="s">
        <v>3729</v>
      </c>
      <c r="G984" s="120" t="s">
        <v>61</v>
      </c>
      <c r="H984" s="102" t="s">
        <v>3730</v>
      </c>
      <c r="I984" s="326">
        <v>8238</v>
      </c>
      <c r="J984" s="28" t="s">
        <v>62</v>
      </c>
      <c r="K984" s="28" t="s">
        <v>79</v>
      </c>
      <c r="L984" s="164" t="s">
        <v>3807</v>
      </c>
      <c r="M984" s="28" t="s">
        <v>67</v>
      </c>
      <c r="N984" s="27">
        <v>4920</v>
      </c>
      <c r="O984" s="28" t="s">
        <v>1197</v>
      </c>
      <c r="P984" s="376">
        <v>44927</v>
      </c>
    </row>
    <row r="985" spans="1:16" ht="60" hidden="1">
      <c r="A985" s="112" t="s">
        <v>2374</v>
      </c>
      <c r="B985" s="112" t="s">
        <v>2374</v>
      </c>
      <c r="C985" s="100" t="s">
        <v>3728</v>
      </c>
      <c r="D985" s="100">
        <v>24287</v>
      </c>
      <c r="E985" s="61" t="s">
        <v>425</v>
      </c>
      <c r="F985" s="100" t="s">
        <v>3729</v>
      </c>
      <c r="G985" s="120" t="s">
        <v>61</v>
      </c>
      <c r="H985" s="102" t="s">
        <v>3730</v>
      </c>
      <c r="I985" s="326">
        <v>8820</v>
      </c>
      <c r="J985" s="28" t="s">
        <v>62</v>
      </c>
      <c r="K985" s="28" t="s">
        <v>79</v>
      </c>
      <c r="L985" s="164" t="s">
        <v>3808</v>
      </c>
      <c r="M985" s="28" t="s">
        <v>67</v>
      </c>
      <c r="N985" s="27">
        <v>6480</v>
      </c>
      <c r="O985" s="28" t="s">
        <v>1197</v>
      </c>
      <c r="P985" s="376">
        <v>44927</v>
      </c>
    </row>
    <row r="986" spans="1:16" ht="60" hidden="1">
      <c r="A986" s="112" t="s">
        <v>1469</v>
      </c>
      <c r="B986" s="112" t="s">
        <v>1469</v>
      </c>
      <c r="C986" s="120" t="s">
        <v>3728</v>
      </c>
      <c r="D986" s="120">
        <v>24287</v>
      </c>
      <c r="E986" s="61" t="s">
        <v>425</v>
      </c>
      <c r="F986" s="120" t="s">
        <v>3729</v>
      </c>
      <c r="G986" s="120" t="s">
        <v>61</v>
      </c>
      <c r="H986" s="102" t="s">
        <v>3730</v>
      </c>
      <c r="I986" s="326">
        <v>12912</v>
      </c>
      <c r="J986" s="28" t="s">
        <v>62</v>
      </c>
      <c r="K986" s="173" t="s">
        <v>79</v>
      </c>
      <c r="L986" s="173" t="s">
        <v>3809</v>
      </c>
      <c r="M986" s="28" t="s">
        <v>67</v>
      </c>
      <c r="N986" s="27">
        <v>12912</v>
      </c>
      <c r="O986" s="28" t="s">
        <v>1197</v>
      </c>
      <c r="P986" s="376">
        <v>44927</v>
      </c>
    </row>
    <row r="987" spans="1:16" ht="60" hidden="1">
      <c r="A987" s="112" t="s">
        <v>1281</v>
      </c>
      <c r="B987" s="112" t="s">
        <v>1281</v>
      </c>
      <c r="C987" s="100" t="s">
        <v>3728</v>
      </c>
      <c r="D987" s="100">
        <v>24287</v>
      </c>
      <c r="E987" s="61" t="s">
        <v>425</v>
      </c>
      <c r="F987" s="100" t="s">
        <v>3729</v>
      </c>
      <c r="G987" s="120" t="s">
        <v>61</v>
      </c>
      <c r="H987" s="102" t="s">
        <v>3730</v>
      </c>
      <c r="I987" s="326">
        <v>21100</v>
      </c>
      <c r="J987" s="28" t="s">
        <v>62</v>
      </c>
      <c r="K987" s="28" t="s">
        <v>79</v>
      </c>
      <c r="L987" s="164" t="s">
        <v>3810</v>
      </c>
      <c r="M987" s="28" t="s">
        <v>67</v>
      </c>
      <c r="N987" s="27">
        <v>31700</v>
      </c>
      <c r="O987" s="28" t="s">
        <v>1197</v>
      </c>
      <c r="P987" s="376">
        <v>44927</v>
      </c>
    </row>
    <row r="988" spans="1:16" ht="60" hidden="1">
      <c r="A988" s="112" t="s">
        <v>1960</v>
      </c>
      <c r="B988" s="112" t="s">
        <v>1960</v>
      </c>
      <c r="C988" s="120" t="s">
        <v>3728</v>
      </c>
      <c r="D988" s="120">
        <v>24287</v>
      </c>
      <c r="E988" s="61" t="s">
        <v>425</v>
      </c>
      <c r="F988" s="120" t="s">
        <v>3729</v>
      </c>
      <c r="G988" s="120" t="s">
        <v>61</v>
      </c>
      <c r="H988" s="102" t="s">
        <v>3730</v>
      </c>
      <c r="I988" s="326">
        <v>11700</v>
      </c>
      <c r="J988" s="28" t="s">
        <v>62</v>
      </c>
      <c r="K988" s="173" t="s">
        <v>79</v>
      </c>
      <c r="L988" s="164" t="s">
        <v>3811</v>
      </c>
      <c r="M988" s="28" t="s">
        <v>67</v>
      </c>
      <c r="N988" s="27">
        <v>11700</v>
      </c>
      <c r="O988" s="28" t="s">
        <v>1197</v>
      </c>
      <c r="P988" s="376">
        <v>44927</v>
      </c>
    </row>
    <row r="989" spans="1:16" ht="60" hidden="1">
      <c r="A989" s="112" t="s">
        <v>1341</v>
      </c>
      <c r="B989" s="112" t="s">
        <v>1341</v>
      </c>
      <c r="C989" s="120" t="s">
        <v>3728</v>
      </c>
      <c r="D989" s="120">
        <v>24287</v>
      </c>
      <c r="E989" s="61" t="s">
        <v>425</v>
      </c>
      <c r="F989" s="120" t="s">
        <v>3729</v>
      </c>
      <c r="G989" s="120" t="s">
        <v>61</v>
      </c>
      <c r="H989" s="102" t="s">
        <v>3730</v>
      </c>
      <c r="I989" s="326">
        <v>3300</v>
      </c>
      <c r="J989" s="28" t="s">
        <v>62</v>
      </c>
      <c r="K989" s="173" t="s">
        <v>79</v>
      </c>
      <c r="L989" s="173" t="s">
        <v>3764</v>
      </c>
      <c r="M989" s="28" t="s">
        <v>67</v>
      </c>
      <c r="N989" s="27">
        <v>3495</v>
      </c>
      <c r="O989" s="28" t="s">
        <v>1197</v>
      </c>
      <c r="P989" s="376">
        <v>44927</v>
      </c>
    </row>
    <row r="990" spans="1:16" ht="60" hidden="1">
      <c r="A990" s="112" t="s">
        <v>2590</v>
      </c>
      <c r="B990" s="112" t="s">
        <v>2590</v>
      </c>
      <c r="C990" s="120" t="s">
        <v>3728</v>
      </c>
      <c r="D990" s="120">
        <v>24287</v>
      </c>
      <c r="E990" s="61" t="s">
        <v>425</v>
      </c>
      <c r="F990" s="120" t="s">
        <v>3729</v>
      </c>
      <c r="G990" s="120" t="s">
        <v>61</v>
      </c>
      <c r="H990" s="102" t="s">
        <v>3730</v>
      </c>
      <c r="I990" s="326">
        <v>9960</v>
      </c>
      <c r="J990" s="28" t="s">
        <v>62</v>
      </c>
      <c r="K990" s="283" t="s">
        <v>79</v>
      </c>
      <c r="L990" s="164" t="s">
        <v>3812</v>
      </c>
      <c r="M990" s="28" t="s">
        <v>67</v>
      </c>
      <c r="N990" s="27">
        <v>10560</v>
      </c>
      <c r="O990" s="28" t="s">
        <v>1197</v>
      </c>
      <c r="P990" s="376">
        <v>44927</v>
      </c>
    </row>
    <row r="991" spans="1:16" ht="60" hidden="1">
      <c r="A991" s="112" t="s">
        <v>1235</v>
      </c>
      <c r="B991" s="112" t="s">
        <v>1235</v>
      </c>
      <c r="C991" s="100" t="s">
        <v>3728</v>
      </c>
      <c r="D991" s="100">
        <v>24287</v>
      </c>
      <c r="E991" s="61" t="s">
        <v>425</v>
      </c>
      <c r="F991" s="100" t="s">
        <v>3729</v>
      </c>
      <c r="G991" s="120" t="s">
        <v>61</v>
      </c>
      <c r="H991" s="102" t="s">
        <v>3730</v>
      </c>
      <c r="I991" s="326">
        <v>13200</v>
      </c>
      <c r="J991" s="28" t="s">
        <v>62</v>
      </c>
      <c r="K991" s="28" t="s">
        <v>79</v>
      </c>
      <c r="L991" s="164" t="s">
        <v>3813</v>
      </c>
      <c r="M991" s="28" t="s">
        <v>67</v>
      </c>
      <c r="N991" s="27">
        <v>18000</v>
      </c>
      <c r="O991" s="28" t="s">
        <v>1197</v>
      </c>
      <c r="P991" s="376">
        <v>44927</v>
      </c>
    </row>
    <row r="992" spans="1:16" ht="60" hidden="1">
      <c r="A992" s="112" t="s">
        <v>2684</v>
      </c>
      <c r="B992" s="112" t="s">
        <v>2684</v>
      </c>
      <c r="C992" s="120" t="s">
        <v>3728</v>
      </c>
      <c r="D992" s="120">
        <v>24287</v>
      </c>
      <c r="E992" s="61" t="s">
        <v>425</v>
      </c>
      <c r="F992" s="120" t="s">
        <v>3729</v>
      </c>
      <c r="G992" s="120" t="s">
        <v>61</v>
      </c>
      <c r="H992" s="102" t="s">
        <v>3730</v>
      </c>
      <c r="I992" s="326">
        <v>24400</v>
      </c>
      <c r="J992" s="28" t="s">
        <v>62</v>
      </c>
      <c r="K992" s="173" t="s">
        <v>79</v>
      </c>
      <c r="L992" s="164" t="s">
        <v>3814</v>
      </c>
      <c r="M992" s="28" t="s">
        <v>67</v>
      </c>
      <c r="N992" s="27">
        <v>27860</v>
      </c>
      <c r="O992" s="28" t="s">
        <v>1197</v>
      </c>
      <c r="P992" s="376">
        <v>44927</v>
      </c>
    </row>
    <row r="993" spans="1:16" ht="60" hidden="1">
      <c r="A993" s="112" t="s">
        <v>1480</v>
      </c>
      <c r="B993" s="112" t="s">
        <v>1480</v>
      </c>
      <c r="C993" s="120" t="s">
        <v>3728</v>
      </c>
      <c r="D993" s="120">
        <v>24287</v>
      </c>
      <c r="E993" s="61" t="s">
        <v>425</v>
      </c>
      <c r="F993" s="120" t="s">
        <v>3729</v>
      </c>
      <c r="G993" s="120" t="s">
        <v>61</v>
      </c>
      <c r="H993" s="102" t="s">
        <v>3730</v>
      </c>
      <c r="I993" s="326">
        <v>7900</v>
      </c>
      <c r="J993" s="28" t="s">
        <v>62</v>
      </c>
      <c r="K993" s="173" t="s">
        <v>79</v>
      </c>
      <c r="L993" s="173" t="s">
        <v>3815</v>
      </c>
      <c r="M993" s="28" t="s">
        <v>67</v>
      </c>
      <c r="N993" s="27">
        <v>28300</v>
      </c>
      <c r="O993" s="28" t="s">
        <v>1197</v>
      </c>
      <c r="P993" s="376">
        <v>44927</v>
      </c>
    </row>
    <row r="994" spans="1:16" ht="75" hidden="1">
      <c r="A994" s="112" t="s">
        <v>1483</v>
      </c>
      <c r="B994" s="112" t="s">
        <v>1483</v>
      </c>
      <c r="C994" s="120" t="s">
        <v>3728</v>
      </c>
      <c r="D994" s="120">
        <v>24287</v>
      </c>
      <c r="E994" s="61" t="s">
        <v>425</v>
      </c>
      <c r="F994" s="120" t="s">
        <v>3729</v>
      </c>
      <c r="G994" s="120" t="s">
        <v>61</v>
      </c>
      <c r="H994" s="102" t="s">
        <v>3730</v>
      </c>
      <c r="I994" s="326">
        <v>17600</v>
      </c>
      <c r="J994" s="28" t="s">
        <v>62</v>
      </c>
      <c r="K994" s="173" t="s">
        <v>79</v>
      </c>
      <c r="L994" s="173" t="s">
        <v>3816</v>
      </c>
      <c r="M994" s="28" t="s">
        <v>67</v>
      </c>
      <c r="N994" s="27">
        <v>29831.8</v>
      </c>
      <c r="O994" s="28" t="s">
        <v>1197</v>
      </c>
      <c r="P994" s="376">
        <v>44927</v>
      </c>
    </row>
    <row r="995" spans="1:16" ht="60" hidden="1">
      <c r="A995" s="112" t="s">
        <v>1486</v>
      </c>
      <c r="B995" s="112" t="s">
        <v>1486</v>
      </c>
      <c r="C995" s="120" t="s">
        <v>3728</v>
      </c>
      <c r="D995" s="120">
        <v>24287</v>
      </c>
      <c r="E995" s="61" t="s">
        <v>425</v>
      </c>
      <c r="F995" s="120" t="s">
        <v>3729</v>
      </c>
      <c r="G995" s="120" t="s">
        <v>61</v>
      </c>
      <c r="H995" s="112" t="s">
        <v>3730</v>
      </c>
      <c r="I995" s="342">
        <v>9080</v>
      </c>
      <c r="J995" s="28" t="s">
        <v>62</v>
      </c>
      <c r="K995" s="173" t="s">
        <v>79</v>
      </c>
      <c r="L995" s="173" t="s">
        <v>3817</v>
      </c>
      <c r="M995" s="28" t="s">
        <v>67</v>
      </c>
      <c r="N995" s="27">
        <v>10100</v>
      </c>
      <c r="O995" s="28" t="s">
        <v>1197</v>
      </c>
      <c r="P995" s="376">
        <v>44927</v>
      </c>
    </row>
    <row r="996" spans="1:16" ht="60" hidden="1">
      <c r="A996" s="112" t="s">
        <v>1489</v>
      </c>
      <c r="B996" s="112" t="s">
        <v>1489</v>
      </c>
      <c r="C996" s="21" t="s">
        <v>3728</v>
      </c>
      <c r="D996" s="52">
        <v>24287</v>
      </c>
      <c r="E996" s="61" t="s">
        <v>425</v>
      </c>
      <c r="F996" s="21" t="s">
        <v>3729</v>
      </c>
      <c r="G996" s="120" t="s">
        <v>61</v>
      </c>
      <c r="H996" s="102" t="s">
        <v>3730</v>
      </c>
      <c r="I996" s="341">
        <v>4800</v>
      </c>
      <c r="J996" s="28" t="s">
        <v>62</v>
      </c>
      <c r="K996" s="28" t="s">
        <v>79</v>
      </c>
      <c r="L996" s="164" t="s">
        <v>3818</v>
      </c>
      <c r="M996" s="28" t="s">
        <v>67</v>
      </c>
      <c r="N996" s="27">
        <v>6400</v>
      </c>
      <c r="O996" s="28" t="s">
        <v>1197</v>
      </c>
      <c r="P996" s="376">
        <v>44927</v>
      </c>
    </row>
    <row r="997" spans="1:16" ht="60" hidden="1">
      <c r="A997" s="112" t="s">
        <v>1836</v>
      </c>
      <c r="B997" s="112" t="s">
        <v>1836</v>
      </c>
      <c r="C997" s="57" t="s">
        <v>3728</v>
      </c>
      <c r="D997" s="52">
        <v>24287</v>
      </c>
      <c r="E997" s="61" t="s">
        <v>425</v>
      </c>
      <c r="F997" s="21" t="s">
        <v>3729</v>
      </c>
      <c r="G997" s="120" t="s">
        <v>61</v>
      </c>
      <c r="H997" s="102" t="s">
        <v>3730</v>
      </c>
      <c r="I997" s="341">
        <v>12560</v>
      </c>
      <c r="J997" s="28" t="s">
        <v>62</v>
      </c>
      <c r="K997" s="28" t="s">
        <v>79</v>
      </c>
      <c r="L997" s="164" t="s">
        <v>3819</v>
      </c>
      <c r="M997" s="28" t="s">
        <v>67</v>
      </c>
      <c r="N997" s="27">
        <v>11720</v>
      </c>
      <c r="O997" s="28" t="s">
        <v>1197</v>
      </c>
      <c r="P997" s="376">
        <v>44927</v>
      </c>
    </row>
    <row r="998" spans="1:16" ht="45.75">
      <c r="A998" s="112" t="s">
        <v>1198</v>
      </c>
      <c r="B998" s="169" t="s">
        <v>537</v>
      </c>
      <c r="C998" s="120" t="s">
        <v>3728</v>
      </c>
      <c r="D998" s="120">
        <v>24287</v>
      </c>
      <c r="E998" s="61" t="s">
        <v>425</v>
      </c>
      <c r="F998" s="120" t="s">
        <v>3729</v>
      </c>
      <c r="G998" s="120" t="s">
        <v>61</v>
      </c>
      <c r="H998" s="102" t="s">
        <v>3730</v>
      </c>
      <c r="I998" s="326">
        <v>29700</v>
      </c>
      <c r="J998" s="173" t="s">
        <v>57</v>
      </c>
      <c r="K998" s="173" t="s">
        <v>79</v>
      </c>
      <c r="L998" s="164" t="s">
        <v>3820</v>
      </c>
      <c r="M998" s="28" t="s">
        <v>67</v>
      </c>
      <c r="N998" s="27">
        <v>32988</v>
      </c>
      <c r="O998" s="28" t="s">
        <v>1197</v>
      </c>
      <c r="P998" s="376">
        <v>44927</v>
      </c>
    </row>
    <row r="999" spans="1:16" ht="60" hidden="1">
      <c r="A999" s="112" t="s">
        <v>1198</v>
      </c>
      <c r="B999" s="169" t="s">
        <v>1381</v>
      </c>
      <c r="C999" s="120" t="s">
        <v>3728</v>
      </c>
      <c r="D999" s="120">
        <v>24287</v>
      </c>
      <c r="E999" s="61" t="s">
        <v>425</v>
      </c>
      <c r="F999" s="120" t="s">
        <v>3729</v>
      </c>
      <c r="G999" s="120" t="s">
        <v>61</v>
      </c>
      <c r="H999" s="102" t="s">
        <v>3730</v>
      </c>
      <c r="I999" s="326">
        <v>29700</v>
      </c>
      <c r="J999" s="28" t="s">
        <v>62</v>
      </c>
      <c r="K999" s="173" t="s">
        <v>79</v>
      </c>
      <c r="L999" s="164" t="s">
        <v>3821</v>
      </c>
      <c r="M999" s="28" t="s">
        <v>67</v>
      </c>
      <c r="N999" s="27">
        <v>43200</v>
      </c>
      <c r="O999" s="28" t="s">
        <v>1197</v>
      </c>
      <c r="P999" s="376">
        <v>44927</v>
      </c>
    </row>
    <row r="1000" spans="1:16" ht="60" hidden="1">
      <c r="A1000" s="112" t="s">
        <v>1477</v>
      </c>
      <c r="B1000" s="112" t="s">
        <v>1477</v>
      </c>
      <c r="C1000" s="120" t="s">
        <v>3728</v>
      </c>
      <c r="D1000" s="21" t="s">
        <v>3758</v>
      </c>
      <c r="E1000" s="61" t="s">
        <v>425</v>
      </c>
      <c r="F1000" s="120" t="s">
        <v>3729</v>
      </c>
      <c r="G1000" s="120" t="s">
        <v>61</v>
      </c>
      <c r="H1000" s="112" t="s">
        <v>3730</v>
      </c>
      <c r="I1000" s="342">
        <v>9350</v>
      </c>
      <c r="J1000" s="28" t="s">
        <v>62</v>
      </c>
      <c r="K1000" s="173" t="s">
        <v>79</v>
      </c>
      <c r="L1000" s="173" t="s">
        <v>3822</v>
      </c>
      <c r="M1000" s="28" t="s">
        <v>67</v>
      </c>
      <c r="N1000" s="27">
        <v>9350</v>
      </c>
      <c r="O1000" s="28" t="s">
        <v>1197</v>
      </c>
      <c r="P1000" s="376">
        <v>44927</v>
      </c>
    </row>
    <row r="1001" spans="1:16" ht="60" hidden="1">
      <c r="A1001" s="112" t="s">
        <v>1202</v>
      </c>
      <c r="B1001" s="112" t="s">
        <v>1202</v>
      </c>
      <c r="C1001" s="100" t="s">
        <v>3728</v>
      </c>
      <c r="D1001" s="100">
        <v>24287</v>
      </c>
      <c r="E1001" s="61" t="s">
        <v>425</v>
      </c>
      <c r="F1001" s="100" t="s">
        <v>3729</v>
      </c>
      <c r="G1001" s="120" t="s">
        <v>61</v>
      </c>
      <c r="H1001" s="102" t="s">
        <v>3730</v>
      </c>
      <c r="I1001" s="326">
        <v>90000</v>
      </c>
      <c r="J1001" s="28" t="s">
        <v>57</v>
      </c>
      <c r="K1001" s="28" t="s">
        <v>79</v>
      </c>
      <c r="L1001" s="164" t="s">
        <v>3823</v>
      </c>
      <c r="M1001" s="28" t="s">
        <v>67</v>
      </c>
      <c r="N1001" s="27">
        <v>73500</v>
      </c>
      <c r="O1001" s="28" t="s">
        <v>1197</v>
      </c>
      <c r="P1001" s="376">
        <v>44927</v>
      </c>
    </row>
    <row r="1002" spans="1:16" ht="60" hidden="1">
      <c r="A1002" s="112" t="s">
        <v>1202</v>
      </c>
      <c r="B1002" s="112" t="s">
        <v>1202</v>
      </c>
      <c r="C1002" s="120" t="s">
        <v>3824</v>
      </c>
      <c r="D1002" s="120">
        <v>20869</v>
      </c>
      <c r="E1002" s="61" t="s">
        <v>369</v>
      </c>
      <c r="F1002" s="120" t="s">
        <v>3825</v>
      </c>
      <c r="G1002" s="120" t="s">
        <v>107</v>
      </c>
      <c r="H1002" s="102">
        <v>5</v>
      </c>
      <c r="I1002" s="326">
        <v>3364</v>
      </c>
      <c r="J1002" s="173" t="s">
        <v>62</v>
      </c>
      <c r="K1002" s="173" t="s">
        <v>79</v>
      </c>
      <c r="L1002" s="164" t="s">
        <v>152</v>
      </c>
      <c r="M1002" s="28" t="s">
        <v>153</v>
      </c>
      <c r="N1002" s="27"/>
      <c r="O1002" s="28" t="s">
        <v>1197</v>
      </c>
      <c r="P1002" s="376">
        <v>44927</v>
      </c>
    </row>
    <row r="1003" spans="1:16" ht="60" hidden="1">
      <c r="A1003" s="112" t="s">
        <v>1202</v>
      </c>
      <c r="B1003" s="112" t="s">
        <v>1202</v>
      </c>
      <c r="C1003" s="100" t="s">
        <v>3826</v>
      </c>
      <c r="D1003" s="100">
        <v>19631</v>
      </c>
      <c r="E1003" s="61" t="s">
        <v>54</v>
      </c>
      <c r="F1003" s="100" t="s">
        <v>2418</v>
      </c>
      <c r="G1003" s="120" t="s">
        <v>61</v>
      </c>
      <c r="H1003" s="102">
        <v>1</v>
      </c>
      <c r="I1003" s="326">
        <v>60000</v>
      </c>
      <c r="J1003" s="28" t="s">
        <v>62</v>
      </c>
      <c r="K1003" s="28" t="s">
        <v>63</v>
      </c>
      <c r="L1003" s="164" t="s">
        <v>2493</v>
      </c>
      <c r="M1003" s="28" t="s">
        <v>67</v>
      </c>
      <c r="N1003" s="27">
        <v>17000</v>
      </c>
      <c r="O1003" s="28" t="s">
        <v>1197</v>
      </c>
      <c r="P1003" s="376">
        <v>44927</v>
      </c>
    </row>
    <row r="1004" spans="1:16" ht="105" hidden="1">
      <c r="A1004" s="112" t="s">
        <v>1202</v>
      </c>
      <c r="B1004" s="112" t="s">
        <v>1202</v>
      </c>
      <c r="C1004" s="100" t="s">
        <v>3827</v>
      </c>
      <c r="D1004" s="100"/>
      <c r="E1004" s="61" t="s">
        <v>54</v>
      </c>
      <c r="F1004" s="100" t="s">
        <v>3828</v>
      </c>
      <c r="G1004" s="120" t="s">
        <v>61</v>
      </c>
      <c r="H1004" s="102">
        <v>7</v>
      </c>
      <c r="I1004" s="326">
        <v>3115</v>
      </c>
      <c r="J1004" s="28" t="s">
        <v>57</v>
      </c>
      <c r="K1004" s="28" t="s">
        <v>79</v>
      </c>
      <c r="L1004" s="164" t="s">
        <v>3829</v>
      </c>
      <c r="M1004" s="28" t="s">
        <v>67</v>
      </c>
      <c r="N1004" s="27">
        <v>3115</v>
      </c>
      <c r="O1004" s="28" t="s">
        <v>1197</v>
      </c>
      <c r="P1004" s="376">
        <v>44927</v>
      </c>
    </row>
    <row r="1005" spans="1:16" ht="135" hidden="1">
      <c r="A1005" s="112" t="s">
        <v>1651</v>
      </c>
      <c r="B1005" s="112" t="s">
        <v>1651</v>
      </c>
      <c r="C1005" s="100" t="s">
        <v>3830</v>
      </c>
      <c r="D1005" s="100"/>
      <c r="E1005" s="61" t="s">
        <v>54</v>
      </c>
      <c r="F1005" s="100" t="s">
        <v>3831</v>
      </c>
      <c r="G1005" s="120" t="s">
        <v>61</v>
      </c>
      <c r="H1005" s="102">
        <v>2</v>
      </c>
      <c r="I1005" s="326">
        <v>24649.06</v>
      </c>
      <c r="J1005" s="28" t="s">
        <v>62</v>
      </c>
      <c r="K1005" s="28" t="s">
        <v>63</v>
      </c>
      <c r="L1005" s="164" t="s">
        <v>3832</v>
      </c>
      <c r="M1005" s="28" t="s">
        <v>67</v>
      </c>
      <c r="N1005" s="27">
        <v>24649.06</v>
      </c>
      <c r="O1005" s="28" t="s">
        <v>1197</v>
      </c>
      <c r="P1005" s="376">
        <v>44927</v>
      </c>
    </row>
    <row r="1006" spans="1:16" ht="75" hidden="1">
      <c r="A1006" s="112" t="s">
        <v>1202</v>
      </c>
      <c r="B1006" s="112" t="s">
        <v>1202</v>
      </c>
      <c r="C1006" s="100" t="s">
        <v>3833</v>
      </c>
      <c r="D1006" s="100">
        <v>20060</v>
      </c>
      <c r="E1006" s="61" t="s">
        <v>54</v>
      </c>
      <c r="F1006" s="100" t="s">
        <v>136</v>
      </c>
      <c r="G1006" s="120" t="s">
        <v>61</v>
      </c>
      <c r="H1006" s="102">
        <v>1</v>
      </c>
      <c r="I1006" s="326">
        <v>50000</v>
      </c>
      <c r="J1006" s="28" t="s">
        <v>62</v>
      </c>
      <c r="K1006" s="28" t="s">
        <v>63</v>
      </c>
      <c r="L1006" s="164" t="s">
        <v>152</v>
      </c>
      <c r="M1006" s="28" t="s">
        <v>153</v>
      </c>
      <c r="N1006" s="27"/>
      <c r="O1006" s="28" t="s">
        <v>1197</v>
      </c>
      <c r="P1006" s="376">
        <v>44927</v>
      </c>
    </row>
    <row r="1007" spans="1:16" ht="60" hidden="1">
      <c r="A1007" s="112" t="s">
        <v>1202</v>
      </c>
      <c r="B1007" s="112" t="s">
        <v>1202</v>
      </c>
      <c r="C1007" s="100" t="s">
        <v>3834</v>
      </c>
      <c r="D1007" s="100">
        <v>20060</v>
      </c>
      <c r="E1007" s="61" t="s">
        <v>54</v>
      </c>
      <c r="F1007" s="100" t="s">
        <v>3835</v>
      </c>
      <c r="G1007" s="120" t="s">
        <v>61</v>
      </c>
      <c r="H1007" s="102">
        <v>1</v>
      </c>
      <c r="I1007" s="326">
        <v>18000</v>
      </c>
      <c r="J1007" s="28" t="s">
        <v>62</v>
      </c>
      <c r="K1007" s="28" t="s">
        <v>63</v>
      </c>
      <c r="L1007" s="164" t="s">
        <v>152</v>
      </c>
      <c r="M1007" s="28" t="s">
        <v>153</v>
      </c>
      <c r="N1007" s="27"/>
      <c r="O1007" s="28" t="s">
        <v>1197</v>
      </c>
      <c r="P1007" s="376">
        <v>44927</v>
      </c>
    </row>
    <row r="1008" spans="1:16" ht="60" hidden="1">
      <c r="A1008" s="112" t="s">
        <v>1651</v>
      </c>
      <c r="B1008" s="112" t="s">
        <v>1651</v>
      </c>
      <c r="C1008" s="100" t="s">
        <v>3836</v>
      </c>
      <c r="D1008" s="100">
        <v>3697</v>
      </c>
      <c r="E1008" s="61" t="s">
        <v>425</v>
      </c>
      <c r="F1008" s="100" t="s">
        <v>1216</v>
      </c>
      <c r="G1008" s="120" t="s">
        <v>61</v>
      </c>
      <c r="H1008" s="102">
        <v>525</v>
      </c>
      <c r="I1008" s="350" t="s">
        <v>3837</v>
      </c>
      <c r="J1008" s="28" t="s">
        <v>62</v>
      </c>
      <c r="K1008" s="28" t="s">
        <v>63</v>
      </c>
      <c r="L1008" s="164" t="s">
        <v>3838</v>
      </c>
      <c r="M1008" s="28" t="s">
        <v>67</v>
      </c>
      <c r="N1008" s="27">
        <v>21997.5</v>
      </c>
      <c r="O1008" s="28" t="s">
        <v>1197</v>
      </c>
      <c r="P1008" s="376">
        <v>44927</v>
      </c>
    </row>
    <row r="1009" spans="1:16" ht="60" hidden="1">
      <c r="A1009" s="112" t="s">
        <v>1385</v>
      </c>
      <c r="B1009" s="169" t="s">
        <v>1385</v>
      </c>
      <c r="C1009" s="100" t="s">
        <v>3836</v>
      </c>
      <c r="D1009" s="100">
        <v>3697</v>
      </c>
      <c r="E1009" s="61" t="s">
        <v>425</v>
      </c>
      <c r="F1009" s="100" t="s">
        <v>1216</v>
      </c>
      <c r="G1009" s="120" t="s">
        <v>61</v>
      </c>
      <c r="H1009" s="102">
        <v>94</v>
      </c>
      <c r="I1009" s="326">
        <v>15236</v>
      </c>
      <c r="J1009" s="28" t="s">
        <v>62</v>
      </c>
      <c r="K1009" s="28" t="s">
        <v>63</v>
      </c>
      <c r="L1009" s="164" t="s">
        <v>3839</v>
      </c>
      <c r="M1009" s="28" t="s">
        <v>67</v>
      </c>
      <c r="N1009" s="27">
        <v>4450.99</v>
      </c>
      <c r="O1009" s="28" t="s">
        <v>1197</v>
      </c>
      <c r="P1009" s="376">
        <v>44927</v>
      </c>
    </row>
    <row r="1010" spans="1:16" ht="120" hidden="1">
      <c r="A1010" s="112" t="s">
        <v>1391</v>
      </c>
      <c r="B1010" s="169" t="s">
        <v>1391</v>
      </c>
      <c r="C1010" s="100" t="s">
        <v>3836</v>
      </c>
      <c r="D1010" s="100">
        <v>3697</v>
      </c>
      <c r="E1010" s="61" t="s">
        <v>425</v>
      </c>
      <c r="F1010" s="100" t="s">
        <v>1216</v>
      </c>
      <c r="G1010" s="120" t="s">
        <v>61</v>
      </c>
      <c r="H1010" s="102">
        <v>146</v>
      </c>
      <c r="I1010" s="326">
        <v>2125</v>
      </c>
      <c r="J1010" s="28" t="s">
        <v>62</v>
      </c>
      <c r="K1010" s="28" t="s">
        <v>63</v>
      </c>
      <c r="L1010" s="164" t="s">
        <v>3840</v>
      </c>
      <c r="M1010" s="28" t="s">
        <v>67</v>
      </c>
      <c r="N1010" s="27">
        <v>17063</v>
      </c>
      <c r="O1010" s="28" t="s">
        <v>1197</v>
      </c>
      <c r="P1010" s="376">
        <v>44927</v>
      </c>
    </row>
    <row r="1011" spans="1:16" ht="60" hidden="1">
      <c r="A1011" s="112" t="s">
        <v>1394</v>
      </c>
      <c r="B1011" s="169" t="s">
        <v>1394</v>
      </c>
      <c r="C1011" s="100" t="s">
        <v>3836</v>
      </c>
      <c r="D1011" s="100">
        <v>3697</v>
      </c>
      <c r="E1011" s="61" t="s">
        <v>425</v>
      </c>
      <c r="F1011" s="100" t="s">
        <v>1216</v>
      </c>
      <c r="G1011" s="120" t="s">
        <v>61</v>
      </c>
      <c r="H1011" s="102">
        <v>162</v>
      </c>
      <c r="I1011" s="326">
        <v>3132</v>
      </c>
      <c r="J1011" s="28" t="s">
        <v>62</v>
      </c>
      <c r="K1011" s="28" t="s">
        <v>63</v>
      </c>
      <c r="L1011" s="164" t="s">
        <v>152</v>
      </c>
      <c r="M1011" s="28" t="s">
        <v>153</v>
      </c>
      <c r="N1011" s="27"/>
      <c r="O1011" s="28" t="s">
        <v>1197</v>
      </c>
      <c r="P1011" s="376">
        <v>44927</v>
      </c>
    </row>
    <row r="1012" spans="1:16" ht="270" hidden="1">
      <c r="A1012" s="112" t="s">
        <v>2288</v>
      </c>
      <c r="B1012" s="112" t="s">
        <v>2288</v>
      </c>
      <c r="C1012" s="100" t="s">
        <v>3836</v>
      </c>
      <c r="D1012" s="100">
        <v>3697</v>
      </c>
      <c r="E1012" s="61" t="s">
        <v>425</v>
      </c>
      <c r="F1012" s="100" t="s">
        <v>1216</v>
      </c>
      <c r="G1012" s="120" t="s">
        <v>61</v>
      </c>
      <c r="H1012" s="102">
        <v>510</v>
      </c>
      <c r="I1012" s="326">
        <v>13346</v>
      </c>
      <c r="J1012" s="28" t="s">
        <v>62</v>
      </c>
      <c r="K1012" s="28" t="s">
        <v>63</v>
      </c>
      <c r="L1012" s="164" t="s">
        <v>3841</v>
      </c>
      <c r="M1012" s="28" t="s">
        <v>67</v>
      </c>
      <c r="N1012" s="27">
        <v>36783.1</v>
      </c>
      <c r="O1012" s="28" t="s">
        <v>1197</v>
      </c>
      <c r="P1012" s="376">
        <v>44927</v>
      </c>
    </row>
    <row r="1013" spans="1:16" ht="60" hidden="1">
      <c r="A1013" s="112" t="s">
        <v>3619</v>
      </c>
      <c r="B1013" s="112" t="s">
        <v>3619</v>
      </c>
      <c r="C1013" s="100" t="s">
        <v>3836</v>
      </c>
      <c r="D1013" s="100">
        <v>3697</v>
      </c>
      <c r="E1013" s="61" t="s">
        <v>425</v>
      </c>
      <c r="F1013" s="100" t="s">
        <v>1216</v>
      </c>
      <c r="G1013" s="120" t="s">
        <v>61</v>
      </c>
      <c r="H1013" s="102">
        <v>105</v>
      </c>
      <c r="I1013" s="326">
        <v>3300.15</v>
      </c>
      <c r="J1013" s="28" t="s">
        <v>62</v>
      </c>
      <c r="K1013" s="28" t="s">
        <v>63</v>
      </c>
      <c r="L1013" s="164" t="s">
        <v>3842</v>
      </c>
      <c r="M1013" s="28" t="s">
        <v>67</v>
      </c>
      <c r="N1013" s="27">
        <v>300</v>
      </c>
      <c r="O1013" s="28" t="s">
        <v>1197</v>
      </c>
      <c r="P1013" s="376">
        <v>44927</v>
      </c>
    </row>
    <row r="1014" spans="1:16" ht="165" hidden="1">
      <c r="A1014" s="112" t="s">
        <v>1948</v>
      </c>
      <c r="B1014" s="112" t="s">
        <v>1948</v>
      </c>
      <c r="C1014" s="103" t="s">
        <v>3836</v>
      </c>
      <c r="D1014" s="100">
        <v>3697</v>
      </c>
      <c r="E1014" s="61" t="s">
        <v>425</v>
      </c>
      <c r="F1014" s="100" t="s">
        <v>1216</v>
      </c>
      <c r="G1014" s="120" t="s">
        <v>61</v>
      </c>
      <c r="H1014" s="102" t="s">
        <v>3843</v>
      </c>
      <c r="I1014" s="326">
        <v>2332.5</v>
      </c>
      <c r="J1014" s="28" t="s">
        <v>62</v>
      </c>
      <c r="K1014" s="28" t="s">
        <v>63</v>
      </c>
      <c r="L1014" s="164" t="s">
        <v>3844</v>
      </c>
      <c r="M1014" s="28" t="s">
        <v>67</v>
      </c>
      <c r="N1014" s="27">
        <v>11983.51</v>
      </c>
      <c r="O1014" s="28" t="s">
        <v>1197</v>
      </c>
      <c r="P1014" s="376">
        <v>44927</v>
      </c>
    </row>
    <row r="1015" spans="1:16" ht="90" hidden="1">
      <c r="A1015" s="112" t="s">
        <v>1511</v>
      </c>
      <c r="B1015" s="112" t="s">
        <v>1511</v>
      </c>
      <c r="C1015" s="100" t="s">
        <v>3836</v>
      </c>
      <c r="D1015" s="100">
        <v>3697</v>
      </c>
      <c r="E1015" s="61" t="s">
        <v>425</v>
      </c>
      <c r="F1015" s="100" t="s">
        <v>1216</v>
      </c>
      <c r="G1015" s="120" t="s">
        <v>61</v>
      </c>
      <c r="H1015" s="102">
        <v>367</v>
      </c>
      <c r="I1015" s="326">
        <v>2928</v>
      </c>
      <c r="J1015" s="28" t="s">
        <v>62</v>
      </c>
      <c r="K1015" s="28" t="s">
        <v>63</v>
      </c>
      <c r="L1015" s="164" t="s">
        <v>3845</v>
      </c>
      <c r="M1015" s="28" t="s">
        <v>67</v>
      </c>
      <c r="N1015" s="27">
        <v>15967.6</v>
      </c>
      <c r="O1015" s="28" t="s">
        <v>1197</v>
      </c>
      <c r="P1015" s="376">
        <v>44927</v>
      </c>
    </row>
    <row r="1016" spans="1:16" ht="90" hidden="1">
      <c r="A1016" s="112" t="s">
        <v>3226</v>
      </c>
      <c r="B1016" s="112" t="s">
        <v>3226</v>
      </c>
      <c r="C1016" s="100" t="s">
        <v>3836</v>
      </c>
      <c r="D1016" s="100">
        <v>3697</v>
      </c>
      <c r="E1016" s="61" t="s">
        <v>425</v>
      </c>
      <c r="F1016" s="100" t="s">
        <v>1216</v>
      </c>
      <c r="G1016" s="120" t="s">
        <v>61</v>
      </c>
      <c r="H1016" s="102">
        <v>974</v>
      </c>
      <c r="I1016" s="326">
        <v>19630.099999999999</v>
      </c>
      <c r="J1016" s="28" t="s">
        <v>62</v>
      </c>
      <c r="K1016" s="28" t="s">
        <v>63</v>
      </c>
      <c r="L1016" s="164" t="s">
        <v>3846</v>
      </c>
      <c r="M1016" s="28" t="s">
        <v>67</v>
      </c>
      <c r="N1016" s="27">
        <v>10290.1</v>
      </c>
      <c r="O1016" s="28" t="s">
        <v>1197</v>
      </c>
      <c r="P1016" s="376">
        <v>44927</v>
      </c>
    </row>
    <row r="1017" spans="1:16" ht="390" hidden="1">
      <c r="A1017" s="112" t="s">
        <v>1618</v>
      </c>
      <c r="B1017" s="112" t="s">
        <v>1618</v>
      </c>
      <c r="C1017" s="100" t="s">
        <v>3836</v>
      </c>
      <c r="D1017" s="100">
        <v>3697</v>
      </c>
      <c r="E1017" s="61" t="s">
        <v>425</v>
      </c>
      <c r="F1017" s="100" t="s">
        <v>1216</v>
      </c>
      <c r="G1017" s="120" t="s">
        <v>61</v>
      </c>
      <c r="H1017" s="102">
        <v>621</v>
      </c>
      <c r="I1017" s="326">
        <v>16687.3</v>
      </c>
      <c r="J1017" s="28" t="s">
        <v>62</v>
      </c>
      <c r="K1017" s="28" t="s">
        <v>63</v>
      </c>
      <c r="L1017" s="164" t="s">
        <v>3847</v>
      </c>
      <c r="M1017" s="28" t="s">
        <v>67</v>
      </c>
      <c r="N1017" s="27">
        <v>19392.169999999998</v>
      </c>
      <c r="O1017" s="28" t="s">
        <v>1197</v>
      </c>
      <c r="P1017" s="376">
        <v>44927</v>
      </c>
    </row>
    <row r="1018" spans="1:16" ht="165" hidden="1">
      <c r="A1018" s="112" t="s">
        <v>1398</v>
      </c>
      <c r="B1018" s="169" t="s">
        <v>1398</v>
      </c>
      <c r="C1018" s="100" t="s">
        <v>3836</v>
      </c>
      <c r="D1018" s="100">
        <v>3697</v>
      </c>
      <c r="E1018" s="61" t="s">
        <v>425</v>
      </c>
      <c r="F1018" s="100" t="s">
        <v>1216</v>
      </c>
      <c r="G1018" s="120" t="s">
        <v>61</v>
      </c>
      <c r="H1018" s="102" t="s">
        <v>3848</v>
      </c>
      <c r="I1018" s="326">
        <v>4308</v>
      </c>
      <c r="J1018" s="28" t="s">
        <v>62</v>
      </c>
      <c r="K1018" s="28" t="s">
        <v>63</v>
      </c>
      <c r="L1018" s="164" t="s">
        <v>3849</v>
      </c>
      <c r="M1018" s="28" t="s">
        <v>67</v>
      </c>
      <c r="N1018" s="27">
        <v>12192</v>
      </c>
      <c r="O1018" s="28" t="s">
        <v>1197</v>
      </c>
      <c r="P1018" s="376">
        <v>44927</v>
      </c>
    </row>
    <row r="1019" spans="1:16" ht="195" hidden="1">
      <c r="A1019" s="112" t="s">
        <v>3692</v>
      </c>
      <c r="B1019" s="112" t="s">
        <v>3692</v>
      </c>
      <c r="C1019" s="100" t="s">
        <v>3836</v>
      </c>
      <c r="D1019" s="100">
        <v>3697</v>
      </c>
      <c r="E1019" s="61" t="s">
        <v>425</v>
      </c>
      <c r="F1019" s="100" t="s">
        <v>1216</v>
      </c>
      <c r="G1019" s="120" t="s">
        <v>61</v>
      </c>
      <c r="H1019" s="102">
        <v>645</v>
      </c>
      <c r="I1019" s="326">
        <v>13487.1</v>
      </c>
      <c r="J1019" s="28" t="s">
        <v>62</v>
      </c>
      <c r="K1019" s="28" t="s">
        <v>63</v>
      </c>
      <c r="L1019" s="164" t="s">
        <v>3850</v>
      </c>
      <c r="M1019" s="28" t="s">
        <v>67</v>
      </c>
      <c r="N1019" s="27">
        <v>27183.25</v>
      </c>
      <c r="O1019" s="28" t="s">
        <v>1197</v>
      </c>
      <c r="P1019" s="376">
        <v>44927</v>
      </c>
    </row>
    <row r="1020" spans="1:16" ht="195" hidden="1">
      <c r="A1020" s="112" t="s">
        <v>3626</v>
      </c>
      <c r="B1020" s="112" t="s">
        <v>3626</v>
      </c>
      <c r="C1020" s="100" t="s">
        <v>3836</v>
      </c>
      <c r="D1020" s="100">
        <v>3697</v>
      </c>
      <c r="E1020" s="61" t="s">
        <v>425</v>
      </c>
      <c r="F1020" s="100" t="s">
        <v>1216</v>
      </c>
      <c r="G1020" s="120" t="s">
        <v>61</v>
      </c>
      <c r="H1020" s="102">
        <v>524</v>
      </c>
      <c r="I1020" s="326">
        <v>13596</v>
      </c>
      <c r="J1020" s="28" t="s">
        <v>62</v>
      </c>
      <c r="K1020" s="28" t="s">
        <v>63</v>
      </c>
      <c r="L1020" s="164" t="s">
        <v>3851</v>
      </c>
      <c r="M1020" s="28" t="s">
        <v>67</v>
      </c>
      <c r="N1020" s="27">
        <v>19337.400000000001</v>
      </c>
      <c r="O1020" s="28" t="s">
        <v>1197</v>
      </c>
      <c r="P1020" s="376">
        <v>44927</v>
      </c>
    </row>
    <row r="1021" spans="1:16" ht="120" hidden="1">
      <c r="A1021" s="112" t="s">
        <v>1529</v>
      </c>
      <c r="B1021" s="112" t="s">
        <v>1529</v>
      </c>
      <c r="C1021" s="100" t="s">
        <v>3836</v>
      </c>
      <c r="D1021" s="100">
        <v>3697</v>
      </c>
      <c r="E1021" s="61" t="s">
        <v>425</v>
      </c>
      <c r="F1021" s="100" t="s">
        <v>1216</v>
      </c>
      <c r="G1021" s="120" t="s">
        <v>61</v>
      </c>
      <c r="H1021" s="102">
        <v>1214</v>
      </c>
      <c r="I1021" s="326">
        <v>34090.080000000002</v>
      </c>
      <c r="J1021" s="28" t="s">
        <v>62</v>
      </c>
      <c r="K1021" s="28" t="s">
        <v>63</v>
      </c>
      <c r="L1021" s="164" t="s">
        <v>3852</v>
      </c>
      <c r="M1021" s="28" t="s">
        <v>67</v>
      </c>
      <c r="N1021" s="27">
        <v>28628.3</v>
      </c>
      <c r="O1021" s="28" t="s">
        <v>1197</v>
      </c>
      <c r="P1021" s="376">
        <v>44927</v>
      </c>
    </row>
    <row r="1022" spans="1:16" ht="150" hidden="1">
      <c r="A1022" s="112" t="s">
        <v>2329</v>
      </c>
      <c r="B1022" s="112" t="s">
        <v>2329</v>
      </c>
      <c r="C1022" s="100" t="s">
        <v>3836</v>
      </c>
      <c r="D1022" s="100">
        <v>3697</v>
      </c>
      <c r="E1022" s="61" t="s">
        <v>425</v>
      </c>
      <c r="F1022" s="100" t="s">
        <v>1216</v>
      </c>
      <c r="G1022" s="120" t="s">
        <v>61</v>
      </c>
      <c r="H1022" s="102">
        <v>988</v>
      </c>
      <c r="I1022" s="326">
        <v>24842.5</v>
      </c>
      <c r="J1022" s="28" t="s">
        <v>62</v>
      </c>
      <c r="K1022" s="28" t="s">
        <v>63</v>
      </c>
      <c r="L1022" s="164" t="s">
        <v>3853</v>
      </c>
      <c r="M1022" s="28" t="s">
        <v>67</v>
      </c>
      <c r="N1022" s="27">
        <v>15625.3</v>
      </c>
      <c r="O1022" s="28" t="s">
        <v>1197</v>
      </c>
      <c r="P1022" s="376">
        <v>44927</v>
      </c>
    </row>
    <row r="1023" spans="1:16" ht="150" hidden="1">
      <c r="A1023" s="112" t="s">
        <v>1401</v>
      </c>
      <c r="B1023" s="169" t="s">
        <v>1401</v>
      </c>
      <c r="C1023" s="100" t="s">
        <v>3836</v>
      </c>
      <c r="D1023" s="100">
        <v>3697</v>
      </c>
      <c r="E1023" s="61" t="s">
        <v>425</v>
      </c>
      <c r="F1023" s="100" t="s">
        <v>1216</v>
      </c>
      <c r="G1023" s="120" t="s">
        <v>61</v>
      </c>
      <c r="H1023" s="102">
        <v>336</v>
      </c>
      <c r="I1023" s="326">
        <v>6750</v>
      </c>
      <c r="J1023" s="28" t="s">
        <v>62</v>
      </c>
      <c r="K1023" s="28" t="s">
        <v>63</v>
      </c>
      <c r="L1023" s="164" t="s">
        <v>3854</v>
      </c>
      <c r="M1023" s="28" t="s">
        <v>67</v>
      </c>
      <c r="N1023" s="27">
        <v>22837.8</v>
      </c>
      <c r="O1023" s="28" t="s">
        <v>1197</v>
      </c>
      <c r="P1023" s="376">
        <v>44927</v>
      </c>
    </row>
    <row r="1024" spans="1:16" ht="120" hidden="1">
      <c r="A1024" s="112" t="s">
        <v>1404</v>
      </c>
      <c r="B1024" s="169" t="s">
        <v>1404</v>
      </c>
      <c r="C1024" s="103" t="s">
        <v>3836</v>
      </c>
      <c r="D1024" s="104">
        <v>3697</v>
      </c>
      <c r="E1024" s="61" t="s">
        <v>425</v>
      </c>
      <c r="F1024" s="103" t="s">
        <v>1216</v>
      </c>
      <c r="G1024" s="120" t="s">
        <v>61</v>
      </c>
      <c r="H1024" s="105">
        <v>140</v>
      </c>
      <c r="I1024" s="340">
        <v>1131</v>
      </c>
      <c r="J1024" s="28" t="s">
        <v>62</v>
      </c>
      <c r="K1024" s="174" t="s">
        <v>63</v>
      </c>
      <c r="L1024" s="105" t="s">
        <v>3855</v>
      </c>
      <c r="M1024" s="28" t="s">
        <v>67</v>
      </c>
      <c r="N1024" s="27">
        <v>14324.4</v>
      </c>
      <c r="O1024" s="28" t="s">
        <v>1197</v>
      </c>
      <c r="P1024" s="376">
        <v>44927</v>
      </c>
    </row>
    <row r="1025" spans="1:16" ht="244.5" hidden="1">
      <c r="A1025" s="112" t="s">
        <v>3042</v>
      </c>
      <c r="B1025" s="112" t="s">
        <v>3042</v>
      </c>
      <c r="C1025" s="103" t="s">
        <v>3836</v>
      </c>
      <c r="D1025" s="104">
        <v>3697</v>
      </c>
      <c r="E1025" s="61" t="s">
        <v>425</v>
      </c>
      <c r="F1025" s="103" t="s">
        <v>1216</v>
      </c>
      <c r="G1025" s="120" t="s">
        <v>61</v>
      </c>
      <c r="H1025" s="105" t="s">
        <v>3856</v>
      </c>
      <c r="I1025" s="340">
        <v>1598</v>
      </c>
      <c r="J1025" s="28" t="s">
        <v>62</v>
      </c>
      <c r="K1025" s="174" t="s">
        <v>63</v>
      </c>
      <c r="L1025" s="105" t="s">
        <v>3857</v>
      </c>
      <c r="M1025" s="28" t="s">
        <v>67</v>
      </c>
      <c r="N1025" s="27">
        <v>50823</v>
      </c>
      <c r="O1025" s="28" t="s">
        <v>1197</v>
      </c>
      <c r="P1025" s="376">
        <v>44927</v>
      </c>
    </row>
    <row r="1026" spans="1:16" ht="255" hidden="1">
      <c r="A1026" s="112" t="s">
        <v>2045</v>
      </c>
      <c r="B1026" s="112" t="s">
        <v>2045</v>
      </c>
      <c r="C1026" s="100" t="s">
        <v>3836</v>
      </c>
      <c r="D1026" s="100">
        <v>3697</v>
      </c>
      <c r="E1026" s="61" t="s">
        <v>425</v>
      </c>
      <c r="F1026" s="100" t="s">
        <v>1216</v>
      </c>
      <c r="G1026" s="120" t="s">
        <v>61</v>
      </c>
      <c r="H1026" s="102" t="s">
        <v>3858</v>
      </c>
      <c r="I1026" s="326">
        <v>1598</v>
      </c>
      <c r="J1026" s="28" t="s">
        <v>62</v>
      </c>
      <c r="K1026" s="28" t="s">
        <v>63</v>
      </c>
      <c r="L1026" s="164" t="s">
        <v>3859</v>
      </c>
      <c r="M1026" s="28" t="s">
        <v>67</v>
      </c>
      <c r="N1026" s="27">
        <v>26169.95</v>
      </c>
      <c r="O1026" s="28" t="s">
        <v>1197</v>
      </c>
      <c r="P1026" s="376">
        <v>44927</v>
      </c>
    </row>
    <row r="1027" spans="1:16" ht="210" hidden="1">
      <c r="A1027" s="112" t="s">
        <v>1724</v>
      </c>
      <c r="B1027" s="112" t="s">
        <v>1724</v>
      </c>
      <c r="C1027" s="100" t="s">
        <v>3836</v>
      </c>
      <c r="D1027" s="100">
        <v>3697</v>
      </c>
      <c r="E1027" s="61" t="s">
        <v>425</v>
      </c>
      <c r="F1027" s="100" t="s">
        <v>1216</v>
      </c>
      <c r="G1027" s="120" t="s">
        <v>61</v>
      </c>
      <c r="H1027" s="102">
        <v>255</v>
      </c>
      <c r="I1027" s="326">
        <v>3968.15</v>
      </c>
      <c r="J1027" s="28" t="s">
        <v>62</v>
      </c>
      <c r="K1027" s="28" t="s">
        <v>63</v>
      </c>
      <c r="L1027" s="164" t="s">
        <v>3860</v>
      </c>
      <c r="M1027" s="28" t="s">
        <v>67</v>
      </c>
      <c r="N1027" s="27">
        <v>16383.55</v>
      </c>
      <c r="O1027" s="28" t="s">
        <v>1197</v>
      </c>
      <c r="P1027" s="376">
        <v>44927</v>
      </c>
    </row>
    <row r="1028" spans="1:16" ht="60" hidden="1">
      <c r="A1028" s="112" t="s">
        <v>2150</v>
      </c>
      <c r="B1028" s="112" t="s">
        <v>2150</v>
      </c>
      <c r="C1028" s="100" t="s">
        <v>3836</v>
      </c>
      <c r="D1028" s="100"/>
      <c r="E1028" s="61" t="s">
        <v>425</v>
      </c>
      <c r="F1028" s="100" t="s">
        <v>1216</v>
      </c>
      <c r="G1028" s="120" t="s">
        <v>61</v>
      </c>
      <c r="H1028" s="102">
        <v>42</v>
      </c>
      <c r="I1028" s="326">
        <v>798</v>
      </c>
      <c r="J1028" s="28" t="s">
        <v>62</v>
      </c>
      <c r="K1028" s="28" t="s">
        <v>63</v>
      </c>
      <c r="L1028" s="164" t="s">
        <v>3861</v>
      </c>
      <c r="M1028" s="28" t="s">
        <v>67</v>
      </c>
      <c r="N1028" s="27">
        <v>1530.9</v>
      </c>
      <c r="O1028" s="28" t="s">
        <v>1197</v>
      </c>
      <c r="P1028" s="376">
        <v>44927</v>
      </c>
    </row>
    <row r="1029" spans="1:16" ht="60" hidden="1">
      <c r="A1029" s="112" t="s">
        <v>2665</v>
      </c>
      <c r="B1029" s="112" t="s">
        <v>2665</v>
      </c>
      <c r="C1029" s="100" t="s">
        <v>3836</v>
      </c>
      <c r="D1029" s="100">
        <v>3697</v>
      </c>
      <c r="E1029" s="61" t="s">
        <v>425</v>
      </c>
      <c r="F1029" s="100" t="s">
        <v>1216</v>
      </c>
      <c r="G1029" s="120" t="s">
        <v>61</v>
      </c>
      <c r="H1029" s="102">
        <v>318</v>
      </c>
      <c r="I1029" s="326">
        <v>6717.3</v>
      </c>
      <c r="J1029" s="28" t="s">
        <v>62</v>
      </c>
      <c r="K1029" s="28" t="s">
        <v>63</v>
      </c>
      <c r="L1029" s="164" t="s">
        <v>3862</v>
      </c>
      <c r="M1029" s="28" t="s">
        <v>67</v>
      </c>
      <c r="N1029" s="27">
        <v>400.4</v>
      </c>
      <c r="O1029" s="28" t="s">
        <v>1197</v>
      </c>
      <c r="P1029" s="376">
        <v>44927</v>
      </c>
    </row>
    <row r="1030" spans="1:16" ht="285" hidden="1">
      <c r="A1030" s="112" t="s">
        <v>2267</v>
      </c>
      <c r="B1030" s="112" t="s">
        <v>2267</v>
      </c>
      <c r="C1030" s="100" t="s">
        <v>3836</v>
      </c>
      <c r="D1030" s="100">
        <v>3697</v>
      </c>
      <c r="E1030" s="61" t="s">
        <v>425</v>
      </c>
      <c r="F1030" s="100" t="s">
        <v>1216</v>
      </c>
      <c r="G1030" s="120" t="s">
        <v>61</v>
      </c>
      <c r="H1030" s="102" t="s">
        <v>3863</v>
      </c>
      <c r="I1030" s="326">
        <v>37332.199999999997</v>
      </c>
      <c r="J1030" s="28" t="s">
        <v>62</v>
      </c>
      <c r="K1030" s="28" t="s">
        <v>63</v>
      </c>
      <c r="L1030" s="164" t="s">
        <v>3864</v>
      </c>
      <c r="M1030" s="28" t="s">
        <v>67</v>
      </c>
      <c r="N1030" s="27">
        <v>25042.95</v>
      </c>
      <c r="O1030" s="28" t="s">
        <v>1197</v>
      </c>
      <c r="P1030" s="376">
        <v>44927</v>
      </c>
    </row>
    <row r="1031" spans="1:16" ht="120" hidden="1">
      <c r="A1031" s="112" t="s">
        <v>1407</v>
      </c>
      <c r="B1031" s="112" t="s">
        <v>1407</v>
      </c>
      <c r="C1031" s="103" t="s">
        <v>3836</v>
      </c>
      <c r="D1031" s="100">
        <v>3697</v>
      </c>
      <c r="E1031" s="61" t="s">
        <v>425</v>
      </c>
      <c r="F1031" s="100" t="s">
        <v>1216</v>
      </c>
      <c r="G1031" s="120" t="s">
        <v>61</v>
      </c>
      <c r="H1031" s="102">
        <v>364</v>
      </c>
      <c r="I1031" s="326">
        <v>6635.5</v>
      </c>
      <c r="J1031" s="28" t="s">
        <v>62</v>
      </c>
      <c r="K1031" s="28" t="s">
        <v>63</v>
      </c>
      <c r="L1031" s="164" t="s">
        <v>3865</v>
      </c>
      <c r="M1031" s="28" t="s">
        <v>67</v>
      </c>
      <c r="N1031" s="27">
        <v>8401</v>
      </c>
      <c r="O1031" s="28" t="s">
        <v>1197</v>
      </c>
      <c r="P1031" s="376">
        <v>44927</v>
      </c>
    </row>
    <row r="1032" spans="1:16" ht="255" hidden="1">
      <c r="A1032" s="112" t="s">
        <v>1660</v>
      </c>
      <c r="B1032" s="112" t="s">
        <v>1660</v>
      </c>
      <c r="C1032" s="100" t="s">
        <v>3836</v>
      </c>
      <c r="D1032" s="100">
        <v>3697</v>
      </c>
      <c r="E1032" s="61" t="s">
        <v>425</v>
      </c>
      <c r="F1032" s="100" t="s">
        <v>1216</v>
      </c>
      <c r="G1032" s="120" t="s">
        <v>61</v>
      </c>
      <c r="H1032" s="102">
        <v>633</v>
      </c>
      <c r="I1032" s="326">
        <v>17330</v>
      </c>
      <c r="J1032" s="28" t="s">
        <v>62</v>
      </c>
      <c r="K1032" s="28" t="s">
        <v>63</v>
      </c>
      <c r="L1032" s="164" t="s">
        <v>3866</v>
      </c>
      <c r="M1032" s="28" t="s">
        <v>67</v>
      </c>
      <c r="N1032" s="27">
        <v>35923</v>
      </c>
      <c r="O1032" s="28" t="s">
        <v>1197</v>
      </c>
      <c r="P1032" s="376">
        <v>44927</v>
      </c>
    </row>
    <row r="1033" spans="1:16" ht="60" hidden="1">
      <c r="A1033" s="112" t="s">
        <v>1410</v>
      </c>
      <c r="B1033" s="169" t="s">
        <v>1411</v>
      </c>
      <c r="C1033" s="100" t="s">
        <v>3836</v>
      </c>
      <c r="D1033" s="100">
        <v>3697</v>
      </c>
      <c r="E1033" s="61" t="s">
        <v>425</v>
      </c>
      <c r="F1033" s="100" t="s">
        <v>1216</v>
      </c>
      <c r="G1033" s="120" t="s">
        <v>61</v>
      </c>
      <c r="H1033" s="102">
        <v>50</v>
      </c>
      <c r="I1033" s="326">
        <v>1050</v>
      </c>
      <c r="J1033" s="28" t="s">
        <v>62</v>
      </c>
      <c r="K1033" s="28" t="s">
        <v>63</v>
      </c>
      <c r="L1033" s="164" t="s">
        <v>152</v>
      </c>
      <c r="M1033" s="28" t="s">
        <v>153</v>
      </c>
      <c r="N1033" s="27"/>
      <c r="O1033" s="28" t="s">
        <v>1197</v>
      </c>
      <c r="P1033" s="376">
        <v>44927</v>
      </c>
    </row>
    <row r="1034" spans="1:16" ht="300" hidden="1">
      <c r="A1034" s="112" t="s">
        <v>1944</v>
      </c>
      <c r="B1034" s="112" t="s">
        <v>1944</v>
      </c>
      <c r="C1034" s="100" t="s">
        <v>3836</v>
      </c>
      <c r="D1034" s="100">
        <v>3697</v>
      </c>
      <c r="E1034" s="61" t="s">
        <v>425</v>
      </c>
      <c r="F1034" s="100" t="s">
        <v>1216</v>
      </c>
      <c r="G1034" s="120" t="s">
        <v>61</v>
      </c>
      <c r="H1034" s="102">
        <v>837</v>
      </c>
      <c r="I1034" s="326">
        <v>19475.5</v>
      </c>
      <c r="J1034" s="28" t="s">
        <v>62</v>
      </c>
      <c r="K1034" s="28" t="s">
        <v>63</v>
      </c>
      <c r="L1034" s="164" t="s">
        <v>3867</v>
      </c>
      <c r="M1034" s="28" t="s">
        <v>67</v>
      </c>
      <c r="N1034" s="27">
        <v>37072.22</v>
      </c>
      <c r="O1034" s="28" t="s">
        <v>1197</v>
      </c>
      <c r="P1034" s="376">
        <v>44927</v>
      </c>
    </row>
    <row r="1035" spans="1:16" ht="60" hidden="1">
      <c r="A1035" s="112" t="s">
        <v>1594</v>
      </c>
      <c r="B1035" s="112" t="s">
        <v>1594</v>
      </c>
      <c r="C1035" s="100" t="s">
        <v>3836</v>
      </c>
      <c r="D1035" s="100">
        <v>3697</v>
      </c>
      <c r="E1035" s="61" t="s">
        <v>425</v>
      </c>
      <c r="F1035" s="100" t="s">
        <v>1216</v>
      </c>
      <c r="G1035" s="120" t="s">
        <v>61</v>
      </c>
      <c r="H1035" s="102">
        <v>157</v>
      </c>
      <c r="I1035" s="326">
        <v>3135.4</v>
      </c>
      <c r="J1035" s="28" t="s">
        <v>62</v>
      </c>
      <c r="K1035" s="28" t="s">
        <v>474</v>
      </c>
      <c r="L1035" s="164" t="s">
        <v>152</v>
      </c>
      <c r="M1035" s="28" t="s">
        <v>153</v>
      </c>
      <c r="N1035" s="27"/>
      <c r="O1035" s="28" t="s">
        <v>1197</v>
      </c>
      <c r="P1035" s="376">
        <v>44927</v>
      </c>
    </row>
    <row r="1036" spans="1:16" ht="150" hidden="1">
      <c r="A1036" s="112" t="s">
        <v>1414</v>
      </c>
      <c r="B1036" s="169" t="s">
        <v>1414</v>
      </c>
      <c r="C1036" s="100" t="s">
        <v>3836</v>
      </c>
      <c r="D1036" s="100">
        <v>3697</v>
      </c>
      <c r="E1036" s="61" t="s">
        <v>425</v>
      </c>
      <c r="F1036" s="100" t="s">
        <v>1216</v>
      </c>
      <c r="G1036" s="120" t="s">
        <v>61</v>
      </c>
      <c r="H1036" s="102">
        <v>316</v>
      </c>
      <c r="I1036" s="326">
        <v>6536.2</v>
      </c>
      <c r="J1036" s="28" t="s">
        <v>62</v>
      </c>
      <c r="K1036" s="28" t="s">
        <v>63</v>
      </c>
      <c r="L1036" s="164" t="s">
        <v>3868</v>
      </c>
      <c r="M1036" s="28" t="s">
        <v>67</v>
      </c>
      <c r="N1036" s="27">
        <v>9339.7000000000007</v>
      </c>
      <c r="O1036" s="28" t="s">
        <v>1197</v>
      </c>
      <c r="P1036" s="376">
        <v>44927</v>
      </c>
    </row>
    <row r="1037" spans="1:16" ht="60" hidden="1">
      <c r="A1037" s="112" t="s">
        <v>3869</v>
      </c>
      <c r="B1037" s="112" t="s">
        <v>3869</v>
      </c>
      <c r="C1037" s="120" t="s">
        <v>3836</v>
      </c>
      <c r="D1037" s="120">
        <v>3697</v>
      </c>
      <c r="E1037" s="61" t="s">
        <v>425</v>
      </c>
      <c r="F1037" s="120" t="s">
        <v>1216</v>
      </c>
      <c r="G1037" s="120" t="s">
        <v>61</v>
      </c>
      <c r="H1037" s="102">
        <v>510</v>
      </c>
      <c r="I1037" s="326">
        <v>3744</v>
      </c>
      <c r="J1037" s="28" t="s">
        <v>62</v>
      </c>
      <c r="K1037" s="173" t="s">
        <v>63</v>
      </c>
      <c r="L1037" s="173" t="s">
        <v>3870</v>
      </c>
      <c r="M1037" s="28" t="s">
        <v>67</v>
      </c>
      <c r="N1037" s="27">
        <v>5344</v>
      </c>
      <c r="O1037" s="28" t="s">
        <v>1197</v>
      </c>
      <c r="P1037" s="376">
        <v>44927</v>
      </c>
    </row>
    <row r="1038" spans="1:16" ht="225" hidden="1">
      <c r="A1038" s="112" t="s">
        <v>1577</v>
      </c>
      <c r="B1038" s="112" t="s">
        <v>1577</v>
      </c>
      <c r="C1038" s="100" t="s">
        <v>3836</v>
      </c>
      <c r="D1038" s="100">
        <v>3697</v>
      </c>
      <c r="E1038" s="61" t="s">
        <v>425</v>
      </c>
      <c r="F1038" s="100" t="s">
        <v>1216</v>
      </c>
      <c r="G1038" s="120" t="s">
        <v>61</v>
      </c>
      <c r="H1038" s="102">
        <v>676</v>
      </c>
      <c r="I1038" s="326">
        <v>15614.97</v>
      </c>
      <c r="J1038" s="28" t="s">
        <v>62</v>
      </c>
      <c r="K1038" s="28" t="s">
        <v>63</v>
      </c>
      <c r="L1038" s="164" t="s">
        <v>3871</v>
      </c>
      <c r="M1038" s="28" t="s">
        <v>67</v>
      </c>
      <c r="N1038" s="27">
        <v>22162.75</v>
      </c>
      <c r="O1038" s="28" t="s">
        <v>1197</v>
      </c>
      <c r="P1038" s="376">
        <v>44927</v>
      </c>
    </row>
    <row r="1039" spans="1:16" ht="120" hidden="1">
      <c r="A1039" s="112" t="s">
        <v>1417</v>
      </c>
      <c r="B1039" s="169" t="s">
        <v>1417</v>
      </c>
      <c r="C1039" s="120" t="s">
        <v>3836</v>
      </c>
      <c r="D1039" s="120">
        <v>3697</v>
      </c>
      <c r="E1039" s="61" t="s">
        <v>425</v>
      </c>
      <c r="F1039" s="120" t="s">
        <v>1216</v>
      </c>
      <c r="G1039" s="120" t="s">
        <v>61</v>
      </c>
      <c r="H1039" s="291">
        <v>223</v>
      </c>
      <c r="I1039" s="326">
        <v>5480.83</v>
      </c>
      <c r="J1039" s="28" t="s">
        <v>62</v>
      </c>
      <c r="K1039" s="173" t="s">
        <v>63</v>
      </c>
      <c r="L1039" s="164" t="s">
        <v>3872</v>
      </c>
      <c r="M1039" s="28" t="s">
        <v>67</v>
      </c>
      <c r="N1039" s="27">
        <v>10239.299999999999</v>
      </c>
      <c r="O1039" s="28" t="s">
        <v>1197</v>
      </c>
      <c r="P1039" s="376">
        <v>44927</v>
      </c>
    </row>
    <row r="1040" spans="1:16" ht="60" hidden="1">
      <c r="A1040" s="112" t="s">
        <v>1420</v>
      </c>
      <c r="B1040" s="169" t="s">
        <v>1420</v>
      </c>
      <c r="C1040" s="100" t="s">
        <v>3836</v>
      </c>
      <c r="D1040" s="100">
        <v>3697</v>
      </c>
      <c r="E1040" s="61" t="s">
        <v>425</v>
      </c>
      <c r="F1040" s="100" t="s">
        <v>1216</v>
      </c>
      <c r="G1040" s="120" t="s">
        <v>61</v>
      </c>
      <c r="H1040" s="102">
        <v>390</v>
      </c>
      <c r="I1040" s="326">
        <v>8927.9</v>
      </c>
      <c r="J1040" s="28" t="s">
        <v>62</v>
      </c>
      <c r="K1040" s="28" t="s">
        <v>63</v>
      </c>
      <c r="L1040" s="164" t="s">
        <v>3873</v>
      </c>
      <c r="M1040" s="28" t="s">
        <v>67</v>
      </c>
      <c r="N1040" s="27">
        <v>5691</v>
      </c>
      <c r="O1040" s="28" t="s">
        <v>1197</v>
      </c>
      <c r="P1040" s="376">
        <v>44927</v>
      </c>
    </row>
    <row r="1041" spans="1:16" ht="165" hidden="1">
      <c r="A1041" s="112" t="s">
        <v>2678</v>
      </c>
      <c r="B1041" s="112" t="s">
        <v>2678</v>
      </c>
      <c r="C1041" s="120" t="s">
        <v>3836</v>
      </c>
      <c r="D1041" s="120">
        <v>3697</v>
      </c>
      <c r="E1041" s="61" t="s">
        <v>425</v>
      </c>
      <c r="F1041" s="120" t="s">
        <v>1216</v>
      </c>
      <c r="G1041" s="120" t="s">
        <v>61</v>
      </c>
      <c r="H1041" s="102">
        <v>62</v>
      </c>
      <c r="I1041" s="326">
        <v>1199</v>
      </c>
      <c r="J1041" s="28" t="s">
        <v>62</v>
      </c>
      <c r="K1041" s="173" t="s">
        <v>63</v>
      </c>
      <c r="L1041" s="173" t="s">
        <v>3874</v>
      </c>
      <c r="M1041" s="28" t="s">
        <v>67</v>
      </c>
      <c r="N1041" s="27">
        <v>12932</v>
      </c>
      <c r="O1041" s="28" t="s">
        <v>1197</v>
      </c>
      <c r="P1041" s="376">
        <v>44927</v>
      </c>
    </row>
    <row r="1042" spans="1:16" ht="75" hidden="1">
      <c r="A1042" s="112" t="s">
        <v>1422</v>
      </c>
      <c r="B1042" s="169" t="s">
        <v>1422</v>
      </c>
      <c r="C1042" s="100" t="s">
        <v>3836</v>
      </c>
      <c r="D1042" s="100">
        <v>3697</v>
      </c>
      <c r="E1042" s="61" t="s">
        <v>425</v>
      </c>
      <c r="F1042" s="100" t="s">
        <v>1216</v>
      </c>
      <c r="G1042" s="120" t="s">
        <v>61</v>
      </c>
      <c r="H1042" s="102">
        <v>680</v>
      </c>
      <c r="I1042" s="326">
        <v>10288.799999999999</v>
      </c>
      <c r="J1042" s="28" t="s">
        <v>62</v>
      </c>
      <c r="K1042" s="28" t="s">
        <v>63</v>
      </c>
      <c r="L1042" s="164" t="s">
        <v>3875</v>
      </c>
      <c r="M1042" s="28" t="s">
        <v>67</v>
      </c>
      <c r="N1042" s="27">
        <v>5504</v>
      </c>
      <c r="O1042" s="28" t="s">
        <v>1197</v>
      </c>
      <c r="P1042" s="376">
        <v>44927</v>
      </c>
    </row>
    <row r="1043" spans="1:16" ht="60" hidden="1">
      <c r="A1043" s="112" t="s">
        <v>1425</v>
      </c>
      <c r="B1043" s="169" t="s">
        <v>1425</v>
      </c>
      <c r="C1043" s="120" t="s">
        <v>3836</v>
      </c>
      <c r="D1043" s="120">
        <v>3697</v>
      </c>
      <c r="E1043" s="61" t="s">
        <v>425</v>
      </c>
      <c r="F1043" s="120" t="s">
        <v>1216</v>
      </c>
      <c r="G1043" s="120" t="s">
        <v>61</v>
      </c>
      <c r="H1043" s="102" t="s">
        <v>3876</v>
      </c>
      <c r="I1043" s="326">
        <v>2231.4</v>
      </c>
      <c r="J1043" s="28" t="s">
        <v>62</v>
      </c>
      <c r="K1043" s="173" t="s">
        <v>63</v>
      </c>
      <c r="L1043" s="164" t="s">
        <v>3877</v>
      </c>
      <c r="M1043" s="28" t="s">
        <v>67</v>
      </c>
      <c r="N1043" s="27">
        <v>3736.92</v>
      </c>
      <c r="O1043" s="28" t="s">
        <v>1197</v>
      </c>
      <c r="P1043" s="376">
        <v>44927</v>
      </c>
    </row>
    <row r="1044" spans="1:16" ht="105" hidden="1">
      <c r="A1044" s="112" t="s">
        <v>2228</v>
      </c>
      <c r="B1044" s="112" t="s">
        <v>2228</v>
      </c>
      <c r="C1044" s="100" t="s">
        <v>3836</v>
      </c>
      <c r="D1044" s="100">
        <v>3697</v>
      </c>
      <c r="E1044" s="61" t="s">
        <v>425</v>
      </c>
      <c r="F1044" s="100" t="s">
        <v>1216</v>
      </c>
      <c r="G1044" s="120" t="s">
        <v>61</v>
      </c>
      <c r="H1044" s="102">
        <v>205</v>
      </c>
      <c r="I1044" s="326">
        <v>4893</v>
      </c>
      <c r="J1044" s="28" t="s">
        <v>62</v>
      </c>
      <c r="K1044" s="28" t="s">
        <v>63</v>
      </c>
      <c r="L1044" s="164" t="s">
        <v>3878</v>
      </c>
      <c r="M1044" s="28" t="s">
        <v>67</v>
      </c>
      <c r="N1044" s="27">
        <v>14360</v>
      </c>
      <c r="O1044" s="28" t="s">
        <v>1197</v>
      </c>
      <c r="P1044" s="376">
        <v>44927</v>
      </c>
    </row>
    <row r="1045" spans="1:16" ht="60" hidden="1">
      <c r="A1045" s="112" t="s">
        <v>1738</v>
      </c>
      <c r="B1045" s="112" t="s">
        <v>1738</v>
      </c>
      <c r="C1045" s="120" t="s">
        <v>3836</v>
      </c>
      <c r="D1045" s="120">
        <v>3697</v>
      </c>
      <c r="E1045" s="61" t="s">
        <v>425</v>
      </c>
      <c r="F1045" s="120" t="s">
        <v>1216</v>
      </c>
      <c r="G1045" s="120" t="s">
        <v>61</v>
      </c>
      <c r="H1045" s="102">
        <v>465</v>
      </c>
      <c r="I1045" s="326">
        <v>10722.3</v>
      </c>
      <c r="J1045" s="28" t="s">
        <v>62</v>
      </c>
      <c r="K1045" s="173" t="s">
        <v>63</v>
      </c>
      <c r="L1045" s="173" t="s">
        <v>3879</v>
      </c>
      <c r="M1045" s="28" t="s">
        <v>67</v>
      </c>
      <c r="N1045" s="27">
        <v>8730</v>
      </c>
      <c r="O1045" s="28" t="s">
        <v>1197</v>
      </c>
      <c r="P1045" s="376">
        <v>44927</v>
      </c>
    </row>
    <row r="1046" spans="1:16" ht="150" hidden="1">
      <c r="A1046" s="112" t="s">
        <v>3645</v>
      </c>
      <c r="B1046" s="112" t="s">
        <v>3645</v>
      </c>
      <c r="C1046" s="100" t="s">
        <v>3836</v>
      </c>
      <c r="D1046" s="100">
        <v>3697</v>
      </c>
      <c r="E1046" s="61" t="s">
        <v>425</v>
      </c>
      <c r="F1046" s="100" t="s">
        <v>1216</v>
      </c>
      <c r="G1046" s="120" t="s">
        <v>61</v>
      </c>
      <c r="H1046" s="102">
        <v>448</v>
      </c>
      <c r="I1046" s="326">
        <v>5839.6</v>
      </c>
      <c r="J1046" s="28" t="s">
        <v>62</v>
      </c>
      <c r="K1046" s="28" t="s">
        <v>63</v>
      </c>
      <c r="L1046" s="164" t="s">
        <v>3880</v>
      </c>
      <c r="M1046" s="28" t="s">
        <v>67</v>
      </c>
      <c r="N1046" s="27">
        <v>11309</v>
      </c>
      <c r="O1046" s="28" t="s">
        <v>1197</v>
      </c>
      <c r="P1046" s="376">
        <v>44927</v>
      </c>
    </row>
    <row r="1047" spans="1:16" ht="75" hidden="1">
      <c r="A1047" s="112" t="s">
        <v>2163</v>
      </c>
      <c r="B1047" s="112" t="s">
        <v>2163</v>
      </c>
      <c r="C1047" s="100" t="s">
        <v>3836</v>
      </c>
      <c r="D1047" s="100">
        <v>3697</v>
      </c>
      <c r="E1047" s="61" t="s">
        <v>425</v>
      </c>
      <c r="F1047" s="100" t="s">
        <v>1216</v>
      </c>
      <c r="G1047" s="120" t="s">
        <v>61</v>
      </c>
      <c r="H1047" s="102">
        <v>72</v>
      </c>
      <c r="I1047" s="326">
        <v>1698</v>
      </c>
      <c r="J1047" s="28" t="s">
        <v>62</v>
      </c>
      <c r="K1047" s="28" t="s">
        <v>63</v>
      </c>
      <c r="L1047" s="164" t="s">
        <v>3881</v>
      </c>
      <c r="M1047" s="28" t="s">
        <v>67</v>
      </c>
      <c r="N1047" s="27">
        <v>4583.7</v>
      </c>
      <c r="O1047" s="28" t="s">
        <v>1197</v>
      </c>
      <c r="P1047" s="376">
        <v>44927</v>
      </c>
    </row>
    <row r="1048" spans="1:16" ht="60" hidden="1">
      <c r="A1048" s="112" t="s">
        <v>1536</v>
      </c>
      <c r="B1048" s="112" t="s">
        <v>1536</v>
      </c>
      <c r="C1048" s="120" t="s">
        <v>3836</v>
      </c>
      <c r="D1048" s="120">
        <v>3697</v>
      </c>
      <c r="E1048" s="166" t="s">
        <v>425</v>
      </c>
      <c r="F1048" s="120" t="s">
        <v>1216</v>
      </c>
      <c r="G1048" s="120" t="s">
        <v>61</v>
      </c>
      <c r="H1048" s="102">
        <v>316</v>
      </c>
      <c r="I1048" s="326">
        <v>10176.5</v>
      </c>
      <c r="J1048" s="28" t="s">
        <v>62</v>
      </c>
      <c r="K1048" s="173" t="s">
        <v>63</v>
      </c>
      <c r="L1048" s="164" t="s">
        <v>152</v>
      </c>
      <c r="M1048" s="28" t="s">
        <v>153</v>
      </c>
      <c r="N1048" s="27"/>
      <c r="O1048" s="28" t="s">
        <v>1197</v>
      </c>
      <c r="P1048" s="376">
        <v>44927</v>
      </c>
    </row>
    <row r="1049" spans="1:16" ht="90" hidden="1">
      <c r="A1049" s="112" t="s">
        <v>1428</v>
      </c>
      <c r="B1049" s="169" t="s">
        <v>1428</v>
      </c>
      <c r="C1049" s="100" t="s">
        <v>3836</v>
      </c>
      <c r="D1049" s="100">
        <v>3697</v>
      </c>
      <c r="E1049" s="61" t="s">
        <v>425</v>
      </c>
      <c r="F1049" s="100" t="s">
        <v>1216</v>
      </c>
      <c r="G1049" s="120" t="s">
        <v>61</v>
      </c>
      <c r="H1049" s="102">
        <v>150</v>
      </c>
      <c r="I1049" s="326">
        <v>1250</v>
      </c>
      <c r="J1049" s="28" t="s">
        <v>62</v>
      </c>
      <c r="K1049" s="28" t="s">
        <v>63</v>
      </c>
      <c r="L1049" s="164" t="s">
        <v>3882</v>
      </c>
      <c r="M1049" s="28" t="s">
        <v>67</v>
      </c>
      <c r="N1049" s="27">
        <v>20307</v>
      </c>
      <c r="O1049" s="28" t="s">
        <v>1197</v>
      </c>
      <c r="P1049" s="376">
        <v>44927</v>
      </c>
    </row>
    <row r="1050" spans="1:16" ht="120" hidden="1">
      <c r="A1050" s="112" t="s">
        <v>1294</v>
      </c>
      <c r="B1050" s="169" t="s">
        <v>1294</v>
      </c>
      <c r="C1050" s="100" t="s">
        <v>3836</v>
      </c>
      <c r="D1050" s="100">
        <v>3697</v>
      </c>
      <c r="E1050" s="61" t="s">
        <v>425</v>
      </c>
      <c r="F1050" s="100" t="s">
        <v>1216</v>
      </c>
      <c r="G1050" s="120" t="s">
        <v>61</v>
      </c>
      <c r="H1050" s="102">
        <v>596</v>
      </c>
      <c r="I1050" s="326">
        <v>18799.3</v>
      </c>
      <c r="J1050" s="28" t="s">
        <v>62</v>
      </c>
      <c r="K1050" s="28" t="s">
        <v>63</v>
      </c>
      <c r="L1050" s="164" t="s">
        <v>3883</v>
      </c>
      <c r="M1050" s="28" t="s">
        <v>67</v>
      </c>
      <c r="N1050" s="27">
        <v>27942.5</v>
      </c>
      <c r="O1050" s="28" t="s">
        <v>1197</v>
      </c>
      <c r="P1050" s="376">
        <v>44927</v>
      </c>
    </row>
    <row r="1051" spans="1:16" ht="60" hidden="1">
      <c r="A1051" s="112" t="s">
        <v>1430</v>
      </c>
      <c r="B1051" s="169" t="s">
        <v>1430</v>
      </c>
      <c r="C1051" s="100" t="s">
        <v>3836</v>
      </c>
      <c r="D1051" s="100">
        <v>3697</v>
      </c>
      <c r="E1051" s="61" t="s">
        <v>425</v>
      </c>
      <c r="F1051" s="100" t="s">
        <v>1216</v>
      </c>
      <c r="G1051" s="120" t="s">
        <v>61</v>
      </c>
      <c r="H1051" s="102">
        <v>120</v>
      </c>
      <c r="I1051" s="326">
        <v>1355.3</v>
      </c>
      <c r="J1051" s="28" t="s">
        <v>62</v>
      </c>
      <c r="K1051" s="28" t="s">
        <v>63</v>
      </c>
      <c r="L1051" s="164" t="s">
        <v>3884</v>
      </c>
      <c r="M1051" s="28" t="s">
        <v>67</v>
      </c>
      <c r="N1051" s="27">
        <v>1590</v>
      </c>
      <c r="O1051" s="28" t="s">
        <v>1197</v>
      </c>
      <c r="P1051" s="376">
        <v>44927</v>
      </c>
    </row>
    <row r="1052" spans="1:16" ht="105" hidden="1">
      <c r="A1052" s="112" t="s">
        <v>1433</v>
      </c>
      <c r="B1052" s="169" t="s">
        <v>1433</v>
      </c>
      <c r="C1052" s="100" t="s">
        <v>3836</v>
      </c>
      <c r="D1052" s="100">
        <v>3697</v>
      </c>
      <c r="E1052" s="61" t="s">
        <v>425</v>
      </c>
      <c r="F1052" s="100" t="s">
        <v>1216</v>
      </c>
      <c r="G1052" s="120" t="s">
        <v>61</v>
      </c>
      <c r="H1052" s="102">
        <v>458</v>
      </c>
      <c r="I1052" s="326">
        <v>14133.58</v>
      </c>
      <c r="J1052" s="28" t="s">
        <v>62</v>
      </c>
      <c r="K1052" s="28" t="s">
        <v>63</v>
      </c>
      <c r="L1052" s="164" t="s">
        <v>3885</v>
      </c>
      <c r="M1052" s="28" t="s">
        <v>67</v>
      </c>
      <c r="N1052" s="27">
        <v>6112.14</v>
      </c>
      <c r="O1052" s="28" t="s">
        <v>1197</v>
      </c>
      <c r="P1052" s="376">
        <v>44927</v>
      </c>
    </row>
    <row r="1053" spans="1:16" ht="60" hidden="1">
      <c r="A1053" s="112" t="s">
        <v>3886</v>
      </c>
      <c r="B1053" s="112" t="s">
        <v>3886</v>
      </c>
      <c r="C1053" s="100" t="s">
        <v>3836</v>
      </c>
      <c r="D1053" s="100">
        <v>3697</v>
      </c>
      <c r="E1053" s="61" t="s">
        <v>425</v>
      </c>
      <c r="F1053" s="100" t="s">
        <v>1216</v>
      </c>
      <c r="G1053" s="120" t="s">
        <v>61</v>
      </c>
      <c r="H1053" s="102">
        <v>544</v>
      </c>
      <c r="I1053" s="326">
        <v>15145</v>
      </c>
      <c r="J1053" s="28" t="s">
        <v>62</v>
      </c>
      <c r="K1053" s="28" t="s">
        <v>63</v>
      </c>
      <c r="L1053" s="164" t="s">
        <v>3887</v>
      </c>
      <c r="M1053" s="28" t="s">
        <v>67</v>
      </c>
      <c r="N1053" s="27">
        <v>7010.75</v>
      </c>
      <c r="O1053" s="28" t="s">
        <v>1197</v>
      </c>
      <c r="P1053" s="376">
        <v>44927</v>
      </c>
    </row>
    <row r="1054" spans="1:16" ht="60" hidden="1">
      <c r="A1054" s="112" t="s">
        <v>2943</v>
      </c>
      <c r="B1054" s="112" t="s">
        <v>2943</v>
      </c>
      <c r="C1054" s="120" t="s">
        <v>3836</v>
      </c>
      <c r="D1054" s="120">
        <v>3697</v>
      </c>
      <c r="E1054" s="61" t="s">
        <v>425</v>
      </c>
      <c r="F1054" s="120" t="s">
        <v>1216</v>
      </c>
      <c r="G1054" s="120" t="s">
        <v>61</v>
      </c>
      <c r="H1054" s="102">
        <v>809</v>
      </c>
      <c r="I1054" s="326">
        <v>22519.3</v>
      </c>
      <c r="J1054" s="28" t="s">
        <v>62</v>
      </c>
      <c r="K1054" s="173" t="s">
        <v>63</v>
      </c>
      <c r="L1054" s="164" t="s">
        <v>3888</v>
      </c>
      <c r="M1054" s="28" t="s">
        <v>67</v>
      </c>
      <c r="N1054" s="27">
        <v>9000</v>
      </c>
      <c r="O1054" s="28" t="s">
        <v>1197</v>
      </c>
      <c r="P1054" s="376">
        <v>44927</v>
      </c>
    </row>
    <row r="1055" spans="1:16" ht="120" hidden="1">
      <c r="A1055" s="112" t="s">
        <v>2752</v>
      </c>
      <c r="B1055" s="112" t="s">
        <v>2752</v>
      </c>
      <c r="C1055" s="120" t="s">
        <v>3836</v>
      </c>
      <c r="D1055" s="120">
        <v>3697</v>
      </c>
      <c r="E1055" s="61" t="s">
        <v>425</v>
      </c>
      <c r="F1055" s="120" t="s">
        <v>1216</v>
      </c>
      <c r="G1055" s="120" t="s">
        <v>61</v>
      </c>
      <c r="H1055" s="102">
        <v>1400</v>
      </c>
      <c r="I1055" s="326">
        <v>33645</v>
      </c>
      <c r="J1055" s="28" t="s">
        <v>62</v>
      </c>
      <c r="K1055" s="173" t="s">
        <v>63</v>
      </c>
      <c r="L1055" s="164" t="s">
        <v>3889</v>
      </c>
      <c r="M1055" s="28" t="s">
        <v>67</v>
      </c>
      <c r="N1055" s="27">
        <v>37390.800000000003</v>
      </c>
      <c r="O1055" s="28" t="s">
        <v>1197</v>
      </c>
      <c r="P1055" s="376">
        <v>44927</v>
      </c>
    </row>
    <row r="1056" spans="1:16" ht="180" hidden="1">
      <c r="A1056" s="112" t="s">
        <v>1570</v>
      </c>
      <c r="B1056" s="112" t="s">
        <v>1570</v>
      </c>
      <c r="C1056" s="100" t="s">
        <v>3836</v>
      </c>
      <c r="D1056" s="100">
        <v>3697</v>
      </c>
      <c r="E1056" s="61" t="s">
        <v>425</v>
      </c>
      <c r="F1056" s="100" t="s">
        <v>1216</v>
      </c>
      <c r="G1056" s="120" t="s">
        <v>61</v>
      </c>
      <c r="H1056" s="102">
        <v>192</v>
      </c>
      <c r="I1056" s="326">
        <v>5167.2</v>
      </c>
      <c r="J1056" s="28" t="s">
        <v>62</v>
      </c>
      <c r="K1056" s="28" t="s">
        <v>63</v>
      </c>
      <c r="L1056" s="164" t="s">
        <v>3890</v>
      </c>
      <c r="M1056" s="28" t="s">
        <v>67</v>
      </c>
      <c r="N1056" s="27">
        <v>12613</v>
      </c>
      <c r="O1056" s="28" t="s">
        <v>1197</v>
      </c>
      <c r="P1056" s="376">
        <v>44927</v>
      </c>
    </row>
    <row r="1057" spans="1:16" ht="60" hidden="1">
      <c r="A1057" s="112" t="s">
        <v>2302</v>
      </c>
      <c r="B1057" s="112" t="s">
        <v>2302</v>
      </c>
      <c r="C1057" s="100" t="s">
        <v>3836</v>
      </c>
      <c r="D1057" s="100">
        <v>3697</v>
      </c>
      <c r="E1057" s="61" t="s">
        <v>425</v>
      </c>
      <c r="F1057" s="100" t="s">
        <v>1216</v>
      </c>
      <c r="G1057" s="120" t="s">
        <v>61</v>
      </c>
      <c r="H1057" s="102" t="s">
        <v>3891</v>
      </c>
      <c r="I1057" s="326">
        <v>4347.74</v>
      </c>
      <c r="J1057" s="28" t="s">
        <v>62</v>
      </c>
      <c r="K1057" s="28" t="s">
        <v>63</v>
      </c>
      <c r="L1057" s="164" t="s">
        <v>3892</v>
      </c>
      <c r="M1057" s="28" t="s">
        <v>67</v>
      </c>
      <c r="N1057" s="27">
        <v>1885.07</v>
      </c>
      <c r="O1057" s="28" t="s">
        <v>1197</v>
      </c>
      <c r="P1057" s="376">
        <v>44927</v>
      </c>
    </row>
    <row r="1058" spans="1:16" ht="60" hidden="1">
      <c r="A1058" s="112" t="s">
        <v>1436</v>
      </c>
      <c r="B1058" s="112" t="s">
        <v>1436</v>
      </c>
      <c r="C1058" s="100" t="s">
        <v>3836</v>
      </c>
      <c r="D1058" s="100">
        <v>3697</v>
      </c>
      <c r="E1058" s="61" t="s">
        <v>425</v>
      </c>
      <c r="F1058" s="100" t="s">
        <v>1216</v>
      </c>
      <c r="G1058" s="120" t="s">
        <v>61</v>
      </c>
      <c r="H1058" s="102" t="s">
        <v>3893</v>
      </c>
      <c r="I1058" s="326">
        <v>10521.5</v>
      </c>
      <c r="J1058" s="28" t="s">
        <v>62</v>
      </c>
      <c r="K1058" s="28" t="s">
        <v>63</v>
      </c>
      <c r="L1058" s="164" t="s">
        <v>3894</v>
      </c>
      <c r="M1058" s="28" t="s">
        <v>67</v>
      </c>
      <c r="N1058" s="27">
        <v>2850</v>
      </c>
      <c r="O1058" s="28" t="s">
        <v>1197</v>
      </c>
      <c r="P1058" s="376">
        <v>44927</v>
      </c>
    </row>
    <row r="1059" spans="1:16" ht="225" hidden="1">
      <c r="A1059" s="112" t="s">
        <v>3222</v>
      </c>
      <c r="B1059" s="112" t="s">
        <v>3222</v>
      </c>
      <c r="C1059" s="120" t="s">
        <v>3836</v>
      </c>
      <c r="D1059" s="21" t="s">
        <v>1215</v>
      </c>
      <c r="E1059" s="61" t="s">
        <v>425</v>
      </c>
      <c r="F1059" s="120" t="s">
        <v>1216</v>
      </c>
      <c r="G1059" s="120" t="s">
        <v>61</v>
      </c>
      <c r="H1059" s="102" t="s">
        <v>3895</v>
      </c>
      <c r="I1059" s="326">
        <v>3388</v>
      </c>
      <c r="J1059" s="28" t="s">
        <v>62</v>
      </c>
      <c r="K1059" s="173" t="s">
        <v>63</v>
      </c>
      <c r="L1059" s="173" t="s">
        <v>3896</v>
      </c>
      <c r="M1059" s="28" t="s">
        <v>67</v>
      </c>
      <c r="N1059" s="27">
        <v>17732.5</v>
      </c>
      <c r="O1059" s="28" t="s">
        <v>1197</v>
      </c>
      <c r="P1059" s="376">
        <v>44927</v>
      </c>
    </row>
    <row r="1060" spans="1:16" ht="90" hidden="1">
      <c r="A1060" s="112" t="s">
        <v>1256</v>
      </c>
      <c r="B1060" s="112" t="s">
        <v>1256</v>
      </c>
      <c r="C1060" s="120" t="s">
        <v>3836</v>
      </c>
      <c r="D1060" s="120">
        <v>3697</v>
      </c>
      <c r="E1060" s="61" t="s">
        <v>425</v>
      </c>
      <c r="F1060" s="120" t="s">
        <v>1216</v>
      </c>
      <c r="G1060" s="120" t="s">
        <v>61</v>
      </c>
      <c r="H1060" s="102" t="s">
        <v>3897</v>
      </c>
      <c r="I1060" s="326">
        <v>16201.74</v>
      </c>
      <c r="J1060" s="28" t="s">
        <v>62</v>
      </c>
      <c r="K1060" s="173" t="s">
        <v>63</v>
      </c>
      <c r="L1060" s="164" t="s">
        <v>3898</v>
      </c>
      <c r="M1060" s="28" t="s">
        <v>67</v>
      </c>
      <c r="N1060" s="27">
        <v>17279.07</v>
      </c>
      <c r="O1060" s="28" t="s">
        <v>1197</v>
      </c>
      <c r="P1060" s="376">
        <v>44927</v>
      </c>
    </row>
    <row r="1061" spans="1:16" ht="60" hidden="1">
      <c r="A1061" s="112" t="s">
        <v>3660</v>
      </c>
      <c r="B1061" s="112" t="s">
        <v>3660</v>
      </c>
      <c r="C1061" s="120" t="s">
        <v>3836</v>
      </c>
      <c r="D1061" s="120">
        <v>3697</v>
      </c>
      <c r="E1061" s="61" t="s">
        <v>425</v>
      </c>
      <c r="F1061" s="120" t="s">
        <v>1216</v>
      </c>
      <c r="G1061" s="120" t="s">
        <v>61</v>
      </c>
      <c r="H1061" s="102" t="s">
        <v>1217</v>
      </c>
      <c r="I1061" s="326">
        <v>4740</v>
      </c>
      <c r="J1061" s="28" t="s">
        <v>62</v>
      </c>
      <c r="K1061" s="173" t="s">
        <v>63</v>
      </c>
      <c r="L1061" s="173" t="s">
        <v>3899</v>
      </c>
      <c r="M1061" s="28" t="s">
        <v>67</v>
      </c>
      <c r="N1061" s="27">
        <v>7242</v>
      </c>
      <c r="O1061" s="28" t="s">
        <v>1197</v>
      </c>
      <c r="P1061" s="376">
        <v>44927</v>
      </c>
    </row>
    <row r="1062" spans="1:16" ht="60.75" hidden="1">
      <c r="A1062" s="112" t="s">
        <v>1442</v>
      </c>
      <c r="B1062" s="112" t="s">
        <v>1442</v>
      </c>
      <c r="C1062" s="100" t="s">
        <v>3836</v>
      </c>
      <c r="D1062" s="100">
        <v>3697</v>
      </c>
      <c r="E1062" s="61" t="s">
        <v>425</v>
      </c>
      <c r="F1062" s="100" t="s">
        <v>1216</v>
      </c>
      <c r="G1062" s="120" t="s">
        <v>61</v>
      </c>
      <c r="H1062" s="102" t="s">
        <v>3900</v>
      </c>
      <c r="I1062" s="326">
        <v>4649.3</v>
      </c>
      <c r="J1062" s="28" t="s">
        <v>62</v>
      </c>
      <c r="K1062" s="28" t="s">
        <v>63</v>
      </c>
      <c r="L1062" s="164" t="s">
        <v>3901</v>
      </c>
      <c r="M1062" s="28" t="s">
        <v>67</v>
      </c>
      <c r="N1062" s="27">
        <v>2024.38</v>
      </c>
      <c r="O1062" s="28" t="s">
        <v>1197</v>
      </c>
      <c r="P1062" s="376">
        <v>44927</v>
      </c>
    </row>
    <row r="1063" spans="1:16" ht="60" hidden="1">
      <c r="A1063" s="112" t="s">
        <v>1445</v>
      </c>
      <c r="B1063" s="112" t="s">
        <v>1445</v>
      </c>
      <c r="C1063" s="100" t="s">
        <v>3836</v>
      </c>
      <c r="D1063" s="100">
        <v>3697</v>
      </c>
      <c r="E1063" s="61" t="s">
        <v>425</v>
      </c>
      <c r="F1063" s="100" t="s">
        <v>1216</v>
      </c>
      <c r="G1063" s="120" t="s">
        <v>61</v>
      </c>
      <c r="H1063" s="102" t="s">
        <v>3902</v>
      </c>
      <c r="I1063" s="326">
        <v>2933.72</v>
      </c>
      <c r="J1063" s="28" t="s">
        <v>62</v>
      </c>
      <c r="K1063" s="28" t="s">
        <v>63</v>
      </c>
      <c r="L1063" s="164" t="s">
        <v>3903</v>
      </c>
      <c r="M1063" s="28" t="s">
        <v>67</v>
      </c>
      <c r="N1063" s="27">
        <v>1802.35</v>
      </c>
      <c r="O1063" s="28" t="s">
        <v>1197</v>
      </c>
      <c r="P1063" s="376">
        <v>44927</v>
      </c>
    </row>
    <row r="1064" spans="1:16" ht="105" hidden="1">
      <c r="A1064" s="112" t="s">
        <v>3787</v>
      </c>
      <c r="B1064" s="112" t="s">
        <v>3787</v>
      </c>
      <c r="C1064" s="100" t="s">
        <v>3836</v>
      </c>
      <c r="D1064" s="100">
        <v>3697</v>
      </c>
      <c r="E1064" s="61" t="s">
        <v>425</v>
      </c>
      <c r="F1064" s="100" t="s">
        <v>1216</v>
      </c>
      <c r="G1064" s="120" t="s">
        <v>61</v>
      </c>
      <c r="H1064" s="102" t="s">
        <v>3904</v>
      </c>
      <c r="I1064" s="326">
        <v>2556.36</v>
      </c>
      <c r="J1064" s="28" t="s">
        <v>62</v>
      </c>
      <c r="K1064" s="28" t="s">
        <v>63</v>
      </c>
      <c r="L1064" s="164" t="s">
        <v>3905</v>
      </c>
      <c r="M1064" s="28" t="s">
        <v>67</v>
      </c>
      <c r="N1064" s="27">
        <v>6707.75</v>
      </c>
      <c r="O1064" s="28" t="s">
        <v>1197</v>
      </c>
      <c r="P1064" s="376">
        <v>44927</v>
      </c>
    </row>
    <row r="1065" spans="1:16" ht="150" hidden="1">
      <c r="A1065" s="112" t="s">
        <v>1448</v>
      </c>
      <c r="B1065" s="112" t="s">
        <v>1448</v>
      </c>
      <c r="C1065" s="100" t="s">
        <v>3836</v>
      </c>
      <c r="D1065" s="100">
        <v>3697</v>
      </c>
      <c r="E1065" s="61" t="s">
        <v>425</v>
      </c>
      <c r="F1065" s="100" t="s">
        <v>1216</v>
      </c>
      <c r="G1065" s="120" t="s">
        <v>61</v>
      </c>
      <c r="H1065" s="102" t="s">
        <v>1217</v>
      </c>
      <c r="I1065" s="326">
        <v>950</v>
      </c>
      <c r="J1065" s="28" t="s">
        <v>62</v>
      </c>
      <c r="K1065" s="28" t="s">
        <v>63</v>
      </c>
      <c r="L1065" s="164" t="s">
        <v>3906</v>
      </c>
      <c r="M1065" s="28" t="s">
        <v>67</v>
      </c>
      <c r="N1065" s="27">
        <v>8645</v>
      </c>
      <c r="O1065" s="28" t="s">
        <v>2260</v>
      </c>
      <c r="P1065" s="376">
        <v>44927</v>
      </c>
    </row>
    <row r="1066" spans="1:16" ht="135" hidden="1">
      <c r="A1066" s="112" t="s">
        <v>1451</v>
      </c>
      <c r="B1066" s="169" t="s">
        <v>3907</v>
      </c>
      <c r="C1066" s="120" t="s">
        <v>3836</v>
      </c>
      <c r="D1066" s="120">
        <v>3697</v>
      </c>
      <c r="E1066" s="61" t="s">
        <v>425</v>
      </c>
      <c r="F1066" s="120" t="s">
        <v>1216</v>
      </c>
      <c r="G1066" s="120" t="s">
        <v>61</v>
      </c>
      <c r="H1066" s="102" t="s">
        <v>3908</v>
      </c>
      <c r="I1066" s="326">
        <v>8879.5300000000007</v>
      </c>
      <c r="J1066" s="28" t="s">
        <v>62</v>
      </c>
      <c r="K1066" s="173" t="s">
        <v>63</v>
      </c>
      <c r="L1066" s="173" t="s">
        <v>3909</v>
      </c>
      <c r="M1066" s="28" t="s">
        <v>67</v>
      </c>
      <c r="N1066" s="27">
        <v>12319.2</v>
      </c>
      <c r="O1066" s="28" t="s">
        <v>1197</v>
      </c>
      <c r="P1066" s="376">
        <v>44927</v>
      </c>
    </row>
    <row r="1067" spans="1:16" ht="240" hidden="1">
      <c r="A1067" s="112" t="s">
        <v>1368</v>
      </c>
      <c r="B1067" s="112" t="s">
        <v>1368</v>
      </c>
      <c r="C1067" s="120" t="s">
        <v>3836</v>
      </c>
      <c r="D1067" s="120">
        <v>3697</v>
      </c>
      <c r="E1067" s="61" t="s">
        <v>425</v>
      </c>
      <c r="F1067" s="120" t="s">
        <v>1216</v>
      </c>
      <c r="G1067" s="120" t="s">
        <v>61</v>
      </c>
      <c r="H1067" s="102" t="s">
        <v>3910</v>
      </c>
      <c r="I1067" s="326">
        <v>7765.63</v>
      </c>
      <c r="J1067" s="28" t="s">
        <v>62</v>
      </c>
      <c r="K1067" s="173" t="s">
        <v>63</v>
      </c>
      <c r="L1067" s="164" t="s">
        <v>3911</v>
      </c>
      <c r="M1067" s="28" t="s">
        <v>67</v>
      </c>
      <c r="N1067" s="27">
        <v>21553</v>
      </c>
      <c r="O1067" s="28" t="s">
        <v>1197</v>
      </c>
      <c r="P1067" s="376">
        <v>44927</v>
      </c>
    </row>
    <row r="1068" spans="1:16" ht="90" hidden="1">
      <c r="A1068" s="112" t="s">
        <v>1272</v>
      </c>
      <c r="B1068" s="351" t="s">
        <v>1272</v>
      </c>
      <c r="C1068" s="120" t="s">
        <v>3836</v>
      </c>
      <c r="D1068" s="120">
        <v>3697</v>
      </c>
      <c r="E1068" s="61" t="s">
        <v>425</v>
      </c>
      <c r="F1068" s="120" t="s">
        <v>1216</v>
      </c>
      <c r="G1068" s="120" t="s">
        <v>61</v>
      </c>
      <c r="H1068" s="102" t="s">
        <v>3912</v>
      </c>
      <c r="I1068" s="326">
        <v>16157.7</v>
      </c>
      <c r="J1068" s="28" t="s">
        <v>62</v>
      </c>
      <c r="K1068" s="173" t="s">
        <v>63</v>
      </c>
      <c r="L1068" s="173" t="s">
        <v>3913</v>
      </c>
      <c r="M1068" s="28" t="s">
        <v>67</v>
      </c>
      <c r="N1068" s="27">
        <v>17994.900000000001</v>
      </c>
      <c r="O1068" s="28" t="s">
        <v>1197</v>
      </c>
      <c r="P1068" s="376">
        <v>44927</v>
      </c>
    </row>
    <row r="1069" spans="1:16" ht="180" hidden="1">
      <c r="A1069" s="112" t="s">
        <v>3320</v>
      </c>
      <c r="B1069" s="112" t="s">
        <v>3320</v>
      </c>
      <c r="C1069" s="120" t="s">
        <v>3836</v>
      </c>
      <c r="D1069" s="120">
        <v>3697</v>
      </c>
      <c r="E1069" s="61" t="s">
        <v>425</v>
      </c>
      <c r="F1069" s="120" t="s">
        <v>1216</v>
      </c>
      <c r="G1069" s="120" t="s">
        <v>61</v>
      </c>
      <c r="H1069" s="102" t="s">
        <v>3895</v>
      </c>
      <c r="I1069" s="326">
        <v>4439.5</v>
      </c>
      <c r="J1069" s="28" t="s">
        <v>62</v>
      </c>
      <c r="K1069" s="173" t="s">
        <v>63</v>
      </c>
      <c r="L1069" s="173" t="s">
        <v>3914</v>
      </c>
      <c r="M1069" s="28" t="s">
        <v>67</v>
      </c>
      <c r="N1069" s="27">
        <v>10473.5</v>
      </c>
      <c r="O1069" s="28" t="s">
        <v>1197</v>
      </c>
      <c r="P1069" s="376">
        <v>44927</v>
      </c>
    </row>
    <row r="1070" spans="1:16" ht="105" hidden="1">
      <c r="A1070" s="112" t="s">
        <v>3796</v>
      </c>
      <c r="B1070" s="112" t="s">
        <v>3796</v>
      </c>
      <c r="C1070" s="120" t="s">
        <v>3836</v>
      </c>
      <c r="D1070" s="120">
        <v>3697</v>
      </c>
      <c r="E1070" s="61" t="s">
        <v>425</v>
      </c>
      <c r="F1070" s="120" t="s">
        <v>1216</v>
      </c>
      <c r="G1070" s="120" t="s">
        <v>61</v>
      </c>
      <c r="H1070" s="102" t="s">
        <v>3915</v>
      </c>
      <c r="I1070" s="326">
        <v>15775.2</v>
      </c>
      <c r="J1070" s="28" t="s">
        <v>62</v>
      </c>
      <c r="K1070" s="173" t="s">
        <v>63</v>
      </c>
      <c r="L1070" s="164" t="s">
        <v>3916</v>
      </c>
      <c r="M1070" s="28" t="s">
        <v>67</v>
      </c>
      <c r="N1070" s="27">
        <v>7158.1</v>
      </c>
      <c r="O1070" s="28" t="s">
        <v>1197</v>
      </c>
      <c r="P1070" s="376">
        <v>44927</v>
      </c>
    </row>
    <row r="1071" spans="1:16" ht="150" hidden="1">
      <c r="A1071" s="112" t="s">
        <v>1734</v>
      </c>
      <c r="B1071" s="112" t="s">
        <v>1734</v>
      </c>
      <c r="C1071" s="120" t="s">
        <v>3836</v>
      </c>
      <c r="D1071" s="120">
        <v>3697</v>
      </c>
      <c r="E1071" s="61" t="s">
        <v>425</v>
      </c>
      <c r="F1071" s="120" t="s">
        <v>1216</v>
      </c>
      <c r="G1071" s="120" t="s">
        <v>61</v>
      </c>
      <c r="H1071" s="102" t="s">
        <v>3917</v>
      </c>
      <c r="I1071" s="326">
        <v>17790.759999999998</v>
      </c>
      <c r="J1071" s="28" t="s">
        <v>62</v>
      </c>
      <c r="K1071" s="173" t="s">
        <v>63</v>
      </c>
      <c r="L1071" s="164" t="s">
        <v>3918</v>
      </c>
      <c r="M1071" s="28" t="s">
        <v>67</v>
      </c>
      <c r="N1071" s="27">
        <v>13521.52</v>
      </c>
      <c r="O1071" s="28" t="s">
        <v>1197</v>
      </c>
      <c r="P1071" s="376">
        <v>44927</v>
      </c>
    </row>
    <row r="1072" spans="1:16" ht="60" hidden="1">
      <c r="A1072" s="112" t="s">
        <v>2517</v>
      </c>
      <c r="B1072" s="112" t="s">
        <v>2517</v>
      </c>
      <c r="C1072" s="100" t="s">
        <v>3836</v>
      </c>
      <c r="D1072" s="120">
        <v>3697</v>
      </c>
      <c r="E1072" s="61" t="s">
        <v>425</v>
      </c>
      <c r="F1072" s="120" t="s">
        <v>1216</v>
      </c>
      <c r="G1072" s="120" t="s">
        <v>61</v>
      </c>
      <c r="H1072" s="102" t="s">
        <v>3919</v>
      </c>
      <c r="I1072" s="326">
        <v>9513</v>
      </c>
      <c r="J1072" s="28" t="s">
        <v>62</v>
      </c>
      <c r="K1072" s="173" t="s">
        <v>63</v>
      </c>
      <c r="L1072" s="164" t="s">
        <v>3920</v>
      </c>
      <c r="M1072" s="28" t="s">
        <v>67</v>
      </c>
      <c r="N1072" s="27">
        <v>3452.7</v>
      </c>
      <c r="O1072" s="28" t="s">
        <v>1197</v>
      </c>
      <c r="P1072" s="376">
        <v>44927</v>
      </c>
    </row>
    <row r="1073" spans="1:16" ht="105" hidden="1">
      <c r="A1073" s="112" t="s">
        <v>1456</v>
      </c>
      <c r="B1073" s="112" t="s">
        <v>1456</v>
      </c>
      <c r="C1073" s="100" t="s">
        <v>3836</v>
      </c>
      <c r="D1073" s="100">
        <v>3697</v>
      </c>
      <c r="E1073" s="61" t="s">
        <v>425</v>
      </c>
      <c r="F1073" s="100" t="s">
        <v>1216</v>
      </c>
      <c r="G1073" s="120" t="s">
        <v>61</v>
      </c>
      <c r="H1073" s="102" t="s">
        <v>3921</v>
      </c>
      <c r="I1073" s="326">
        <v>5788.25</v>
      </c>
      <c r="J1073" s="28" t="s">
        <v>62</v>
      </c>
      <c r="K1073" s="28" t="s">
        <v>63</v>
      </c>
      <c r="L1073" s="164" t="s">
        <v>3922</v>
      </c>
      <c r="M1073" s="28" t="s">
        <v>67</v>
      </c>
      <c r="N1073" s="27">
        <v>7848</v>
      </c>
      <c r="O1073" s="28" t="s">
        <v>1197</v>
      </c>
      <c r="P1073" s="376">
        <v>44927</v>
      </c>
    </row>
    <row r="1074" spans="1:16" ht="60" hidden="1">
      <c r="A1074" s="112" t="s">
        <v>1459</v>
      </c>
      <c r="B1074" s="112" t="s">
        <v>1459</v>
      </c>
      <c r="C1074" s="120" t="s">
        <v>3836</v>
      </c>
      <c r="D1074" s="120">
        <v>3697</v>
      </c>
      <c r="E1074" s="166" t="s">
        <v>425</v>
      </c>
      <c r="F1074" s="120" t="s">
        <v>1216</v>
      </c>
      <c r="G1074" s="120" t="s">
        <v>61</v>
      </c>
      <c r="H1074" s="102" t="s">
        <v>3923</v>
      </c>
      <c r="I1074" s="326">
        <v>1647</v>
      </c>
      <c r="J1074" s="28" t="s">
        <v>62</v>
      </c>
      <c r="K1074" s="173" t="s">
        <v>63</v>
      </c>
      <c r="L1074" s="173" t="s">
        <v>3924</v>
      </c>
      <c r="M1074" s="28" t="s">
        <v>67</v>
      </c>
      <c r="N1074" s="27">
        <v>2727</v>
      </c>
      <c r="O1074" s="28" t="s">
        <v>1197</v>
      </c>
      <c r="P1074" s="376">
        <v>44927</v>
      </c>
    </row>
    <row r="1075" spans="1:16" ht="60" hidden="1">
      <c r="A1075" s="112" t="s">
        <v>3667</v>
      </c>
      <c r="B1075" s="112" t="s">
        <v>3667</v>
      </c>
      <c r="C1075" s="100" t="s">
        <v>3836</v>
      </c>
      <c r="D1075" s="100">
        <v>3697</v>
      </c>
      <c r="E1075" s="61" t="s">
        <v>425</v>
      </c>
      <c r="F1075" s="100" t="s">
        <v>1216</v>
      </c>
      <c r="G1075" s="120" t="s">
        <v>61</v>
      </c>
      <c r="H1075" s="102" t="s">
        <v>3925</v>
      </c>
      <c r="I1075" s="326">
        <v>3154.48</v>
      </c>
      <c r="J1075" s="28" t="s">
        <v>62</v>
      </c>
      <c r="K1075" s="28" t="s">
        <v>63</v>
      </c>
      <c r="L1075" s="164" t="s">
        <v>3926</v>
      </c>
      <c r="M1075" s="28" t="s">
        <v>67</v>
      </c>
      <c r="N1075" s="27">
        <v>1800</v>
      </c>
      <c r="O1075" s="28" t="s">
        <v>1197</v>
      </c>
      <c r="P1075" s="376">
        <v>44927</v>
      </c>
    </row>
    <row r="1076" spans="1:16" ht="60" hidden="1">
      <c r="A1076" s="112" t="s">
        <v>1842</v>
      </c>
      <c r="B1076" s="112" t="s">
        <v>1842</v>
      </c>
      <c r="C1076" s="120" t="s">
        <v>3836</v>
      </c>
      <c r="D1076" s="120">
        <v>3697</v>
      </c>
      <c r="E1076" s="61" t="s">
        <v>425</v>
      </c>
      <c r="F1076" s="120" t="s">
        <v>1216</v>
      </c>
      <c r="G1076" s="120" t="s">
        <v>61</v>
      </c>
      <c r="H1076" s="102" t="s">
        <v>3927</v>
      </c>
      <c r="I1076" s="326">
        <v>18028.2</v>
      </c>
      <c r="J1076" s="28" t="s">
        <v>62</v>
      </c>
      <c r="K1076" s="173" t="s">
        <v>63</v>
      </c>
      <c r="L1076" s="173" t="s">
        <v>3928</v>
      </c>
      <c r="M1076" s="28" t="s">
        <v>67</v>
      </c>
      <c r="N1076" s="27">
        <v>11656.5</v>
      </c>
      <c r="O1076" s="28" t="s">
        <v>1197</v>
      </c>
      <c r="P1076" s="376">
        <v>44927</v>
      </c>
    </row>
    <row r="1077" spans="1:16" ht="90" hidden="1">
      <c r="A1077" s="112" t="s">
        <v>2952</v>
      </c>
      <c r="B1077" s="112" t="s">
        <v>2952</v>
      </c>
      <c r="C1077" s="100" t="s">
        <v>3836</v>
      </c>
      <c r="D1077" s="100">
        <v>3697</v>
      </c>
      <c r="E1077" s="61" t="s">
        <v>425</v>
      </c>
      <c r="F1077" s="100" t="s">
        <v>1216</v>
      </c>
      <c r="G1077" s="120" t="s">
        <v>61</v>
      </c>
      <c r="H1077" s="102" t="s">
        <v>3929</v>
      </c>
      <c r="I1077" s="326">
        <v>6916</v>
      </c>
      <c r="J1077" s="28" t="s">
        <v>62</v>
      </c>
      <c r="K1077" s="164" t="s">
        <v>63</v>
      </c>
      <c r="L1077" s="164" t="s">
        <v>3930</v>
      </c>
      <c r="M1077" s="28" t="s">
        <v>67</v>
      </c>
      <c r="N1077" s="27">
        <v>14006</v>
      </c>
      <c r="O1077" s="28" t="s">
        <v>1197</v>
      </c>
      <c r="P1077" s="376">
        <v>44927</v>
      </c>
    </row>
    <row r="1078" spans="1:16" ht="225" hidden="1">
      <c r="A1078" s="112" t="s">
        <v>1299</v>
      </c>
      <c r="B1078" s="112" t="s">
        <v>1299</v>
      </c>
      <c r="C1078" s="100" t="s">
        <v>3836</v>
      </c>
      <c r="D1078" s="100">
        <v>3697</v>
      </c>
      <c r="E1078" s="61" t="s">
        <v>425</v>
      </c>
      <c r="F1078" s="100" t="s">
        <v>1216</v>
      </c>
      <c r="G1078" s="120" t="s">
        <v>61</v>
      </c>
      <c r="H1078" s="102" t="s">
        <v>3931</v>
      </c>
      <c r="I1078" s="326">
        <v>12408</v>
      </c>
      <c r="J1078" s="28" t="s">
        <v>62</v>
      </c>
      <c r="K1078" s="28" t="s">
        <v>63</v>
      </c>
      <c r="L1078" s="164" t="s">
        <v>3932</v>
      </c>
      <c r="M1078" s="28" t="s">
        <v>67</v>
      </c>
      <c r="N1078" s="27">
        <v>16158</v>
      </c>
      <c r="O1078" s="28" t="s">
        <v>1197</v>
      </c>
      <c r="P1078" s="376">
        <v>44927</v>
      </c>
    </row>
    <row r="1079" spans="1:16" ht="345" hidden="1">
      <c r="A1079" s="112" t="s">
        <v>3670</v>
      </c>
      <c r="B1079" s="112" t="s">
        <v>3670</v>
      </c>
      <c r="C1079" s="120" t="s">
        <v>3836</v>
      </c>
      <c r="D1079" s="120">
        <v>3697</v>
      </c>
      <c r="E1079" s="61" t="s">
        <v>425</v>
      </c>
      <c r="F1079" s="120" t="s">
        <v>1216</v>
      </c>
      <c r="G1079" s="120" t="s">
        <v>61</v>
      </c>
      <c r="H1079" s="102" t="s">
        <v>3933</v>
      </c>
      <c r="I1079" s="326">
        <v>975</v>
      </c>
      <c r="J1079" s="28" t="s">
        <v>62</v>
      </c>
      <c r="K1079" s="173" t="s">
        <v>63</v>
      </c>
      <c r="L1079" s="164" t="s">
        <v>3934</v>
      </c>
      <c r="M1079" s="28" t="s">
        <v>67</v>
      </c>
      <c r="N1079" s="27">
        <v>12735</v>
      </c>
      <c r="O1079" s="28" t="s">
        <v>1197</v>
      </c>
      <c r="P1079" s="376">
        <v>44927</v>
      </c>
    </row>
    <row r="1080" spans="1:16" ht="120" hidden="1">
      <c r="A1080" s="112" t="s">
        <v>3672</v>
      </c>
      <c r="B1080" s="112" t="s">
        <v>3672</v>
      </c>
      <c r="C1080" s="100" t="s">
        <v>3836</v>
      </c>
      <c r="D1080" s="100">
        <v>3697</v>
      </c>
      <c r="E1080" s="61" t="s">
        <v>425</v>
      </c>
      <c r="F1080" s="100" t="s">
        <v>1216</v>
      </c>
      <c r="G1080" s="120" t="s">
        <v>61</v>
      </c>
      <c r="H1080" s="102" t="s">
        <v>3935</v>
      </c>
      <c r="I1080" s="326">
        <v>3022.4</v>
      </c>
      <c r="J1080" s="28" t="s">
        <v>62</v>
      </c>
      <c r="K1080" s="28" t="s">
        <v>63</v>
      </c>
      <c r="L1080" s="164" t="s">
        <v>3936</v>
      </c>
      <c r="M1080" s="28" t="s">
        <v>67</v>
      </c>
      <c r="N1080" s="27">
        <v>2882</v>
      </c>
      <c r="O1080" s="28" t="s">
        <v>1197</v>
      </c>
      <c r="P1080" s="376">
        <v>44927</v>
      </c>
    </row>
    <row r="1081" spans="1:16" ht="210" hidden="1">
      <c r="A1081" s="112" t="s">
        <v>3258</v>
      </c>
      <c r="B1081" s="112" t="s">
        <v>3258</v>
      </c>
      <c r="C1081" s="21" t="s">
        <v>3836</v>
      </c>
      <c r="D1081" s="21" t="s">
        <v>1215</v>
      </c>
      <c r="E1081" s="61" t="s">
        <v>425</v>
      </c>
      <c r="F1081" s="21" t="s">
        <v>1216</v>
      </c>
      <c r="G1081" s="21" t="s">
        <v>61</v>
      </c>
      <c r="H1081" s="102" t="s">
        <v>3937</v>
      </c>
      <c r="I1081" s="341">
        <v>11807.34</v>
      </c>
      <c r="J1081" s="28" t="s">
        <v>62</v>
      </c>
      <c r="K1081" s="28" t="s">
        <v>63</v>
      </c>
      <c r="L1081" s="28" t="s">
        <v>3938</v>
      </c>
      <c r="M1081" s="28" t="s">
        <v>67</v>
      </c>
      <c r="N1081" s="27">
        <v>26997.01</v>
      </c>
      <c r="O1081" s="28" t="s">
        <v>1197</v>
      </c>
      <c r="P1081" s="376">
        <v>44927</v>
      </c>
    </row>
    <row r="1082" spans="1:16" ht="60" hidden="1">
      <c r="A1082" s="112" t="s">
        <v>1464</v>
      </c>
      <c r="B1082" s="112" t="s">
        <v>1464</v>
      </c>
      <c r="C1082" s="120" t="s">
        <v>3836</v>
      </c>
      <c r="D1082" s="120">
        <v>3697</v>
      </c>
      <c r="E1082" s="61" t="s">
        <v>425</v>
      </c>
      <c r="F1082" s="120" t="s">
        <v>1216</v>
      </c>
      <c r="G1082" s="120" t="s">
        <v>61</v>
      </c>
      <c r="H1082" s="102" t="s">
        <v>3939</v>
      </c>
      <c r="I1082" s="326">
        <v>15409</v>
      </c>
      <c r="J1082" s="28" t="s">
        <v>62</v>
      </c>
      <c r="K1082" s="173" t="s">
        <v>63</v>
      </c>
      <c r="L1082" s="164" t="s">
        <v>152</v>
      </c>
      <c r="M1082" s="28" t="s">
        <v>153</v>
      </c>
      <c r="N1082" s="27"/>
      <c r="O1082" s="28" t="s">
        <v>1197</v>
      </c>
      <c r="P1082" s="376">
        <v>44927</v>
      </c>
    </row>
    <row r="1083" spans="1:16" ht="90" hidden="1">
      <c r="A1083" s="112" t="s">
        <v>1361</v>
      </c>
      <c r="B1083" s="112" t="s">
        <v>1361</v>
      </c>
      <c r="C1083" s="100" t="s">
        <v>3836</v>
      </c>
      <c r="D1083" s="100">
        <v>3697</v>
      </c>
      <c r="E1083" s="61" t="s">
        <v>425</v>
      </c>
      <c r="F1083" s="100" t="s">
        <v>1216</v>
      </c>
      <c r="G1083" s="120" t="s">
        <v>61</v>
      </c>
      <c r="H1083" s="102" t="s">
        <v>3921</v>
      </c>
      <c r="I1083" s="326">
        <v>6573.7</v>
      </c>
      <c r="J1083" s="28" t="s">
        <v>62</v>
      </c>
      <c r="K1083" s="28" t="s">
        <v>63</v>
      </c>
      <c r="L1083" s="164" t="s">
        <v>3940</v>
      </c>
      <c r="M1083" s="28" t="s">
        <v>67</v>
      </c>
      <c r="N1083" s="27">
        <v>18034</v>
      </c>
      <c r="O1083" s="28" t="s">
        <v>1197</v>
      </c>
      <c r="P1083" s="376">
        <v>44927</v>
      </c>
    </row>
    <row r="1084" spans="1:16" ht="150" hidden="1">
      <c r="A1084" s="112" t="s">
        <v>2374</v>
      </c>
      <c r="B1084" s="112" t="s">
        <v>2374</v>
      </c>
      <c r="C1084" s="120" t="s">
        <v>3836</v>
      </c>
      <c r="D1084" s="120">
        <v>3697</v>
      </c>
      <c r="E1084" s="61" t="s">
        <v>425</v>
      </c>
      <c r="F1084" s="120" t="s">
        <v>1216</v>
      </c>
      <c r="G1084" s="120" t="s">
        <v>61</v>
      </c>
      <c r="H1084" s="102" t="s">
        <v>3941</v>
      </c>
      <c r="I1084" s="326">
        <v>6949</v>
      </c>
      <c r="J1084" s="28" t="s">
        <v>62</v>
      </c>
      <c r="K1084" s="173" t="s">
        <v>63</v>
      </c>
      <c r="L1084" s="173" t="s">
        <v>3942</v>
      </c>
      <c r="M1084" s="28" t="s">
        <v>67</v>
      </c>
      <c r="N1084" s="27">
        <v>9425.31</v>
      </c>
      <c r="O1084" s="28" t="s">
        <v>1197</v>
      </c>
      <c r="P1084" s="376">
        <v>44927</v>
      </c>
    </row>
    <row r="1085" spans="1:16" ht="255" hidden="1">
      <c r="A1085" s="112" t="s">
        <v>1469</v>
      </c>
      <c r="B1085" s="112" t="s">
        <v>1469</v>
      </c>
      <c r="C1085" s="120" t="s">
        <v>3836</v>
      </c>
      <c r="D1085" s="120">
        <v>3697</v>
      </c>
      <c r="E1085" s="61" t="s">
        <v>425</v>
      </c>
      <c r="F1085" s="120" t="s">
        <v>1216</v>
      </c>
      <c r="G1085" s="120" t="s">
        <v>61</v>
      </c>
      <c r="H1085" s="102" t="s">
        <v>3943</v>
      </c>
      <c r="I1085" s="326">
        <v>5659</v>
      </c>
      <c r="J1085" s="28" t="s">
        <v>62</v>
      </c>
      <c r="K1085" s="173" t="s">
        <v>63</v>
      </c>
      <c r="L1085" s="173" t="s">
        <v>3944</v>
      </c>
      <c r="M1085" s="28" t="s">
        <v>67</v>
      </c>
      <c r="N1085" s="27">
        <v>13264.24</v>
      </c>
      <c r="O1085" s="28" t="s">
        <v>1197</v>
      </c>
      <c r="P1085" s="376">
        <v>44927</v>
      </c>
    </row>
    <row r="1086" spans="1:16" ht="75" hidden="1">
      <c r="A1086" s="112" t="s">
        <v>1281</v>
      </c>
      <c r="B1086" s="112" t="s">
        <v>1281</v>
      </c>
      <c r="C1086" s="100" t="s">
        <v>3836</v>
      </c>
      <c r="D1086" s="100">
        <v>3697</v>
      </c>
      <c r="E1086" s="61" t="s">
        <v>425</v>
      </c>
      <c r="F1086" s="100" t="s">
        <v>1216</v>
      </c>
      <c r="G1086" s="120" t="s">
        <v>61</v>
      </c>
      <c r="H1086" s="102" t="s">
        <v>3945</v>
      </c>
      <c r="I1086" s="326">
        <v>6606.6</v>
      </c>
      <c r="J1086" s="28" t="s">
        <v>62</v>
      </c>
      <c r="K1086" s="28" t="s">
        <v>63</v>
      </c>
      <c r="L1086" s="164" t="s">
        <v>3946</v>
      </c>
      <c r="M1086" s="28" t="s">
        <v>67</v>
      </c>
      <c r="N1086" s="27">
        <v>39210.6</v>
      </c>
      <c r="O1086" s="28" t="s">
        <v>1197</v>
      </c>
      <c r="P1086" s="376">
        <v>44927</v>
      </c>
    </row>
    <row r="1087" spans="1:16" ht="60" hidden="1">
      <c r="A1087" s="112" t="s">
        <v>1472</v>
      </c>
      <c r="B1087" s="112" t="s">
        <v>1472</v>
      </c>
      <c r="C1087" s="100" t="s">
        <v>3836</v>
      </c>
      <c r="D1087" s="100">
        <v>3697</v>
      </c>
      <c r="E1087" s="61" t="s">
        <v>425</v>
      </c>
      <c r="F1087" s="100" t="s">
        <v>1216</v>
      </c>
      <c r="G1087" s="120" t="s">
        <v>61</v>
      </c>
      <c r="H1087" s="102" t="s">
        <v>3908</v>
      </c>
      <c r="I1087" s="326">
        <v>10140</v>
      </c>
      <c r="J1087" s="28" t="s">
        <v>62</v>
      </c>
      <c r="K1087" s="28" t="s">
        <v>63</v>
      </c>
      <c r="L1087" s="164" t="s">
        <v>3947</v>
      </c>
      <c r="M1087" s="28" t="s">
        <v>67</v>
      </c>
      <c r="N1087" s="27">
        <v>12510</v>
      </c>
      <c r="O1087" s="28" t="s">
        <v>1197</v>
      </c>
      <c r="P1087" s="376">
        <v>44927</v>
      </c>
    </row>
    <row r="1088" spans="1:16" ht="60" hidden="1">
      <c r="A1088" s="112" t="s">
        <v>1210</v>
      </c>
      <c r="B1088" s="112" t="s">
        <v>1210</v>
      </c>
      <c r="C1088" s="120" t="s">
        <v>3836</v>
      </c>
      <c r="D1088" s="120">
        <v>3697</v>
      </c>
      <c r="E1088" s="61" t="s">
        <v>425</v>
      </c>
      <c r="F1088" s="120" t="s">
        <v>1216</v>
      </c>
      <c r="G1088" s="120" t="s">
        <v>61</v>
      </c>
      <c r="H1088" s="102" t="s">
        <v>3948</v>
      </c>
      <c r="I1088" s="326">
        <v>4052.8</v>
      </c>
      <c r="J1088" s="28" t="s">
        <v>62</v>
      </c>
      <c r="K1088" s="173" t="s">
        <v>63</v>
      </c>
      <c r="L1088" s="173" t="s">
        <v>3949</v>
      </c>
      <c r="M1088" s="28" t="s">
        <v>67</v>
      </c>
      <c r="N1088" s="27">
        <v>5375</v>
      </c>
      <c r="O1088" s="28" t="s">
        <v>1197</v>
      </c>
      <c r="P1088" s="376">
        <v>44927</v>
      </c>
    </row>
    <row r="1089" spans="1:16" ht="150" hidden="1">
      <c r="A1089" s="112" t="s">
        <v>1960</v>
      </c>
      <c r="B1089" s="112" t="s">
        <v>1960</v>
      </c>
      <c r="C1089" s="120" t="s">
        <v>3836</v>
      </c>
      <c r="D1089" s="120">
        <v>3697</v>
      </c>
      <c r="E1089" s="166" t="s">
        <v>425</v>
      </c>
      <c r="F1089" s="120" t="s">
        <v>1216</v>
      </c>
      <c r="G1089" s="120" t="s">
        <v>61</v>
      </c>
      <c r="H1089" s="102" t="s">
        <v>3950</v>
      </c>
      <c r="I1089" s="326">
        <v>6905.17</v>
      </c>
      <c r="J1089" s="28" t="s">
        <v>62</v>
      </c>
      <c r="K1089" s="173" t="s">
        <v>63</v>
      </c>
      <c r="L1089" s="173" t="s">
        <v>3951</v>
      </c>
      <c r="M1089" s="28" t="s">
        <v>67</v>
      </c>
      <c r="N1089" s="27">
        <v>35287.5</v>
      </c>
      <c r="O1089" s="28" t="s">
        <v>1197</v>
      </c>
      <c r="P1089" s="376">
        <v>44927</v>
      </c>
    </row>
    <row r="1090" spans="1:16" ht="180" hidden="1">
      <c r="A1090" s="112" t="s">
        <v>3688</v>
      </c>
      <c r="B1090" s="112" t="s">
        <v>3688</v>
      </c>
      <c r="C1090" s="100" t="s">
        <v>3836</v>
      </c>
      <c r="D1090" s="100">
        <v>3697</v>
      </c>
      <c r="E1090" s="61" t="s">
        <v>425</v>
      </c>
      <c r="F1090" s="100" t="s">
        <v>1216</v>
      </c>
      <c r="G1090" s="120" t="s">
        <v>61</v>
      </c>
      <c r="H1090" s="102" t="s">
        <v>3952</v>
      </c>
      <c r="I1090" s="326">
        <v>365</v>
      </c>
      <c r="J1090" s="28" t="s">
        <v>62</v>
      </c>
      <c r="K1090" s="28" t="s">
        <v>63</v>
      </c>
      <c r="L1090" s="164" t="s">
        <v>3953</v>
      </c>
      <c r="M1090" s="28" t="s">
        <v>67</v>
      </c>
      <c r="N1090" s="27">
        <v>8339</v>
      </c>
      <c r="O1090" s="28" t="s">
        <v>1197</v>
      </c>
      <c r="P1090" s="376">
        <v>44927</v>
      </c>
    </row>
    <row r="1091" spans="1:16" ht="345" hidden="1">
      <c r="A1091" s="112" t="s">
        <v>1341</v>
      </c>
      <c r="B1091" s="112" t="s">
        <v>1341</v>
      </c>
      <c r="C1091" s="120" t="s">
        <v>3836</v>
      </c>
      <c r="D1091" s="120">
        <v>3697</v>
      </c>
      <c r="E1091" s="61" t="s">
        <v>425</v>
      </c>
      <c r="F1091" s="120" t="s">
        <v>1216</v>
      </c>
      <c r="G1091" s="120" t="s">
        <v>61</v>
      </c>
      <c r="H1091" s="102" t="s">
        <v>3954</v>
      </c>
      <c r="I1091" s="326">
        <v>14004</v>
      </c>
      <c r="J1091" s="28" t="s">
        <v>62</v>
      </c>
      <c r="K1091" s="173" t="s">
        <v>63</v>
      </c>
      <c r="L1091" s="173" t="s">
        <v>3955</v>
      </c>
      <c r="M1091" s="28" t="s">
        <v>67</v>
      </c>
      <c r="N1091" s="27">
        <v>33099.1</v>
      </c>
      <c r="O1091" s="28" t="s">
        <v>1197</v>
      </c>
      <c r="P1091" s="376">
        <v>44927</v>
      </c>
    </row>
    <row r="1092" spans="1:16" ht="60" hidden="1">
      <c r="A1092" s="112" t="s">
        <v>2590</v>
      </c>
      <c r="B1092" s="112" t="s">
        <v>2590</v>
      </c>
      <c r="C1092" s="120" t="s">
        <v>3836</v>
      </c>
      <c r="D1092" s="120">
        <v>3697</v>
      </c>
      <c r="E1092" s="61" t="s">
        <v>425</v>
      </c>
      <c r="F1092" s="120" t="s">
        <v>1216</v>
      </c>
      <c r="G1092" s="120" t="s">
        <v>61</v>
      </c>
      <c r="H1092" s="102" t="s">
        <v>3956</v>
      </c>
      <c r="I1092" s="326">
        <v>1485</v>
      </c>
      <c r="J1092" s="28" t="s">
        <v>62</v>
      </c>
      <c r="K1092" s="173" t="s">
        <v>63</v>
      </c>
      <c r="L1092" s="164" t="s">
        <v>3957</v>
      </c>
      <c r="M1092" s="28" t="s">
        <v>67</v>
      </c>
      <c r="N1092" s="27">
        <v>1725</v>
      </c>
      <c r="O1092" s="28" t="s">
        <v>1197</v>
      </c>
      <c r="P1092" s="376">
        <v>44927</v>
      </c>
    </row>
    <row r="1093" spans="1:16" ht="60" hidden="1">
      <c r="A1093" s="112" t="s">
        <v>1477</v>
      </c>
      <c r="B1093" s="112" t="s">
        <v>1477</v>
      </c>
      <c r="C1093" s="120" t="s">
        <v>3836</v>
      </c>
      <c r="D1093" s="120">
        <v>3697</v>
      </c>
      <c r="E1093" s="61" t="s">
        <v>425</v>
      </c>
      <c r="F1093" s="120" t="s">
        <v>1216</v>
      </c>
      <c r="G1093" s="120" t="s">
        <v>61</v>
      </c>
      <c r="H1093" s="102" t="s">
        <v>3958</v>
      </c>
      <c r="I1093" s="326">
        <v>1008.18</v>
      </c>
      <c r="J1093" s="28" t="s">
        <v>62</v>
      </c>
      <c r="K1093" s="173" t="s">
        <v>63</v>
      </c>
      <c r="L1093" s="173" t="s">
        <v>3959</v>
      </c>
      <c r="M1093" s="28" t="s">
        <v>67</v>
      </c>
      <c r="N1093" s="27">
        <v>5147.45</v>
      </c>
      <c r="O1093" s="28" t="s">
        <v>1197</v>
      </c>
      <c r="P1093" s="376">
        <v>44927</v>
      </c>
    </row>
    <row r="1094" spans="1:16" ht="60" hidden="1">
      <c r="A1094" s="112" t="s">
        <v>2174</v>
      </c>
      <c r="B1094" s="112" t="s">
        <v>2174</v>
      </c>
      <c r="C1094" s="120" t="s">
        <v>3836</v>
      </c>
      <c r="D1094" s="120">
        <v>3697</v>
      </c>
      <c r="E1094" s="166" t="s">
        <v>425</v>
      </c>
      <c r="F1094" s="120" t="s">
        <v>1216</v>
      </c>
      <c r="G1094" s="120" t="s">
        <v>61</v>
      </c>
      <c r="H1094" s="102" t="s">
        <v>3960</v>
      </c>
      <c r="I1094" s="326">
        <v>15060.4</v>
      </c>
      <c r="J1094" s="28" t="s">
        <v>62</v>
      </c>
      <c r="K1094" s="173" t="s">
        <v>63</v>
      </c>
      <c r="L1094" s="173" t="s">
        <v>3961</v>
      </c>
      <c r="M1094" s="28" t="s">
        <v>67</v>
      </c>
      <c r="N1094" s="27">
        <v>36190</v>
      </c>
      <c r="O1094" s="28" t="s">
        <v>1197</v>
      </c>
      <c r="P1094" s="376">
        <v>44927</v>
      </c>
    </row>
    <row r="1095" spans="1:16" ht="60" hidden="1">
      <c r="A1095" s="112" t="s">
        <v>1708</v>
      </c>
      <c r="B1095" s="112" t="s">
        <v>1708</v>
      </c>
      <c r="C1095" s="120" t="s">
        <v>3836</v>
      </c>
      <c r="D1095" s="120">
        <v>3697</v>
      </c>
      <c r="E1095" s="61" t="s">
        <v>425</v>
      </c>
      <c r="F1095" s="120" t="s">
        <v>1216</v>
      </c>
      <c r="G1095" s="120" t="s">
        <v>61</v>
      </c>
      <c r="H1095" s="102" t="s">
        <v>3962</v>
      </c>
      <c r="I1095" s="326">
        <v>8727.2000000000007</v>
      </c>
      <c r="J1095" s="28" t="s">
        <v>62</v>
      </c>
      <c r="K1095" s="173" t="s">
        <v>63</v>
      </c>
      <c r="L1095" s="173" t="s">
        <v>3963</v>
      </c>
      <c r="M1095" s="28" t="s">
        <v>67</v>
      </c>
      <c r="N1095" s="27">
        <v>9330.52</v>
      </c>
      <c r="O1095" s="28" t="s">
        <v>1197</v>
      </c>
      <c r="P1095" s="376">
        <v>44927</v>
      </c>
    </row>
    <row r="1096" spans="1:16" ht="75" hidden="1">
      <c r="A1096" s="112" t="s">
        <v>2052</v>
      </c>
      <c r="B1096" s="112" t="s">
        <v>2052</v>
      </c>
      <c r="C1096" s="120" t="s">
        <v>3836</v>
      </c>
      <c r="D1096" s="120">
        <v>3697</v>
      </c>
      <c r="E1096" s="61" t="s">
        <v>425</v>
      </c>
      <c r="F1096" s="120" t="s">
        <v>1216</v>
      </c>
      <c r="G1096" s="120" t="s">
        <v>61</v>
      </c>
      <c r="H1096" s="102">
        <v>150</v>
      </c>
      <c r="I1096" s="326">
        <v>2220</v>
      </c>
      <c r="J1096" s="28" t="s">
        <v>62</v>
      </c>
      <c r="K1096" s="173" t="s">
        <v>63</v>
      </c>
      <c r="L1096" s="164" t="s">
        <v>3964</v>
      </c>
      <c r="M1096" s="28" t="s">
        <v>67</v>
      </c>
      <c r="N1096" s="27">
        <v>3810</v>
      </c>
      <c r="O1096" s="28" t="s">
        <v>1197</v>
      </c>
      <c r="P1096" s="376">
        <v>44927</v>
      </c>
    </row>
    <row r="1097" spans="1:16" ht="60" hidden="1">
      <c r="A1097" s="112" t="s">
        <v>2684</v>
      </c>
      <c r="B1097" s="112" t="s">
        <v>2684</v>
      </c>
      <c r="C1097" s="106" t="s">
        <v>3836</v>
      </c>
      <c r="D1097" s="98">
        <v>3697</v>
      </c>
      <c r="E1097" s="61" t="s">
        <v>425</v>
      </c>
      <c r="F1097" s="106" t="s">
        <v>1216</v>
      </c>
      <c r="G1097" s="120" t="s">
        <v>61</v>
      </c>
      <c r="H1097" s="105">
        <v>512</v>
      </c>
      <c r="I1097" s="340">
        <v>10113.799999999999</v>
      </c>
      <c r="J1097" s="28" t="s">
        <v>62</v>
      </c>
      <c r="K1097" s="107" t="s">
        <v>63</v>
      </c>
      <c r="L1097" s="105" t="s">
        <v>3965</v>
      </c>
      <c r="M1097" s="28" t="s">
        <v>67</v>
      </c>
      <c r="N1097" s="27">
        <v>6624.41</v>
      </c>
      <c r="O1097" s="28" t="s">
        <v>1197</v>
      </c>
      <c r="P1097" s="376">
        <v>44927</v>
      </c>
    </row>
    <row r="1098" spans="1:16" ht="120" hidden="1">
      <c r="A1098" s="112" t="s">
        <v>1480</v>
      </c>
      <c r="B1098" s="112" t="s">
        <v>1480</v>
      </c>
      <c r="C1098" s="120" t="s">
        <v>3836</v>
      </c>
      <c r="D1098" s="120">
        <v>3697</v>
      </c>
      <c r="E1098" s="61" t="s">
        <v>425</v>
      </c>
      <c r="F1098" s="120" t="s">
        <v>1216</v>
      </c>
      <c r="G1098" s="120" t="s">
        <v>61</v>
      </c>
      <c r="H1098" s="102">
        <v>233</v>
      </c>
      <c r="I1098" s="326">
        <v>3848.1</v>
      </c>
      <c r="J1098" s="28" t="s">
        <v>62</v>
      </c>
      <c r="K1098" s="173" t="s">
        <v>63</v>
      </c>
      <c r="L1098" s="164" t="s">
        <v>3966</v>
      </c>
      <c r="M1098" s="28" t="s">
        <v>67</v>
      </c>
      <c r="N1098" s="27">
        <v>3908</v>
      </c>
      <c r="O1098" s="28" t="s">
        <v>1197</v>
      </c>
      <c r="P1098" s="376">
        <v>44927</v>
      </c>
    </row>
    <row r="1099" spans="1:16" ht="90" hidden="1">
      <c r="A1099" s="112" t="s">
        <v>1483</v>
      </c>
      <c r="B1099" s="112" t="s">
        <v>1483</v>
      </c>
      <c r="C1099" s="120" t="s">
        <v>3836</v>
      </c>
      <c r="D1099" s="120">
        <v>3697</v>
      </c>
      <c r="E1099" s="61" t="s">
        <v>425</v>
      </c>
      <c r="F1099" s="120" t="s">
        <v>1216</v>
      </c>
      <c r="G1099" s="120" t="s">
        <v>61</v>
      </c>
      <c r="H1099" s="102">
        <v>68</v>
      </c>
      <c r="I1099" s="326">
        <v>2120.92</v>
      </c>
      <c r="J1099" s="28" t="s">
        <v>62</v>
      </c>
      <c r="K1099" s="173" t="s">
        <v>63</v>
      </c>
      <c r="L1099" s="164" t="s">
        <v>3967</v>
      </c>
      <c r="M1099" s="28" t="s">
        <v>67</v>
      </c>
      <c r="N1099" s="27">
        <v>5336.38</v>
      </c>
      <c r="O1099" s="28" t="s">
        <v>1197</v>
      </c>
      <c r="P1099" s="376">
        <v>44927</v>
      </c>
    </row>
    <row r="1100" spans="1:16" ht="135" hidden="1">
      <c r="A1100" s="112" t="s">
        <v>1486</v>
      </c>
      <c r="B1100" s="112" t="s">
        <v>1486</v>
      </c>
      <c r="C1100" s="120" t="s">
        <v>3836</v>
      </c>
      <c r="D1100" s="120">
        <v>3697</v>
      </c>
      <c r="E1100" s="61" t="s">
        <v>425</v>
      </c>
      <c r="F1100" s="120" t="s">
        <v>1216</v>
      </c>
      <c r="G1100" s="120" t="s">
        <v>61</v>
      </c>
      <c r="H1100" s="112">
        <v>690</v>
      </c>
      <c r="I1100" s="342">
        <v>14192</v>
      </c>
      <c r="J1100" s="28" t="s">
        <v>62</v>
      </c>
      <c r="K1100" s="173" t="s">
        <v>63</v>
      </c>
      <c r="L1100" s="173" t="s">
        <v>3968</v>
      </c>
      <c r="M1100" s="28" t="s">
        <v>67</v>
      </c>
      <c r="N1100" s="27">
        <v>16750</v>
      </c>
      <c r="O1100" s="28" t="s">
        <v>1197</v>
      </c>
      <c r="P1100" s="376">
        <v>44927</v>
      </c>
    </row>
    <row r="1101" spans="1:16" ht="210" hidden="1">
      <c r="A1101" s="112" t="s">
        <v>1489</v>
      </c>
      <c r="B1101" s="112" t="s">
        <v>1489</v>
      </c>
      <c r="C1101" s="21" t="s">
        <v>3836</v>
      </c>
      <c r="D1101" s="52">
        <v>3697</v>
      </c>
      <c r="E1101" s="61" t="s">
        <v>425</v>
      </c>
      <c r="F1101" s="21" t="s">
        <v>1216</v>
      </c>
      <c r="G1101" s="120" t="s">
        <v>61</v>
      </c>
      <c r="H1101" s="102">
        <v>1101</v>
      </c>
      <c r="I1101" s="341">
        <v>20374.5</v>
      </c>
      <c r="J1101" s="28" t="s">
        <v>62</v>
      </c>
      <c r="K1101" s="28" t="s">
        <v>63</v>
      </c>
      <c r="L1101" s="164" t="s">
        <v>3969</v>
      </c>
      <c r="M1101" s="28" t="s">
        <v>67</v>
      </c>
      <c r="N1101" s="27">
        <v>39580.019999999997</v>
      </c>
      <c r="O1101" s="28" t="s">
        <v>1197</v>
      </c>
      <c r="P1101" s="376">
        <v>44927</v>
      </c>
    </row>
    <row r="1102" spans="1:16" ht="409.5" hidden="1">
      <c r="A1102" s="112" t="s">
        <v>1836</v>
      </c>
      <c r="B1102" s="112" t="s">
        <v>1836</v>
      </c>
      <c r="C1102" s="57" t="s">
        <v>3836</v>
      </c>
      <c r="D1102" s="52">
        <v>3697</v>
      </c>
      <c r="E1102" s="61" t="s">
        <v>425</v>
      </c>
      <c r="F1102" s="21" t="s">
        <v>1216</v>
      </c>
      <c r="G1102" s="120" t="s">
        <v>61</v>
      </c>
      <c r="H1102" s="102">
        <v>550</v>
      </c>
      <c r="I1102" s="341">
        <v>11762</v>
      </c>
      <c r="J1102" s="28" t="s">
        <v>62</v>
      </c>
      <c r="K1102" s="28" t="s">
        <v>63</v>
      </c>
      <c r="L1102" s="164" t="s">
        <v>3970</v>
      </c>
      <c r="M1102" s="28" t="s">
        <v>67</v>
      </c>
      <c r="N1102" s="27">
        <v>32222</v>
      </c>
      <c r="O1102" s="28" t="s">
        <v>1197</v>
      </c>
      <c r="P1102" s="376">
        <v>44927</v>
      </c>
    </row>
    <row r="1103" spans="1:16" ht="60" hidden="1">
      <c r="A1103" s="112" t="s">
        <v>1202</v>
      </c>
      <c r="B1103" s="112" t="s">
        <v>1202</v>
      </c>
      <c r="C1103" s="100" t="s">
        <v>3971</v>
      </c>
      <c r="D1103" s="100">
        <v>1627</v>
      </c>
      <c r="E1103" s="61" t="s">
        <v>54</v>
      </c>
      <c r="F1103" s="100" t="s">
        <v>3972</v>
      </c>
      <c r="G1103" s="120" t="s">
        <v>61</v>
      </c>
      <c r="H1103" s="102">
        <v>1</v>
      </c>
      <c r="I1103" s="326">
        <v>60000</v>
      </c>
      <c r="J1103" s="28" t="s">
        <v>62</v>
      </c>
      <c r="K1103" s="28" t="s">
        <v>63</v>
      </c>
      <c r="L1103" s="164" t="s">
        <v>152</v>
      </c>
      <c r="M1103" s="28" t="s">
        <v>153</v>
      </c>
      <c r="N1103" s="27"/>
      <c r="O1103" s="28" t="s">
        <v>1197</v>
      </c>
      <c r="P1103" s="376">
        <v>44927</v>
      </c>
    </row>
    <row r="1104" spans="1:16" ht="90" hidden="1">
      <c r="A1104" s="112" t="s">
        <v>1202</v>
      </c>
      <c r="B1104" s="112" t="s">
        <v>1202</v>
      </c>
      <c r="C1104" s="100" t="s">
        <v>3973</v>
      </c>
      <c r="D1104" s="100">
        <v>22969</v>
      </c>
      <c r="E1104" s="61" t="s">
        <v>315</v>
      </c>
      <c r="F1104" s="100" t="s">
        <v>3608</v>
      </c>
      <c r="G1104" s="120" t="s">
        <v>1687</v>
      </c>
      <c r="H1104" s="102">
        <v>3</v>
      </c>
      <c r="I1104" s="326">
        <v>30000</v>
      </c>
      <c r="J1104" s="28" t="s">
        <v>806</v>
      </c>
      <c r="K1104" s="28" t="s">
        <v>79</v>
      </c>
      <c r="L1104" s="164" t="s">
        <v>152</v>
      </c>
      <c r="M1104" s="28" t="s">
        <v>153</v>
      </c>
      <c r="N1104" s="27"/>
      <c r="O1104" s="28" t="s">
        <v>1197</v>
      </c>
      <c r="P1104" s="376">
        <v>44927</v>
      </c>
    </row>
    <row r="1105" spans="1:16" ht="195" hidden="1">
      <c r="A1105" s="112" t="s">
        <v>1618</v>
      </c>
      <c r="B1105" s="112" t="s">
        <v>1618</v>
      </c>
      <c r="C1105" s="100" t="s">
        <v>3974</v>
      </c>
      <c r="D1105" s="100"/>
      <c r="E1105" s="61" t="s">
        <v>54</v>
      </c>
      <c r="F1105" s="100" t="s">
        <v>3975</v>
      </c>
      <c r="G1105" s="120" t="s">
        <v>61</v>
      </c>
      <c r="H1105" s="102">
        <v>3</v>
      </c>
      <c r="I1105" s="326">
        <v>7680</v>
      </c>
      <c r="J1105" s="28" t="s">
        <v>62</v>
      </c>
      <c r="K1105" s="28" t="s">
        <v>79</v>
      </c>
      <c r="L1105" s="164" t="s">
        <v>3976</v>
      </c>
      <c r="M1105" s="28" t="s">
        <v>67</v>
      </c>
      <c r="N1105" s="27">
        <v>7680</v>
      </c>
      <c r="O1105" s="28" t="s">
        <v>1197</v>
      </c>
      <c r="P1105" s="376">
        <v>44927</v>
      </c>
    </row>
    <row r="1106" spans="1:16" ht="60" hidden="1">
      <c r="A1106" s="112" t="s">
        <v>1202</v>
      </c>
      <c r="B1106" s="112" t="s">
        <v>1202</v>
      </c>
      <c r="C1106" s="120" t="s">
        <v>3977</v>
      </c>
      <c r="D1106" s="120">
        <v>13943</v>
      </c>
      <c r="E1106" s="61" t="s">
        <v>514</v>
      </c>
      <c r="F1106" s="120" t="s">
        <v>3978</v>
      </c>
      <c r="G1106" s="120" t="s">
        <v>107</v>
      </c>
      <c r="H1106" s="102">
        <v>1</v>
      </c>
      <c r="I1106" s="326">
        <v>10000</v>
      </c>
      <c r="J1106" s="173" t="s">
        <v>57</v>
      </c>
      <c r="K1106" s="173" t="s">
        <v>63</v>
      </c>
      <c r="L1106" s="365" t="s">
        <v>3979</v>
      </c>
      <c r="M1106" s="28" t="s">
        <v>67</v>
      </c>
      <c r="N1106" s="27">
        <v>20196</v>
      </c>
      <c r="O1106" s="28" t="s">
        <v>1197</v>
      </c>
      <c r="P1106" s="376">
        <v>44927</v>
      </c>
    </row>
    <row r="1107" spans="1:16" ht="60" hidden="1">
      <c r="A1107" s="112" t="s">
        <v>1202</v>
      </c>
      <c r="B1107" s="112" t="s">
        <v>1202</v>
      </c>
      <c r="C1107" s="100" t="s">
        <v>3980</v>
      </c>
      <c r="D1107" s="100">
        <v>973</v>
      </c>
      <c r="E1107" s="61" t="s">
        <v>54</v>
      </c>
      <c r="F1107" s="100" t="s">
        <v>386</v>
      </c>
      <c r="G1107" s="120" t="s">
        <v>61</v>
      </c>
      <c r="H1107" s="102">
        <v>1</v>
      </c>
      <c r="I1107" s="326">
        <v>20000</v>
      </c>
      <c r="J1107" s="28" t="s">
        <v>62</v>
      </c>
      <c r="K1107" s="28" t="s">
        <v>63</v>
      </c>
      <c r="L1107" s="164" t="s">
        <v>152</v>
      </c>
      <c r="M1107" s="28" t="s">
        <v>153</v>
      </c>
      <c r="N1107" s="27"/>
      <c r="O1107" s="28" t="s">
        <v>1197</v>
      </c>
      <c r="P1107" s="376">
        <v>44927</v>
      </c>
    </row>
    <row r="1108" spans="1:16" ht="60" hidden="1">
      <c r="A1108" s="112" t="s">
        <v>1202</v>
      </c>
      <c r="B1108" s="112" t="s">
        <v>1202</v>
      </c>
      <c r="C1108" s="100" t="s">
        <v>3981</v>
      </c>
      <c r="D1108" s="100">
        <v>973</v>
      </c>
      <c r="E1108" s="61" t="s">
        <v>54</v>
      </c>
      <c r="F1108" s="100" t="s">
        <v>386</v>
      </c>
      <c r="G1108" s="120" t="s">
        <v>61</v>
      </c>
      <c r="H1108" s="102">
        <v>1</v>
      </c>
      <c r="I1108" s="326">
        <v>20000</v>
      </c>
      <c r="J1108" s="28" t="s">
        <v>62</v>
      </c>
      <c r="K1108" s="28" t="s">
        <v>63</v>
      </c>
      <c r="L1108" s="164" t="s">
        <v>152</v>
      </c>
      <c r="M1108" s="28" t="s">
        <v>153</v>
      </c>
      <c r="N1108" s="27"/>
      <c r="O1108" s="28" t="s">
        <v>1197</v>
      </c>
      <c r="P1108" s="376">
        <v>44927</v>
      </c>
    </row>
    <row r="1109" spans="1:16" ht="60" hidden="1">
      <c r="A1109" s="112" t="s">
        <v>1202</v>
      </c>
      <c r="B1109" s="112" t="s">
        <v>1202</v>
      </c>
      <c r="C1109" s="100" t="s">
        <v>3982</v>
      </c>
      <c r="D1109" s="100">
        <v>973</v>
      </c>
      <c r="E1109" s="61" t="s">
        <v>54</v>
      </c>
      <c r="F1109" s="100" t="s">
        <v>386</v>
      </c>
      <c r="G1109" s="120" t="s">
        <v>61</v>
      </c>
      <c r="H1109" s="102">
        <v>1</v>
      </c>
      <c r="I1109" s="326">
        <v>20000</v>
      </c>
      <c r="J1109" s="28" t="s">
        <v>62</v>
      </c>
      <c r="K1109" s="28" t="s">
        <v>63</v>
      </c>
      <c r="L1109" s="164" t="s">
        <v>152</v>
      </c>
      <c r="M1109" s="28" t="s">
        <v>153</v>
      </c>
      <c r="N1109" s="27"/>
      <c r="O1109" s="28" t="s">
        <v>1197</v>
      </c>
      <c r="P1109" s="376">
        <v>44927</v>
      </c>
    </row>
    <row r="1110" spans="1:16" ht="60" hidden="1">
      <c r="A1110" s="112" t="s">
        <v>1202</v>
      </c>
      <c r="B1110" s="112" t="s">
        <v>1202</v>
      </c>
      <c r="C1110" s="100" t="s">
        <v>3983</v>
      </c>
      <c r="D1110" s="100">
        <v>973</v>
      </c>
      <c r="E1110" s="61" t="s">
        <v>54</v>
      </c>
      <c r="F1110" s="100" t="s">
        <v>386</v>
      </c>
      <c r="G1110" s="120" t="s">
        <v>61</v>
      </c>
      <c r="H1110" s="102">
        <v>1</v>
      </c>
      <c r="I1110" s="326">
        <v>20000</v>
      </c>
      <c r="J1110" s="28" t="s">
        <v>62</v>
      </c>
      <c r="K1110" s="28" t="s">
        <v>63</v>
      </c>
      <c r="L1110" s="164" t="s">
        <v>152</v>
      </c>
      <c r="M1110" s="28" t="s">
        <v>153</v>
      </c>
      <c r="N1110" s="27"/>
      <c r="O1110" s="28" t="s">
        <v>1197</v>
      </c>
      <c r="P1110" s="376">
        <v>44927</v>
      </c>
    </row>
    <row r="1111" spans="1:16" ht="60" hidden="1">
      <c r="A1111" s="112" t="s">
        <v>1202</v>
      </c>
      <c r="B1111" s="112" t="s">
        <v>1202</v>
      </c>
      <c r="C1111" s="100" t="s">
        <v>3984</v>
      </c>
      <c r="D1111" s="100">
        <v>973</v>
      </c>
      <c r="E1111" s="61" t="s">
        <v>54</v>
      </c>
      <c r="F1111" s="100" t="s">
        <v>386</v>
      </c>
      <c r="G1111" s="120" t="s">
        <v>61</v>
      </c>
      <c r="H1111" s="102">
        <v>1</v>
      </c>
      <c r="I1111" s="326">
        <v>20000</v>
      </c>
      <c r="J1111" s="28" t="s">
        <v>62</v>
      </c>
      <c r="K1111" s="28" t="s">
        <v>63</v>
      </c>
      <c r="L1111" s="164" t="s">
        <v>152</v>
      </c>
      <c r="M1111" s="28" t="s">
        <v>153</v>
      </c>
      <c r="N1111" s="27"/>
      <c r="O1111" s="28" t="s">
        <v>1197</v>
      </c>
      <c r="P1111" s="376">
        <v>44927</v>
      </c>
    </row>
    <row r="1112" spans="1:16" ht="60" hidden="1">
      <c r="A1112" s="112" t="s">
        <v>1202</v>
      </c>
      <c r="B1112" s="112" t="s">
        <v>1202</v>
      </c>
      <c r="C1112" s="100" t="s">
        <v>3985</v>
      </c>
      <c r="D1112" s="100">
        <v>973</v>
      </c>
      <c r="E1112" s="61" t="s">
        <v>54</v>
      </c>
      <c r="F1112" s="100" t="s">
        <v>386</v>
      </c>
      <c r="G1112" s="120" t="s">
        <v>61</v>
      </c>
      <c r="H1112" s="102">
        <v>1</v>
      </c>
      <c r="I1112" s="326">
        <v>20000</v>
      </c>
      <c r="J1112" s="28" t="s">
        <v>62</v>
      </c>
      <c r="K1112" s="28" t="s">
        <v>63</v>
      </c>
      <c r="L1112" s="164" t="s">
        <v>152</v>
      </c>
      <c r="M1112" s="28" t="s">
        <v>153</v>
      </c>
      <c r="N1112" s="27"/>
      <c r="O1112" s="28" t="s">
        <v>1197</v>
      </c>
      <c r="P1112" s="376">
        <v>44927</v>
      </c>
    </row>
    <row r="1113" spans="1:16" ht="60" hidden="1">
      <c r="A1113" s="112" t="s">
        <v>1202</v>
      </c>
      <c r="B1113" s="112" t="s">
        <v>1202</v>
      </c>
      <c r="C1113" s="100" t="s">
        <v>3986</v>
      </c>
      <c r="D1113" s="100">
        <v>973</v>
      </c>
      <c r="E1113" s="61" t="s">
        <v>54</v>
      </c>
      <c r="F1113" s="100" t="s">
        <v>386</v>
      </c>
      <c r="G1113" s="120" t="s">
        <v>61</v>
      </c>
      <c r="H1113" s="102">
        <v>1</v>
      </c>
      <c r="I1113" s="326">
        <v>20000</v>
      </c>
      <c r="J1113" s="28" t="s">
        <v>62</v>
      </c>
      <c r="K1113" s="28" t="s">
        <v>63</v>
      </c>
      <c r="L1113" s="164" t="s">
        <v>152</v>
      </c>
      <c r="M1113" s="28" t="s">
        <v>153</v>
      </c>
      <c r="N1113" s="27"/>
      <c r="O1113" s="28" t="s">
        <v>1197</v>
      </c>
      <c r="P1113" s="376">
        <v>44927</v>
      </c>
    </row>
    <row r="1114" spans="1:16" ht="60" hidden="1">
      <c r="A1114" s="112" t="s">
        <v>1202</v>
      </c>
      <c r="B1114" s="112" t="s">
        <v>1202</v>
      </c>
      <c r="C1114" s="100" t="s">
        <v>3987</v>
      </c>
      <c r="D1114" s="100">
        <v>973</v>
      </c>
      <c r="E1114" s="61" t="s">
        <v>54</v>
      </c>
      <c r="F1114" s="100" t="s">
        <v>386</v>
      </c>
      <c r="G1114" s="120" t="s">
        <v>61</v>
      </c>
      <c r="H1114" s="102">
        <v>1</v>
      </c>
      <c r="I1114" s="326">
        <v>20000</v>
      </c>
      <c r="J1114" s="28" t="s">
        <v>62</v>
      </c>
      <c r="K1114" s="28" t="s">
        <v>63</v>
      </c>
      <c r="L1114" s="164" t="s">
        <v>152</v>
      </c>
      <c r="M1114" s="28" t="s">
        <v>153</v>
      </c>
      <c r="N1114" s="27"/>
      <c r="O1114" s="28" t="s">
        <v>1197</v>
      </c>
      <c r="P1114" s="376">
        <v>44927</v>
      </c>
    </row>
    <row r="1115" spans="1:16" ht="60" hidden="1">
      <c r="A1115" s="112" t="s">
        <v>1202</v>
      </c>
      <c r="B1115" s="112" t="s">
        <v>1202</v>
      </c>
      <c r="C1115" s="100" t="s">
        <v>3988</v>
      </c>
      <c r="D1115" s="100">
        <v>973</v>
      </c>
      <c r="E1115" s="61" t="s">
        <v>54</v>
      </c>
      <c r="F1115" s="100" t="s">
        <v>386</v>
      </c>
      <c r="G1115" s="120" t="s">
        <v>61</v>
      </c>
      <c r="H1115" s="102">
        <v>1</v>
      </c>
      <c r="I1115" s="326">
        <v>20000</v>
      </c>
      <c r="J1115" s="28" t="s">
        <v>62</v>
      </c>
      <c r="K1115" s="28" t="s">
        <v>63</v>
      </c>
      <c r="L1115" s="164" t="s">
        <v>152</v>
      </c>
      <c r="M1115" s="28" t="s">
        <v>153</v>
      </c>
      <c r="N1115" s="27"/>
      <c r="O1115" s="28" t="s">
        <v>1197</v>
      </c>
      <c r="P1115" s="376">
        <v>44927</v>
      </c>
    </row>
    <row r="1116" spans="1:16" ht="60" hidden="1">
      <c r="A1116" s="112" t="s">
        <v>1202</v>
      </c>
      <c r="B1116" s="112" t="s">
        <v>1202</v>
      </c>
      <c r="C1116" s="100" t="s">
        <v>3989</v>
      </c>
      <c r="D1116" s="100">
        <v>973</v>
      </c>
      <c r="E1116" s="61" t="s">
        <v>54</v>
      </c>
      <c r="F1116" s="100" t="s">
        <v>386</v>
      </c>
      <c r="G1116" s="120" t="s">
        <v>61</v>
      </c>
      <c r="H1116" s="102">
        <v>1</v>
      </c>
      <c r="I1116" s="326">
        <v>20000</v>
      </c>
      <c r="J1116" s="28" t="s">
        <v>62</v>
      </c>
      <c r="K1116" s="28" t="s">
        <v>63</v>
      </c>
      <c r="L1116" s="164" t="s">
        <v>152</v>
      </c>
      <c r="M1116" s="28" t="s">
        <v>153</v>
      </c>
      <c r="N1116" s="27"/>
      <c r="O1116" s="28" t="s">
        <v>1197</v>
      </c>
      <c r="P1116" s="376">
        <v>44927</v>
      </c>
    </row>
    <row r="1117" spans="1:16" ht="60" hidden="1">
      <c r="A1117" s="112" t="s">
        <v>1202</v>
      </c>
      <c r="B1117" s="112" t="s">
        <v>1202</v>
      </c>
      <c r="C1117" s="100" t="s">
        <v>3990</v>
      </c>
      <c r="D1117" s="100">
        <v>973</v>
      </c>
      <c r="E1117" s="61" t="s">
        <v>54</v>
      </c>
      <c r="F1117" s="100" t="s">
        <v>386</v>
      </c>
      <c r="G1117" s="120" t="s">
        <v>61</v>
      </c>
      <c r="H1117" s="102">
        <v>1</v>
      </c>
      <c r="I1117" s="326">
        <v>20000</v>
      </c>
      <c r="J1117" s="28" t="s">
        <v>62</v>
      </c>
      <c r="K1117" s="28" t="s">
        <v>63</v>
      </c>
      <c r="L1117" s="164" t="s">
        <v>152</v>
      </c>
      <c r="M1117" s="28" t="s">
        <v>153</v>
      </c>
      <c r="N1117" s="27"/>
      <c r="O1117" s="28" t="s">
        <v>1197</v>
      </c>
      <c r="P1117" s="376">
        <v>44927</v>
      </c>
    </row>
    <row r="1118" spans="1:16" ht="60" hidden="1">
      <c r="A1118" s="112" t="s">
        <v>1202</v>
      </c>
      <c r="B1118" s="112" t="s">
        <v>1202</v>
      </c>
      <c r="C1118" s="100" t="s">
        <v>3991</v>
      </c>
      <c r="D1118" s="100">
        <v>973</v>
      </c>
      <c r="E1118" s="61" t="s">
        <v>54</v>
      </c>
      <c r="F1118" s="100" t="s">
        <v>386</v>
      </c>
      <c r="G1118" s="120" t="s">
        <v>61</v>
      </c>
      <c r="H1118" s="102">
        <v>1</v>
      </c>
      <c r="I1118" s="326">
        <v>20000</v>
      </c>
      <c r="J1118" s="28" t="s">
        <v>62</v>
      </c>
      <c r="K1118" s="28" t="s">
        <v>63</v>
      </c>
      <c r="L1118" s="164" t="s">
        <v>152</v>
      </c>
      <c r="M1118" s="28" t="s">
        <v>153</v>
      </c>
      <c r="N1118" s="27"/>
      <c r="O1118" s="28" t="s">
        <v>1197</v>
      </c>
      <c r="P1118" s="376">
        <v>44927</v>
      </c>
    </row>
    <row r="1119" spans="1:16" ht="60" hidden="1">
      <c r="A1119" s="112" t="s">
        <v>1202</v>
      </c>
      <c r="B1119" s="112" t="s">
        <v>1202</v>
      </c>
      <c r="C1119" s="100" t="s">
        <v>3992</v>
      </c>
      <c r="D1119" s="100">
        <v>973</v>
      </c>
      <c r="E1119" s="61" t="s">
        <v>54</v>
      </c>
      <c r="F1119" s="100" t="s">
        <v>386</v>
      </c>
      <c r="G1119" s="120" t="s">
        <v>61</v>
      </c>
      <c r="H1119" s="102">
        <v>1</v>
      </c>
      <c r="I1119" s="326">
        <v>20000</v>
      </c>
      <c r="J1119" s="28" t="s">
        <v>62</v>
      </c>
      <c r="K1119" s="28" t="s">
        <v>63</v>
      </c>
      <c r="L1119" s="164" t="s">
        <v>152</v>
      </c>
      <c r="M1119" s="28" t="s">
        <v>153</v>
      </c>
      <c r="N1119" s="27"/>
      <c r="O1119" s="28" t="s">
        <v>1197</v>
      </c>
      <c r="P1119" s="376">
        <v>44927</v>
      </c>
    </row>
    <row r="1120" spans="1:16" ht="60" hidden="1">
      <c r="A1120" s="112" t="s">
        <v>1202</v>
      </c>
      <c r="B1120" s="112" t="s">
        <v>1202</v>
      </c>
      <c r="C1120" s="100" t="s">
        <v>3993</v>
      </c>
      <c r="D1120" s="100">
        <v>973</v>
      </c>
      <c r="E1120" s="61" t="s">
        <v>54</v>
      </c>
      <c r="F1120" s="100" t="s">
        <v>386</v>
      </c>
      <c r="G1120" s="120" t="s">
        <v>61</v>
      </c>
      <c r="H1120" s="102">
        <v>1</v>
      </c>
      <c r="I1120" s="326">
        <v>20000</v>
      </c>
      <c r="J1120" s="28" t="s">
        <v>62</v>
      </c>
      <c r="K1120" s="28" t="s">
        <v>63</v>
      </c>
      <c r="L1120" s="164" t="s">
        <v>152</v>
      </c>
      <c r="M1120" s="28" t="s">
        <v>153</v>
      </c>
      <c r="N1120" s="27"/>
      <c r="O1120" s="28" t="s">
        <v>1197</v>
      </c>
      <c r="P1120" s="376">
        <v>44927</v>
      </c>
    </row>
    <row r="1121" spans="1:16" ht="60" hidden="1">
      <c r="A1121" s="112" t="s">
        <v>1202</v>
      </c>
      <c r="B1121" s="112" t="s">
        <v>1202</v>
      </c>
      <c r="C1121" s="100" t="s">
        <v>3994</v>
      </c>
      <c r="D1121" s="100">
        <v>973</v>
      </c>
      <c r="E1121" s="61" t="s">
        <v>54</v>
      </c>
      <c r="F1121" s="100" t="s">
        <v>386</v>
      </c>
      <c r="G1121" s="120" t="s">
        <v>61</v>
      </c>
      <c r="H1121" s="102">
        <v>1</v>
      </c>
      <c r="I1121" s="326">
        <v>20000</v>
      </c>
      <c r="J1121" s="28" t="s">
        <v>62</v>
      </c>
      <c r="K1121" s="28" t="s">
        <v>63</v>
      </c>
      <c r="L1121" s="164" t="s">
        <v>152</v>
      </c>
      <c r="M1121" s="28" t="s">
        <v>153</v>
      </c>
      <c r="N1121" s="27"/>
      <c r="O1121" s="28" t="s">
        <v>1197</v>
      </c>
      <c r="P1121" s="376">
        <v>44927</v>
      </c>
    </row>
    <row r="1122" spans="1:16" ht="60" hidden="1">
      <c r="A1122" s="112" t="s">
        <v>1202</v>
      </c>
      <c r="B1122" s="112" t="s">
        <v>1202</v>
      </c>
      <c r="C1122" s="100" t="s">
        <v>3995</v>
      </c>
      <c r="D1122" s="100">
        <v>973</v>
      </c>
      <c r="E1122" s="61" t="s">
        <v>54</v>
      </c>
      <c r="F1122" s="100" t="s">
        <v>386</v>
      </c>
      <c r="G1122" s="120" t="s">
        <v>61</v>
      </c>
      <c r="H1122" s="102">
        <v>1</v>
      </c>
      <c r="I1122" s="326">
        <v>20000</v>
      </c>
      <c r="J1122" s="28" t="s">
        <v>62</v>
      </c>
      <c r="K1122" s="28" t="s">
        <v>63</v>
      </c>
      <c r="L1122" s="164" t="s">
        <v>3996</v>
      </c>
      <c r="M1122" s="28" t="s">
        <v>67</v>
      </c>
      <c r="N1122" s="27">
        <v>20000</v>
      </c>
      <c r="O1122" s="28" t="s">
        <v>1197</v>
      </c>
      <c r="P1122" s="376">
        <v>44927</v>
      </c>
    </row>
    <row r="1123" spans="1:16" ht="60" hidden="1">
      <c r="A1123" s="112" t="s">
        <v>1202</v>
      </c>
      <c r="B1123" s="112" t="s">
        <v>1202</v>
      </c>
      <c r="C1123" s="100" t="s">
        <v>3997</v>
      </c>
      <c r="D1123" s="100">
        <v>973</v>
      </c>
      <c r="E1123" s="61" t="s">
        <v>54</v>
      </c>
      <c r="F1123" s="100" t="s">
        <v>386</v>
      </c>
      <c r="G1123" s="120" t="s">
        <v>61</v>
      </c>
      <c r="H1123" s="102">
        <v>1</v>
      </c>
      <c r="I1123" s="326">
        <v>20000</v>
      </c>
      <c r="J1123" s="28" t="s">
        <v>62</v>
      </c>
      <c r="K1123" s="28" t="s">
        <v>63</v>
      </c>
      <c r="L1123" s="164" t="s">
        <v>152</v>
      </c>
      <c r="M1123" s="28" t="s">
        <v>153</v>
      </c>
      <c r="N1123" s="27"/>
      <c r="O1123" s="28" t="s">
        <v>1197</v>
      </c>
      <c r="P1123" s="376">
        <v>44927</v>
      </c>
    </row>
    <row r="1124" spans="1:16" ht="60" hidden="1">
      <c r="A1124" s="112" t="s">
        <v>1202</v>
      </c>
      <c r="B1124" s="112" t="s">
        <v>1202</v>
      </c>
      <c r="C1124" s="100" t="s">
        <v>3998</v>
      </c>
      <c r="D1124" s="100">
        <v>973</v>
      </c>
      <c r="E1124" s="61" t="s">
        <v>54</v>
      </c>
      <c r="F1124" s="100" t="s">
        <v>386</v>
      </c>
      <c r="G1124" s="120" t="s">
        <v>61</v>
      </c>
      <c r="H1124" s="102">
        <v>1</v>
      </c>
      <c r="I1124" s="326">
        <v>20000</v>
      </c>
      <c r="J1124" s="28" t="s">
        <v>62</v>
      </c>
      <c r="K1124" s="28" t="s">
        <v>63</v>
      </c>
      <c r="L1124" s="164" t="s">
        <v>152</v>
      </c>
      <c r="M1124" s="28" t="s">
        <v>153</v>
      </c>
      <c r="N1124" s="27"/>
      <c r="O1124" s="28" t="s">
        <v>1197</v>
      </c>
      <c r="P1124" s="376">
        <v>44927</v>
      </c>
    </row>
    <row r="1125" spans="1:16" ht="60" hidden="1">
      <c r="A1125" s="112" t="s">
        <v>1202</v>
      </c>
      <c r="B1125" s="169" t="s">
        <v>1290</v>
      </c>
      <c r="C1125" s="120" t="s">
        <v>3999</v>
      </c>
      <c r="D1125" s="120">
        <v>14052</v>
      </c>
      <c r="E1125" s="61" t="s">
        <v>369</v>
      </c>
      <c r="F1125" s="120" t="s">
        <v>4000</v>
      </c>
      <c r="G1125" s="120" t="s">
        <v>107</v>
      </c>
      <c r="H1125" s="102" t="s">
        <v>2932</v>
      </c>
      <c r="I1125" s="326">
        <v>16400</v>
      </c>
      <c r="J1125" s="173" t="s">
        <v>57</v>
      </c>
      <c r="K1125" s="173" t="s">
        <v>63</v>
      </c>
      <c r="L1125" s="173" t="s">
        <v>4001</v>
      </c>
      <c r="M1125" s="28" t="s">
        <v>67</v>
      </c>
      <c r="N1125" s="27">
        <v>16480</v>
      </c>
      <c r="O1125" s="28" t="s">
        <v>1197</v>
      </c>
      <c r="P1125" s="376">
        <v>44927</v>
      </c>
    </row>
    <row r="1126" spans="1:16" ht="120" hidden="1">
      <c r="A1126" s="112" t="s">
        <v>1202</v>
      </c>
      <c r="B1126" s="112" t="s">
        <v>1202</v>
      </c>
      <c r="C1126" s="100" t="s">
        <v>4002</v>
      </c>
      <c r="D1126" s="100">
        <v>21903</v>
      </c>
      <c r="E1126" s="61" t="s">
        <v>425</v>
      </c>
      <c r="F1126" s="100" t="s">
        <v>4003</v>
      </c>
      <c r="G1126" s="120" t="s">
        <v>61</v>
      </c>
      <c r="H1126" s="102">
        <v>25</v>
      </c>
      <c r="I1126" s="326">
        <v>10000</v>
      </c>
      <c r="J1126" s="28" t="s">
        <v>57</v>
      </c>
      <c r="K1126" s="28" t="s">
        <v>79</v>
      </c>
      <c r="L1126" s="164" t="s">
        <v>4004</v>
      </c>
      <c r="M1126" s="28" t="s">
        <v>67</v>
      </c>
      <c r="N1126" s="27">
        <v>8970</v>
      </c>
      <c r="O1126" s="28" t="s">
        <v>1197</v>
      </c>
      <c r="P1126" s="376">
        <v>44927</v>
      </c>
    </row>
    <row r="1127" spans="1:16" ht="90" hidden="1">
      <c r="A1127" s="112" t="s">
        <v>1202</v>
      </c>
      <c r="B1127" s="112" t="s">
        <v>1202</v>
      </c>
      <c r="C1127" s="136" t="s">
        <v>4005</v>
      </c>
      <c r="D1127" s="195" t="s">
        <v>4006</v>
      </c>
      <c r="E1127" s="61" t="s">
        <v>92</v>
      </c>
      <c r="F1127" s="97" t="s">
        <v>4007</v>
      </c>
      <c r="G1127" s="120" t="s">
        <v>1687</v>
      </c>
      <c r="H1127" s="167" t="s">
        <v>3014</v>
      </c>
      <c r="I1127" s="341">
        <v>2800</v>
      </c>
      <c r="J1127" s="164" t="s">
        <v>57</v>
      </c>
      <c r="K1127" s="28" t="s">
        <v>63</v>
      </c>
      <c r="L1127" s="164" t="s">
        <v>152</v>
      </c>
      <c r="M1127" s="28" t="s">
        <v>153</v>
      </c>
      <c r="N1127" s="27"/>
      <c r="O1127" s="28" t="s">
        <v>1197</v>
      </c>
      <c r="P1127" s="376">
        <v>44927</v>
      </c>
    </row>
    <row r="1128" spans="1:16" ht="90" hidden="1">
      <c r="A1128" s="112" t="s">
        <v>1202</v>
      </c>
      <c r="B1128" s="112" t="s">
        <v>1202</v>
      </c>
      <c r="C1128" s="100" t="s">
        <v>4008</v>
      </c>
      <c r="D1128" s="100">
        <v>26077</v>
      </c>
      <c r="E1128" s="61" t="s">
        <v>92</v>
      </c>
      <c r="F1128" s="100" t="s">
        <v>4009</v>
      </c>
      <c r="G1128" s="120" t="s">
        <v>333</v>
      </c>
      <c r="H1128" s="102" t="s">
        <v>4010</v>
      </c>
      <c r="I1128" s="326">
        <v>24000</v>
      </c>
      <c r="J1128" s="164" t="s">
        <v>57</v>
      </c>
      <c r="K1128" s="164" t="s">
        <v>63</v>
      </c>
      <c r="L1128" s="164" t="s">
        <v>152</v>
      </c>
      <c r="M1128" s="28" t="s">
        <v>153</v>
      </c>
      <c r="N1128" s="171"/>
      <c r="O1128" s="28" t="s">
        <v>1197</v>
      </c>
      <c r="P1128" s="376">
        <v>44927</v>
      </c>
    </row>
    <row r="1129" spans="1:16" ht="75" hidden="1">
      <c r="A1129" s="112" t="s">
        <v>1202</v>
      </c>
      <c r="B1129" s="112" t="s">
        <v>1202</v>
      </c>
      <c r="C1129" s="100" t="s">
        <v>4011</v>
      </c>
      <c r="D1129" s="100">
        <v>26077</v>
      </c>
      <c r="E1129" s="61" t="s">
        <v>92</v>
      </c>
      <c r="F1129" s="100" t="s">
        <v>4012</v>
      </c>
      <c r="G1129" s="120" t="s">
        <v>333</v>
      </c>
      <c r="H1129" s="102" t="s">
        <v>4013</v>
      </c>
      <c r="I1129" s="326">
        <v>7008.99</v>
      </c>
      <c r="J1129" s="164" t="s">
        <v>57</v>
      </c>
      <c r="K1129" s="164" t="s">
        <v>63</v>
      </c>
      <c r="L1129" s="164" t="s">
        <v>152</v>
      </c>
      <c r="M1129" s="28" t="s">
        <v>153</v>
      </c>
      <c r="N1129" s="27"/>
      <c r="O1129" s="28" t="s">
        <v>1197</v>
      </c>
      <c r="P1129" s="376">
        <v>44927</v>
      </c>
    </row>
    <row r="1130" spans="1:16" ht="75" hidden="1">
      <c r="A1130" s="112" t="s">
        <v>1202</v>
      </c>
      <c r="B1130" s="112" t="s">
        <v>1202</v>
      </c>
      <c r="C1130" s="100" t="s">
        <v>4014</v>
      </c>
      <c r="D1130" s="100">
        <v>27502</v>
      </c>
      <c r="E1130" s="61" t="s">
        <v>92</v>
      </c>
      <c r="F1130" s="100" t="s">
        <v>4015</v>
      </c>
      <c r="G1130" s="120" t="s">
        <v>333</v>
      </c>
      <c r="H1130" s="102">
        <v>8</v>
      </c>
      <c r="I1130" s="326">
        <v>2143</v>
      </c>
      <c r="J1130" s="28" t="s">
        <v>57</v>
      </c>
      <c r="K1130" s="28" t="s">
        <v>79</v>
      </c>
      <c r="L1130" s="164" t="s">
        <v>152</v>
      </c>
      <c r="M1130" s="28" t="s">
        <v>153</v>
      </c>
      <c r="N1130" s="27"/>
      <c r="O1130" s="28" t="s">
        <v>1197</v>
      </c>
      <c r="P1130" s="376">
        <v>44927</v>
      </c>
    </row>
    <row r="1131" spans="1:16" ht="90" hidden="1">
      <c r="A1131" s="112" t="s">
        <v>1202</v>
      </c>
      <c r="B1131" s="112" t="s">
        <v>1202</v>
      </c>
      <c r="C1131" s="100" t="s">
        <v>4016</v>
      </c>
      <c r="D1131" s="100">
        <v>27472</v>
      </c>
      <c r="E1131" s="61" t="s">
        <v>92</v>
      </c>
      <c r="F1131" s="100" t="s">
        <v>4017</v>
      </c>
      <c r="G1131" s="120" t="s">
        <v>1687</v>
      </c>
      <c r="H1131" s="102">
        <v>20</v>
      </c>
      <c r="I1131" s="326">
        <v>30000</v>
      </c>
      <c r="J1131" s="173" t="s">
        <v>57</v>
      </c>
      <c r="K1131" s="173" t="s">
        <v>63</v>
      </c>
      <c r="L1131" s="164" t="s">
        <v>4018</v>
      </c>
      <c r="M1131" s="28" t="s">
        <v>67</v>
      </c>
      <c r="N1131" s="27">
        <v>26900</v>
      </c>
      <c r="O1131" s="28" t="s">
        <v>1197</v>
      </c>
      <c r="P1131" s="376">
        <v>44927</v>
      </c>
    </row>
    <row r="1132" spans="1:16" ht="75" hidden="1">
      <c r="A1132" s="112" t="s">
        <v>1202</v>
      </c>
      <c r="B1132" s="112" t="s">
        <v>1202</v>
      </c>
      <c r="C1132" s="100" t="s">
        <v>4019</v>
      </c>
      <c r="D1132" s="100">
        <v>26077</v>
      </c>
      <c r="E1132" s="61" t="s">
        <v>92</v>
      </c>
      <c r="F1132" s="100" t="s">
        <v>4020</v>
      </c>
      <c r="G1132" s="120" t="s">
        <v>333</v>
      </c>
      <c r="H1132" s="102" t="s">
        <v>4021</v>
      </c>
      <c r="I1132" s="326">
        <v>1268</v>
      </c>
      <c r="J1132" s="28" t="s">
        <v>57</v>
      </c>
      <c r="K1132" s="28" t="s">
        <v>79</v>
      </c>
      <c r="L1132" s="164" t="s">
        <v>152</v>
      </c>
      <c r="M1132" s="28" t="s">
        <v>153</v>
      </c>
      <c r="N1132" s="27"/>
      <c r="O1132" s="28" t="s">
        <v>1197</v>
      </c>
      <c r="P1132" s="376">
        <v>44927</v>
      </c>
    </row>
    <row r="1133" spans="1:16" ht="165" hidden="1">
      <c r="A1133" s="112" t="s">
        <v>1202</v>
      </c>
      <c r="B1133" s="112" t="s">
        <v>1202</v>
      </c>
      <c r="C1133" s="136" t="s">
        <v>4022</v>
      </c>
      <c r="D1133" s="20" t="s">
        <v>4023</v>
      </c>
      <c r="E1133" s="61" t="s">
        <v>92</v>
      </c>
      <c r="F1133" s="136" t="s">
        <v>4024</v>
      </c>
      <c r="G1133" s="120" t="s">
        <v>1687</v>
      </c>
      <c r="H1133" s="26" t="s">
        <v>4025</v>
      </c>
      <c r="I1133" s="341">
        <v>44058.78</v>
      </c>
      <c r="J1133" s="164" t="s">
        <v>57</v>
      </c>
      <c r="K1133" s="28" t="s">
        <v>63</v>
      </c>
      <c r="L1133" s="164" t="s">
        <v>152</v>
      </c>
      <c r="M1133" s="28" t="s">
        <v>153</v>
      </c>
      <c r="N1133" s="27"/>
      <c r="O1133" s="28" t="s">
        <v>1197</v>
      </c>
      <c r="P1133" s="376">
        <v>44927</v>
      </c>
    </row>
    <row r="1134" spans="1:16" ht="75" hidden="1">
      <c r="A1134" s="112" t="s">
        <v>1202</v>
      </c>
      <c r="B1134" s="112" t="s">
        <v>1202</v>
      </c>
      <c r="C1134" s="100" t="s">
        <v>4026</v>
      </c>
      <c r="D1134" s="100">
        <v>26077</v>
      </c>
      <c r="E1134" s="61" t="s">
        <v>92</v>
      </c>
      <c r="F1134" s="100" t="s">
        <v>4027</v>
      </c>
      <c r="G1134" s="120" t="s">
        <v>333</v>
      </c>
      <c r="H1134" s="102">
        <v>1</v>
      </c>
      <c r="I1134" s="326">
        <v>50000</v>
      </c>
      <c r="J1134" s="28" t="s">
        <v>57</v>
      </c>
      <c r="K1134" s="28" t="s">
        <v>63</v>
      </c>
      <c r="L1134" s="164" t="s">
        <v>152</v>
      </c>
      <c r="M1134" s="28" t="s">
        <v>153</v>
      </c>
      <c r="N1134" s="27"/>
      <c r="O1134" s="28" t="s">
        <v>1197</v>
      </c>
      <c r="P1134" s="376">
        <v>44927</v>
      </c>
    </row>
    <row r="1135" spans="1:16" ht="225" hidden="1">
      <c r="A1135" s="112" t="s">
        <v>1202</v>
      </c>
      <c r="B1135" s="112" t="s">
        <v>1202</v>
      </c>
      <c r="C1135" s="100" t="s">
        <v>4028</v>
      </c>
      <c r="D1135" s="100">
        <v>26077</v>
      </c>
      <c r="E1135" s="61" t="s">
        <v>92</v>
      </c>
      <c r="F1135" s="100" t="s">
        <v>4029</v>
      </c>
      <c r="G1135" s="120" t="s">
        <v>333</v>
      </c>
      <c r="H1135" s="102">
        <v>1</v>
      </c>
      <c r="I1135" s="326">
        <v>6543</v>
      </c>
      <c r="J1135" s="28" t="s">
        <v>57</v>
      </c>
      <c r="K1135" s="28" t="s">
        <v>63</v>
      </c>
      <c r="L1135" s="164" t="s">
        <v>152</v>
      </c>
      <c r="M1135" s="28" t="s">
        <v>153</v>
      </c>
      <c r="N1135" s="27"/>
      <c r="O1135" s="28" t="s">
        <v>1197</v>
      </c>
      <c r="P1135" s="376">
        <v>44927</v>
      </c>
    </row>
    <row r="1136" spans="1:16" ht="75" hidden="1">
      <c r="A1136" s="112" t="s">
        <v>1202</v>
      </c>
      <c r="B1136" s="169" t="s">
        <v>1290</v>
      </c>
      <c r="C1136" s="100" t="s">
        <v>4030</v>
      </c>
      <c r="D1136" s="100">
        <v>26077</v>
      </c>
      <c r="E1136" s="61" t="s">
        <v>92</v>
      </c>
      <c r="F1136" s="100" t="s">
        <v>4012</v>
      </c>
      <c r="G1136" s="120" t="s">
        <v>333</v>
      </c>
      <c r="H1136" s="102" t="s">
        <v>4031</v>
      </c>
      <c r="I1136" s="326">
        <v>124</v>
      </c>
      <c r="J1136" s="28" t="s">
        <v>57</v>
      </c>
      <c r="K1136" s="28" t="s">
        <v>63</v>
      </c>
      <c r="L1136" s="164" t="s">
        <v>152</v>
      </c>
      <c r="M1136" s="28" t="s">
        <v>153</v>
      </c>
      <c r="N1136" s="27"/>
      <c r="O1136" s="28" t="s">
        <v>1197</v>
      </c>
      <c r="P1136" s="376">
        <v>44927</v>
      </c>
    </row>
    <row r="1137" spans="1:16" ht="75" hidden="1">
      <c r="A1137" s="112" t="s">
        <v>1202</v>
      </c>
      <c r="B1137" s="169" t="s">
        <v>1290</v>
      </c>
      <c r="C1137" s="100" t="s">
        <v>4032</v>
      </c>
      <c r="D1137" s="100">
        <v>27502</v>
      </c>
      <c r="E1137" s="61" t="s">
        <v>92</v>
      </c>
      <c r="F1137" s="100" t="s">
        <v>4033</v>
      </c>
      <c r="G1137" s="120" t="s">
        <v>333</v>
      </c>
      <c r="H1137" s="102" t="s">
        <v>4034</v>
      </c>
      <c r="I1137" s="326">
        <v>47000</v>
      </c>
      <c r="J1137" s="28" t="s">
        <v>57</v>
      </c>
      <c r="K1137" s="28" t="s">
        <v>63</v>
      </c>
      <c r="L1137" s="164" t="s">
        <v>4035</v>
      </c>
      <c r="M1137" s="28" t="s">
        <v>67</v>
      </c>
      <c r="N1137" s="27">
        <v>45600</v>
      </c>
      <c r="O1137" s="28" t="s">
        <v>1197</v>
      </c>
      <c r="P1137" s="376">
        <v>44927</v>
      </c>
    </row>
    <row r="1138" spans="1:16" ht="90" hidden="1">
      <c r="A1138" s="112" t="s">
        <v>1202</v>
      </c>
      <c r="B1138" s="169" t="s">
        <v>1290</v>
      </c>
      <c r="C1138" s="100" t="s">
        <v>4036</v>
      </c>
      <c r="D1138" s="100">
        <v>26000</v>
      </c>
      <c r="E1138" s="61" t="s">
        <v>92</v>
      </c>
      <c r="F1138" s="100" t="s">
        <v>4037</v>
      </c>
      <c r="G1138" s="120" t="s">
        <v>333</v>
      </c>
      <c r="H1138" s="102" t="s">
        <v>4038</v>
      </c>
      <c r="I1138" s="326">
        <v>1300</v>
      </c>
      <c r="J1138" s="28" t="s">
        <v>57</v>
      </c>
      <c r="K1138" s="28" t="s">
        <v>63</v>
      </c>
      <c r="L1138" s="164" t="s">
        <v>4039</v>
      </c>
      <c r="M1138" s="28" t="s">
        <v>67</v>
      </c>
      <c r="N1138" s="27">
        <v>2769.9</v>
      </c>
      <c r="O1138" s="28" t="s">
        <v>1197</v>
      </c>
      <c r="P1138" s="376">
        <v>44927</v>
      </c>
    </row>
    <row r="1139" spans="1:16" ht="75" hidden="1">
      <c r="A1139" s="112" t="s">
        <v>1202</v>
      </c>
      <c r="B1139" s="169" t="s">
        <v>1290</v>
      </c>
      <c r="C1139" s="100" t="s">
        <v>4040</v>
      </c>
      <c r="D1139" s="100">
        <v>27502</v>
      </c>
      <c r="E1139" s="61" t="s">
        <v>92</v>
      </c>
      <c r="F1139" s="100" t="s">
        <v>4041</v>
      </c>
      <c r="G1139" s="120" t="s">
        <v>333</v>
      </c>
      <c r="H1139" s="102" t="s">
        <v>4042</v>
      </c>
      <c r="I1139" s="326">
        <v>8000</v>
      </c>
      <c r="J1139" s="28" t="s">
        <v>57</v>
      </c>
      <c r="K1139" s="28" t="s">
        <v>63</v>
      </c>
      <c r="L1139" s="164" t="s">
        <v>4043</v>
      </c>
      <c r="M1139" s="28" t="s">
        <v>67</v>
      </c>
      <c r="N1139" s="27">
        <v>6960</v>
      </c>
      <c r="O1139" s="28" t="s">
        <v>1197</v>
      </c>
      <c r="P1139" s="376">
        <v>44927</v>
      </c>
    </row>
    <row r="1140" spans="1:16" ht="105" hidden="1">
      <c r="A1140" s="112" t="s">
        <v>1202</v>
      </c>
      <c r="B1140" s="169" t="s">
        <v>609</v>
      </c>
      <c r="C1140" s="100" t="s">
        <v>4044</v>
      </c>
      <c r="D1140" s="100"/>
      <c r="E1140" s="61" t="s">
        <v>425</v>
      </c>
      <c r="F1140" s="100" t="s">
        <v>4045</v>
      </c>
      <c r="G1140" s="120" t="s">
        <v>61</v>
      </c>
      <c r="H1140" s="102">
        <v>500</v>
      </c>
      <c r="I1140" s="326">
        <v>150</v>
      </c>
      <c r="J1140" s="28" t="s">
        <v>57</v>
      </c>
      <c r="K1140" s="28" t="s">
        <v>79</v>
      </c>
      <c r="L1140" s="164" t="s">
        <v>4046</v>
      </c>
      <c r="M1140" s="28" t="s">
        <v>67</v>
      </c>
      <c r="N1140" s="27">
        <v>150</v>
      </c>
      <c r="O1140" s="28" t="s">
        <v>1197</v>
      </c>
      <c r="P1140" s="376">
        <v>44927</v>
      </c>
    </row>
    <row r="1141" spans="1:16" ht="90" hidden="1">
      <c r="A1141" s="112" t="s">
        <v>1311</v>
      </c>
      <c r="B1141" s="169" t="s">
        <v>1311</v>
      </c>
      <c r="C1141" s="100" t="s">
        <v>4047</v>
      </c>
      <c r="D1141" s="100"/>
      <c r="E1141" s="61" t="s">
        <v>425</v>
      </c>
      <c r="F1141" s="100" t="s">
        <v>4048</v>
      </c>
      <c r="G1141" s="120" t="s">
        <v>61</v>
      </c>
      <c r="H1141" s="102">
        <v>10</v>
      </c>
      <c r="I1141" s="326">
        <v>232</v>
      </c>
      <c r="J1141" s="28" t="s">
        <v>62</v>
      </c>
      <c r="K1141" s="28" t="s">
        <v>79</v>
      </c>
      <c r="L1141" s="164" t="s">
        <v>4049</v>
      </c>
      <c r="M1141" s="28" t="s">
        <v>67</v>
      </c>
      <c r="N1141" s="27">
        <v>232</v>
      </c>
      <c r="O1141" s="28" t="s">
        <v>1197</v>
      </c>
      <c r="P1141" s="376">
        <v>44927</v>
      </c>
    </row>
    <row r="1142" spans="1:16" ht="150" hidden="1">
      <c r="A1142" s="112" t="s">
        <v>1268</v>
      </c>
      <c r="B1142" s="169" t="s">
        <v>1268</v>
      </c>
      <c r="C1142" s="100" t="s">
        <v>4050</v>
      </c>
      <c r="D1142" s="100"/>
      <c r="E1142" s="61" t="s">
        <v>92</v>
      </c>
      <c r="F1142" s="100" t="s">
        <v>4051</v>
      </c>
      <c r="G1142" s="120" t="s">
        <v>61</v>
      </c>
      <c r="H1142" s="102">
        <v>1</v>
      </c>
      <c r="I1142" s="326">
        <v>2020.89</v>
      </c>
      <c r="J1142" s="28" t="s">
        <v>62</v>
      </c>
      <c r="K1142" s="28" t="s">
        <v>79</v>
      </c>
      <c r="L1142" s="164" t="s">
        <v>4052</v>
      </c>
      <c r="M1142" s="28" t="s">
        <v>67</v>
      </c>
      <c r="N1142" s="27">
        <v>2020.89</v>
      </c>
      <c r="O1142" s="28" t="s">
        <v>1197</v>
      </c>
      <c r="P1142" s="376">
        <v>44927</v>
      </c>
    </row>
    <row r="1143" spans="1:16" ht="135" hidden="1">
      <c r="A1143" s="112" t="s">
        <v>1202</v>
      </c>
      <c r="B1143" s="367" t="s">
        <v>316</v>
      </c>
      <c r="C1143" s="100" t="s">
        <v>4053</v>
      </c>
      <c r="D1143" s="100"/>
      <c r="E1143" s="61" t="s">
        <v>315</v>
      </c>
      <c r="F1143" s="100" t="s">
        <v>4054</v>
      </c>
      <c r="G1143" s="120" t="s">
        <v>61</v>
      </c>
      <c r="H1143" s="102">
        <v>4</v>
      </c>
      <c r="I1143" s="326">
        <v>8369</v>
      </c>
      <c r="J1143" s="28" t="s">
        <v>62</v>
      </c>
      <c r="K1143" s="28" t="s">
        <v>79</v>
      </c>
      <c r="L1143" s="164" t="s">
        <v>2301</v>
      </c>
      <c r="M1143" s="28" t="s">
        <v>67</v>
      </c>
      <c r="N1143" s="27">
        <v>8369</v>
      </c>
      <c r="O1143" s="28" t="s">
        <v>1197</v>
      </c>
      <c r="P1143" s="376">
        <v>44927</v>
      </c>
    </row>
    <row r="1144" spans="1:16" ht="150" hidden="1">
      <c r="A1144" s="112" t="s">
        <v>1202</v>
      </c>
      <c r="B1144" s="367" t="s">
        <v>609</v>
      </c>
      <c r="C1144" s="100" t="s">
        <v>4055</v>
      </c>
      <c r="D1144" s="100"/>
      <c r="E1144" s="61" t="s">
        <v>425</v>
      </c>
      <c r="F1144" s="100" t="s">
        <v>4056</v>
      </c>
      <c r="G1144" s="120" t="s">
        <v>61</v>
      </c>
      <c r="H1144" s="102">
        <v>450</v>
      </c>
      <c r="I1144" s="326">
        <v>12928.5</v>
      </c>
      <c r="J1144" s="28" t="s">
        <v>62</v>
      </c>
      <c r="K1144" s="28" t="s">
        <v>79</v>
      </c>
      <c r="L1144" s="164" t="s">
        <v>4057</v>
      </c>
      <c r="M1144" s="28" t="s">
        <v>67</v>
      </c>
      <c r="N1144" s="27">
        <v>12928.5</v>
      </c>
      <c r="O1144" s="28" t="s">
        <v>1197</v>
      </c>
      <c r="P1144" s="376">
        <v>44927</v>
      </c>
    </row>
    <row r="1145" spans="1:16" ht="90" hidden="1">
      <c r="A1145" s="112" t="s">
        <v>2206</v>
      </c>
      <c r="B1145" s="367" t="s">
        <v>2206</v>
      </c>
      <c r="C1145" s="100" t="s">
        <v>4058</v>
      </c>
      <c r="D1145" s="100"/>
      <c r="E1145" s="61" t="s">
        <v>425</v>
      </c>
      <c r="F1145" s="100" t="s">
        <v>4059</v>
      </c>
      <c r="G1145" s="120" t="s">
        <v>61</v>
      </c>
      <c r="H1145" s="102">
        <v>8</v>
      </c>
      <c r="I1145" s="326">
        <v>151.19999999999999</v>
      </c>
      <c r="J1145" s="28" t="s">
        <v>62</v>
      </c>
      <c r="K1145" s="28" t="s">
        <v>474</v>
      </c>
      <c r="L1145" s="164" t="s">
        <v>4060</v>
      </c>
      <c r="M1145" s="28" t="s">
        <v>67</v>
      </c>
      <c r="N1145" s="27">
        <v>151.19999999999999</v>
      </c>
      <c r="O1145" s="28" t="s">
        <v>1197</v>
      </c>
      <c r="P1145" s="376">
        <v>44927</v>
      </c>
    </row>
    <row r="1146" spans="1:16" ht="300" hidden="1">
      <c r="A1146" s="112" t="s">
        <v>1202</v>
      </c>
      <c r="B1146" s="367" t="s">
        <v>308</v>
      </c>
      <c r="C1146" s="100" t="s">
        <v>4061</v>
      </c>
      <c r="D1146" s="100"/>
      <c r="E1146" s="61" t="s">
        <v>305</v>
      </c>
      <c r="F1146" s="100" t="s">
        <v>4062</v>
      </c>
      <c r="G1146" s="120" t="s">
        <v>61</v>
      </c>
      <c r="H1146" s="102" t="s">
        <v>4063</v>
      </c>
      <c r="I1146" s="326">
        <v>2216</v>
      </c>
      <c r="J1146" s="28" t="s">
        <v>62</v>
      </c>
      <c r="K1146" s="28" t="s">
        <v>79</v>
      </c>
      <c r="L1146" s="164" t="s">
        <v>4064</v>
      </c>
      <c r="M1146" s="28" t="s">
        <v>67</v>
      </c>
      <c r="N1146" s="27">
        <v>2216</v>
      </c>
      <c r="O1146" s="28" t="s">
        <v>1197</v>
      </c>
      <c r="P1146" s="376">
        <v>44927</v>
      </c>
    </row>
    <row r="1147" spans="1:16" ht="60" hidden="1">
      <c r="A1147" s="112" t="s">
        <v>1202</v>
      </c>
      <c r="B1147" s="367" t="s">
        <v>4065</v>
      </c>
      <c r="C1147" s="366" t="s">
        <v>4066</v>
      </c>
      <c r="D1147" s="100"/>
      <c r="E1147" s="61" t="s">
        <v>514</v>
      </c>
      <c r="F1147" s="100" t="s">
        <v>4067</v>
      </c>
      <c r="G1147" s="120" t="s">
        <v>61</v>
      </c>
      <c r="H1147" s="102">
        <v>2</v>
      </c>
      <c r="I1147" s="326">
        <v>400</v>
      </c>
      <c r="J1147" s="28" t="s">
        <v>62</v>
      </c>
      <c r="K1147" s="28" t="s">
        <v>79</v>
      </c>
      <c r="L1147" s="164" t="s">
        <v>4068</v>
      </c>
      <c r="M1147" s="28" t="s">
        <v>67</v>
      </c>
      <c r="N1147" s="27">
        <v>400</v>
      </c>
      <c r="O1147" s="28" t="s">
        <v>1197</v>
      </c>
      <c r="P1147" s="376">
        <v>44927</v>
      </c>
    </row>
    <row r="1148" spans="1:16" ht="165" hidden="1">
      <c r="A1148" s="112" t="s">
        <v>1202</v>
      </c>
      <c r="B1148" s="367" t="s">
        <v>4069</v>
      </c>
      <c r="C1148" s="100" t="s">
        <v>4070</v>
      </c>
      <c r="D1148" s="100"/>
      <c r="E1148" s="61" t="s">
        <v>92</v>
      </c>
      <c r="F1148" s="100" t="s">
        <v>4071</v>
      </c>
      <c r="G1148" s="120" t="s">
        <v>61</v>
      </c>
      <c r="H1148" s="102">
        <v>4</v>
      </c>
      <c r="I1148" s="326">
        <v>1436</v>
      </c>
      <c r="J1148" s="28" t="s">
        <v>62</v>
      </c>
      <c r="K1148" s="28" t="s">
        <v>79</v>
      </c>
      <c r="L1148" s="164" t="s">
        <v>4072</v>
      </c>
      <c r="M1148" s="28" t="s">
        <v>67</v>
      </c>
      <c r="N1148" s="27">
        <v>1436</v>
      </c>
      <c r="O1148" s="28" t="s">
        <v>1197</v>
      </c>
      <c r="P1148" s="376">
        <v>44927</v>
      </c>
    </row>
    <row r="1149" spans="1:16" ht="225" hidden="1">
      <c r="A1149" s="112" t="s">
        <v>1202</v>
      </c>
      <c r="B1149" s="367" t="s">
        <v>4069</v>
      </c>
      <c r="C1149" s="100" t="s">
        <v>4073</v>
      </c>
      <c r="D1149" s="100"/>
      <c r="E1149" s="61" t="s">
        <v>92</v>
      </c>
      <c r="F1149" s="100" t="s">
        <v>4074</v>
      </c>
      <c r="G1149" s="120" t="s">
        <v>61</v>
      </c>
      <c r="H1149" s="102">
        <v>1</v>
      </c>
      <c r="I1149" s="326">
        <v>2979.8</v>
      </c>
      <c r="J1149" s="28" t="s">
        <v>62</v>
      </c>
      <c r="K1149" s="28" t="s">
        <v>79</v>
      </c>
      <c r="L1149" s="164" t="s">
        <v>4075</v>
      </c>
      <c r="M1149" s="28" t="s">
        <v>67</v>
      </c>
      <c r="N1149" s="27">
        <v>2979.8</v>
      </c>
      <c r="O1149" s="28" t="s">
        <v>1197</v>
      </c>
      <c r="P1149" s="376">
        <v>44927</v>
      </c>
    </row>
    <row r="1150" spans="1:16" ht="225" hidden="1">
      <c r="A1150" s="112" t="s">
        <v>1202</v>
      </c>
      <c r="B1150" s="367" t="s">
        <v>609</v>
      </c>
      <c r="C1150" s="100" t="s">
        <v>4076</v>
      </c>
      <c r="D1150" s="100"/>
      <c r="E1150" s="61" t="s">
        <v>425</v>
      </c>
      <c r="F1150" s="100" t="s">
        <v>4077</v>
      </c>
      <c r="G1150" s="120" t="s">
        <v>61</v>
      </c>
      <c r="H1150" s="102">
        <v>4</v>
      </c>
      <c r="I1150" s="326">
        <v>599.6</v>
      </c>
      <c r="J1150" s="28" t="s">
        <v>62</v>
      </c>
      <c r="K1150" s="28" t="s">
        <v>79</v>
      </c>
      <c r="L1150" s="164" t="s">
        <v>4078</v>
      </c>
      <c r="M1150" s="28" t="s">
        <v>67</v>
      </c>
      <c r="N1150" s="27">
        <v>599.6</v>
      </c>
      <c r="O1150" s="28" t="s">
        <v>1197</v>
      </c>
      <c r="P1150" s="376">
        <v>44927</v>
      </c>
    </row>
    <row r="1151" spans="1:16" ht="240" hidden="1">
      <c r="A1151" s="112" t="s">
        <v>1708</v>
      </c>
      <c r="B1151" s="367" t="s">
        <v>1708</v>
      </c>
      <c r="C1151" s="100" t="s">
        <v>4079</v>
      </c>
      <c r="D1151" s="100"/>
      <c r="E1151" s="61" t="s">
        <v>54</v>
      </c>
      <c r="F1151" s="100" t="s">
        <v>4080</v>
      </c>
      <c r="G1151" s="120" t="s">
        <v>61</v>
      </c>
      <c r="H1151" s="102">
        <v>8</v>
      </c>
      <c r="I1151" s="326">
        <v>12000</v>
      </c>
      <c r="J1151" s="28" t="s">
        <v>62</v>
      </c>
      <c r="K1151" s="28" t="s">
        <v>79</v>
      </c>
      <c r="L1151" s="164" t="s">
        <v>4081</v>
      </c>
      <c r="M1151" s="28" t="s">
        <v>67</v>
      </c>
      <c r="N1151" s="27">
        <v>12000</v>
      </c>
      <c r="O1151" s="28" t="s">
        <v>1197</v>
      </c>
      <c r="P1151" s="376">
        <v>44927</v>
      </c>
    </row>
    <row r="1152" spans="1:16" ht="165">
      <c r="A1152" s="112" t="s">
        <v>1198</v>
      </c>
      <c r="B1152" s="367" t="s">
        <v>537</v>
      </c>
      <c r="C1152" s="100" t="s">
        <v>4082</v>
      </c>
      <c r="D1152" s="100"/>
      <c r="E1152" s="61" t="s">
        <v>525</v>
      </c>
      <c r="F1152" s="100" t="s">
        <v>4083</v>
      </c>
      <c r="G1152" s="120" t="s">
        <v>61</v>
      </c>
      <c r="H1152" s="102">
        <v>1050</v>
      </c>
      <c r="I1152" s="326">
        <v>17355.5</v>
      </c>
      <c r="J1152" s="28" t="s">
        <v>62</v>
      </c>
      <c r="K1152" s="28" t="s">
        <v>79</v>
      </c>
      <c r="L1152" s="164" t="s">
        <v>4084</v>
      </c>
      <c r="M1152" s="28" t="s">
        <v>67</v>
      </c>
      <c r="N1152" s="27">
        <v>17355.5</v>
      </c>
      <c r="O1152" s="28" t="s">
        <v>1197</v>
      </c>
      <c r="P1152" s="376">
        <v>44927</v>
      </c>
    </row>
    <row r="1153" spans="1:16" ht="165" hidden="1">
      <c r="A1153" s="112" t="s">
        <v>1202</v>
      </c>
      <c r="B1153" s="367" t="s">
        <v>609</v>
      </c>
      <c r="C1153" s="100" t="s">
        <v>4085</v>
      </c>
      <c r="D1153" s="100"/>
      <c r="E1153" s="61" t="s">
        <v>425</v>
      </c>
      <c r="F1153" s="100" t="s">
        <v>4086</v>
      </c>
      <c r="G1153" s="120" t="s">
        <v>61</v>
      </c>
      <c r="H1153" s="102">
        <v>2</v>
      </c>
      <c r="I1153" s="326">
        <v>43786</v>
      </c>
      <c r="J1153" s="28" t="s">
        <v>62</v>
      </c>
      <c r="K1153" s="28" t="s">
        <v>79</v>
      </c>
      <c r="L1153" s="164" t="s">
        <v>1876</v>
      </c>
      <c r="M1153" s="28" t="s">
        <v>67</v>
      </c>
      <c r="N1153" s="27">
        <v>43786</v>
      </c>
      <c r="O1153" s="28" t="s">
        <v>1197</v>
      </c>
      <c r="P1153" s="376">
        <v>44927</v>
      </c>
    </row>
    <row r="1154" spans="1:16" ht="105" hidden="1">
      <c r="A1154" s="112" t="s">
        <v>1272</v>
      </c>
      <c r="B1154" s="367" t="s">
        <v>609</v>
      </c>
      <c r="C1154" s="100" t="s">
        <v>4087</v>
      </c>
      <c r="D1154" s="100"/>
      <c r="E1154" s="61" t="s">
        <v>425</v>
      </c>
      <c r="F1154" s="100" t="s">
        <v>4088</v>
      </c>
      <c r="G1154" s="120" t="s">
        <v>61</v>
      </c>
      <c r="H1154" s="102">
        <v>2</v>
      </c>
      <c r="I1154" s="326">
        <v>380</v>
      </c>
      <c r="J1154" s="28" t="s">
        <v>62</v>
      </c>
      <c r="K1154" s="28" t="s">
        <v>79</v>
      </c>
      <c r="L1154" s="164" t="s">
        <v>4089</v>
      </c>
      <c r="M1154" s="28" t="s">
        <v>67</v>
      </c>
      <c r="N1154" s="27">
        <v>380</v>
      </c>
      <c r="O1154" s="28" t="s">
        <v>1197</v>
      </c>
      <c r="P1154" s="376">
        <v>44927</v>
      </c>
    </row>
    <row r="1155" spans="1:16" ht="60" hidden="1">
      <c r="A1155" s="112" t="s">
        <v>1425</v>
      </c>
      <c r="B1155" s="367" t="s">
        <v>1425</v>
      </c>
      <c r="C1155" s="100" t="s">
        <v>3614</v>
      </c>
      <c r="D1155" s="100">
        <v>3417</v>
      </c>
      <c r="E1155" s="61" t="s">
        <v>425</v>
      </c>
      <c r="F1155" s="100" t="s">
        <v>3615</v>
      </c>
      <c r="G1155" s="120" t="s">
        <v>107</v>
      </c>
      <c r="H1155" s="102">
        <v>4080</v>
      </c>
      <c r="I1155" s="326">
        <v>3223.2</v>
      </c>
      <c r="J1155" s="28" t="s">
        <v>62</v>
      </c>
      <c r="K1155" s="28" t="s">
        <v>79</v>
      </c>
      <c r="L1155" s="164" t="s">
        <v>4090</v>
      </c>
      <c r="M1155" s="28" t="s">
        <v>67</v>
      </c>
      <c r="N1155" s="27">
        <v>3223.2</v>
      </c>
      <c r="O1155" s="28" t="s">
        <v>1197</v>
      </c>
      <c r="P1155" s="376">
        <v>44927</v>
      </c>
    </row>
    <row r="1156" spans="1:16" ht="90" hidden="1">
      <c r="A1156" s="112" t="s">
        <v>1202</v>
      </c>
      <c r="B1156" s="367" t="s">
        <v>957</v>
      </c>
      <c r="C1156" s="100" t="s">
        <v>4091</v>
      </c>
      <c r="D1156" s="100"/>
      <c r="E1156" s="61" t="s">
        <v>54</v>
      </c>
      <c r="F1156" s="100" t="s">
        <v>4092</v>
      </c>
      <c r="G1156" s="120" t="s">
        <v>61</v>
      </c>
      <c r="H1156" s="102" t="s">
        <v>4093</v>
      </c>
      <c r="I1156" s="326">
        <v>750</v>
      </c>
      <c r="J1156" s="28" t="s">
        <v>62</v>
      </c>
      <c r="K1156" s="28" t="s">
        <v>79</v>
      </c>
      <c r="L1156" s="164" t="s">
        <v>4094</v>
      </c>
      <c r="M1156" s="28" t="s">
        <v>67</v>
      </c>
      <c r="N1156" s="27">
        <v>813.16</v>
      </c>
      <c r="O1156" s="28" t="s">
        <v>1197</v>
      </c>
      <c r="P1156" s="376">
        <v>44927</v>
      </c>
    </row>
    <row r="1157" spans="1:16" ht="409.5" hidden="1">
      <c r="A1157" s="112" t="s">
        <v>1202</v>
      </c>
      <c r="B1157" s="367" t="s">
        <v>700</v>
      </c>
      <c r="C1157" s="100" t="s">
        <v>4095</v>
      </c>
      <c r="D1157" s="100"/>
      <c r="E1157" s="61" t="s">
        <v>92</v>
      </c>
      <c r="F1157" s="100" t="s">
        <v>4096</v>
      </c>
      <c r="G1157" s="120" t="s">
        <v>61</v>
      </c>
      <c r="H1157" s="102">
        <v>1</v>
      </c>
      <c r="I1157" s="326">
        <v>9500</v>
      </c>
      <c r="J1157" s="28" t="s">
        <v>62</v>
      </c>
      <c r="K1157" s="28" t="s">
        <v>79</v>
      </c>
      <c r="L1157" s="164" t="s">
        <v>4097</v>
      </c>
      <c r="M1157" s="28" t="s">
        <v>67</v>
      </c>
      <c r="N1157" s="27">
        <v>9500</v>
      </c>
      <c r="O1157" s="28" t="s">
        <v>1197</v>
      </c>
      <c r="P1157" s="376">
        <v>44927</v>
      </c>
    </row>
    <row r="1158" spans="1:16" ht="120" hidden="1">
      <c r="A1158" s="112" t="s">
        <v>1202</v>
      </c>
      <c r="B1158" s="367" t="s">
        <v>609</v>
      </c>
      <c r="C1158" s="100" t="s">
        <v>4098</v>
      </c>
      <c r="D1158" s="100"/>
      <c r="E1158" s="61" t="s">
        <v>425</v>
      </c>
      <c r="F1158" s="100" t="s">
        <v>2602</v>
      </c>
      <c r="G1158" s="120" t="s">
        <v>61</v>
      </c>
      <c r="H1158" s="102">
        <v>800</v>
      </c>
      <c r="I1158" s="326">
        <v>40640</v>
      </c>
      <c r="J1158" s="28" t="s">
        <v>62</v>
      </c>
      <c r="K1158" s="28" t="s">
        <v>79</v>
      </c>
      <c r="L1158" s="164" t="s">
        <v>4099</v>
      </c>
      <c r="M1158" s="28" t="s">
        <v>67</v>
      </c>
      <c r="N1158" s="27">
        <v>40640</v>
      </c>
      <c r="O1158" s="28" t="s">
        <v>1197</v>
      </c>
      <c r="P1158" s="376">
        <v>44927</v>
      </c>
    </row>
    <row r="1159" spans="1:16" ht="75" hidden="1">
      <c r="A1159" s="112" t="s">
        <v>1202</v>
      </c>
      <c r="B1159" s="367" t="s">
        <v>957</v>
      </c>
      <c r="C1159" s="100" t="s">
        <v>4100</v>
      </c>
      <c r="D1159" s="100"/>
      <c r="E1159" s="61" t="s">
        <v>54</v>
      </c>
      <c r="F1159" s="100" t="s">
        <v>4101</v>
      </c>
      <c r="G1159" s="120" t="s">
        <v>61</v>
      </c>
      <c r="H1159" s="102" t="s">
        <v>4102</v>
      </c>
      <c r="I1159" s="326">
        <v>103.86</v>
      </c>
      <c r="J1159" s="28" t="s">
        <v>62</v>
      </c>
      <c r="K1159" s="28" t="s">
        <v>474</v>
      </c>
      <c r="L1159" s="164" t="s">
        <v>4103</v>
      </c>
      <c r="M1159" s="28" t="s">
        <v>67</v>
      </c>
      <c r="N1159" s="27">
        <v>103.86</v>
      </c>
      <c r="O1159" s="28" t="s">
        <v>1197</v>
      </c>
      <c r="P1159" s="376">
        <v>44927</v>
      </c>
    </row>
    <row r="1160" spans="1:16" ht="165" hidden="1">
      <c r="A1160" s="112" t="s">
        <v>1202</v>
      </c>
      <c r="B1160" s="367" t="s">
        <v>609</v>
      </c>
      <c r="C1160" s="100" t="s">
        <v>4104</v>
      </c>
      <c r="D1160" s="100"/>
      <c r="E1160" s="61" t="s">
        <v>425</v>
      </c>
      <c r="F1160" s="100" t="s">
        <v>4105</v>
      </c>
      <c r="G1160" s="120" t="s">
        <v>61</v>
      </c>
      <c r="H1160" s="102" t="s">
        <v>4106</v>
      </c>
      <c r="I1160" s="326">
        <v>4699.6400000000003</v>
      </c>
      <c r="J1160" s="28" t="s">
        <v>62</v>
      </c>
      <c r="K1160" s="28" t="s">
        <v>79</v>
      </c>
      <c r="L1160" s="164" t="s">
        <v>4107</v>
      </c>
      <c r="M1160" s="28" t="s">
        <v>67</v>
      </c>
      <c r="N1160" s="27">
        <v>4699.6400000000003</v>
      </c>
      <c r="O1160" s="28" t="s">
        <v>1197</v>
      </c>
      <c r="P1160" s="376">
        <v>44927</v>
      </c>
    </row>
    <row r="1161" spans="1:16" ht="150" hidden="1">
      <c r="A1161" s="112" t="s">
        <v>1202</v>
      </c>
      <c r="B1161" s="367" t="s">
        <v>700</v>
      </c>
      <c r="C1161" s="100" t="s">
        <v>4108</v>
      </c>
      <c r="D1161" s="100"/>
      <c r="E1161" s="61" t="s">
        <v>92</v>
      </c>
      <c r="F1161" s="100" t="s">
        <v>4109</v>
      </c>
      <c r="G1161" s="120" t="s">
        <v>61</v>
      </c>
      <c r="H1161" s="102">
        <v>2</v>
      </c>
      <c r="I1161" s="326">
        <v>716.84</v>
      </c>
      <c r="J1161" s="28" t="s">
        <v>62</v>
      </c>
      <c r="K1161" s="28" t="s">
        <v>474</v>
      </c>
      <c r="L1161" s="164" t="s">
        <v>4110</v>
      </c>
      <c r="M1161" s="28" t="s">
        <v>67</v>
      </c>
      <c r="N1161" s="27">
        <v>716.84</v>
      </c>
      <c r="O1161" s="28" t="s">
        <v>1197</v>
      </c>
      <c r="P1161" s="376">
        <v>44927</v>
      </c>
    </row>
    <row r="1162" spans="1:16" ht="150" hidden="1">
      <c r="A1162" s="112" t="s">
        <v>1202</v>
      </c>
      <c r="B1162" s="367" t="s">
        <v>308</v>
      </c>
      <c r="C1162" s="100" t="s">
        <v>4111</v>
      </c>
      <c r="D1162" s="100"/>
      <c r="E1162" s="61" t="s">
        <v>305</v>
      </c>
      <c r="F1162" s="100" t="s">
        <v>4112</v>
      </c>
      <c r="G1162" s="120" t="s">
        <v>323</v>
      </c>
      <c r="H1162" s="102">
        <v>1</v>
      </c>
      <c r="I1162" s="326">
        <v>25000</v>
      </c>
      <c r="J1162" s="28" t="s">
        <v>62</v>
      </c>
      <c r="K1162" s="28" t="s">
        <v>79</v>
      </c>
      <c r="L1162" s="164" t="s">
        <v>4113</v>
      </c>
      <c r="M1162" s="28" t="s">
        <v>67</v>
      </c>
      <c r="N1162" s="27">
        <v>25000</v>
      </c>
      <c r="O1162" s="28" t="s">
        <v>1197</v>
      </c>
      <c r="P1162" s="376">
        <v>44927</v>
      </c>
    </row>
    <row r="1163" spans="1:16" ht="330" hidden="1">
      <c r="A1163" s="112" t="s">
        <v>1202</v>
      </c>
      <c r="B1163" s="367" t="s">
        <v>700</v>
      </c>
      <c r="C1163" s="100" t="s">
        <v>4114</v>
      </c>
      <c r="D1163" s="100"/>
      <c r="E1163" s="61" t="s">
        <v>92</v>
      </c>
      <c r="F1163" s="100" t="s">
        <v>4115</v>
      </c>
      <c r="G1163" s="120" t="s">
        <v>61</v>
      </c>
      <c r="H1163" s="102">
        <v>8</v>
      </c>
      <c r="I1163" s="326">
        <v>27844.35</v>
      </c>
      <c r="J1163" s="28" t="s">
        <v>62</v>
      </c>
      <c r="K1163" s="28" t="s">
        <v>79</v>
      </c>
      <c r="L1163" s="164" t="s">
        <v>4116</v>
      </c>
      <c r="M1163" s="28" t="s">
        <v>67</v>
      </c>
      <c r="N1163" s="27">
        <v>27844.35</v>
      </c>
      <c r="O1163" s="28" t="s">
        <v>1197</v>
      </c>
      <c r="P1163" s="376">
        <v>44927</v>
      </c>
    </row>
    <row r="1164" spans="1:16" ht="180" hidden="1">
      <c r="A1164" s="112" t="s">
        <v>3619</v>
      </c>
      <c r="B1164" s="367" t="s">
        <v>3619</v>
      </c>
      <c r="C1164" s="100" t="s">
        <v>4117</v>
      </c>
      <c r="D1164" s="100"/>
      <c r="E1164" s="61" t="s">
        <v>425</v>
      </c>
      <c r="F1164" s="100" t="s">
        <v>4118</v>
      </c>
      <c r="G1164" s="120" t="s">
        <v>61</v>
      </c>
      <c r="H1164" s="102">
        <v>1</v>
      </c>
      <c r="I1164" s="326">
        <v>160</v>
      </c>
      <c r="J1164" s="28" t="s">
        <v>62</v>
      </c>
      <c r="K1164" s="28" t="s">
        <v>474</v>
      </c>
      <c r="L1164" s="164" t="s">
        <v>4119</v>
      </c>
      <c r="M1164" s="28" t="s">
        <v>67</v>
      </c>
      <c r="N1164" s="27">
        <v>160</v>
      </c>
      <c r="O1164" s="28" t="s">
        <v>1197</v>
      </c>
      <c r="P1164" s="376">
        <v>44927</v>
      </c>
    </row>
    <row r="1165" spans="1:16" ht="409.5" hidden="1">
      <c r="A1165" s="112" t="s">
        <v>1202</v>
      </c>
      <c r="B1165" s="367" t="s">
        <v>316</v>
      </c>
      <c r="C1165" s="100" t="s">
        <v>4120</v>
      </c>
      <c r="D1165" s="100"/>
      <c r="E1165" s="61" t="s">
        <v>315</v>
      </c>
      <c r="F1165" s="100" t="s">
        <v>4121</v>
      </c>
      <c r="G1165" s="120" t="s">
        <v>61</v>
      </c>
      <c r="H1165" s="102">
        <v>1000</v>
      </c>
      <c r="I1165" s="326">
        <v>7990</v>
      </c>
      <c r="J1165" s="28" t="s">
        <v>62</v>
      </c>
      <c r="K1165" s="28" t="s">
        <v>79</v>
      </c>
      <c r="L1165" s="164" t="s">
        <v>4122</v>
      </c>
      <c r="M1165" s="28" t="s">
        <v>67</v>
      </c>
      <c r="N1165" s="27">
        <v>7990</v>
      </c>
      <c r="O1165" s="28" t="s">
        <v>1197</v>
      </c>
      <c r="P1165" s="376">
        <v>44927</v>
      </c>
    </row>
    <row r="1166" spans="1:16" ht="405" hidden="1">
      <c r="A1166" s="112" t="s">
        <v>1202</v>
      </c>
      <c r="B1166" s="367" t="s">
        <v>308</v>
      </c>
      <c r="C1166" s="100" t="s">
        <v>4123</v>
      </c>
      <c r="D1166" s="100"/>
      <c r="E1166" s="61" t="s">
        <v>305</v>
      </c>
      <c r="F1166" s="100" t="s">
        <v>4124</v>
      </c>
      <c r="G1166" s="120" t="s">
        <v>61</v>
      </c>
      <c r="H1166" s="102">
        <v>1</v>
      </c>
      <c r="I1166" s="326">
        <v>3300</v>
      </c>
      <c r="J1166" s="28" t="s">
        <v>62</v>
      </c>
      <c r="K1166" s="28" t="s">
        <v>79</v>
      </c>
      <c r="L1166" s="164" t="s">
        <v>4125</v>
      </c>
      <c r="M1166" s="28" t="s">
        <v>67</v>
      </c>
      <c r="N1166" s="27">
        <v>3300</v>
      </c>
      <c r="O1166" s="28" t="s">
        <v>1197</v>
      </c>
      <c r="P1166" s="376">
        <v>44927</v>
      </c>
    </row>
    <row r="1167" spans="1:16" ht="60" hidden="1">
      <c r="A1167" s="112" t="s">
        <v>3042</v>
      </c>
      <c r="B1167" s="367" t="s">
        <v>3042</v>
      </c>
      <c r="C1167" s="100" t="s">
        <v>3614</v>
      </c>
      <c r="D1167" s="100">
        <v>3417</v>
      </c>
      <c r="E1167" s="61" t="s">
        <v>425</v>
      </c>
      <c r="F1167" s="100" t="s">
        <v>3615</v>
      </c>
      <c r="G1167" s="120" t="s">
        <v>107</v>
      </c>
      <c r="H1167" s="102" t="s">
        <v>3617</v>
      </c>
      <c r="I1167" s="326">
        <v>987.6</v>
      </c>
      <c r="J1167" s="28" t="s">
        <v>62</v>
      </c>
      <c r="K1167" s="28" t="s">
        <v>79</v>
      </c>
      <c r="L1167" s="164" t="s">
        <v>4126</v>
      </c>
      <c r="M1167" s="28" t="s">
        <v>67</v>
      </c>
      <c r="N1167" s="27">
        <v>987.6</v>
      </c>
      <c r="O1167" s="28" t="s">
        <v>1197</v>
      </c>
      <c r="P1167" s="376">
        <v>44927</v>
      </c>
    </row>
    <row r="1168" spans="1:16" ht="225" hidden="1">
      <c r="A1168" s="112" t="s">
        <v>1708</v>
      </c>
      <c r="B1168" s="367" t="s">
        <v>1708</v>
      </c>
      <c r="C1168" s="100" t="s">
        <v>4127</v>
      </c>
      <c r="D1168" s="100"/>
      <c r="E1168" s="61" t="s">
        <v>416</v>
      </c>
      <c r="F1168" s="100" t="s">
        <v>4128</v>
      </c>
      <c r="G1168" s="120" t="s">
        <v>61</v>
      </c>
      <c r="H1168" s="102">
        <v>1</v>
      </c>
      <c r="I1168" s="326">
        <v>3300</v>
      </c>
      <c r="J1168" s="28" t="s">
        <v>62</v>
      </c>
      <c r="K1168" s="28" t="s">
        <v>79</v>
      </c>
      <c r="L1168" s="164" t="s">
        <v>4129</v>
      </c>
      <c r="M1168" s="28" t="s">
        <v>67</v>
      </c>
      <c r="N1168" s="27">
        <v>3300</v>
      </c>
      <c r="O1168" s="28" t="s">
        <v>1197</v>
      </c>
      <c r="P1168" s="376">
        <v>44927</v>
      </c>
    </row>
    <row r="1169" spans="1:16" ht="120" hidden="1">
      <c r="A1169" s="112" t="s">
        <v>1202</v>
      </c>
      <c r="B1169" s="367" t="s">
        <v>609</v>
      </c>
      <c r="C1169" s="100" t="s">
        <v>4130</v>
      </c>
      <c r="D1169" s="100"/>
      <c r="E1169" s="61" t="s">
        <v>425</v>
      </c>
      <c r="F1169" s="100" t="s">
        <v>2602</v>
      </c>
      <c r="G1169" s="120" t="s">
        <v>61</v>
      </c>
      <c r="H1169" s="102">
        <v>2000</v>
      </c>
      <c r="I1169" s="326">
        <v>17600</v>
      </c>
      <c r="J1169" s="28" t="s">
        <v>62</v>
      </c>
      <c r="K1169" s="28" t="s">
        <v>79</v>
      </c>
      <c r="L1169" s="164" t="s">
        <v>4131</v>
      </c>
      <c r="M1169" s="28" t="s">
        <v>67</v>
      </c>
      <c r="N1169" s="27">
        <v>17600</v>
      </c>
      <c r="O1169" s="28" t="s">
        <v>1197</v>
      </c>
      <c r="P1169" s="376">
        <v>44927</v>
      </c>
    </row>
    <row r="1170" spans="1:16" ht="105" hidden="1">
      <c r="A1170" s="112" t="s">
        <v>1734</v>
      </c>
      <c r="B1170" s="367" t="s">
        <v>1734</v>
      </c>
      <c r="C1170" s="100" t="s">
        <v>4132</v>
      </c>
      <c r="D1170" s="100"/>
      <c r="E1170" s="61" t="s">
        <v>416</v>
      </c>
      <c r="F1170" s="100" t="s">
        <v>4133</v>
      </c>
      <c r="G1170" s="120" t="s">
        <v>61</v>
      </c>
      <c r="H1170" s="102">
        <v>1</v>
      </c>
      <c r="I1170" s="326">
        <v>340</v>
      </c>
      <c r="J1170" s="28" t="s">
        <v>62</v>
      </c>
      <c r="K1170" s="28" t="s">
        <v>63</v>
      </c>
      <c r="L1170" s="164" t="s">
        <v>4134</v>
      </c>
      <c r="M1170" s="28" t="s">
        <v>67</v>
      </c>
      <c r="N1170" s="27">
        <v>340</v>
      </c>
      <c r="O1170" s="28" t="s">
        <v>1197</v>
      </c>
      <c r="P1170" s="376">
        <v>44927</v>
      </c>
    </row>
    <row r="1171" spans="1:16" ht="225" hidden="1">
      <c r="A1171" s="112" t="s">
        <v>1976</v>
      </c>
      <c r="B1171" s="367" t="s">
        <v>1976</v>
      </c>
      <c r="C1171" s="100" t="s">
        <v>3273</v>
      </c>
      <c r="D1171" s="100"/>
      <c r="E1171" s="61" t="s">
        <v>425</v>
      </c>
      <c r="F1171" s="100" t="s">
        <v>4135</v>
      </c>
      <c r="G1171" s="120" t="s">
        <v>61</v>
      </c>
      <c r="H1171" s="102">
        <v>9</v>
      </c>
      <c r="I1171" s="326">
        <v>1665</v>
      </c>
      <c r="J1171" s="28" t="s">
        <v>62</v>
      </c>
      <c r="K1171" s="28" t="s">
        <v>63</v>
      </c>
      <c r="L1171" s="164" t="s">
        <v>4136</v>
      </c>
      <c r="M1171" s="28" t="s">
        <v>67</v>
      </c>
      <c r="N1171" s="27">
        <v>1665</v>
      </c>
      <c r="O1171" s="28" t="s">
        <v>1197</v>
      </c>
      <c r="P1171" s="376">
        <v>44927</v>
      </c>
    </row>
    <row r="1172" spans="1:16" ht="409.5" hidden="1">
      <c r="A1172" s="112" t="s">
        <v>1976</v>
      </c>
      <c r="B1172" s="367" t="s">
        <v>1976</v>
      </c>
      <c r="C1172" s="100" t="s">
        <v>4137</v>
      </c>
      <c r="D1172" s="100"/>
      <c r="E1172" s="61" t="s">
        <v>425</v>
      </c>
      <c r="F1172" s="100" t="s">
        <v>4138</v>
      </c>
      <c r="G1172" s="120"/>
      <c r="H1172" s="102">
        <v>2</v>
      </c>
      <c r="I1172" s="326">
        <v>900</v>
      </c>
      <c r="J1172" s="28" t="s">
        <v>62</v>
      </c>
      <c r="K1172" s="28" t="s">
        <v>63</v>
      </c>
      <c r="L1172" s="164" t="s">
        <v>4139</v>
      </c>
      <c r="M1172" s="28" t="s">
        <v>67</v>
      </c>
      <c r="N1172" s="27">
        <v>900</v>
      </c>
      <c r="O1172" s="378" t="s">
        <v>1197</v>
      </c>
    </row>
    <row r="1173" spans="1:16" ht="229.5" hidden="1">
      <c r="A1173" s="391" t="s">
        <v>1202</v>
      </c>
      <c r="B1173" s="391" t="s">
        <v>1202</v>
      </c>
      <c r="C1173" s="392" t="s">
        <v>4140</v>
      </c>
      <c r="D1173" s="393" t="s">
        <v>325</v>
      </c>
      <c r="E1173" s="394" t="s">
        <v>305</v>
      </c>
      <c r="F1173" s="395" t="s">
        <v>4141</v>
      </c>
      <c r="G1173" s="396" t="s">
        <v>107</v>
      </c>
      <c r="H1173" s="397">
        <v>1</v>
      </c>
      <c r="I1173" s="398">
        <v>36602.51</v>
      </c>
      <c r="J1173" s="397" t="s">
        <v>57</v>
      </c>
      <c r="K1173" s="397" t="s">
        <v>63</v>
      </c>
      <c r="L1173" s="397" t="s">
        <v>4142</v>
      </c>
      <c r="M1173" s="397" t="s">
        <v>67</v>
      </c>
      <c r="N1173" s="398">
        <v>36602.51</v>
      </c>
      <c r="O1173" s="397" t="s">
        <v>2850</v>
      </c>
      <c r="P1173" s="399">
        <v>44927</v>
      </c>
    </row>
    <row r="1174" spans="1:16" ht="152.25" hidden="1">
      <c r="A1174" s="400" t="s">
        <v>1202</v>
      </c>
      <c r="B1174" s="400" t="s">
        <v>1202</v>
      </c>
      <c r="C1174" s="401" t="s">
        <v>4143</v>
      </c>
      <c r="D1174" s="402" t="s">
        <v>325</v>
      </c>
      <c r="E1174" s="403" t="s">
        <v>305</v>
      </c>
      <c r="F1174" s="404" t="s">
        <v>4144</v>
      </c>
      <c r="G1174" s="405" t="s">
        <v>107</v>
      </c>
      <c r="H1174" s="364">
        <v>1</v>
      </c>
      <c r="I1174" s="406">
        <v>11800</v>
      </c>
      <c r="J1174" s="364" t="s">
        <v>57</v>
      </c>
      <c r="K1174" s="364" t="s">
        <v>63</v>
      </c>
      <c r="L1174" s="364" t="s">
        <v>4145</v>
      </c>
      <c r="M1174" s="364" t="s">
        <v>67</v>
      </c>
      <c r="N1174" s="406">
        <v>11800</v>
      </c>
      <c r="O1174" s="364" t="s">
        <v>2850</v>
      </c>
      <c r="P1174" s="407">
        <v>44927</v>
      </c>
    </row>
    <row r="1175" spans="1:16" ht="275.25">
      <c r="A1175" s="112" t="s">
        <v>1202</v>
      </c>
      <c r="B1175" s="367" t="s">
        <v>537</v>
      </c>
      <c r="C1175" s="100" t="s">
        <v>4146</v>
      </c>
      <c r="D1175" s="100"/>
      <c r="E1175" s="61" t="s">
        <v>525</v>
      </c>
      <c r="F1175" s="100" t="s">
        <v>4147</v>
      </c>
      <c r="G1175" s="120" t="s">
        <v>61</v>
      </c>
      <c r="H1175" s="102">
        <v>8000</v>
      </c>
      <c r="I1175" s="326">
        <v>103020</v>
      </c>
      <c r="J1175" s="28" t="s">
        <v>62</v>
      </c>
      <c r="K1175" s="28" t="s">
        <v>63</v>
      </c>
      <c r="L1175" s="164" t="s">
        <v>4148</v>
      </c>
      <c r="M1175" s="28" t="s">
        <v>67</v>
      </c>
      <c r="N1175" s="27" t="s">
        <v>4149</v>
      </c>
      <c r="O1175" s="378" t="s">
        <v>1197</v>
      </c>
      <c r="P1175" s="408">
        <v>44927</v>
      </c>
    </row>
    <row r="1176" spans="1:16">
      <c r="A1176" s="112"/>
      <c r="B1176" s="367"/>
      <c r="C1176" s="100"/>
      <c r="D1176" s="100"/>
      <c r="E1176" s="61"/>
      <c r="F1176" s="100"/>
      <c r="G1176" s="120"/>
      <c r="H1176" s="102"/>
      <c r="I1176" s="326"/>
      <c r="J1176" s="28"/>
      <c r="K1176" s="28"/>
      <c r="L1176" s="164"/>
      <c r="M1176" s="28"/>
      <c r="N1176" s="27"/>
      <c r="O1176" s="378"/>
    </row>
    <row r="1177" spans="1:16">
      <c r="A1177" s="112"/>
      <c r="B1177" s="367"/>
      <c r="C1177" s="100"/>
      <c r="D1177" s="100"/>
      <c r="E1177" s="61"/>
      <c r="F1177" s="100"/>
      <c r="G1177" s="120"/>
      <c r="H1177" s="102"/>
      <c r="I1177" s="326"/>
      <c r="J1177" s="28"/>
      <c r="K1177" s="28"/>
      <c r="L1177" s="164"/>
      <c r="M1177" s="28"/>
      <c r="N1177" s="27"/>
      <c r="O1177" s="378"/>
    </row>
    <row r="1178" spans="1:16">
      <c r="A1178" s="112"/>
      <c r="B1178" s="367"/>
      <c r="C1178" s="100"/>
      <c r="D1178" s="100"/>
      <c r="E1178" s="61"/>
      <c r="F1178" s="100"/>
      <c r="G1178" s="120"/>
      <c r="H1178" s="102"/>
      <c r="I1178" s="326"/>
      <c r="J1178" s="28"/>
      <c r="K1178" s="28"/>
      <c r="L1178" s="164"/>
      <c r="M1178" s="28"/>
      <c r="N1178" s="27"/>
      <c r="O1178" s="378"/>
    </row>
    <row r="1179" spans="1:16">
      <c r="A1179" s="112"/>
      <c r="B1179" s="367"/>
      <c r="C1179" s="100"/>
      <c r="D1179" s="100"/>
      <c r="E1179" s="61"/>
      <c r="F1179" s="100"/>
      <c r="G1179" s="120"/>
      <c r="H1179" s="102"/>
      <c r="I1179" s="326"/>
      <c r="J1179" s="28"/>
      <c r="K1179" s="28"/>
      <c r="L1179" s="164"/>
      <c r="M1179" s="28"/>
      <c r="N1179" s="27"/>
      <c r="O1179" s="378"/>
    </row>
    <row r="1180" spans="1:16">
      <c r="A1180" s="112"/>
      <c r="B1180" s="367"/>
      <c r="C1180" s="100"/>
      <c r="D1180" s="100"/>
      <c r="E1180" s="61"/>
      <c r="F1180" s="100"/>
      <c r="G1180" s="120"/>
      <c r="H1180" s="102"/>
      <c r="I1180" s="326"/>
      <c r="J1180" s="28"/>
      <c r="K1180" s="28"/>
      <c r="L1180" s="164"/>
      <c r="M1180" s="28"/>
      <c r="N1180" s="27"/>
      <c r="O1180" s="378"/>
    </row>
    <row r="1181" spans="1:16">
      <c r="A1181" s="112"/>
      <c r="B1181" s="367"/>
      <c r="C1181" s="100"/>
      <c r="D1181" s="100"/>
      <c r="E1181" s="61"/>
      <c r="F1181" s="100"/>
      <c r="G1181" s="120"/>
      <c r="H1181" s="102"/>
      <c r="I1181" s="326"/>
      <c r="J1181" s="28"/>
      <c r="K1181" s="28"/>
      <c r="L1181" s="164"/>
      <c r="M1181" s="28"/>
      <c r="N1181" s="27"/>
      <c r="O1181" s="378"/>
    </row>
    <row r="1182" spans="1:16">
      <c r="A1182" s="112"/>
      <c r="B1182" s="367"/>
      <c r="C1182" s="100"/>
      <c r="D1182" s="100"/>
      <c r="E1182" s="61"/>
      <c r="F1182" s="100"/>
      <c r="G1182" s="120"/>
      <c r="H1182" s="102"/>
      <c r="I1182" s="326"/>
      <c r="J1182" s="28"/>
      <c r="K1182" s="28"/>
      <c r="L1182" s="164"/>
      <c r="M1182" s="28"/>
      <c r="N1182" s="27"/>
      <c r="O1182" s="378"/>
    </row>
    <row r="1183" spans="1:16">
      <c r="A1183" s="112"/>
      <c r="B1183" s="367"/>
      <c r="C1183" s="100"/>
      <c r="D1183" s="100"/>
      <c r="E1183" s="61"/>
      <c r="F1183" s="100"/>
      <c r="G1183" s="120"/>
      <c r="H1183" s="102"/>
      <c r="I1183" s="326"/>
      <c r="J1183" s="28"/>
      <c r="K1183" s="28"/>
      <c r="L1183" s="164"/>
      <c r="M1183" s="28"/>
      <c r="N1183" s="27"/>
      <c r="O1183" s="378"/>
    </row>
    <row r="1184" spans="1:16">
      <c r="A1184" s="112"/>
      <c r="B1184" s="367"/>
      <c r="C1184" s="100"/>
      <c r="D1184" s="100"/>
      <c r="E1184" s="61"/>
      <c r="F1184" s="100"/>
      <c r="G1184" s="120"/>
      <c r="H1184" s="102"/>
      <c r="I1184" s="326"/>
      <c r="J1184" s="28"/>
      <c r="K1184" s="28"/>
      <c r="L1184" s="164"/>
      <c r="M1184" s="28"/>
      <c r="N1184" s="27"/>
      <c r="O1184" s="378"/>
    </row>
    <row r="1185" spans="1:15">
      <c r="A1185" s="112"/>
      <c r="B1185" s="367"/>
      <c r="C1185" s="100"/>
      <c r="D1185" s="100"/>
      <c r="E1185" s="61"/>
      <c r="F1185" s="100"/>
      <c r="G1185" s="120"/>
      <c r="H1185" s="102"/>
      <c r="I1185" s="326"/>
      <c r="J1185" s="28"/>
      <c r="K1185" s="28"/>
      <c r="L1185" s="164"/>
      <c r="M1185" s="28"/>
      <c r="N1185" s="27"/>
      <c r="O1185" s="378"/>
    </row>
    <row r="1186" spans="1:15">
      <c r="A1186" s="112"/>
      <c r="B1186" s="367"/>
      <c r="C1186" s="100"/>
      <c r="D1186" s="100"/>
      <c r="E1186" s="61"/>
      <c r="F1186" s="100"/>
      <c r="G1186" s="120"/>
      <c r="H1186" s="102"/>
      <c r="I1186" s="326"/>
      <c r="J1186" s="28"/>
      <c r="K1186" s="28"/>
      <c r="L1186" s="164"/>
      <c r="M1186" s="28"/>
      <c r="N1186" s="27"/>
      <c r="O1186" s="378"/>
    </row>
    <row r="1187" spans="1:15">
      <c r="A1187" s="112"/>
      <c r="B1187" s="367"/>
      <c r="C1187" s="100"/>
      <c r="D1187" s="100"/>
      <c r="E1187" s="61"/>
      <c r="F1187" s="100"/>
      <c r="G1187" s="120"/>
      <c r="H1187" s="102"/>
      <c r="I1187" s="326"/>
      <c r="J1187" s="28"/>
      <c r="K1187" s="28"/>
      <c r="L1187" s="164"/>
      <c r="M1187" s="28"/>
      <c r="N1187" s="27"/>
      <c r="O1187" s="378"/>
    </row>
    <row r="1188" spans="1:15">
      <c r="A1188" s="112"/>
      <c r="B1188" s="367"/>
      <c r="C1188" s="100"/>
      <c r="D1188" s="100"/>
      <c r="E1188" s="61"/>
      <c r="F1188" s="100"/>
      <c r="G1188" s="120"/>
      <c r="H1188" s="102"/>
      <c r="I1188" s="326"/>
      <c r="J1188" s="28"/>
      <c r="K1188" s="28"/>
      <c r="L1188" s="164"/>
      <c r="M1188" s="28"/>
      <c r="N1188" s="27"/>
      <c r="O1188" s="378"/>
    </row>
    <row r="1189" spans="1:15">
      <c r="A1189" s="112"/>
      <c r="B1189" s="367"/>
      <c r="C1189" s="100"/>
      <c r="D1189" s="100"/>
      <c r="E1189" s="61"/>
      <c r="F1189" s="100"/>
      <c r="G1189" s="120"/>
      <c r="H1189" s="102"/>
      <c r="I1189" s="326"/>
      <c r="J1189" s="28"/>
      <c r="K1189" s="28"/>
      <c r="L1189" s="164"/>
      <c r="M1189" s="28"/>
      <c r="N1189" s="27"/>
      <c r="O1189" s="378"/>
    </row>
    <row r="1190" spans="1:15">
      <c r="A1190" s="112"/>
      <c r="B1190" s="367"/>
      <c r="C1190" s="100"/>
      <c r="D1190" s="100"/>
      <c r="E1190" s="61"/>
      <c r="F1190" s="100"/>
      <c r="G1190" s="120"/>
      <c r="H1190" s="102"/>
      <c r="I1190" s="326"/>
      <c r="J1190" s="28"/>
      <c r="K1190" s="28"/>
      <c r="L1190" s="164"/>
      <c r="M1190" s="28"/>
      <c r="N1190" s="27"/>
      <c r="O1190" s="378"/>
    </row>
    <row r="1191" spans="1:15">
      <c r="A1191" s="112"/>
      <c r="B1191" s="367"/>
      <c r="C1191" s="100"/>
      <c r="D1191" s="100"/>
      <c r="E1191" s="61"/>
      <c r="F1191" s="100"/>
      <c r="G1191" s="120"/>
      <c r="H1191" s="102"/>
      <c r="I1191" s="326"/>
      <c r="J1191" s="28"/>
      <c r="K1191" s="28"/>
      <c r="L1191" s="164"/>
      <c r="M1191" s="28"/>
      <c r="N1191" s="27"/>
      <c r="O1191" s="378"/>
    </row>
    <row r="1192" spans="1:15">
      <c r="A1192" s="112"/>
      <c r="B1192" s="367"/>
      <c r="C1192" s="100"/>
      <c r="D1192" s="100"/>
      <c r="E1192" s="61"/>
      <c r="F1192" s="100"/>
      <c r="G1192" s="120"/>
      <c r="H1192" s="102"/>
      <c r="I1192" s="326"/>
      <c r="J1192" s="28"/>
      <c r="K1192" s="28"/>
      <c r="L1192" s="164"/>
      <c r="M1192" s="28"/>
      <c r="N1192" s="27"/>
      <c r="O1192" s="378"/>
    </row>
    <row r="1193" spans="1:15">
      <c r="A1193" s="112"/>
      <c r="B1193" s="367"/>
      <c r="C1193" s="100"/>
      <c r="D1193" s="100"/>
      <c r="E1193" s="61"/>
      <c r="F1193" s="100"/>
      <c r="G1193" s="120"/>
      <c r="H1193" s="102"/>
      <c r="I1193" s="326"/>
      <c r="J1193" s="28"/>
      <c r="K1193" s="28"/>
      <c r="L1193" s="164"/>
      <c r="M1193" s="28"/>
      <c r="N1193" s="27"/>
      <c r="O1193" s="378"/>
    </row>
    <row r="1194" spans="1:15">
      <c r="A1194" s="112"/>
      <c r="B1194" s="367"/>
      <c r="C1194" s="100"/>
      <c r="D1194" s="100"/>
      <c r="E1194" s="61"/>
      <c r="F1194" s="100"/>
      <c r="G1194" s="120"/>
      <c r="H1194" s="102"/>
      <c r="I1194" s="326"/>
      <c r="J1194" s="28"/>
      <c r="K1194" s="28"/>
      <c r="L1194" s="164"/>
      <c r="M1194" s="28"/>
      <c r="N1194" s="27"/>
      <c r="O1194" s="378"/>
    </row>
    <row r="1195" spans="1:15">
      <c r="A1195" s="112"/>
      <c r="B1195" s="367"/>
      <c r="C1195" s="100"/>
      <c r="D1195" s="100"/>
      <c r="E1195" s="61"/>
      <c r="F1195" s="100"/>
      <c r="G1195" s="120"/>
      <c r="H1195" s="102"/>
      <c r="I1195" s="326"/>
      <c r="J1195" s="28"/>
      <c r="K1195" s="28"/>
      <c r="L1195" s="164"/>
      <c r="M1195" s="28"/>
      <c r="N1195" s="27"/>
      <c r="O1195" s="378"/>
    </row>
    <row r="1196" spans="1:15">
      <c r="A1196" s="112"/>
      <c r="B1196" s="367"/>
      <c r="C1196" s="100"/>
      <c r="D1196" s="100"/>
      <c r="E1196" s="61"/>
      <c r="F1196" s="100"/>
      <c r="G1196" s="120"/>
      <c r="H1196" s="102"/>
      <c r="I1196" s="326"/>
      <c r="J1196" s="28"/>
      <c r="K1196" s="28"/>
      <c r="L1196" s="164"/>
      <c r="M1196" s="28"/>
      <c r="N1196" s="27"/>
      <c r="O1196" s="378"/>
    </row>
    <row r="1197" spans="1:15">
      <c r="A1197" s="112"/>
      <c r="B1197" s="367"/>
      <c r="C1197" s="100"/>
      <c r="D1197" s="100"/>
      <c r="E1197" s="61"/>
      <c r="F1197" s="100"/>
      <c r="G1197" s="120"/>
      <c r="H1197" s="102"/>
      <c r="I1197" s="326"/>
      <c r="J1197" s="28"/>
      <c r="K1197" s="28"/>
      <c r="L1197" s="164"/>
      <c r="M1197" s="28"/>
      <c r="N1197" s="27"/>
      <c r="O1197" s="378"/>
    </row>
    <row r="1198" spans="1:15">
      <c r="A1198" s="112"/>
      <c r="B1198" s="367"/>
      <c r="C1198" s="100"/>
      <c r="D1198" s="100"/>
      <c r="E1198" s="61"/>
      <c r="F1198" s="100"/>
      <c r="G1198" s="120"/>
      <c r="H1198" s="102"/>
      <c r="I1198" s="326"/>
      <c r="J1198" s="28"/>
      <c r="K1198" s="28"/>
      <c r="L1198" s="164"/>
      <c r="M1198" s="28"/>
      <c r="N1198" s="27"/>
      <c r="O1198" s="378"/>
    </row>
    <row r="1199" spans="1:15">
      <c r="A1199" s="112"/>
      <c r="B1199" s="367"/>
      <c r="C1199" s="100"/>
      <c r="D1199" s="100"/>
      <c r="E1199" s="61"/>
      <c r="F1199" s="100"/>
      <c r="G1199" s="120"/>
      <c r="H1199" s="102"/>
      <c r="I1199" s="326"/>
      <c r="J1199" s="28"/>
      <c r="K1199" s="28"/>
      <c r="L1199" s="164"/>
      <c r="M1199" s="28"/>
      <c r="N1199" s="27"/>
      <c r="O1199" s="378"/>
    </row>
    <row r="1200" spans="1:15">
      <c r="A1200" s="112"/>
      <c r="B1200" s="367"/>
      <c r="C1200" s="100"/>
      <c r="D1200" s="100"/>
      <c r="E1200" s="61"/>
      <c r="F1200" s="100"/>
      <c r="G1200" s="120"/>
      <c r="H1200" s="102"/>
      <c r="I1200" s="326"/>
      <c r="J1200" s="28"/>
      <c r="K1200" s="28"/>
      <c r="L1200" s="164"/>
      <c r="M1200" s="28"/>
      <c r="N1200" s="27"/>
      <c r="O1200" s="378"/>
    </row>
    <row r="1201" spans="1:15">
      <c r="A1201" s="112"/>
      <c r="B1201" s="367"/>
      <c r="C1201" s="100"/>
      <c r="D1201" s="100"/>
      <c r="E1201" s="61"/>
      <c r="F1201" s="100"/>
      <c r="G1201" s="120"/>
      <c r="H1201" s="102"/>
      <c r="I1201" s="326"/>
      <c r="J1201" s="28"/>
      <c r="K1201" s="28"/>
      <c r="L1201" s="164"/>
      <c r="M1201" s="28"/>
      <c r="N1201" s="27"/>
      <c r="O1201" s="378"/>
    </row>
    <row r="1202" spans="1:15">
      <c r="A1202" s="112"/>
      <c r="B1202" s="367"/>
      <c r="C1202" s="100"/>
      <c r="D1202" s="100"/>
      <c r="E1202" s="61"/>
      <c r="F1202" s="100"/>
      <c r="G1202" s="120"/>
      <c r="H1202" s="102"/>
      <c r="I1202" s="326"/>
      <c r="J1202" s="28"/>
      <c r="K1202" s="28"/>
      <c r="L1202" s="164"/>
      <c r="M1202" s="28"/>
      <c r="N1202" s="27"/>
      <c r="O1202" s="378"/>
    </row>
    <row r="1203" spans="1:15">
      <c r="A1203" s="112"/>
      <c r="B1203" s="367"/>
      <c r="C1203" s="100"/>
      <c r="D1203" s="100"/>
      <c r="E1203" s="61"/>
      <c r="F1203" s="100"/>
      <c r="G1203" s="120"/>
      <c r="H1203" s="102"/>
      <c r="I1203" s="326"/>
      <c r="J1203" s="28"/>
      <c r="K1203" s="28"/>
      <c r="L1203" s="164"/>
      <c r="M1203" s="28"/>
      <c r="N1203" s="27"/>
      <c r="O1203" s="378"/>
    </row>
    <row r="1204" spans="1:15">
      <c r="A1204" s="112"/>
      <c r="B1204" s="367"/>
      <c r="C1204" s="100"/>
      <c r="D1204" s="100"/>
      <c r="E1204" s="61"/>
      <c r="F1204" s="100"/>
      <c r="G1204" s="120"/>
      <c r="H1204" s="102"/>
      <c r="I1204" s="326"/>
      <c r="J1204" s="28"/>
      <c r="K1204" s="28"/>
      <c r="L1204" s="164"/>
      <c r="M1204" s="28"/>
      <c r="N1204" s="27"/>
      <c r="O1204" s="378"/>
    </row>
    <row r="1205" spans="1:15">
      <c r="A1205" s="112"/>
      <c r="B1205" s="367"/>
      <c r="C1205" s="100"/>
      <c r="D1205" s="100"/>
      <c r="E1205" s="61"/>
      <c r="F1205" s="100"/>
      <c r="G1205" s="120"/>
      <c r="H1205" s="102"/>
      <c r="I1205" s="326"/>
      <c r="J1205" s="28"/>
      <c r="K1205" s="28"/>
      <c r="L1205" s="164"/>
      <c r="M1205" s="28"/>
      <c r="N1205" s="27"/>
      <c r="O1205" s="378"/>
    </row>
    <row r="1206" spans="1:15">
      <c r="A1206" s="112"/>
      <c r="B1206" s="367"/>
      <c r="C1206" s="100"/>
      <c r="D1206" s="100"/>
      <c r="E1206" s="61"/>
      <c r="F1206" s="100"/>
      <c r="G1206" s="120"/>
      <c r="H1206" s="102"/>
      <c r="I1206" s="326"/>
      <c r="J1206" s="28"/>
      <c r="K1206" s="28"/>
      <c r="L1206" s="164"/>
      <c r="M1206" s="28"/>
      <c r="N1206" s="27"/>
      <c r="O1206" s="378"/>
    </row>
    <row r="1207" spans="1:15">
      <c r="A1207" s="112"/>
      <c r="B1207" s="367"/>
      <c r="C1207" s="100"/>
      <c r="D1207" s="100"/>
      <c r="E1207" s="61"/>
      <c r="F1207" s="100"/>
      <c r="G1207" s="120"/>
      <c r="H1207" s="102"/>
      <c r="I1207" s="326"/>
      <c r="J1207" s="28"/>
      <c r="K1207" s="28"/>
      <c r="L1207" s="164"/>
      <c r="M1207" s="28"/>
      <c r="N1207" s="27"/>
      <c r="O1207" s="378"/>
    </row>
    <row r="1208" spans="1:15">
      <c r="A1208" s="112"/>
      <c r="B1208" s="367"/>
      <c r="C1208" s="100"/>
      <c r="D1208" s="100"/>
      <c r="E1208" s="61"/>
      <c r="F1208" s="100"/>
      <c r="G1208" s="120"/>
      <c r="H1208" s="102"/>
      <c r="I1208" s="326"/>
      <c r="J1208" s="28"/>
      <c r="K1208" s="28"/>
      <c r="L1208" s="164"/>
      <c r="M1208" s="28"/>
      <c r="N1208" s="27"/>
      <c r="O1208" s="378"/>
    </row>
    <row r="1209" spans="1:15">
      <c r="A1209" s="112"/>
      <c r="B1209" s="367"/>
      <c r="C1209" s="100"/>
      <c r="D1209" s="100"/>
      <c r="E1209" s="61"/>
      <c r="F1209" s="100"/>
      <c r="G1209" s="120"/>
      <c r="H1209" s="102"/>
      <c r="I1209" s="326"/>
      <c r="J1209" s="28"/>
      <c r="K1209" s="28"/>
      <c r="L1209" s="164"/>
      <c r="M1209" s="28"/>
      <c r="N1209" s="27"/>
      <c r="O1209" s="378"/>
    </row>
    <row r="1210" spans="1:15">
      <c r="A1210" s="112"/>
      <c r="B1210" s="367"/>
      <c r="C1210" s="100"/>
      <c r="D1210" s="100"/>
      <c r="E1210" s="61"/>
      <c r="F1210" s="100"/>
      <c r="G1210" s="120"/>
      <c r="H1210" s="102"/>
      <c r="I1210" s="326"/>
      <c r="J1210" s="28"/>
      <c r="K1210" s="28"/>
      <c r="L1210" s="164"/>
      <c r="M1210" s="28"/>
      <c r="N1210" s="27"/>
      <c r="O1210" s="378"/>
    </row>
    <row r="1211" spans="1:15">
      <c r="A1211" s="112"/>
      <c r="B1211" s="367"/>
      <c r="C1211" s="100"/>
      <c r="D1211" s="100"/>
      <c r="E1211" s="61"/>
      <c r="F1211" s="100"/>
      <c r="G1211" s="120"/>
      <c r="H1211" s="102"/>
      <c r="I1211" s="326"/>
      <c r="J1211" s="28"/>
      <c r="K1211" s="28"/>
      <c r="L1211" s="164"/>
      <c r="M1211" s="28"/>
      <c r="N1211" s="27"/>
      <c r="O1211" s="378"/>
    </row>
    <row r="1212" spans="1:15">
      <c r="A1212" s="112"/>
      <c r="B1212" s="367"/>
      <c r="C1212" s="100"/>
      <c r="D1212" s="100"/>
      <c r="E1212" s="61"/>
      <c r="F1212" s="100"/>
      <c r="G1212" s="120"/>
      <c r="H1212" s="102"/>
      <c r="I1212" s="326"/>
      <c r="J1212" s="28"/>
      <c r="K1212" s="28"/>
      <c r="L1212" s="164"/>
      <c r="M1212" s="28"/>
      <c r="N1212" s="27"/>
      <c r="O1212" s="378"/>
    </row>
    <row r="1213" spans="1:15">
      <c r="A1213" s="112"/>
      <c r="B1213" s="367"/>
      <c r="C1213" s="100"/>
      <c r="D1213" s="100"/>
      <c r="E1213" s="61"/>
      <c r="F1213" s="100"/>
      <c r="G1213" s="120"/>
      <c r="H1213" s="102"/>
      <c r="I1213" s="326"/>
      <c r="J1213" s="28"/>
      <c r="K1213" s="28"/>
      <c r="L1213" s="164"/>
      <c r="M1213" s="28"/>
      <c r="N1213" s="27"/>
      <c r="O1213" s="378"/>
    </row>
    <row r="1214" spans="1:15">
      <c r="A1214" s="112"/>
      <c r="B1214" s="367"/>
      <c r="C1214" s="100"/>
      <c r="D1214" s="100"/>
      <c r="E1214" s="61"/>
      <c r="F1214" s="100"/>
      <c r="G1214" s="120"/>
      <c r="H1214" s="102"/>
      <c r="I1214" s="326"/>
      <c r="J1214" s="28"/>
      <c r="K1214" s="28"/>
      <c r="L1214" s="164"/>
      <c r="M1214" s="28"/>
      <c r="N1214" s="27"/>
      <c r="O1214" s="378"/>
    </row>
    <row r="1215" spans="1:15">
      <c r="A1215" s="112"/>
      <c r="B1215" s="367"/>
      <c r="C1215" s="100"/>
      <c r="D1215" s="100"/>
      <c r="E1215" s="61"/>
      <c r="F1215" s="100"/>
      <c r="G1215" s="120"/>
      <c r="H1215" s="102"/>
      <c r="I1215" s="326"/>
      <c r="J1215" s="28"/>
      <c r="K1215" s="28"/>
      <c r="L1215" s="164"/>
      <c r="M1215" s="28"/>
      <c r="N1215" s="27"/>
      <c r="O1215" s="378"/>
    </row>
    <row r="1216" spans="1:15">
      <c r="A1216" s="112"/>
      <c r="B1216" s="367"/>
      <c r="C1216" s="100"/>
      <c r="D1216" s="100"/>
      <c r="E1216" s="61"/>
      <c r="F1216" s="100"/>
      <c r="G1216" s="120"/>
      <c r="H1216" s="102"/>
      <c r="I1216" s="326"/>
      <c r="J1216" s="28"/>
      <c r="K1216" s="28"/>
      <c r="L1216" s="164"/>
      <c r="M1216" s="28"/>
      <c r="N1216" s="27"/>
      <c r="O1216" s="378"/>
    </row>
    <row r="1217" spans="1:15">
      <c r="A1217" s="112"/>
      <c r="B1217" s="367"/>
      <c r="C1217" s="100"/>
      <c r="D1217" s="100"/>
      <c r="E1217" s="61"/>
      <c r="F1217" s="100"/>
      <c r="G1217" s="120"/>
      <c r="H1217" s="102"/>
      <c r="I1217" s="326"/>
      <c r="J1217" s="28"/>
      <c r="K1217" s="28"/>
      <c r="L1217" s="164"/>
      <c r="M1217" s="28"/>
      <c r="N1217" s="27"/>
      <c r="O1217" s="378"/>
    </row>
    <row r="1218" spans="1:15">
      <c r="A1218" s="112"/>
      <c r="B1218" s="367"/>
      <c r="C1218" s="100"/>
      <c r="D1218" s="100"/>
      <c r="E1218" s="61"/>
      <c r="F1218" s="100"/>
      <c r="G1218" s="120"/>
      <c r="H1218" s="102"/>
      <c r="I1218" s="326"/>
      <c r="J1218" s="28"/>
      <c r="K1218" s="28"/>
      <c r="L1218" s="164"/>
      <c r="M1218" s="28"/>
      <c r="N1218" s="27"/>
      <c r="O1218" s="378"/>
    </row>
    <row r="1219" spans="1:15">
      <c r="A1219" s="112"/>
      <c r="B1219" s="367"/>
      <c r="C1219" s="100"/>
      <c r="D1219" s="100"/>
      <c r="E1219" s="61"/>
      <c r="F1219" s="100"/>
      <c r="G1219" s="120"/>
      <c r="H1219" s="102"/>
      <c r="I1219" s="326"/>
      <c r="J1219" s="28"/>
      <c r="K1219" s="28"/>
      <c r="L1219" s="164"/>
      <c r="M1219" s="28"/>
      <c r="N1219" s="27"/>
      <c r="O1219" s="378"/>
    </row>
    <row r="1220" spans="1:15">
      <c r="A1220" s="112"/>
      <c r="B1220" s="367"/>
      <c r="C1220" s="100"/>
      <c r="D1220" s="100"/>
      <c r="E1220" s="61"/>
      <c r="F1220" s="100"/>
      <c r="G1220" s="120"/>
      <c r="H1220" s="102"/>
      <c r="I1220" s="326"/>
      <c r="J1220" s="28"/>
      <c r="K1220" s="28"/>
      <c r="L1220" s="164"/>
      <c r="M1220" s="28"/>
      <c r="N1220" s="27"/>
      <c r="O1220" s="378"/>
    </row>
    <row r="1221" spans="1:15">
      <c r="A1221" s="112"/>
      <c r="B1221" s="367"/>
      <c r="C1221" s="100"/>
      <c r="D1221" s="100"/>
      <c r="E1221" s="61"/>
      <c r="F1221" s="100"/>
      <c r="G1221" s="120"/>
      <c r="H1221" s="102"/>
      <c r="I1221" s="326"/>
      <c r="J1221" s="28"/>
      <c r="K1221" s="28"/>
      <c r="L1221" s="164"/>
      <c r="M1221" s="28"/>
      <c r="N1221" s="27"/>
      <c r="O1221" s="378"/>
    </row>
    <row r="1222" spans="1:15">
      <c r="A1222" s="112"/>
      <c r="B1222" s="367"/>
      <c r="C1222" s="100"/>
      <c r="D1222" s="100"/>
      <c r="E1222" s="61"/>
      <c r="F1222" s="100"/>
      <c r="G1222" s="120"/>
      <c r="H1222" s="102"/>
      <c r="I1222" s="326"/>
      <c r="J1222" s="28"/>
      <c r="K1222" s="28"/>
      <c r="L1222" s="164"/>
      <c r="M1222" s="28"/>
      <c r="N1222" s="27"/>
      <c r="O1222" s="378"/>
    </row>
    <row r="1223" spans="1:15">
      <c r="A1223" s="112"/>
      <c r="B1223" s="367"/>
      <c r="C1223" s="100"/>
      <c r="D1223" s="100"/>
      <c r="E1223" s="61"/>
      <c r="F1223" s="100"/>
      <c r="G1223" s="120"/>
      <c r="H1223" s="102"/>
      <c r="I1223" s="326"/>
      <c r="J1223" s="28"/>
      <c r="K1223" s="28"/>
      <c r="L1223" s="164"/>
      <c r="M1223" s="28"/>
      <c r="N1223" s="27"/>
      <c r="O1223" s="378"/>
    </row>
    <row r="1224" spans="1:15">
      <c r="A1224" s="112"/>
      <c r="B1224" s="367"/>
      <c r="C1224" s="100"/>
      <c r="D1224" s="100"/>
      <c r="E1224" s="61"/>
      <c r="F1224" s="100"/>
      <c r="G1224" s="120"/>
      <c r="H1224" s="102"/>
      <c r="I1224" s="326"/>
      <c r="J1224" s="28"/>
      <c r="K1224" s="28"/>
      <c r="L1224" s="164"/>
      <c r="M1224" s="28"/>
      <c r="N1224" s="27"/>
      <c r="O1224" s="378"/>
    </row>
    <row r="1225" spans="1:15">
      <c r="A1225" s="112"/>
      <c r="B1225" s="367"/>
      <c r="C1225" s="100"/>
      <c r="D1225" s="100"/>
      <c r="E1225" s="61"/>
      <c r="F1225" s="100"/>
      <c r="G1225" s="120"/>
      <c r="H1225" s="102"/>
      <c r="I1225" s="326"/>
      <c r="J1225" s="28"/>
      <c r="K1225" s="28"/>
      <c r="L1225" s="164"/>
      <c r="M1225" s="28"/>
      <c r="N1225" s="27"/>
      <c r="O1225" s="378"/>
    </row>
    <row r="1226" spans="1:15">
      <c r="A1226" s="112"/>
      <c r="B1226" s="367"/>
      <c r="C1226" s="100"/>
      <c r="D1226" s="100"/>
      <c r="E1226" s="61"/>
      <c r="F1226" s="100"/>
      <c r="G1226" s="120"/>
      <c r="H1226" s="102"/>
      <c r="I1226" s="326"/>
      <c r="J1226" s="28"/>
      <c r="K1226" s="28"/>
      <c r="L1226" s="164"/>
      <c r="M1226" s="28"/>
      <c r="N1226" s="27"/>
      <c r="O1226" s="378"/>
    </row>
    <row r="1227" spans="1:15">
      <c r="A1227" s="112"/>
      <c r="B1227" s="367"/>
      <c r="C1227" s="100"/>
      <c r="D1227" s="100"/>
      <c r="E1227" s="61"/>
      <c r="F1227" s="100"/>
      <c r="G1227" s="120"/>
      <c r="H1227" s="102"/>
      <c r="I1227" s="326"/>
      <c r="J1227" s="28"/>
      <c r="K1227" s="28"/>
      <c r="L1227" s="164"/>
      <c r="M1227" s="28"/>
      <c r="N1227" s="27"/>
      <c r="O1227" s="378"/>
    </row>
    <row r="1228" spans="1:15">
      <c r="A1228" s="112"/>
      <c r="B1228" s="367"/>
      <c r="C1228" s="100"/>
      <c r="D1228" s="100"/>
      <c r="E1228" s="61"/>
      <c r="F1228" s="100"/>
      <c r="G1228" s="120"/>
      <c r="H1228" s="102"/>
      <c r="I1228" s="326"/>
      <c r="J1228" s="28"/>
      <c r="K1228" s="28"/>
      <c r="L1228" s="164"/>
      <c r="M1228" s="28"/>
      <c r="N1228" s="27"/>
      <c r="O1228" s="378"/>
    </row>
    <row r="1229" spans="1:15">
      <c r="A1229" s="112"/>
      <c r="B1229" s="367"/>
      <c r="C1229" s="100"/>
      <c r="D1229" s="100"/>
      <c r="E1229" s="61"/>
      <c r="F1229" s="100"/>
      <c r="G1229" s="120"/>
      <c r="H1229" s="102"/>
      <c r="I1229" s="326"/>
      <c r="J1229" s="28"/>
      <c r="K1229" s="28"/>
      <c r="L1229" s="164"/>
      <c r="M1229" s="28"/>
      <c r="N1229" s="27"/>
      <c r="O1229" s="378"/>
    </row>
    <row r="1230" spans="1:15">
      <c r="A1230" s="112"/>
      <c r="B1230" s="367"/>
      <c r="C1230" s="100"/>
      <c r="D1230" s="100"/>
      <c r="E1230" s="61"/>
      <c r="F1230" s="100"/>
      <c r="G1230" s="120"/>
      <c r="H1230" s="102"/>
      <c r="I1230" s="326"/>
      <c r="J1230" s="28"/>
      <c r="K1230" s="28"/>
      <c r="L1230" s="164"/>
      <c r="M1230" s="28"/>
      <c r="N1230" s="27"/>
      <c r="O1230" s="378"/>
    </row>
  </sheetData>
  <autoFilter ref="A1:P1174" xr:uid="{00000000-0001-0000-0300-000000000000}">
    <filterColumn colId="1">
      <filters>
        <filter val="Divisão de Almoxarifado"/>
      </filters>
    </filterColumn>
  </autoFilter>
  <customSheetViews>
    <customSheetView guid="{EFB6D5DC-B5CD-4D35-B56B-1850FBDDD077}" filter="1" showAutoFilter="1">
      <pageMargins left="0" right="0" top="0" bottom="0" header="0" footer="0"/>
      <autoFilter ref="A1:A1000" xr:uid="{1945E566-CAB9-465D-9888-A2AC01BBCE40}"/>
    </customSheetView>
  </customSheetViews>
  <dataValidations count="1">
    <dataValidation allowBlank="1" showErrorMessage="1" sqref="N2:N439 N444:N1078 N1080:N1172 N1175:N1230" xr:uid="{00000000-0002-0000-0300-000000000000}"/>
  </dataValidation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7">
        <x14:dataValidation type="list" allowBlank="1" showErrorMessage="1" xr:uid="{00000000-0002-0000-0300-000001000000}">
          <x14:formula1>
            <xm:f>dados!$W$2:$W$4</xm:f>
          </x14:formula1>
          <xm:sqref>K2:K30 K354:K357 K334:K341 K344:K345 K436 K438:K439 K444:K459 K464:K470 K472:K477 K480 K482:K518 K520:K538 K540:K541 K543:K548 K550:K560 K562 K420:K434 K564:K662 K754 K756:K761 K763:K765 K767:K819 K821:K859 K861:K917 K919:K923 K925:K1018 K708:K711 K380:K418 K1029:K1078 K713:K752 K665:K706 K1080:K1096 K130 K32 K102 K105 K1098:K1172 K1175:K1230</xm:sqref>
        </x14:dataValidation>
        <x14:dataValidation type="list" allowBlank="1" showErrorMessage="1" xr:uid="{00000000-0002-0000-0300-000002000000}">
          <x14:formula1>
            <xm:f>dados!$S$2:$S$3</xm:f>
          </x14:formula1>
          <xm:sqref>K354:K357 K550:K560 J436:K436 K344:K345 K380:K405 K421:K434 K919:K923 K564:K615 K861:K917 J713:K752 J480:K480 J821:K859 K520:K538 K540:K541 K438:K439 K444:K459 J562:K562 J1023:J1028 K617:K662 K2:K30 J754:K754 J756:K761 J763:K765 J767:K819 K464:K470 K472:K477 J563:J662 J708:K711 K543:K548 J861:J924 J665:K706 K334:K341 K482:K518 J2:J435 J437:J479 J481:J561 J925:K1018 J1019:J1020 J1029:K1078 J1080:K1096 J1097 K130 K32 K102 K105 J1098:K1172 J1175:K1230</xm:sqref>
        </x14:dataValidation>
        <x14:dataValidation type="list" allowBlank="1" showErrorMessage="1" xr:uid="{00000000-0002-0000-0300-000003000000}">
          <x14:formula1>
            <xm:f>dados!$F$2:$F$131</xm:f>
          </x14:formula1>
          <xm:sqref>A264:A268 A2:A65 A1023 A152:A177 A1029:A1078 A420:A480 A108:A134 B1126:B1135 A482:A548 A750:A1018 B204 A82:A106 A179:A262 A136:A150 A550:A662 A664:A682 A713:A748 A684:A711 B358:B359 B511:B512 B914:B917 B1012:B1017 B229:B230 B372 B811:B813 B93 B638:B640 B815:B820 B919:B923 B124:B125 B160:B162 B751:B756 B140 B57 B1019:B1022 B98 B104:B107 B939 B155:B158 B361 B626:B631 B1025:B1032 B283:B285 B822:B827 B30 B909:B910 B5 B571:B580 B636 B443:B444 B495:B497 B299:B301 B649:B650 B925:B934 B138 B1034:B1035 B232:B236 B937 B1037:B1038 B152:B153 B831 B110:B111 B834:B835 B941 B1041 B330:B334 B674:B675 B943 B1044:B1048 B837:B842 B945:B947 B100 B238:B239 B523 B949 B1053:B1065 B953:B969 B499:B504 B662:B671 B117:B119 B582:B605 B677:B682 B569 B887:B889 B193 B321:B328 B652:B653 B95 B506:B509 B779:B784 B303:B306 B400:B411 B611 B72 B1067 B150 B971:B997 B1069:B1087 B727:B735 B309:B312 B424:B441 B711:B720 B197:B198 B206:B214 B684:B693 B78:B80 B115 B379:B380 B164 B363:B369 B519 B607:B609 A67:A80 B1089:B1124 B845:B885 B448:B459 B82:B86 B315:B319 B1000:B1004 B741 B786:B802 B257:B272 B113 A270:A418 B764:B777 B634 B274:B275 B195 B245:B248 B461:B483 B521 B655:B657 B737 B180:B182 B185:B191 B200:B202 B216 B218:B222 B224:B227 B241 B250:B251 B253:B255 B277 B279:B281 B287:B293 B336:B342 B344:B356 B375:B377 B382:B390 B392:B396 B413:B414 B416:B422 B485:B488 B490:B493 B517 B526 B528:B561 B563:B567 B613:B623 B642:B644 B646 B659 B695 B697:B699 B701:B708 B739 B743 B746:B749 B759:B762 B804:B808 B891:B907 B1006:B1007 A1080:A1172 A1175:A1230</xm:sqref>
        </x14:dataValidation>
        <x14:dataValidation type="list" allowBlank="1" showInputMessage="1" showErrorMessage="1" xr:uid="{00000000-0002-0000-0300-000004000000}">
          <x14:formula1>
            <xm:f>dados!$A$2:$A$24</xm:f>
          </x14:formula1>
          <xm:sqref>E356:E357 E420:E548 E2:E65 E152:E177 E380:E418 E67:E106 E179:E341 E108:E150 E550:E662 E1029:E1078 E713:E1018 E664:E711 E1080:E1172 E1175:E1230</xm:sqref>
        </x14:dataValidation>
        <x14:dataValidation type="list" allowBlank="1" showErrorMessage="1" xr:uid="{00000000-0002-0000-0300-000005000000}">
          <x14:formula1>
            <xm:f>dados!$I$2:$I$13</xm:f>
          </x14:formula1>
          <xm:sqref>M2:M65 M713:M1027 M67:M106 M152:M177 M108:M150 M179:M418 M420:M711 M1029:M1172 M1175:M1230</xm:sqref>
        </x14:dataValidation>
        <x14:dataValidation type="list" allowBlank="1" showInputMessage="1" showErrorMessage="1" xr:uid="{00000000-0002-0000-0300-000006000000}">
          <x14:formula1>
            <xm:f>dados!$Q$2:$Q$10</xm:f>
          </x14:formula1>
          <xm:sqref>G2:G65 G152:G177 G420:G548 G67:G106 G179:G418 G108:G150 G550:G662 G713:G1018 G664:G711 G1029:G1172 G1175:G1230</xm:sqref>
        </x14:dataValidation>
        <x14:dataValidation type="list" allowBlank="1" showErrorMessage="1" xr:uid="{00000000-0002-0000-0300-000007000000}">
          <x14:formula1>
            <xm:f>dados!$M$2:$M$3</xm:f>
          </x14:formula1>
          <xm:sqref>O2:O418 O420:O662 O713:O1018 O664:O711 O1029:O1172 O1175:O1230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1004"/>
  <sheetViews>
    <sheetView topLeftCell="B1" zoomScale="120" zoomScaleNormal="120" workbookViewId="0">
      <selection activeCell="B18" sqref="B18"/>
    </sheetView>
  </sheetViews>
  <sheetFormatPr defaultColWidth="12.625" defaultRowHeight="15" customHeight="1"/>
  <cols>
    <col min="1" max="1" width="8.75" customWidth="1"/>
    <col min="2" max="2" width="62.75" bestFit="1" customWidth="1"/>
    <col min="3" max="3" width="3.75" customWidth="1"/>
    <col min="4" max="4" width="17.625" bestFit="1" customWidth="1"/>
    <col min="5" max="5" width="3.75" customWidth="1"/>
    <col min="6" max="6" width="32.25" bestFit="1" customWidth="1"/>
    <col min="7" max="7" width="41.875" bestFit="1" customWidth="1"/>
    <col min="8" max="8" width="16.5" customWidth="1"/>
    <col min="9" max="9" width="25.5" customWidth="1"/>
    <col min="10" max="10" width="3.75" customWidth="1"/>
    <col min="11" max="11" width="23" customWidth="1"/>
    <col min="12" max="12" width="3.75" customWidth="1"/>
    <col min="13" max="13" width="21.375" bestFit="1" customWidth="1"/>
    <col min="14" max="14" width="3.625" customWidth="1"/>
    <col min="15" max="15" width="15.75" customWidth="1"/>
    <col min="16" max="16" width="3.75" customWidth="1"/>
    <col min="17" max="17" width="23.625" customWidth="1"/>
    <col min="18" max="18" width="3.75" customWidth="1"/>
    <col min="19" max="19" width="15.625" customWidth="1"/>
    <col min="20" max="20" width="3.75" customWidth="1"/>
    <col min="21" max="21" width="18.75" bestFit="1" customWidth="1"/>
    <col min="22" max="22" width="3.75" customWidth="1"/>
    <col min="23" max="23" width="18.75" bestFit="1" customWidth="1"/>
    <col min="24" max="27" width="7.625" customWidth="1"/>
    <col min="28" max="28" width="33.125" customWidth="1"/>
    <col min="29" max="35" width="7.625" customWidth="1"/>
  </cols>
  <sheetData>
    <row r="1" spans="1:28">
      <c r="A1" s="4" t="s">
        <v>4150</v>
      </c>
      <c r="B1" s="4" t="s">
        <v>4151</v>
      </c>
      <c r="D1" s="4" t="s">
        <v>39</v>
      </c>
      <c r="F1" s="4" t="s">
        <v>4152</v>
      </c>
      <c r="G1" s="292" t="s">
        <v>4153</v>
      </c>
      <c r="I1" s="294" t="s">
        <v>4154</v>
      </c>
      <c r="K1" s="4" t="s">
        <v>4155</v>
      </c>
      <c r="M1" s="4" t="s">
        <v>4156</v>
      </c>
      <c r="O1" s="4" t="s">
        <v>4157</v>
      </c>
      <c r="Q1" s="4" t="s">
        <v>4158</v>
      </c>
      <c r="S1" s="4" t="s">
        <v>4159</v>
      </c>
      <c r="U1" s="4" t="s">
        <v>4160</v>
      </c>
      <c r="W1" s="4" t="s">
        <v>4161</v>
      </c>
      <c r="AB1" s="4" t="s">
        <v>4162</v>
      </c>
    </row>
    <row r="2" spans="1:28">
      <c r="A2" s="11" t="s">
        <v>305</v>
      </c>
      <c r="B2" s="11" t="s">
        <v>308</v>
      </c>
      <c r="D2" s="11" t="s">
        <v>318</v>
      </c>
      <c r="F2" s="11" t="s">
        <v>1198</v>
      </c>
      <c r="G2" s="293" t="s">
        <v>1198</v>
      </c>
      <c r="H2" s="1"/>
      <c r="I2" s="295" t="s">
        <v>607</v>
      </c>
      <c r="K2" s="12" t="s">
        <v>131</v>
      </c>
      <c r="M2" s="12" t="s">
        <v>1197</v>
      </c>
      <c r="O2" s="12" t="s">
        <v>4163</v>
      </c>
      <c r="Q2" s="12" t="s">
        <v>4164</v>
      </c>
      <c r="S2" s="12" t="s">
        <v>57</v>
      </c>
      <c r="U2" s="12" t="s">
        <v>37</v>
      </c>
      <c r="W2" s="12" t="s">
        <v>63</v>
      </c>
      <c r="AB2" s="12" t="s">
        <v>62</v>
      </c>
    </row>
    <row r="3" spans="1:28">
      <c r="A3" s="11" t="s">
        <v>72</v>
      </c>
      <c r="B3" s="11" t="s">
        <v>76</v>
      </c>
      <c r="D3" s="11" t="s">
        <v>112</v>
      </c>
      <c r="F3" s="11" t="s">
        <v>1381</v>
      </c>
      <c r="G3" s="293" t="s">
        <v>1381</v>
      </c>
      <c r="H3" s="1"/>
      <c r="I3" s="295" t="s">
        <v>153</v>
      </c>
      <c r="K3" s="12" t="s">
        <v>1025</v>
      </c>
      <c r="M3" s="12" t="s">
        <v>2850</v>
      </c>
      <c r="O3" s="12" t="s">
        <v>4165</v>
      </c>
      <c r="Q3" s="12" t="s">
        <v>310</v>
      </c>
      <c r="S3" s="12" t="s">
        <v>62</v>
      </c>
      <c r="U3" s="12" t="s">
        <v>4166</v>
      </c>
      <c r="W3" s="12" t="s">
        <v>79</v>
      </c>
      <c r="AB3" s="12" t="s">
        <v>57</v>
      </c>
    </row>
    <row r="4" spans="1:28">
      <c r="A4" s="11" t="s">
        <v>4167</v>
      </c>
      <c r="B4" s="11" t="s">
        <v>4168</v>
      </c>
      <c r="D4" s="11" t="s">
        <v>74</v>
      </c>
      <c r="F4" s="11" t="s">
        <v>1202</v>
      </c>
      <c r="G4" s="293" t="s">
        <v>1202</v>
      </c>
      <c r="H4" s="1"/>
      <c r="I4" s="296" t="s">
        <v>67</v>
      </c>
      <c r="K4" s="11" t="s">
        <v>100</v>
      </c>
      <c r="Q4" s="12" t="s">
        <v>323</v>
      </c>
      <c r="U4" s="12" t="s">
        <v>4169</v>
      </c>
      <c r="W4" s="12" t="s">
        <v>474</v>
      </c>
      <c r="AB4" s="12" t="s">
        <v>70</v>
      </c>
    </row>
    <row r="5" spans="1:28">
      <c r="A5" s="11" t="s">
        <v>4170</v>
      </c>
      <c r="B5" s="11" t="s">
        <v>4171</v>
      </c>
      <c r="D5" s="11" t="s">
        <v>56</v>
      </c>
      <c r="F5" s="11" t="s">
        <v>1651</v>
      </c>
      <c r="G5" s="293" t="s">
        <v>4172</v>
      </c>
      <c r="H5" s="1"/>
      <c r="I5" s="296" t="s">
        <v>352</v>
      </c>
      <c r="K5" s="11" t="s">
        <v>68</v>
      </c>
      <c r="Q5" s="12" t="s">
        <v>4173</v>
      </c>
    </row>
    <row r="6" spans="1:28">
      <c r="A6" s="11" t="s">
        <v>4174</v>
      </c>
      <c r="B6" s="11" t="s">
        <v>4175</v>
      </c>
      <c r="D6" s="11" t="s">
        <v>94</v>
      </c>
      <c r="F6" s="11" t="s">
        <v>4176</v>
      </c>
      <c r="G6" s="293" t="s">
        <v>4177</v>
      </c>
      <c r="H6" s="1"/>
      <c r="I6" s="295" t="s">
        <v>124</v>
      </c>
      <c r="K6" s="11" t="s">
        <v>2850</v>
      </c>
      <c r="Q6" s="12" t="s">
        <v>107</v>
      </c>
    </row>
    <row r="7" spans="1:28">
      <c r="A7" s="11" t="s">
        <v>416</v>
      </c>
      <c r="B7" s="11" t="s">
        <v>1352</v>
      </c>
      <c r="F7" s="11" t="s">
        <v>1303</v>
      </c>
      <c r="G7" s="293" t="s">
        <v>4178</v>
      </c>
      <c r="H7" s="1"/>
      <c r="I7" s="295" t="s">
        <v>4179</v>
      </c>
      <c r="K7" s="11" t="s">
        <v>90</v>
      </c>
      <c r="Q7" s="12" t="s">
        <v>333</v>
      </c>
    </row>
    <row r="8" spans="1:28">
      <c r="A8" s="11" t="s">
        <v>4180</v>
      </c>
      <c r="B8" s="11" t="s">
        <v>419</v>
      </c>
      <c r="F8" s="11" t="s">
        <v>3513</v>
      </c>
      <c r="G8" s="293" t="s">
        <v>4181</v>
      </c>
      <c r="H8" s="1"/>
      <c r="I8" s="295" t="s">
        <v>265</v>
      </c>
      <c r="K8" s="11" t="s">
        <v>4182</v>
      </c>
      <c r="Q8" s="12" t="s">
        <v>399</v>
      </c>
    </row>
    <row r="9" spans="1:28">
      <c r="A9" s="11" t="s">
        <v>4183</v>
      </c>
      <c r="B9" s="11" t="s">
        <v>4184</v>
      </c>
      <c r="F9" s="11" t="s">
        <v>2643</v>
      </c>
      <c r="G9" s="293" t="s">
        <v>4185</v>
      </c>
      <c r="H9" s="1"/>
      <c r="I9" s="295" t="s">
        <v>345</v>
      </c>
      <c r="K9" s="12" t="s">
        <v>327</v>
      </c>
      <c r="Q9" s="12" t="s">
        <v>61</v>
      </c>
    </row>
    <row r="10" spans="1:28">
      <c r="A10" s="11" t="s">
        <v>315</v>
      </c>
      <c r="B10" s="11" t="s">
        <v>316</v>
      </c>
      <c r="F10" s="11" t="s">
        <v>1206</v>
      </c>
      <c r="G10" s="293" t="s">
        <v>4186</v>
      </c>
      <c r="H10" s="1"/>
      <c r="I10" s="295" t="s">
        <v>4187</v>
      </c>
      <c r="K10" s="12" t="s">
        <v>118</v>
      </c>
      <c r="Q10" s="12" t="s">
        <v>78</v>
      </c>
    </row>
    <row r="11" spans="1:28">
      <c r="A11" s="11" t="s">
        <v>54</v>
      </c>
      <c r="B11" s="11" t="s">
        <v>957</v>
      </c>
      <c r="F11" s="11" t="s">
        <v>4188</v>
      </c>
      <c r="G11" s="293" t="s">
        <v>4189</v>
      </c>
      <c r="H11" s="1"/>
      <c r="I11" s="295" t="s">
        <v>4190</v>
      </c>
      <c r="K11" s="12" t="s">
        <v>4191</v>
      </c>
    </row>
    <row r="12" spans="1:28">
      <c r="A12" s="11" t="s">
        <v>394</v>
      </c>
      <c r="B12" s="11" t="s">
        <v>4192</v>
      </c>
      <c r="F12" s="11" t="s">
        <v>1385</v>
      </c>
      <c r="G12" s="293" t="s">
        <v>4193</v>
      </c>
      <c r="H12" s="1"/>
      <c r="I12" s="295" t="s">
        <v>4194</v>
      </c>
    </row>
    <row r="13" spans="1:28">
      <c r="A13" s="11" t="s">
        <v>514</v>
      </c>
      <c r="B13" s="11" t="s">
        <v>4065</v>
      </c>
      <c r="F13" s="11" t="s">
        <v>1391</v>
      </c>
      <c r="G13" s="293" t="s">
        <v>4195</v>
      </c>
      <c r="H13" s="1"/>
      <c r="I13" s="295" t="s">
        <v>491</v>
      </c>
    </row>
    <row r="14" spans="1:28">
      <c r="A14" s="11" t="s">
        <v>425</v>
      </c>
      <c r="B14" s="11" t="s">
        <v>609</v>
      </c>
      <c r="F14" s="11" t="s">
        <v>1394</v>
      </c>
      <c r="G14" s="293" t="s">
        <v>4196</v>
      </c>
      <c r="H14" s="1"/>
    </row>
    <row r="15" spans="1:28">
      <c r="A15" s="11" t="s">
        <v>525</v>
      </c>
      <c r="B15" s="11" t="s">
        <v>4197</v>
      </c>
      <c r="F15" s="11" t="s">
        <v>2288</v>
      </c>
      <c r="G15" s="293" t="s">
        <v>4198</v>
      </c>
      <c r="H15" s="1"/>
    </row>
    <row r="16" spans="1:28">
      <c r="A16" s="11" t="s">
        <v>4199</v>
      </c>
      <c r="B16" s="11" t="s">
        <v>4200</v>
      </c>
      <c r="F16" s="11" t="s">
        <v>2956</v>
      </c>
      <c r="G16" s="293" t="s">
        <v>4201</v>
      </c>
      <c r="H16" s="1"/>
    </row>
    <row r="17" spans="1:8">
      <c r="A17" s="11" t="s">
        <v>369</v>
      </c>
      <c r="B17" s="11" t="s">
        <v>1290</v>
      </c>
      <c r="F17" s="11" t="s">
        <v>3619</v>
      </c>
      <c r="G17" s="293" t="s">
        <v>4202</v>
      </c>
      <c r="H17" s="1"/>
    </row>
    <row r="18" spans="1:8">
      <c r="A18" s="11" t="s">
        <v>92</v>
      </c>
      <c r="B18" s="11" t="s">
        <v>700</v>
      </c>
      <c r="F18" s="11" t="s">
        <v>1948</v>
      </c>
      <c r="G18" s="293" t="s">
        <v>4203</v>
      </c>
      <c r="H18" s="1"/>
    </row>
    <row r="19" spans="1:8">
      <c r="A19" s="11" t="s">
        <v>4204</v>
      </c>
      <c r="B19" s="11" t="s">
        <v>4205</v>
      </c>
      <c r="F19" s="11" t="s">
        <v>1193</v>
      </c>
      <c r="G19" s="293" t="s">
        <v>4206</v>
      </c>
      <c r="H19" s="1"/>
    </row>
    <row r="20" spans="1:8">
      <c r="A20" s="11" t="s">
        <v>736</v>
      </c>
      <c r="B20" s="11" t="s">
        <v>4207</v>
      </c>
      <c r="F20" s="11" t="s">
        <v>4208</v>
      </c>
      <c r="G20" s="293" t="s">
        <v>4209</v>
      </c>
      <c r="H20" s="1"/>
    </row>
    <row r="21" spans="1:8" ht="15.75" customHeight="1">
      <c r="A21" s="11" t="s">
        <v>84</v>
      </c>
      <c r="B21" s="11" t="s">
        <v>85</v>
      </c>
      <c r="F21" s="11" t="s">
        <v>1511</v>
      </c>
      <c r="G21" s="293" t="s">
        <v>4210</v>
      </c>
      <c r="H21" s="1"/>
    </row>
    <row r="22" spans="1:8" ht="15.75" customHeight="1">
      <c r="A22" s="11" t="s">
        <v>102</v>
      </c>
      <c r="B22" s="11" t="s">
        <v>4211</v>
      </c>
      <c r="F22" s="11" t="s">
        <v>4212</v>
      </c>
      <c r="G22" s="293" t="s">
        <v>4213</v>
      </c>
      <c r="H22" s="1"/>
    </row>
    <row r="23" spans="1:8" ht="15.75" customHeight="1">
      <c r="A23" s="11" t="s">
        <v>4214</v>
      </c>
      <c r="B23" s="11" t="s">
        <v>4215</v>
      </c>
      <c r="F23" s="11" t="s">
        <v>3226</v>
      </c>
      <c r="G23" s="293" t="s">
        <v>4216</v>
      </c>
      <c r="H23" s="1"/>
    </row>
    <row r="24" spans="1:8" ht="15.75" customHeight="1">
      <c r="A24" s="11" t="s">
        <v>562</v>
      </c>
      <c r="B24" s="11" t="s">
        <v>4217</v>
      </c>
      <c r="F24" s="11" t="s">
        <v>1618</v>
      </c>
      <c r="G24" s="293" t="s">
        <v>4218</v>
      </c>
      <c r="H24" s="1"/>
    </row>
    <row r="25" spans="1:8" ht="15.75" customHeight="1">
      <c r="A25" s="11"/>
      <c r="B25" s="11"/>
      <c r="F25" s="11" t="s">
        <v>4219</v>
      </c>
      <c r="G25" s="293" t="s">
        <v>4220</v>
      </c>
      <c r="H25" s="1"/>
    </row>
    <row r="26" spans="1:8" ht="15.75" customHeight="1">
      <c r="F26" s="11" t="s">
        <v>1742</v>
      </c>
      <c r="G26" s="293" t="s">
        <v>4221</v>
      </c>
      <c r="H26" s="1"/>
    </row>
    <row r="27" spans="1:8" ht="15.75" customHeight="1">
      <c r="F27" s="11" t="s">
        <v>1549</v>
      </c>
      <c r="G27" s="293" t="s">
        <v>4222</v>
      </c>
      <c r="H27" s="1"/>
    </row>
    <row r="28" spans="1:8" ht="15.75" customHeight="1">
      <c r="F28" s="11" t="s">
        <v>1398</v>
      </c>
      <c r="G28" s="293" t="s">
        <v>4223</v>
      </c>
      <c r="H28" s="1"/>
    </row>
    <row r="29" spans="1:8" ht="15.75" customHeight="1">
      <c r="F29" s="11" t="s">
        <v>3692</v>
      </c>
      <c r="G29" s="293" t="s">
        <v>4224</v>
      </c>
      <c r="H29" s="1"/>
    </row>
    <row r="30" spans="1:8" ht="15.75" customHeight="1">
      <c r="F30" s="11" t="s">
        <v>3626</v>
      </c>
      <c r="G30" s="293" t="s">
        <v>4225</v>
      </c>
      <c r="H30" s="1"/>
    </row>
    <row r="31" spans="1:8" ht="15.75" customHeight="1">
      <c r="F31" s="11" t="s">
        <v>4226</v>
      </c>
      <c r="G31" s="293" t="s">
        <v>4227</v>
      </c>
      <c r="H31" s="1"/>
    </row>
    <row r="32" spans="1:8" ht="15.75" customHeight="1">
      <c r="F32" s="11" t="s">
        <v>1529</v>
      </c>
      <c r="G32" s="293" t="s">
        <v>4228</v>
      </c>
      <c r="H32" s="1"/>
    </row>
    <row r="33" spans="6:8" ht="15.75" customHeight="1">
      <c r="F33" s="11" t="s">
        <v>4229</v>
      </c>
      <c r="G33" s="293" t="s">
        <v>4230</v>
      </c>
      <c r="H33" s="1"/>
    </row>
    <row r="34" spans="6:8" ht="15.75" customHeight="1">
      <c r="F34" s="11" t="s">
        <v>2329</v>
      </c>
      <c r="G34" s="293" t="s">
        <v>4231</v>
      </c>
      <c r="H34" s="1"/>
    </row>
    <row r="35" spans="6:8" ht="15.75" customHeight="1">
      <c r="F35" s="11" t="s">
        <v>1401</v>
      </c>
      <c r="G35" s="293" t="s">
        <v>4232</v>
      </c>
      <c r="H35" s="1"/>
    </row>
    <row r="36" spans="6:8" ht="15.75" customHeight="1">
      <c r="F36" s="11" t="s">
        <v>1404</v>
      </c>
      <c r="G36" s="293" t="s">
        <v>4233</v>
      </c>
      <c r="H36" s="1"/>
    </row>
    <row r="37" spans="6:8" ht="15.75" customHeight="1">
      <c r="F37" s="11" t="s">
        <v>3042</v>
      </c>
      <c r="G37" s="293" t="s">
        <v>4234</v>
      </c>
      <c r="H37" s="1"/>
    </row>
    <row r="38" spans="6:8" ht="15.75" customHeight="1">
      <c r="F38" s="11" t="s">
        <v>2045</v>
      </c>
      <c r="G38" s="293" t="s">
        <v>4235</v>
      </c>
      <c r="H38" s="1"/>
    </row>
    <row r="39" spans="6:8" ht="15.75" customHeight="1">
      <c r="F39" s="11" t="s">
        <v>1724</v>
      </c>
      <c r="G39" s="293" t="s">
        <v>4236</v>
      </c>
      <c r="H39" s="1"/>
    </row>
    <row r="40" spans="6:8" ht="15.75" customHeight="1">
      <c r="F40" s="11" t="s">
        <v>2150</v>
      </c>
      <c r="G40" s="293" t="s">
        <v>4237</v>
      </c>
      <c r="H40" s="1"/>
    </row>
    <row r="41" spans="6:8" ht="15.75" customHeight="1">
      <c r="F41" s="11" t="s">
        <v>2665</v>
      </c>
      <c r="G41" s="293" t="s">
        <v>4238</v>
      </c>
      <c r="H41" s="1"/>
    </row>
    <row r="42" spans="6:8" ht="15.75" customHeight="1">
      <c r="F42" s="11" t="s">
        <v>1590</v>
      </c>
      <c r="G42" s="293" t="s">
        <v>4239</v>
      </c>
      <c r="H42" s="1"/>
    </row>
    <row r="43" spans="6:8" ht="15.75" customHeight="1">
      <c r="F43" s="11" t="s">
        <v>2267</v>
      </c>
      <c r="G43" s="293" t="s">
        <v>4240</v>
      </c>
      <c r="H43" s="1"/>
    </row>
    <row r="44" spans="6:8" ht="15.75" customHeight="1">
      <c r="F44" s="11" t="s">
        <v>1407</v>
      </c>
      <c r="G44" s="293" t="s">
        <v>4241</v>
      </c>
      <c r="H44" s="1"/>
    </row>
    <row r="45" spans="6:8" ht="15.75" customHeight="1">
      <c r="F45" s="11" t="s">
        <v>1660</v>
      </c>
      <c r="G45" s="293" t="s">
        <v>4242</v>
      </c>
      <c r="H45" s="1"/>
    </row>
    <row r="46" spans="6:8" ht="15.75" customHeight="1">
      <c r="F46" s="11" t="s">
        <v>1268</v>
      </c>
      <c r="G46" s="293" t="s">
        <v>4243</v>
      </c>
      <c r="H46" s="1"/>
    </row>
    <row r="47" spans="6:8" ht="15.75" customHeight="1">
      <c r="F47" s="11" t="s">
        <v>1410</v>
      </c>
      <c r="G47" s="293" t="s">
        <v>4244</v>
      </c>
      <c r="H47" s="1"/>
    </row>
    <row r="48" spans="6:8" ht="15.75" customHeight="1">
      <c r="F48" s="11" t="s">
        <v>1944</v>
      </c>
      <c r="G48" s="293" t="s">
        <v>4245</v>
      </c>
      <c r="H48" s="1"/>
    </row>
    <row r="49" spans="6:8" ht="15.75" customHeight="1">
      <c r="F49" s="11" t="s">
        <v>1594</v>
      </c>
      <c r="G49" s="293" t="s">
        <v>4246</v>
      </c>
      <c r="H49" s="1"/>
    </row>
    <row r="50" spans="6:8" ht="15.75" customHeight="1">
      <c r="F50" s="11" t="s">
        <v>1414</v>
      </c>
      <c r="G50" s="293" t="s">
        <v>4247</v>
      </c>
      <c r="H50" s="1"/>
    </row>
    <row r="51" spans="6:8" ht="15.75" customHeight="1">
      <c r="F51" s="11" t="s">
        <v>3869</v>
      </c>
      <c r="G51" s="293" t="s">
        <v>4248</v>
      </c>
      <c r="H51" s="1"/>
    </row>
    <row r="52" spans="6:8" ht="15.75" customHeight="1">
      <c r="F52" s="11" t="s">
        <v>1577</v>
      </c>
      <c r="G52" s="293" t="s">
        <v>4249</v>
      </c>
      <c r="H52" s="1"/>
    </row>
    <row r="53" spans="6:8" ht="15.75" customHeight="1">
      <c r="F53" s="11" t="s">
        <v>1417</v>
      </c>
      <c r="G53" s="293" t="s">
        <v>4250</v>
      </c>
      <c r="H53" s="1"/>
    </row>
    <row r="54" spans="6:8" ht="15.75" customHeight="1">
      <c r="F54" s="11" t="s">
        <v>1420</v>
      </c>
      <c r="G54" s="293" t="s">
        <v>4251</v>
      </c>
      <c r="H54" s="1"/>
    </row>
    <row r="55" spans="6:8" ht="15.75" customHeight="1">
      <c r="F55" s="11" t="s">
        <v>1311</v>
      </c>
      <c r="G55" s="293" t="s">
        <v>4252</v>
      </c>
      <c r="H55" s="1"/>
    </row>
    <row r="56" spans="6:8" ht="15.75" customHeight="1">
      <c r="F56" s="11" t="s">
        <v>2678</v>
      </c>
      <c r="G56" s="293" t="s">
        <v>4253</v>
      </c>
      <c r="H56" s="1"/>
    </row>
    <row r="57" spans="6:8" ht="15.75" customHeight="1">
      <c r="F57" s="11" t="s">
        <v>1422</v>
      </c>
      <c r="G57" s="293" t="s">
        <v>4254</v>
      </c>
      <c r="H57" s="1"/>
    </row>
    <row r="58" spans="6:8" ht="15.75" customHeight="1">
      <c r="F58" s="11" t="s">
        <v>1425</v>
      </c>
      <c r="G58" s="293" t="s">
        <v>4255</v>
      </c>
      <c r="H58" s="1"/>
    </row>
    <row r="59" spans="6:8" ht="15.75" customHeight="1">
      <c r="F59" s="11" t="s">
        <v>2228</v>
      </c>
      <c r="G59" s="293" t="s">
        <v>4256</v>
      </c>
      <c r="H59" s="1"/>
    </row>
    <row r="60" spans="6:8" ht="15.75" customHeight="1">
      <c r="F60" s="11" t="s">
        <v>1376</v>
      </c>
      <c r="G60" s="293" t="s">
        <v>4257</v>
      </c>
      <c r="H60" s="1"/>
    </row>
    <row r="61" spans="6:8" ht="15.75" customHeight="1">
      <c r="F61" s="11" t="s">
        <v>1738</v>
      </c>
      <c r="G61" s="293" t="s">
        <v>4258</v>
      </c>
      <c r="H61" s="1"/>
    </row>
    <row r="62" spans="6:8" ht="15.75" customHeight="1">
      <c r="F62" s="11" t="s">
        <v>3645</v>
      </c>
      <c r="G62" s="293" t="s">
        <v>4259</v>
      </c>
      <c r="H62" s="1"/>
    </row>
    <row r="63" spans="6:8" ht="15.75" customHeight="1">
      <c r="F63" s="11" t="s">
        <v>2163</v>
      </c>
      <c r="G63" s="293" t="s">
        <v>4260</v>
      </c>
      <c r="H63" s="1"/>
    </row>
    <row r="64" spans="6:8" ht="15.75" customHeight="1">
      <c r="F64" s="11" t="s">
        <v>1536</v>
      </c>
      <c r="G64" s="293" t="s">
        <v>4261</v>
      </c>
      <c r="H64" s="1"/>
    </row>
    <row r="65" spans="6:8" ht="15.75" customHeight="1">
      <c r="F65" s="11" t="s">
        <v>1428</v>
      </c>
      <c r="G65" s="293" t="s">
        <v>4262</v>
      </c>
      <c r="H65" s="1"/>
    </row>
    <row r="66" spans="6:8" ht="15.75" customHeight="1">
      <c r="F66" s="11" t="s">
        <v>1976</v>
      </c>
      <c r="G66" s="293" t="s">
        <v>4263</v>
      </c>
      <c r="H66" s="1"/>
    </row>
    <row r="67" spans="6:8" ht="15.75" customHeight="1">
      <c r="F67" s="11" t="s">
        <v>3651</v>
      </c>
      <c r="G67" s="293" t="s">
        <v>4264</v>
      </c>
      <c r="H67" s="1"/>
    </row>
    <row r="68" spans="6:8" ht="15.75" customHeight="1">
      <c r="F68" s="11" t="s">
        <v>4265</v>
      </c>
      <c r="G68" s="293" t="s">
        <v>4266</v>
      </c>
      <c r="H68" s="1"/>
    </row>
    <row r="69" spans="6:8" ht="15.75" customHeight="1">
      <c r="F69" s="11" t="s">
        <v>1294</v>
      </c>
      <c r="G69" s="293" t="s">
        <v>4267</v>
      </c>
      <c r="H69" s="1"/>
    </row>
    <row r="70" spans="6:8" ht="15.75" customHeight="1">
      <c r="F70" s="11" t="s">
        <v>1430</v>
      </c>
      <c r="G70" s="293" t="s">
        <v>4268</v>
      </c>
      <c r="H70" s="1"/>
    </row>
    <row r="71" spans="6:8" ht="15.75" customHeight="1">
      <c r="F71" s="11" t="s">
        <v>1433</v>
      </c>
      <c r="G71" s="293" t="s">
        <v>4269</v>
      </c>
      <c r="H71" s="1"/>
    </row>
    <row r="72" spans="6:8" ht="15.75" customHeight="1">
      <c r="F72" s="11" t="s">
        <v>3886</v>
      </c>
      <c r="G72" s="293" t="s">
        <v>4270</v>
      </c>
      <c r="H72" s="1"/>
    </row>
    <row r="73" spans="6:8" ht="15.75" customHeight="1">
      <c r="F73" s="11" t="s">
        <v>2943</v>
      </c>
      <c r="G73" s="293" t="s">
        <v>4271</v>
      </c>
      <c r="H73" s="1"/>
    </row>
    <row r="74" spans="6:8" ht="15.75" customHeight="1">
      <c r="F74" s="11" t="s">
        <v>2752</v>
      </c>
      <c r="G74" s="293" t="s">
        <v>4272</v>
      </c>
      <c r="H74" s="1"/>
    </row>
    <row r="75" spans="6:8" ht="15.75" customHeight="1">
      <c r="F75" s="11" t="s">
        <v>1570</v>
      </c>
      <c r="G75" s="293" t="s">
        <v>4273</v>
      </c>
      <c r="H75" s="1"/>
    </row>
    <row r="76" spans="6:8" ht="15.75" customHeight="1">
      <c r="F76" s="11" t="s">
        <v>1601</v>
      </c>
      <c r="G76" s="293" t="s">
        <v>4274</v>
      </c>
      <c r="H76" s="1"/>
    </row>
    <row r="77" spans="6:8" ht="15.75" customHeight="1">
      <c r="F77" s="11" t="s">
        <v>1553</v>
      </c>
      <c r="G77" s="293" t="s">
        <v>4275</v>
      </c>
      <c r="H77" s="1"/>
    </row>
    <row r="78" spans="6:8" ht="15.75" customHeight="1">
      <c r="F78" s="11" t="s">
        <v>1828</v>
      </c>
      <c r="G78" s="293" t="s">
        <v>4276</v>
      </c>
      <c r="H78" s="1"/>
    </row>
    <row r="79" spans="6:8" ht="15.75" customHeight="1">
      <c r="F79" s="11" t="s">
        <v>3656</v>
      </c>
      <c r="G79" s="293" t="s">
        <v>4277</v>
      </c>
      <c r="H79" s="1"/>
    </row>
    <row r="80" spans="6:8" ht="15.75" customHeight="1">
      <c r="F80" s="11" t="s">
        <v>2302</v>
      </c>
      <c r="G80" s="293" t="s">
        <v>4278</v>
      </c>
      <c r="H80" s="1"/>
    </row>
    <row r="81" spans="6:8" ht="15.75" customHeight="1">
      <c r="F81" s="11" t="s">
        <v>1436</v>
      </c>
      <c r="G81" s="293" t="s">
        <v>4279</v>
      </c>
      <c r="H81" s="1"/>
    </row>
    <row r="82" spans="6:8" ht="15.75" customHeight="1">
      <c r="F82" s="11" t="s">
        <v>3222</v>
      </c>
      <c r="G82" s="293" t="s">
        <v>4280</v>
      </c>
      <c r="H82" s="1"/>
    </row>
    <row r="83" spans="6:8" ht="15.75" customHeight="1">
      <c r="F83" s="11" t="s">
        <v>1256</v>
      </c>
      <c r="G83" s="293" t="s">
        <v>4281</v>
      </c>
      <c r="H83" s="1"/>
    </row>
    <row r="84" spans="6:8" ht="15.75" customHeight="1">
      <c r="F84" s="11" t="s">
        <v>3660</v>
      </c>
      <c r="G84" s="293" t="s">
        <v>4282</v>
      </c>
      <c r="H84" s="1"/>
    </row>
    <row r="85" spans="6:8" ht="15.75" customHeight="1">
      <c r="F85" s="11" t="s">
        <v>1442</v>
      </c>
      <c r="G85" s="293" t="s">
        <v>4283</v>
      </c>
      <c r="H85" s="1"/>
    </row>
    <row r="86" spans="6:8" ht="15.75" customHeight="1">
      <c r="F86" s="11" t="s">
        <v>1445</v>
      </c>
      <c r="G86" s="293" t="s">
        <v>4284</v>
      </c>
      <c r="H86" s="1"/>
    </row>
    <row r="87" spans="6:8" ht="15.75" customHeight="1">
      <c r="F87" s="11" t="s">
        <v>3785</v>
      </c>
      <c r="G87" s="293" t="s">
        <v>4285</v>
      </c>
      <c r="H87" s="1"/>
    </row>
    <row r="88" spans="6:8" ht="15.75" customHeight="1">
      <c r="F88" s="11" t="s">
        <v>3787</v>
      </c>
      <c r="G88" s="293" t="s">
        <v>4286</v>
      </c>
      <c r="H88" s="1"/>
    </row>
    <row r="89" spans="6:8" ht="15.75" customHeight="1">
      <c r="F89" s="11" t="s">
        <v>1448</v>
      </c>
      <c r="G89" s="293" t="s">
        <v>4287</v>
      </c>
      <c r="H89" s="1"/>
    </row>
    <row r="90" spans="6:8" ht="15.75" customHeight="1">
      <c r="F90" s="11" t="s">
        <v>2206</v>
      </c>
      <c r="G90" s="293" t="s">
        <v>4288</v>
      </c>
      <c r="H90" s="1"/>
    </row>
    <row r="91" spans="6:8" ht="15.75" customHeight="1">
      <c r="F91" s="11" t="s">
        <v>1451</v>
      </c>
      <c r="G91" s="293" t="s">
        <v>4289</v>
      </c>
      <c r="H91" s="1"/>
    </row>
    <row r="92" spans="6:8" ht="15.75" customHeight="1">
      <c r="F92" s="11" t="s">
        <v>1368</v>
      </c>
      <c r="G92" s="293" t="s">
        <v>4290</v>
      </c>
      <c r="H92" s="1"/>
    </row>
    <row r="93" spans="6:8" ht="15.75" customHeight="1">
      <c r="F93" s="11" t="s">
        <v>2167</v>
      </c>
      <c r="G93" s="293" t="s">
        <v>4291</v>
      </c>
      <c r="H93" s="1"/>
    </row>
    <row r="94" spans="6:8" ht="15.75" customHeight="1">
      <c r="F94" s="11" t="s">
        <v>1272</v>
      </c>
      <c r="G94" s="293" t="s">
        <v>4292</v>
      </c>
      <c r="H94" s="1"/>
    </row>
    <row r="95" spans="6:8" ht="15.75" customHeight="1">
      <c r="F95" s="11" t="s">
        <v>1701</v>
      </c>
      <c r="G95" s="293" t="s">
        <v>4293</v>
      </c>
      <c r="H95" s="1"/>
    </row>
    <row r="96" spans="6:8" ht="15.75" customHeight="1">
      <c r="F96" s="11" t="s">
        <v>3320</v>
      </c>
      <c r="G96" s="293" t="s">
        <v>4294</v>
      </c>
      <c r="H96" s="1"/>
    </row>
    <row r="97" spans="6:8" ht="15.75" customHeight="1">
      <c r="F97" s="11" t="s">
        <v>3796</v>
      </c>
      <c r="G97" s="293" t="s">
        <v>4295</v>
      </c>
      <c r="H97" s="1"/>
    </row>
    <row r="98" spans="6:8" ht="15.75" customHeight="1">
      <c r="F98" s="11" t="s">
        <v>1734</v>
      </c>
      <c r="G98" s="293" t="s">
        <v>4296</v>
      </c>
      <c r="H98" s="1"/>
    </row>
    <row r="99" spans="6:8" ht="15.75" customHeight="1">
      <c r="F99" s="11" t="s">
        <v>2517</v>
      </c>
      <c r="G99" s="293" t="s">
        <v>4297</v>
      </c>
      <c r="H99" s="1"/>
    </row>
    <row r="100" spans="6:8" ht="15.75" customHeight="1">
      <c r="F100" s="11" t="s">
        <v>1456</v>
      </c>
      <c r="G100" s="293" t="s">
        <v>4298</v>
      </c>
      <c r="H100" s="1"/>
    </row>
    <row r="101" spans="6:8" ht="15.75" customHeight="1">
      <c r="F101" s="11" t="s">
        <v>1459</v>
      </c>
      <c r="G101" s="293" t="s">
        <v>4299</v>
      </c>
      <c r="H101" s="1"/>
    </row>
    <row r="102" spans="6:8" ht="15.75" customHeight="1">
      <c r="F102" s="11" t="s">
        <v>3667</v>
      </c>
      <c r="G102" s="293" t="s">
        <v>4300</v>
      </c>
      <c r="H102" s="1"/>
    </row>
    <row r="103" spans="6:8" ht="15.75" customHeight="1">
      <c r="F103" s="11" t="s">
        <v>1842</v>
      </c>
      <c r="G103" s="293" t="s">
        <v>4301</v>
      </c>
      <c r="H103" s="1"/>
    </row>
    <row r="104" spans="6:8" ht="15.75" customHeight="1">
      <c r="F104" s="11" t="s">
        <v>2952</v>
      </c>
      <c r="G104" s="293" t="s">
        <v>4302</v>
      </c>
      <c r="H104" s="1"/>
    </row>
    <row r="105" spans="6:8" ht="15.75" customHeight="1">
      <c r="F105" s="11" t="s">
        <v>1299</v>
      </c>
      <c r="G105" s="293" t="s">
        <v>4303</v>
      </c>
      <c r="H105" s="1"/>
    </row>
    <row r="106" spans="6:8" ht="15.75" customHeight="1">
      <c r="F106" s="11" t="s">
        <v>3670</v>
      </c>
      <c r="G106" s="293" t="s">
        <v>4304</v>
      </c>
      <c r="H106" s="1"/>
    </row>
    <row r="107" spans="6:8" ht="15.75" customHeight="1">
      <c r="F107" s="11" t="s">
        <v>3672</v>
      </c>
      <c r="G107" s="293" t="s">
        <v>4305</v>
      </c>
      <c r="H107" s="1"/>
    </row>
    <row r="108" spans="6:8" ht="15.75" customHeight="1">
      <c r="F108" s="11" t="s">
        <v>3258</v>
      </c>
      <c r="G108" s="293" t="s">
        <v>4306</v>
      </c>
      <c r="H108" s="1"/>
    </row>
    <row r="109" spans="6:8" ht="15.75" customHeight="1">
      <c r="F109" s="11" t="s">
        <v>1464</v>
      </c>
      <c r="G109" s="293" t="s">
        <v>4307</v>
      </c>
      <c r="H109" s="1"/>
    </row>
    <row r="110" spans="6:8" ht="15.75" customHeight="1">
      <c r="F110" s="11" t="s">
        <v>1361</v>
      </c>
      <c r="G110" s="293" t="s">
        <v>4308</v>
      </c>
      <c r="H110" s="1"/>
    </row>
    <row r="111" spans="6:8" ht="15.75" customHeight="1">
      <c r="F111" s="11" t="s">
        <v>3675</v>
      </c>
      <c r="G111" s="293" t="s">
        <v>4309</v>
      </c>
      <c r="H111" s="1"/>
    </row>
    <row r="112" spans="6:8" ht="15.75" customHeight="1">
      <c r="F112" s="11" t="s">
        <v>2374</v>
      </c>
      <c r="G112" s="293" t="s">
        <v>4310</v>
      </c>
      <c r="H112" s="1"/>
    </row>
    <row r="113" spans="6:8" ht="15.75" customHeight="1">
      <c r="F113" s="11" t="s">
        <v>1469</v>
      </c>
      <c r="G113" s="293" t="s">
        <v>4311</v>
      </c>
      <c r="H113" s="1"/>
    </row>
    <row r="114" spans="6:8" ht="15.75" customHeight="1">
      <c r="F114" s="11" t="s">
        <v>1281</v>
      </c>
      <c r="G114" s="293" t="s">
        <v>4312</v>
      </c>
      <c r="H114" s="1"/>
    </row>
    <row r="115" spans="6:8" ht="15.75" customHeight="1">
      <c r="F115" s="11" t="s">
        <v>1472</v>
      </c>
      <c r="G115" s="293" t="s">
        <v>4313</v>
      </c>
      <c r="H115" s="1"/>
    </row>
    <row r="116" spans="6:8" ht="15.75" customHeight="1">
      <c r="F116" s="11" t="s">
        <v>1210</v>
      </c>
      <c r="G116" s="293" t="s">
        <v>4314</v>
      </c>
      <c r="H116" s="1"/>
    </row>
    <row r="117" spans="6:8" ht="15.75" customHeight="1">
      <c r="F117" s="11" t="s">
        <v>1960</v>
      </c>
      <c r="G117" s="293" t="s">
        <v>4315</v>
      </c>
      <c r="H117" s="1"/>
    </row>
    <row r="118" spans="6:8" ht="15.75" customHeight="1">
      <c r="F118" s="11" t="s">
        <v>3688</v>
      </c>
      <c r="G118" s="293" t="s">
        <v>4316</v>
      </c>
      <c r="H118" s="1"/>
    </row>
    <row r="119" spans="6:8" ht="15.75" customHeight="1">
      <c r="F119" s="11" t="s">
        <v>1341</v>
      </c>
      <c r="G119" s="293" t="s">
        <v>4317</v>
      </c>
      <c r="H119" s="1"/>
    </row>
    <row r="120" spans="6:8" ht="15.75" customHeight="1">
      <c r="F120" s="11" t="s">
        <v>2590</v>
      </c>
      <c r="G120" s="293" t="s">
        <v>4318</v>
      </c>
      <c r="H120" s="1"/>
    </row>
    <row r="121" spans="6:8" ht="15.75" customHeight="1">
      <c r="F121" s="11" t="s">
        <v>1477</v>
      </c>
      <c r="G121" s="293" t="s">
        <v>4319</v>
      </c>
      <c r="H121" s="1"/>
    </row>
    <row r="122" spans="6:8" ht="15.75" customHeight="1">
      <c r="F122" s="11" t="s">
        <v>2174</v>
      </c>
      <c r="G122" s="293" t="s">
        <v>4320</v>
      </c>
      <c r="H122" s="1"/>
    </row>
    <row r="123" spans="6:8" ht="15.75" customHeight="1">
      <c r="F123" s="11" t="s">
        <v>1708</v>
      </c>
      <c r="G123" s="293" t="s">
        <v>4321</v>
      </c>
      <c r="H123" s="1"/>
    </row>
    <row r="124" spans="6:8" ht="15.75" customHeight="1">
      <c r="F124" s="11" t="s">
        <v>2052</v>
      </c>
      <c r="G124" s="293" t="s">
        <v>4322</v>
      </c>
      <c r="H124" s="1"/>
    </row>
    <row r="125" spans="6:8" ht="15.75" customHeight="1">
      <c r="F125" s="11" t="s">
        <v>1235</v>
      </c>
      <c r="G125" s="293" t="s">
        <v>4323</v>
      </c>
      <c r="H125" s="1"/>
    </row>
    <row r="126" spans="6:8" ht="15.75" customHeight="1">
      <c r="F126" s="11" t="s">
        <v>2684</v>
      </c>
      <c r="G126" s="293" t="s">
        <v>4324</v>
      </c>
      <c r="H126" s="1"/>
    </row>
    <row r="127" spans="6:8" ht="15.75" customHeight="1">
      <c r="F127" s="11" t="s">
        <v>1480</v>
      </c>
      <c r="G127" s="293" t="s">
        <v>4325</v>
      </c>
      <c r="H127" s="1"/>
    </row>
    <row r="128" spans="6:8" ht="15.75" customHeight="1">
      <c r="F128" s="11" t="s">
        <v>1483</v>
      </c>
      <c r="G128" s="293" t="s">
        <v>4326</v>
      </c>
      <c r="H128" s="1"/>
    </row>
    <row r="129" spans="6:8" ht="15.75" customHeight="1">
      <c r="F129" s="11" t="s">
        <v>1486</v>
      </c>
      <c r="G129" s="293" t="s">
        <v>4327</v>
      </c>
      <c r="H129" s="1"/>
    </row>
    <row r="130" spans="6:8" ht="15.75" customHeight="1">
      <c r="F130" s="11" t="s">
        <v>1489</v>
      </c>
      <c r="G130" s="293" t="s">
        <v>4328</v>
      </c>
      <c r="H130" s="1"/>
    </row>
    <row r="131" spans="6:8" ht="15.75" customHeight="1">
      <c r="F131" s="11" t="s">
        <v>1836</v>
      </c>
      <c r="G131" s="293" t="s">
        <v>4329</v>
      </c>
      <c r="H131" s="1"/>
    </row>
    <row r="132" spans="6:8" ht="15.75" customHeight="1"/>
    <row r="133" spans="6:8" ht="15.75" customHeight="1"/>
    <row r="134" spans="6:8" ht="15.75" customHeight="1"/>
    <row r="135" spans="6:8" ht="15.75" customHeight="1"/>
    <row r="136" spans="6:8" ht="15.75" customHeight="1"/>
    <row r="137" spans="6:8" ht="15.75" customHeight="1"/>
    <row r="138" spans="6:8" ht="15.75" customHeight="1"/>
    <row r="139" spans="6:8" ht="15.75" customHeight="1"/>
    <row r="140" spans="6:8" ht="15.75" customHeight="1"/>
    <row r="141" spans="6:8" ht="15.75" customHeight="1"/>
    <row r="142" spans="6:8" ht="15.75" customHeight="1"/>
    <row r="143" spans="6:8" ht="15.75" customHeight="1"/>
    <row r="144" spans="6:8"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autoFilter ref="K1:K10" xr:uid="{00000000-0009-0000-0000-000004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918"/>
  <sheetViews>
    <sheetView workbookViewId="0">
      <selection activeCell="I521" sqref="I521"/>
    </sheetView>
  </sheetViews>
  <sheetFormatPr defaultColWidth="12.625" defaultRowHeight="15.75" customHeight="1"/>
  <cols>
    <col min="1" max="1" width="11.5" customWidth="1"/>
    <col min="2" max="2" width="19.875" style="83" customWidth="1"/>
    <col min="3" max="3" width="165.75" customWidth="1"/>
    <col min="4" max="4" width="25.125" customWidth="1"/>
    <col min="5" max="6" width="29.875" customWidth="1"/>
    <col min="7" max="7" width="21.5" customWidth="1"/>
    <col min="8" max="8" width="19.375" style="16" customWidth="1"/>
    <col min="9" max="9" width="30.375" customWidth="1"/>
    <col min="10" max="10" width="27.875" customWidth="1"/>
    <col min="11" max="11" width="21.75" style="16" customWidth="1"/>
  </cols>
  <sheetData>
    <row r="1" spans="1:11" s="92" customFormat="1" ht="53.25" customHeight="1">
      <c r="A1" s="13" t="s">
        <v>7</v>
      </c>
      <c r="B1" s="14" t="s">
        <v>8</v>
      </c>
      <c r="C1" s="13" t="s">
        <v>9</v>
      </c>
      <c r="D1" s="13" t="s">
        <v>12</v>
      </c>
      <c r="E1" s="13" t="s">
        <v>4330</v>
      </c>
      <c r="F1" s="199" t="s">
        <v>4331</v>
      </c>
      <c r="G1" s="13" t="s">
        <v>4332</v>
      </c>
      <c r="H1" s="3" t="s">
        <v>32</v>
      </c>
      <c r="I1" s="13" t="s">
        <v>33</v>
      </c>
      <c r="J1" s="13" t="s">
        <v>4333</v>
      </c>
      <c r="K1" s="13" t="s">
        <v>4334</v>
      </c>
    </row>
    <row r="2" spans="1:11" ht="15.75" customHeight="1">
      <c r="A2" s="64" t="s">
        <v>369</v>
      </c>
      <c r="B2" s="65" t="s">
        <v>1290</v>
      </c>
      <c r="C2" s="48" t="s">
        <v>4335</v>
      </c>
      <c r="D2" s="48" t="s">
        <v>4336</v>
      </c>
      <c r="E2" s="66">
        <v>44862</v>
      </c>
      <c r="F2" s="66">
        <v>45593</v>
      </c>
      <c r="G2" s="67" t="s">
        <v>4337</v>
      </c>
      <c r="H2" s="68" t="s">
        <v>4179</v>
      </c>
      <c r="I2" s="64" t="s">
        <v>327</v>
      </c>
      <c r="J2" s="69">
        <v>350606.43</v>
      </c>
      <c r="K2" s="73" t="s">
        <v>4338</v>
      </c>
    </row>
    <row r="3" spans="1:11" ht="15.75" customHeight="1">
      <c r="A3" s="64" t="s">
        <v>54</v>
      </c>
      <c r="B3" s="65" t="s">
        <v>957</v>
      </c>
      <c r="C3" s="48" t="s">
        <v>4339</v>
      </c>
      <c r="D3" s="48" t="s">
        <v>4336</v>
      </c>
      <c r="E3" s="66">
        <v>44867</v>
      </c>
      <c r="F3" s="66">
        <v>45963</v>
      </c>
      <c r="G3" s="67" t="s">
        <v>4340</v>
      </c>
      <c r="H3" s="68" t="s">
        <v>4179</v>
      </c>
      <c r="I3" s="64" t="s">
        <v>327</v>
      </c>
      <c r="J3" s="69">
        <v>488732.19</v>
      </c>
      <c r="K3" s="73" t="s">
        <v>4341</v>
      </c>
    </row>
    <row r="4" spans="1:11" ht="15.75" customHeight="1">
      <c r="A4" s="64" t="s">
        <v>92</v>
      </c>
      <c r="B4" s="65" t="s">
        <v>700</v>
      </c>
      <c r="C4" s="48" t="s">
        <v>4342</v>
      </c>
      <c r="D4" s="48" t="s">
        <v>4336</v>
      </c>
      <c r="E4" s="66">
        <v>44868</v>
      </c>
      <c r="F4" s="66">
        <v>45599</v>
      </c>
      <c r="G4" s="67" t="s">
        <v>4343</v>
      </c>
      <c r="H4" s="68" t="s">
        <v>4179</v>
      </c>
      <c r="I4" s="64" t="s">
        <v>327</v>
      </c>
      <c r="J4" s="69">
        <v>680175.12</v>
      </c>
      <c r="K4" s="73" t="s">
        <v>4344</v>
      </c>
    </row>
    <row r="5" spans="1:11" ht="15.75" customHeight="1">
      <c r="A5" s="64" t="s">
        <v>92</v>
      </c>
      <c r="B5" s="65" t="s">
        <v>700</v>
      </c>
      <c r="C5" s="48" t="s">
        <v>4345</v>
      </c>
      <c r="D5" s="48" t="s">
        <v>4336</v>
      </c>
      <c r="E5" s="66">
        <v>44886</v>
      </c>
      <c r="F5" s="66">
        <v>45251</v>
      </c>
      <c r="G5" s="67" t="s">
        <v>4346</v>
      </c>
      <c r="H5" s="68" t="s">
        <v>4179</v>
      </c>
      <c r="I5" s="64" t="s">
        <v>90</v>
      </c>
      <c r="J5" s="69">
        <v>41965.79</v>
      </c>
      <c r="K5" s="73" t="s">
        <v>4347</v>
      </c>
    </row>
    <row r="6" spans="1:11" ht="15.75" customHeight="1">
      <c r="A6" s="64" t="s">
        <v>315</v>
      </c>
      <c r="B6" s="65" t="s">
        <v>316</v>
      </c>
      <c r="C6" s="48" t="s">
        <v>4348</v>
      </c>
      <c r="D6" s="48" t="s">
        <v>4336</v>
      </c>
      <c r="E6" s="66">
        <v>44889</v>
      </c>
      <c r="F6" s="66">
        <v>45980</v>
      </c>
      <c r="G6" s="67" t="s">
        <v>4349</v>
      </c>
      <c r="H6" s="68" t="s">
        <v>4179</v>
      </c>
      <c r="I6" s="64" t="s">
        <v>90</v>
      </c>
      <c r="J6" s="69">
        <v>36690</v>
      </c>
      <c r="K6" s="73" t="s">
        <v>4350</v>
      </c>
    </row>
    <row r="7" spans="1:11" ht="15.75" customHeight="1">
      <c r="A7" s="64" t="s">
        <v>369</v>
      </c>
      <c r="B7" s="65" t="s">
        <v>1290</v>
      </c>
      <c r="C7" s="48" t="s">
        <v>4351</v>
      </c>
      <c r="D7" s="48" t="s">
        <v>4336</v>
      </c>
      <c r="E7" s="66">
        <v>44892</v>
      </c>
      <c r="F7" s="66">
        <v>45623</v>
      </c>
      <c r="G7" s="67" t="s">
        <v>4352</v>
      </c>
      <c r="H7" s="68" t="s">
        <v>4179</v>
      </c>
      <c r="I7" s="64" t="s">
        <v>327</v>
      </c>
      <c r="J7" s="69">
        <v>844148.85</v>
      </c>
      <c r="K7" s="73" t="s">
        <v>4353</v>
      </c>
    </row>
    <row r="8" spans="1:11" ht="15.75" customHeight="1">
      <c r="A8" s="64" t="s">
        <v>54</v>
      </c>
      <c r="B8" s="65" t="s">
        <v>957</v>
      </c>
      <c r="C8" s="48" t="s">
        <v>4354</v>
      </c>
      <c r="D8" s="48" t="s">
        <v>4336</v>
      </c>
      <c r="E8" s="66">
        <v>44895</v>
      </c>
      <c r="F8" s="66">
        <v>44782</v>
      </c>
      <c r="G8" s="67" t="s">
        <v>4355</v>
      </c>
      <c r="H8" s="68" t="s">
        <v>4179</v>
      </c>
      <c r="I8" s="64" t="s">
        <v>327</v>
      </c>
      <c r="J8" s="69">
        <v>65523431.869999997</v>
      </c>
      <c r="K8" s="73" t="s">
        <v>4356</v>
      </c>
    </row>
    <row r="9" spans="1:11" ht="15.75" customHeight="1">
      <c r="A9" s="64" t="s">
        <v>54</v>
      </c>
      <c r="B9" s="65" t="s">
        <v>957</v>
      </c>
      <c r="C9" s="48" t="s">
        <v>4357</v>
      </c>
      <c r="D9" s="48" t="s">
        <v>4336</v>
      </c>
      <c r="E9" s="66">
        <v>44895</v>
      </c>
      <c r="F9" s="66">
        <v>44720</v>
      </c>
      <c r="G9" s="67" t="s">
        <v>4358</v>
      </c>
      <c r="H9" s="68" t="s">
        <v>4179</v>
      </c>
      <c r="I9" s="64" t="s">
        <v>327</v>
      </c>
      <c r="J9" s="69">
        <v>20032752.68</v>
      </c>
      <c r="K9" s="73" t="s">
        <v>4359</v>
      </c>
    </row>
    <row r="10" spans="1:11" ht="15.75" customHeight="1">
      <c r="A10" s="64" t="s">
        <v>54</v>
      </c>
      <c r="B10" s="65" t="s">
        <v>957</v>
      </c>
      <c r="C10" s="48" t="s">
        <v>4360</v>
      </c>
      <c r="D10" s="48" t="s">
        <v>4336</v>
      </c>
      <c r="E10" s="66">
        <v>44895</v>
      </c>
      <c r="F10" s="66">
        <v>44727</v>
      </c>
      <c r="G10" s="67" t="s">
        <v>4361</v>
      </c>
      <c r="H10" s="68" t="s">
        <v>4179</v>
      </c>
      <c r="I10" s="64" t="s">
        <v>327</v>
      </c>
      <c r="J10" s="69">
        <v>50785135.439999998</v>
      </c>
      <c r="K10" s="73" t="s">
        <v>4362</v>
      </c>
    </row>
    <row r="11" spans="1:11" ht="15.75" customHeight="1">
      <c r="A11" s="64" t="s">
        <v>54</v>
      </c>
      <c r="B11" s="65" t="s">
        <v>957</v>
      </c>
      <c r="C11" s="48" t="s">
        <v>4363</v>
      </c>
      <c r="D11" s="48" t="s">
        <v>4336</v>
      </c>
      <c r="E11" s="66">
        <v>44895</v>
      </c>
      <c r="F11" s="66">
        <v>44752</v>
      </c>
      <c r="G11" s="67" t="s">
        <v>4364</v>
      </c>
      <c r="H11" s="68" t="s">
        <v>4179</v>
      </c>
      <c r="I11" s="64" t="s">
        <v>327</v>
      </c>
      <c r="J11" s="69">
        <v>37897045.859999999</v>
      </c>
      <c r="K11" s="73" t="s">
        <v>4365</v>
      </c>
    </row>
    <row r="12" spans="1:11" ht="15.75" customHeight="1">
      <c r="A12" s="64" t="s">
        <v>54</v>
      </c>
      <c r="B12" s="65" t="s">
        <v>957</v>
      </c>
      <c r="C12" s="48" t="s">
        <v>4366</v>
      </c>
      <c r="D12" s="48" t="s">
        <v>4336</v>
      </c>
      <c r="E12" s="66">
        <v>44895</v>
      </c>
      <c r="F12" s="66">
        <v>44772</v>
      </c>
      <c r="G12" s="67" t="s">
        <v>4367</v>
      </c>
      <c r="H12" s="68" t="s">
        <v>4179</v>
      </c>
      <c r="I12" s="64" t="s">
        <v>327</v>
      </c>
      <c r="J12" s="69">
        <v>66218262.32</v>
      </c>
      <c r="K12" s="73" t="s">
        <v>4368</v>
      </c>
    </row>
    <row r="13" spans="1:11" ht="15.75" customHeight="1">
      <c r="A13" s="64" t="s">
        <v>54</v>
      </c>
      <c r="B13" s="65" t="s">
        <v>957</v>
      </c>
      <c r="C13" s="48" t="s">
        <v>4369</v>
      </c>
      <c r="D13" s="48" t="s">
        <v>4336</v>
      </c>
      <c r="E13" s="66">
        <v>44895</v>
      </c>
      <c r="F13" s="66">
        <v>44895</v>
      </c>
      <c r="G13" s="67" t="s">
        <v>4370</v>
      </c>
      <c r="H13" s="68" t="s">
        <v>4179</v>
      </c>
      <c r="I13" s="64" t="s">
        <v>4371</v>
      </c>
      <c r="J13" s="69">
        <v>22175976.48</v>
      </c>
      <c r="K13" s="73" t="s">
        <v>4372</v>
      </c>
    </row>
    <row r="14" spans="1:11" ht="15.75" customHeight="1">
      <c r="A14" s="64" t="s">
        <v>514</v>
      </c>
      <c r="B14" s="65" t="s">
        <v>4065</v>
      </c>
      <c r="C14" s="48" t="s">
        <v>4373</v>
      </c>
      <c r="D14" s="48" t="s">
        <v>4336</v>
      </c>
      <c r="E14" s="66">
        <v>44895</v>
      </c>
      <c r="F14" s="66">
        <v>45504</v>
      </c>
      <c r="G14" s="67" t="s">
        <v>4374</v>
      </c>
      <c r="H14" s="68" t="s">
        <v>4179</v>
      </c>
      <c r="I14" s="64" t="s">
        <v>327</v>
      </c>
      <c r="J14" s="69">
        <v>1681271.47</v>
      </c>
      <c r="K14" s="73" t="s">
        <v>4375</v>
      </c>
    </row>
    <row r="15" spans="1:11" ht="15.75" customHeight="1">
      <c r="A15" s="64" t="s">
        <v>54</v>
      </c>
      <c r="B15" s="65" t="s">
        <v>957</v>
      </c>
      <c r="C15" s="48" t="s">
        <v>4376</v>
      </c>
      <c r="D15" s="48" t="s">
        <v>4336</v>
      </c>
      <c r="E15" s="66">
        <v>44895</v>
      </c>
      <c r="F15" s="66">
        <v>45991</v>
      </c>
      <c r="G15" s="67" t="s">
        <v>4377</v>
      </c>
      <c r="H15" s="68" t="s">
        <v>4179</v>
      </c>
      <c r="I15" s="64" t="s">
        <v>327</v>
      </c>
      <c r="J15" s="69">
        <v>419104.96</v>
      </c>
      <c r="K15" s="73" t="s">
        <v>4378</v>
      </c>
    </row>
    <row r="16" spans="1:11" ht="15.75" customHeight="1">
      <c r="A16" s="64" t="s">
        <v>525</v>
      </c>
      <c r="B16" s="65" t="s">
        <v>4197</v>
      </c>
      <c r="C16" s="48" t="s">
        <v>4379</v>
      </c>
      <c r="D16" s="48" t="s">
        <v>4336</v>
      </c>
      <c r="E16" s="66">
        <v>44901</v>
      </c>
      <c r="F16" s="66" t="s">
        <v>4380</v>
      </c>
      <c r="G16" s="67" t="s">
        <v>4381</v>
      </c>
      <c r="H16" s="68" t="s">
        <v>4179</v>
      </c>
      <c r="I16" s="64" t="s">
        <v>4371</v>
      </c>
      <c r="J16" s="69">
        <v>388769.67</v>
      </c>
      <c r="K16" s="73" t="s">
        <v>4382</v>
      </c>
    </row>
    <row r="17" spans="1:11" ht="15.75" customHeight="1">
      <c r="A17" s="64" t="s">
        <v>425</v>
      </c>
      <c r="B17" s="65" t="s">
        <v>609</v>
      </c>
      <c r="C17" s="22" t="s">
        <v>4383</v>
      </c>
      <c r="D17" s="48" t="s">
        <v>4336</v>
      </c>
      <c r="E17" s="66">
        <v>44909</v>
      </c>
      <c r="F17" s="66">
        <v>46005</v>
      </c>
      <c r="G17" s="67" t="s">
        <v>4384</v>
      </c>
      <c r="H17" s="68" t="s">
        <v>4179</v>
      </c>
      <c r="I17" s="64" t="s">
        <v>327</v>
      </c>
      <c r="J17" s="69">
        <v>622202.75</v>
      </c>
      <c r="K17" s="73" t="s">
        <v>4385</v>
      </c>
    </row>
    <row r="18" spans="1:11" ht="15.75" customHeight="1">
      <c r="A18" s="64" t="s">
        <v>54</v>
      </c>
      <c r="B18" s="65" t="s">
        <v>957</v>
      </c>
      <c r="C18" s="48" t="s">
        <v>4386</v>
      </c>
      <c r="D18" s="48" t="s">
        <v>4336</v>
      </c>
      <c r="E18" s="66">
        <v>44910</v>
      </c>
      <c r="F18" s="66">
        <v>46371</v>
      </c>
      <c r="G18" s="67" t="s">
        <v>4387</v>
      </c>
      <c r="H18" s="68" t="s">
        <v>4179</v>
      </c>
      <c r="I18" s="64" t="s">
        <v>327</v>
      </c>
      <c r="J18" s="69">
        <v>49824</v>
      </c>
      <c r="K18" s="73" t="s">
        <v>4388</v>
      </c>
    </row>
    <row r="19" spans="1:11" ht="15.75" customHeight="1">
      <c r="A19" s="64" t="s">
        <v>92</v>
      </c>
      <c r="B19" s="65" t="s">
        <v>700</v>
      </c>
      <c r="C19" s="48" t="s">
        <v>4389</v>
      </c>
      <c r="D19" s="48" t="s">
        <v>4336</v>
      </c>
      <c r="E19" s="66">
        <v>44911</v>
      </c>
      <c r="F19" s="66">
        <v>46372</v>
      </c>
      <c r="G19" s="67" t="s">
        <v>4390</v>
      </c>
      <c r="H19" s="68" t="s">
        <v>4179</v>
      </c>
      <c r="I19" s="64" t="s">
        <v>327</v>
      </c>
      <c r="J19" s="69">
        <v>11598.77</v>
      </c>
      <c r="K19" s="73" t="s">
        <v>4391</v>
      </c>
    </row>
    <row r="20" spans="1:11" ht="15.75" customHeight="1">
      <c r="A20" s="64" t="s">
        <v>54</v>
      </c>
      <c r="B20" s="65" t="s">
        <v>957</v>
      </c>
      <c r="C20" s="48" t="s">
        <v>4392</v>
      </c>
      <c r="D20" s="48" t="s">
        <v>4336</v>
      </c>
      <c r="E20" s="66">
        <v>44913</v>
      </c>
      <c r="F20" s="66">
        <v>45278</v>
      </c>
      <c r="G20" s="67" t="s">
        <v>4393</v>
      </c>
      <c r="H20" s="68" t="s">
        <v>4179</v>
      </c>
      <c r="I20" s="64" t="s">
        <v>327</v>
      </c>
      <c r="J20" s="69">
        <v>8425317.1300000008</v>
      </c>
      <c r="K20" s="73" t="s">
        <v>4394</v>
      </c>
    </row>
    <row r="21" spans="1:11" ht="15.75" customHeight="1">
      <c r="A21" s="64" t="s">
        <v>4199</v>
      </c>
      <c r="B21" s="65" t="s">
        <v>4200</v>
      </c>
      <c r="C21" s="48" t="s">
        <v>4395</v>
      </c>
      <c r="D21" s="48" t="s">
        <v>4336</v>
      </c>
      <c r="E21" s="66">
        <v>44913</v>
      </c>
      <c r="F21" s="66">
        <v>44913</v>
      </c>
      <c r="G21" s="67" t="s">
        <v>4396</v>
      </c>
      <c r="H21" s="68" t="s">
        <v>4179</v>
      </c>
      <c r="I21" s="64" t="s">
        <v>4371</v>
      </c>
      <c r="J21" s="69">
        <v>145279</v>
      </c>
      <c r="K21" s="73" t="s">
        <v>4397</v>
      </c>
    </row>
    <row r="22" spans="1:11" ht="15.75" customHeight="1">
      <c r="A22" s="64" t="s">
        <v>425</v>
      </c>
      <c r="B22" s="65" t="s">
        <v>609</v>
      </c>
      <c r="C22" s="22" t="s">
        <v>945</v>
      </c>
      <c r="D22" s="48" t="s">
        <v>4336</v>
      </c>
      <c r="E22" s="66">
        <v>44914</v>
      </c>
      <c r="F22" s="66">
        <v>45272</v>
      </c>
      <c r="G22" s="67" t="s">
        <v>4398</v>
      </c>
      <c r="H22" s="68" t="s">
        <v>4179</v>
      </c>
      <c r="I22" s="64" t="s">
        <v>327</v>
      </c>
      <c r="J22" s="69">
        <v>367440</v>
      </c>
      <c r="K22" s="73" t="s">
        <v>4399</v>
      </c>
    </row>
    <row r="23" spans="1:11" ht="15.75" customHeight="1">
      <c r="A23" s="64" t="s">
        <v>92</v>
      </c>
      <c r="B23" s="65" t="s">
        <v>700</v>
      </c>
      <c r="C23" s="48" t="s">
        <v>4400</v>
      </c>
      <c r="D23" s="48" t="s">
        <v>4336</v>
      </c>
      <c r="E23" s="66">
        <v>44926</v>
      </c>
      <c r="F23" s="66">
        <v>45221</v>
      </c>
      <c r="G23" s="67" t="s">
        <v>4401</v>
      </c>
      <c r="H23" s="68" t="s">
        <v>4179</v>
      </c>
      <c r="I23" s="64" t="s">
        <v>90</v>
      </c>
      <c r="J23" s="69">
        <v>3838833.32</v>
      </c>
      <c r="K23" s="73" t="s">
        <v>4402</v>
      </c>
    </row>
    <row r="24" spans="1:11" ht="15.75" customHeight="1">
      <c r="A24" s="64" t="s">
        <v>92</v>
      </c>
      <c r="B24" s="65" t="s">
        <v>700</v>
      </c>
      <c r="C24" s="48" t="s">
        <v>4403</v>
      </c>
      <c r="D24" s="48" t="s">
        <v>4336</v>
      </c>
      <c r="E24" s="66">
        <v>44926</v>
      </c>
      <c r="F24" s="66">
        <v>44997</v>
      </c>
      <c r="G24" s="67" t="s">
        <v>4404</v>
      </c>
      <c r="H24" s="68" t="s">
        <v>4179</v>
      </c>
      <c r="I24" s="64" t="s">
        <v>327</v>
      </c>
      <c r="J24" s="69">
        <v>547274</v>
      </c>
      <c r="K24" s="73" t="s">
        <v>4405</v>
      </c>
    </row>
    <row r="25" spans="1:11" ht="15.75" customHeight="1">
      <c r="A25" s="64" t="s">
        <v>4199</v>
      </c>
      <c r="B25" s="65" t="s">
        <v>4200</v>
      </c>
      <c r="C25" s="48" t="s">
        <v>4406</v>
      </c>
      <c r="D25" s="48" t="s">
        <v>4336</v>
      </c>
      <c r="E25" s="66">
        <v>44926</v>
      </c>
      <c r="F25" s="66">
        <v>45644</v>
      </c>
      <c r="G25" s="67" t="s">
        <v>4407</v>
      </c>
      <c r="H25" s="68" t="s">
        <v>4179</v>
      </c>
      <c r="I25" s="64" t="s">
        <v>4371</v>
      </c>
      <c r="J25" s="69">
        <v>1416000</v>
      </c>
      <c r="K25" s="73" t="s">
        <v>4408</v>
      </c>
    </row>
    <row r="26" spans="1:11" ht="15.75" customHeight="1">
      <c r="A26" s="64" t="s">
        <v>54</v>
      </c>
      <c r="B26" s="65" t="s">
        <v>957</v>
      </c>
      <c r="C26" s="48" t="s">
        <v>4409</v>
      </c>
      <c r="D26" s="48" t="s">
        <v>4336</v>
      </c>
      <c r="E26" s="66">
        <v>44932</v>
      </c>
      <c r="F26" s="66">
        <v>46028</v>
      </c>
      <c r="G26" s="67" t="s">
        <v>4410</v>
      </c>
      <c r="H26" s="68" t="s">
        <v>4179</v>
      </c>
      <c r="I26" s="64" t="s">
        <v>327</v>
      </c>
      <c r="J26" s="69">
        <v>580603.1</v>
      </c>
      <c r="K26" s="73" t="s">
        <v>4411</v>
      </c>
    </row>
    <row r="27" spans="1:11" ht="15.75" customHeight="1">
      <c r="A27" s="64" t="s">
        <v>54</v>
      </c>
      <c r="B27" s="65" t="s">
        <v>957</v>
      </c>
      <c r="C27" s="48" t="s">
        <v>4412</v>
      </c>
      <c r="D27" s="48" t="s">
        <v>4336</v>
      </c>
      <c r="E27" s="66">
        <v>44947</v>
      </c>
      <c r="F27" s="66">
        <v>45678</v>
      </c>
      <c r="G27" s="67" t="s">
        <v>4413</v>
      </c>
      <c r="H27" s="68" t="s">
        <v>4179</v>
      </c>
      <c r="I27" s="64" t="s">
        <v>327</v>
      </c>
      <c r="J27" s="69">
        <v>22800</v>
      </c>
      <c r="K27" s="73" t="s">
        <v>4414</v>
      </c>
    </row>
    <row r="28" spans="1:11" ht="15.75" customHeight="1">
      <c r="A28" s="64" t="s">
        <v>315</v>
      </c>
      <c r="B28" s="65" t="s">
        <v>316</v>
      </c>
      <c r="C28" s="48" t="s">
        <v>4415</v>
      </c>
      <c r="D28" s="48" t="s">
        <v>4336</v>
      </c>
      <c r="E28" s="66">
        <v>44949</v>
      </c>
      <c r="F28" s="66">
        <v>44949</v>
      </c>
      <c r="G28" s="67" t="s">
        <v>4416</v>
      </c>
      <c r="H28" s="68" t="s">
        <v>4179</v>
      </c>
      <c r="I28" s="64" t="s">
        <v>90</v>
      </c>
      <c r="J28" s="69">
        <v>362350.08000000002</v>
      </c>
      <c r="K28" s="73" t="s">
        <v>4417</v>
      </c>
    </row>
    <row r="29" spans="1:11" ht="15.75" customHeight="1">
      <c r="A29" s="64" t="s">
        <v>54</v>
      </c>
      <c r="B29" s="65" t="s">
        <v>957</v>
      </c>
      <c r="C29" s="48" t="s">
        <v>4418</v>
      </c>
      <c r="D29" s="48" t="s">
        <v>4336</v>
      </c>
      <c r="E29" s="66">
        <v>44951</v>
      </c>
      <c r="F29" s="66">
        <v>46047</v>
      </c>
      <c r="G29" s="67" t="s">
        <v>4419</v>
      </c>
      <c r="H29" s="68" t="s">
        <v>4179</v>
      </c>
      <c r="I29" s="64" t="s">
        <v>327</v>
      </c>
      <c r="J29" s="69">
        <v>540666.86</v>
      </c>
      <c r="K29" s="73" t="s">
        <v>4420</v>
      </c>
    </row>
    <row r="30" spans="1:11" ht="15.75" customHeight="1">
      <c r="A30" s="64" t="s">
        <v>514</v>
      </c>
      <c r="B30" s="65" t="s">
        <v>4065</v>
      </c>
      <c r="C30" s="48" t="s">
        <v>4421</v>
      </c>
      <c r="D30" s="48" t="s">
        <v>4336</v>
      </c>
      <c r="E30" s="66">
        <v>44959</v>
      </c>
      <c r="F30" s="66">
        <v>45445</v>
      </c>
      <c r="G30" s="67" t="s">
        <v>4422</v>
      </c>
      <c r="H30" s="68" t="s">
        <v>345</v>
      </c>
      <c r="I30" s="64" t="s">
        <v>327</v>
      </c>
      <c r="J30" s="69">
        <v>1349905.64</v>
      </c>
      <c r="K30" s="73" t="s">
        <v>4423</v>
      </c>
    </row>
    <row r="31" spans="1:11" ht="15.75" customHeight="1">
      <c r="A31" s="64" t="s">
        <v>369</v>
      </c>
      <c r="B31" s="65" t="s">
        <v>1290</v>
      </c>
      <c r="C31" s="48" t="s">
        <v>4424</v>
      </c>
      <c r="D31" s="48" t="s">
        <v>4336</v>
      </c>
      <c r="E31" s="66">
        <v>44959</v>
      </c>
      <c r="F31" s="66">
        <v>45324</v>
      </c>
      <c r="G31" s="67" t="s">
        <v>4425</v>
      </c>
      <c r="H31" s="68" t="s">
        <v>345</v>
      </c>
      <c r="I31" s="64" t="s">
        <v>4371</v>
      </c>
      <c r="J31" s="69">
        <v>80799.72</v>
      </c>
      <c r="K31" s="73" t="s">
        <v>4426</v>
      </c>
    </row>
    <row r="32" spans="1:11" ht="15.75" customHeight="1">
      <c r="A32" s="64" t="s">
        <v>92</v>
      </c>
      <c r="B32" s="65" t="s">
        <v>700</v>
      </c>
      <c r="C32" s="48" t="s">
        <v>4427</v>
      </c>
      <c r="D32" s="48" t="s">
        <v>4336</v>
      </c>
      <c r="E32" s="66">
        <v>44963</v>
      </c>
      <c r="F32" s="66">
        <v>45875</v>
      </c>
      <c r="G32" s="67" t="s">
        <v>4428</v>
      </c>
      <c r="H32" s="68" t="s">
        <v>345</v>
      </c>
      <c r="I32" s="64" t="s">
        <v>327</v>
      </c>
      <c r="J32" s="69">
        <v>833050</v>
      </c>
      <c r="K32" s="73" t="s">
        <v>4429</v>
      </c>
    </row>
    <row r="33" spans="1:11" ht="15.75" customHeight="1">
      <c r="A33" s="64" t="s">
        <v>425</v>
      </c>
      <c r="B33" s="65" t="s">
        <v>609</v>
      </c>
      <c r="C33" s="22" t="s">
        <v>4430</v>
      </c>
      <c r="D33" s="48" t="s">
        <v>4336</v>
      </c>
      <c r="E33" s="66">
        <v>44964</v>
      </c>
      <c r="F33" s="66">
        <v>46370</v>
      </c>
      <c r="G33" s="67"/>
      <c r="H33" s="68" t="s">
        <v>345</v>
      </c>
      <c r="I33" s="64" t="s">
        <v>327</v>
      </c>
      <c r="J33" s="69">
        <v>1200000</v>
      </c>
      <c r="K33" s="73" t="s">
        <v>4431</v>
      </c>
    </row>
    <row r="34" spans="1:11" ht="15.75" customHeight="1">
      <c r="A34" s="64" t="s">
        <v>525</v>
      </c>
      <c r="B34" s="65" t="s">
        <v>4197</v>
      </c>
      <c r="C34" s="48" t="s">
        <v>4432</v>
      </c>
      <c r="D34" s="48" t="s">
        <v>4336</v>
      </c>
      <c r="E34" s="66">
        <v>44976</v>
      </c>
      <c r="F34" s="66" t="s">
        <v>4380</v>
      </c>
      <c r="G34" s="67" t="s">
        <v>4433</v>
      </c>
      <c r="H34" s="68" t="s">
        <v>345</v>
      </c>
      <c r="I34" s="64" t="s">
        <v>4371</v>
      </c>
      <c r="J34" s="69">
        <v>7728167.54</v>
      </c>
      <c r="K34" s="73" t="s">
        <v>4434</v>
      </c>
    </row>
    <row r="35" spans="1:11" ht="15.75" customHeight="1">
      <c r="A35" s="64" t="s">
        <v>315</v>
      </c>
      <c r="B35" s="65" t="s">
        <v>316</v>
      </c>
      <c r="C35" s="48" t="s">
        <v>4435</v>
      </c>
      <c r="D35" s="48" t="s">
        <v>4336</v>
      </c>
      <c r="E35" s="66">
        <v>44979</v>
      </c>
      <c r="F35" s="66">
        <v>46074</v>
      </c>
      <c r="G35" s="67" t="s">
        <v>4436</v>
      </c>
      <c r="H35" s="68" t="s">
        <v>345</v>
      </c>
      <c r="I35" s="64" t="s">
        <v>90</v>
      </c>
      <c r="J35" s="69">
        <v>74160</v>
      </c>
      <c r="K35" s="73" t="s">
        <v>4437</v>
      </c>
    </row>
    <row r="36" spans="1:11" ht="15.75" customHeight="1">
      <c r="A36" s="64" t="s">
        <v>525</v>
      </c>
      <c r="B36" s="65" t="s">
        <v>4197</v>
      </c>
      <c r="C36" s="48" t="s">
        <v>4438</v>
      </c>
      <c r="D36" s="48" t="s">
        <v>4336</v>
      </c>
      <c r="E36" s="66">
        <v>44994</v>
      </c>
      <c r="F36" s="66" t="s">
        <v>4380</v>
      </c>
      <c r="G36" s="67" t="s">
        <v>4439</v>
      </c>
      <c r="H36" s="68" t="s">
        <v>345</v>
      </c>
      <c r="I36" s="64" t="s">
        <v>4371</v>
      </c>
      <c r="J36" s="69">
        <v>414300.66</v>
      </c>
      <c r="K36" s="73" t="s">
        <v>4440</v>
      </c>
    </row>
    <row r="37" spans="1:11" ht="15.75" customHeight="1">
      <c r="A37" s="64" t="s">
        <v>369</v>
      </c>
      <c r="B37" s="65" t="s">
        <v>1290</v>
      </c>
      <c r="C37" s="48" t="s">
        <v>4441</v>
      </c>
      <c r="D37" s="48" t="s">
        <v>4336</v>
      </c>
      <c r="E37" s="66">
        <v>44994</v>
      </c>
      <c r="F37" s="66">
        <v>46455</v>
      </c>
      <c r="G37" s="67"/>
      <c r="H37" s="68" t="s">
        <v>345</v>
      </c>
      <c r="I37" s="64" t="s">
        <v>327</v>
      </c>
      <c r="J37" s="69">
        <v>134228.64000000001</v>
      </c>
      <c r="K37" s="73" t="s">
        <v>4442</v>
      </c>
    </row>
    <row r="38" spans="1:11" ht="15.75" customHeight="1">
      <c r="A38" s="64" t="s">
        <v>54</v>
      </c>
      <c r="B38" s="65" t="s">
        <v>957</v>
      </c>
      <c r="C38" s="48" t="s">
        <v>4443</v>
      </c>
      <c r="D38" s="48" t="s">
        <v>4336</v>
      </c>
      <c r="E38" s="66">
        <v>44996</v>
      </c>
      <c r="F38" s="66">
        <v>44996</v>
      </c>
      <c r="G38" s="67" t="s">
        <v>4444</v>
      </c>
      <c r="H38" s="68" t="s">
        <v>345</v>
      </c>
      <c r="I38" s="64" t="s">
        <v>327</v>
      </c>
      <c r="J38" s="69">
        <v>512307.01</v>
      </c>
      <c r="K38" s="73" t="s">
        <v>4445</v>
      </c>
    </row>
    <row r="39" spans="1:11" ht="15.75" customHeight="1">
      <c r="A39" s="64" t="s">
        <v>425</v>
      </c>
      <c r="B39" s="65" t="s">
        <v>609</v>
      </c>
      <c r="C39" s="22" t="s">
        <v>4446</v>
      </c>
      <c r="D39" s="48" t="s">
        <v>4336</v>
      </c>
      <c r="E39" s="66">
        <v>44997</v>
      </c>
      <c r="F39" s="66">
        <v>44997</v>
      </c>
      <c r="G39" s="67" t="s">
        <v>4447</v>
      </c>
      <c r="H39" s="68" t="s">
        <v>4190</v>
      </c>
      <c r="I39" s="64" t="s">
        <v>327</v>
      </c>
      <c r="J39" s="69">
        <v>976578.98</v>
      </c>
      <c r="K39" s="73" t="s">
        <v>4448</v>
      </c>
    </row>
    <row r="40" spans="1:11" ht="15.75" customHeight="1">
      <c r="A40" s="64" t="s">
        <v>425</v>
      </c>
      <c r="B40" s="65" t="s">
        <v>609</v>
      </c>
      <c r="C40" s="22" t="s">
        <v>4449</v>
      </c>
      <c r="D40" s="48" t="s">
        <v>4336</v>
      </c>
      <c r="E40" s="66">
        <v>45000</v>
      </c>
      <c r="F40" s="66">
        <v>46461</v>
      </c>
      <c r="G40" s="67"/>
      <c r="H40" s="68" t="s">
        <v>345</v>
      </c>
      <c r="I40" s="64" t="s">
        <v>327</v>
      </c>
      <c r="J40" s="69">
        <v>465000</v>
      </c>
      <c r="K40" s="73" t="s">
        <v>4450</v>
      </c>
    </row>
    <row r="41" spans="1:11" ht="15.75" customHeight="1">
      <c r="A41" s="64" t="s">
        <v>425</v>
      </c>
      <c r="B41" s="65" t="s">
        <v>609</v>
      </c>
      <c r="C41" s="22" t="s">
        <v>4451</v>
      </c>
      <c r="D41" s="48" t="s">
        <v>4336</v>
      </c>
      <c r="E41" s="66">
        <v>45001</v>
      </c>
      <c r="F41" s="66">
        <v>46298</v>
      </c>
      <c r="G41" s="67"/>
      <c r="H41" s="68" t="s">
        <v>345</v>
      </c>
      <c r="I41" s="64" t="s">
        <v>327</v>
      </c>
      <c r="J41" s="69">
        <v>136949.65</v>
      </c>
      <c r="K41" s="73" t="s">
        <v>4452</v>
      </c>
    </row>
    <row r="42" spans="1:11" ht="15.75" customHeight="1">
      <c r="A42" s="64" t="s">
        <v>514</v>
      </c>
      <c r="B42" s="65" t="s">
        <v>4065</v>
      </c>
      <c r="C42" s="48" t="s">
        <v>4453</v>
      </c>
      <c r="D42" s="48" t="s">
        <v>4336</v>
      </c>
      <c r="E42" s="66">
        <v>45006</v>
      </c>
      <c r="F42" s="66">
        <v>46102</v>
      </c>
      <c r="G42" s="67"/>
      <c r="H42" s="68" t="s">
        <v>345</v>
      </c>
      <c r="I42" s="64" t="s">
        <v>327</v>
      </c>
      <c r="J42" s="69">
        <v>1597618.08</v>
      </c>
      <c r="K42" s="73" t="s">
        <v>4454</v>
      </c>
    </row>
    <row r="43" spans="1:11" ht="15.75" customHeight="1">
      <c r="A43" s="64" t="s">
        <v>514</v>
      </c>
      <c r="B43" s="65" t="s">
        <v>4065</v>
      </c>
      <c r="C43" s="48" t="s">
        <v>4455</v>
      </c>
      <c r="D43" s="48" t="s">
        <v>4336</v>
      </c>
      <c r="E43" s="66">
        <v>45018</v>
      </c>
      <c r="F43" s="66">
        <v>45506</v>
      </c>
      <c r="G43" s="67" t="s">
        <v>4456</v>
      </c>
      <c r="H43" s="68" t="s">
        <v>345</v>
      </c>
      <c r="I43" s="64" t="s">
        <v>327</v>
      </c>
      <c r="J43" s="69">
        <v>10887020.35</v>
      </c>
      <c r="K43" s="73" t="s">
        <v>4457</v>
      </c>
    </row>
    <row r="44" spans="1:11" ht="15.75" customHeight="1">
      <c r="A44" s="64" t="s">
        <v>514</v>
      </c>
      <c r="B44" s="65" t="s">
        <v>4065</v>
      </c>
      <c r="C44" s="48" t="s">
        <v>4458</v>
      </c>
      <c r="D44" s="48" t="s">
        <v>4336</v>
      </c>
      <c r="E44" s="66">
        <v>45024</v>
      </c>
      <c r="F44" s="66">
        <v>46242</v>
      </c>
      <c r="G44" s="67" t="s">
        <v>4459</v>
      </c>
      <c r="H44" s="68" t="s">
        <v>345</v>
      </c>
      <c r="I44" s="64" t="s">
        <v>327</v>
      </c>
      <c r="J44" s="69">
        <v>1134305.1100000001</v>
      </c>
      <c r="K44" s="73" t="s">
        <v>4460</v>
      </c>
    </row>
    <row r="45" spans="1:11" ht="15.75" customHeight="1">
      <c r="A45" s="64" t="s">
        <v>425</v>
      </c>
      <c r="B45" s="65" t="s">
        <v>609</v>
      </c>
      <c r="C45" s="22" t="s">
        <v>4461</v>
      </c>
      <c r="D45" s="48" t="s">
        <v>4336</v>
      </c>
      <c r="E45" s="66">
        <v>45035</v>
      </c>
      <c r="F45" s="66">
        <v>45035</v>
      </c>
      <c r="G45" s="67" t="s">
        <v>4462</v>
      </c>
      <c r="H45" s="68" t="s">
        <v>345</v>
      </c>
      <c r="I45" s="64" t="s">
        <v>327</v>
      </c>
      <c r="J45" s="69">
        <v>3293550</v>
      </c>
      <c r="K45" s="73" t="s">
        <v>4463</v>
      </c>
    </row>
    <row r="46" spans="1:11" ht="15.75" customHeight="1">
      <c r="A46" s="64" t="s">
        <v>525</v>
      </c>
      <c r="B46" s="65" t="s">
        <v>4197</v>
      </c>
      <c r="C46" s="48" t="s">
        <v>4464</v>
      </c>
      <c r="D46" s="48" t="s">
        <v>4336</v>
      </c>
      <c r="E46" s="66">
        <v>45037</v>
      </c>
      <c r="F46" s="66" t="s">
        <v>4380</v>
      </c>
      <c r="G46" s="67" t="s">
        <v>4465</v>
      </c>
      <c r="H46" s="68" t="s">
        <v>345</v>
      </c>
      <c r="I46" s="64" t="s">
        <v>4371</v>
      </c>
      <c r="J46" s="69">
        <v>264584.15999999997</v>
      </c>
      <c r="K46" s="73" t="s">
        <v>4466</v>
      </c>
    </row>
    <row r="47" spans="1:11" ht="15.75" customHeight="1">
      <c r="A47" s="64" t="s">
        <v>92</v>
      </c>
      <c r="B47" s="65" t="s">
        <v>700</v>
      </c>
      <c r="C47" s="48" t="s">
        <v>4467</v>
      </c>
      <c r="D47" s="48" t="s">
        <v>4336</v>
      </c>
      <c r="E47" s="66">
        <v>45037</v>
      </c>
      <c r="F47" s="66">
        <v>45951</v>
      </c>
      <c r="G47" s="67"/>
      <c r="H47" s="68" t="s">
        <v>345</v>
      </c>
      <c r="I47" s="64" t="s">
        <v>4371</v>
      </c>
      <c r="J47" s="69">
        <v>6691974</v>
      </c>
      <c r="K47" s="73" t="s">
        <v>4468</v>
      </c>
    </row>
    <row r="48" spans="1:11" ht="15.75" customHeight="1">
      <c r="A48" s="64" t="s">
        <v>54</v>
      </c>
      <c r="B48" s="65" t="s">
        <v>957</v>
      </c>
      <c r="C48" s="48" t="s">
        <v>4469</v>
      </c>
      <c r="D48" s="48" t="s">
        <v>4336</v>
      </c>
      <c r="E48" s="66">
        <v>45038</v>
      </c>
      <c r="F48" s="66">
        <v>45038</v>
      </c>
      <c r="G48" s="67" t="s">
        <v>4470</v>
      </c>
      <c r="H48" s="68" t="s">
        <v>345</v>
      </c>
      <c r="I48" s="64" t="s">
        <v>327</v>
      </c>
      <c r="J48" s="69">
        <v>727115.04</v>
      </c>
      <c r="K48" s="73" t="s">
        <v>4471</v>
      </c>
    </row>
    <row r="49" spans="1:11" ht="15.75" customHeight="1">
      <c r="A49" s="64" t="s">
        <v>92</v>
      </c>
      <c r="B49" s="65" t="s">
        <v>700</v>
      </c>
      <c r="C49" s="48" t="s">
        <v>4472</v>
      </c>
      <c r="D49" s="48" t="s">
        <v>4336</v>
      </c>
      <c r="E49" s="66">
        <v>45046</v>
      </c>
      <c r="F49" s="66">
        <v>45168</v>
      </c>
      <c r="G49" s="67" t="s">
        <v>4473</v>
      </c>
      <c r="H49" s="68" t="s">
        <v>345</v>
      </c>
      <c r="I49" s="64" t="s">
        <v>90</v>
      </c>
      <c r="J49" s="69">
        <v>849504.3</v>
      </c>
      <c r="K49" s="73" t="s">
        <v>4474</v>
      </c>
    </row>
    <row r="50" spans="1:11" ht="15.75" customHeight="1">
      <c r="A50" s="64" t="s">
        <v>514</v>
      </c>
      <c r="B50" s="65" t="s">
        <v>4065</v>
      </c>
      <c r="C50" s="48" t="s">
        <v>4475</v>
      </c>
      <c r="D50" s="48" t="s">
        <v>4336</v>
      </c>
      <c r="E50" s="66">
        <v>45047</v>
      </c>
      <c r="F50" s="66">
        <v>45901</v>
      </c>
      <c r="G50" s="67" t="s">
        <v>4476</v>
      </c>
      <c r="H50" s="68" t="s">
        <v>345</v>
      </c>
      <c r="I50" s="64" t="s">
        <v>327</v>
      </c>
      <c r="J50" s="69">
        <v>1070175.73</v>
      </c>
      <c r="K50" s="73" t="s">
        <v>4477</v>
      </c>
    </row>
    <row r="51" spans="1:11" ht="15.75" customHeight="1">
      <c r="A51" s="64" t="s">
        <v>54</v>
      </c>
      <c r="B51" s="65" t="s">
        <v>957</v>
      </c>
      <c r="C51" s="48" t="s">
        <v>4478</v>
      </c>
      <c r="D51" s="48" t="s">
        <v>4336</v>
      </c>
      <c r="E51" s="66">
        <v>45048</v>
      </c>
      <c r="F51" s="66">
        <v>45048</v>
      </c>
      <c r="G51" s="67" t="s">
        <v>4479</v>
      </c>
      <c r="H51" s="68" t="s">
        <v>345</v>
      </c>
      <c r="I51" s="64" t="s">
        <v>327</v>
      </c>
      <c r="J51" s="69">
        <v>16493426.58</v>
      </c>
      <c r="K51" s="73" t="s">
        <v>4480</v>
      </c>
    </row>
    <row r="52" spans="1:11" ht="15.75" customHeight="1">
      <c r="A52" s="64" t="s">
        <v>92</v>
      </c>
      <c r="B52" s="65" t="s">
        <v>700</v>
      </c>
      <c r="C52" s="48" t="s">
        <v>4481</v>
      </c>
      <c r="D52" s="48" t="s">
        <v>4336</v>
      </c>
      <c r="E52" s="66">
        <v>45053</v>
      </c>
      <c r="F52" s="66">
        <v>46272</v>
      </c>
      <c r="G52" s="67"/>
      <c r="H52" s="68" t="s">
        <v>345</v>
      </c>
      <c r="I52" s="64" t="s">
        <v>327</v>
      </c>
      <c r="J52" s="69">
        <v>64700</v>
      </c>
      <c r="K52" s="73" t="s">
        <v>4482</v>
      </c>
    </row>
    <row r="53" spans="1:11" ht="15.75" customHeight="1">
      <c r="A53" s="64" t="s">
        <v>54</v>
      </c>
      <c r="B53" s="65" t="s">
        <v>957</v>
      </c>
      <c r="C53" s="48" t="s">
        <v>4483</v>
      </c>
      <c r="D53" s="48" t="s">
        <v>4336</v>
      </c>
      <c r="E53" s="66">
        <v>45062</v>
      </c>
      <c r="F53" s="66">
        <v>46158</v>
      </c>
      <c r="G53" s="67" t="s">
        <v>4484</v>
      </c>
      <c r="H53" s="68" t="s">
        <v>345</v>
      </c>
      <c r="I53" s="64" t="s">
        <v>327</v>
      </c>
      <c r="J53" s="69">
        <v>21000</v>
      </c>
      <c r="K53" s="73" t="s">
        <v>4485</v>
      </c>
    </row>
    <row r="54" spans="1:11" ht="15.75" customHeight="1">
      <c r="A54" s="64" t="s">
        <v>425</v>
      </c>
      <c r="B54" s="65" t="s">
        <v>609</v>
      </c>
      <c r="C54" s="22" t="s">
        <v>4486</v>
      </c>
      <c r="D54" s="48" t="s">
        <v>4336</v>
      </c>
      <c r="E54" s="66">
        <v>45062</v>
      </c>
      <c r="F54" s="66">
        <v>45062</v>
      </c>
      <c r="G54" s="67" t="s">
        <v>4487</v>
      </c>
      <c r="H54" s="68" t="s">
        <v>345</v>
      </c>
      <c r="I54" s="64" t="s">
        <v>327</v>
      </c>
      <c r="J54" s="69">
        <v>479161.2</v>
      </c>
      <c r="K54" s="73" t="s">
        <v>4488</v>
      </c>
    </row>
    <row r="55" spans="1:11" ht="15.75" customHeight="1">
      <c r="A55" s="64" t="s">
        <v>4199</v>
      </c>
      <c r="B55" s="65" t="s">
        <v>4200</v>
      </c>
      <c r="C55" s="48" t="s">
        <v>4489</v>
      </c>
      <c r="D55" s="48" t="s">
        <v>4336</v>
      </c>
      <c r="E55" s="66">
        <v>45065</v>
      </c>
      <c r="F55" s="66">
        <v>45796</v>
      </c>
      <c r="G55" s="67" t="s">
        <v>4490</v>
      </c>
      <c r="H55" s="68" t="s">
        <v>345</v>
      </c>
      <c r="I55" s="64" t="s">
        <v>327</v>
      </c>
      <c r="J55" s="69">
        <v>0</v>
      </c>
      <c r="K55" s="73" t="s">
        <v>4491</v>
      </c>
    </row>
    <row r="56" spans="1:11" ht="15.75" customHeight="1">
      <c r="A56" s="64" t="s">
        <v>54</v>
      </c>
      <c r="B56" s="65" t="s">
        <v>957</v>
      </c>
      <c r="C56" s="48" t="s">
        <v>4492</v>
      </c>
      <c r="D56" s="48" t="s">
        <v>4336</v>
      </c>
      <c r="E56" s="66">
        <v>45070</v>
      </c>
      <c r="F56" s="66">
        <v>46166</v>
      </c>
      <c r="G56" s="67"/>
      <c r="H56" s="68" t="s">
        <v>345</v>
      </c>
      <c r="I56" s="64" t="s">
        <v>327</v>
      </c>
      <c r="J56" s="69">
        <v>20499.96</v>
      </c>
      <c r="K56" s="73" t="s">
        <v>4493</v>
      </c>
    </row>
    <row r="57" spans="1:11" ht="15.75" customHeight="1">
      <c r="A57" s="64" t="s">
        <v>525</v>
      </c>
      <c r="B57" s="65" t="s">
        <v>4197</v>
      </c>
      <c r="C57" s="48" t="s">
        <v>4494</v>
      </c>
      <c r="D57" s="48" t="s">
        <v>4336</v>
      </c>
      <c r="E57" s="66">
        <v>45085</v>
      </c>
      <c r="F57" s="66" t="s">
        <v>4380</v>
      </c>
      <c r="G57" s="67" t="s">
        <v>4495</v>
      </c>
      <c r="H57" s="68" t="s">
        <v>345</v>
      </c>
      <c r="I57" s="64" t="s">
        <v>4371</v>
      </c>
      <c r="J57" s="69">
        <v>1461076.74</v>
      </c>
      <c r="K57" s="73" t="s">
        <v>4496</v>
      </c>
    </row>
    <row r="58" spans="1:11" ht="15.75" customHeight="1">
      <c r="A58" s="64" t="s">
        <v>305</v>
      </c>
      <c r="B58" s="65" t="s">
        <v>308</v>
      </c>
      <c r="C58" s="48" t="s">
        <v>4497</v>
      </c>
      <c r="D58" s="48" t="s">
        <v>4336</v>
      </c>
      <c r="E58" s="66">
        <v>45086</v>
      </c>
      <c r="F58" s="66">
        <v>48374</v>
      </c>
      <c r="G58" s="67"/>
      <c r="H58" s="68" t="s">
        <v>345</v>
      </c>
      <c r="I58" s="64" t="s">
        <v>4371</v>
      </c>
      <c r="J58" s="69">
        <v>802350</v>
      </c>
      <c r="K58" s="73" t="s">
        <v>4498</v>
      </c>
    </row>
    <row r="59" spans="1:11" ht="15.75" customHeight="1">
      <c r="A59" s="64" t="s">
        <v>92</v>
      </c>
      <c r="B59" s="65" t="s">
        <v>700</v>
      </c>
      <c r="C59" s="48" t="s">
        <v>4499</v>
      </c>
      <c r="D59" s="48" t="s">
        <v>4336</v>
      </c>
      <c r="E59" s="66">
        <v>45088</v>
      </c>
      <c r="F59" s="66">
        <v>45819</v>
      </c>
      <c r="G59" s="67" t="s">
        <v>4500</v>
      </c>
      <c r="H59" s="68" t="s">
        <v>345</v>
      </c>
      <c r="I59" s="64" t="s">
        <v>327</v>
      </c>
      <c r="J59" s="69">
        <v>270576</v>
      </c>
      <c r="K59" s="73" t="s">
        <v>4501</v>
      </c>
    </row>
    <row r="60" spans="1:11" ht="15.75" customHeight="1">
      <c r="A60" s="64" t="s">
        <v>92</v>
      </c>
      <c r="B60" s="65" t="s">
        <v>700</v>
      </c>
      <c r="C60" s="48" t="s">
        <v>4502</v>
      </c>
      <c r="D60" s="48" t="s">
        <v>4336</v>
      </c>
      <c r="E60" s="66">
        <v>45091</v>
      </c>
      <c r="F60" s="66">
        <v>48374</v>
      </c>
      <c r="G60" s="67"/>
      <c r="H60" s="68" t="s">
        <v>345</v>
      </c>
      <c r="I60" s="64" t="s">
        <v>327</v>
      </c>
      <c r="J60" s="69">
        <v>91100</v>
      </c>
      <c r="K60" s="73" t="s">
        <v>4503</v>
      </c>
    </row>
    <row r="61" spans="1:11" ht="15.75" customHeight="1">
      <c r="A61" s="64" t="s">
        <v>92</v>
      </c>
      <c r="B61" s="65" t="s">
        <v>700</v>
      </c>
      <c r="C61" s="48" t="s">
        <v>4502</v>
      </c>
      <c r="D61" s="48" t="s">
        <v>4336</v>
      </c>
      <c r="E61" s="66">
        <v>45091</v>
      </c>
      <c r="F61" s="66">
        <v>48374</v>
      </c>
      <c r="G61" s="67"/>
      <c r="H61" s="68" t="s">
        <v>345</v>
      </c>
      <c r="I61" s="64" t="s">
        <v>327</v>
      </c>
      <c r="J61" s="69">
        <v>8900</v>
      </c>
      <c r="K61" s="73" t="s">
        <v>4504</v>
      </c>
    </row>
    <row r="62" spans="1:11" ht="15.75" customHeight="1">
      <c r="A62" s="64" t="s">
        <v>369</v>
      </c>
      <c r="B62" s="65" t="s">
        <v>1290</v>
      </c>
      <c r="C62" s="48" t="s">
        <v>4505</v>
      </c>
      <c r="D62" s="48" t="s">
        <v>4336</v>
      </c>
      <c r="E62" s="66">
        <v>45099</v>
      </c>
      <c r="F62" s="66">
        <v>46560</v>
      </c>
      <c r="G62" s="67"/>
      <c r="H62" s="68" t="s">
        <v>345</v>
      </c>
      <c r="I62" s="64" t="s">
        <v>327</v>
      </c>
      <c r="J62" s="69">
        <v>92362.62</v>
      </c>
      <c r="K62" s="73" t="s">
        <v>4506</v>
      </c>
    </row>
    <row r="63" spans="1:11" ht="15.75" customHeight="1">
      <c r="A63" s="64" t="s">
        <v>315</v>
      </c>
      <c r="B63" s="65" t="s">
        <v>316</v>
      </c>
      <c r="C63" s="48" t="s">
        <v>4507</v>
      </c>
      <c r="D63" s="48" t="s">
        <v>4336</v>
      </c>
      <c r="E63" s="66">
        <v>45100</v>
      </c>
      <c r="F63" s="66">
        <v>45831</v>
      </c>
      <c r="G63" s="67" t="s">
        <v>4508</v>
      </c>
      <c r="H63" s="68" t="s">
        <v>345</v>
      </c>
      <c r="I63" s="64" t="s">
        <v>327</v>
      </c>
      <c r="J63" s="69">
        <v>49200</v>
      </c>
      <c r="K63" s="73" t="s">
        <v>4509</v>
      </c>
    </row>
    <row r="64" spans="1:11" ht="15.75" customHeight="1">
      <c r="A64" s="64" t="s">
        <v>315</v>
      </c>
      <c r="B64" s="65" t="s">
        <v>316</v>
      </c>
      <c r="C64" s="48" t="s">
        <v>4510</v>
      </c>
      <c r="D64" s="48" t="s">
        <v>4336</v>
      </c>
      <c r="E64" s="66">
        <v>45101</v>
      </c>
      <c r="F64" s="66">
        <v>45467</v>
      </c>
      <c r="G64" s="67" t="s">
        <v>4511</v>
      </c>
      <c r="H64" s="68" t="s">
        <v>345</v>
      </c>
      <c r="I64" s="64" t="s">
        <v>90</v>
      </c>
      <c r="J64" s="69">
        <v>3340524.84</v>
      </c>
      <c r="K64" s="73" t="s">
        <v>4512</v>
      </c>
    </row>
    <row r="65" spans="1:11" ht="15.75" customHeight="1">
      <c r="A65" s="64" t="s">
        <v>54</v>
      </c>
      <c r="B65" s="65" t="s">
        <v>957</v>
      </c>
      <c r="C65" s="48" t="s">
        <v>4513</v>
      </c>
      <c r="D65" s="48" t="s">
        <v>4336</v>
      </c>
      <c r="E65" s="66">
        <v>45102</v>
      </c>
      <c r="F65" s="66">
        <v>45833</v>
      </c>
      <c r="G65" s="67" t="s">
        <v>4514</v>
      </c>
      <c r="H65" s="68" t="s">
        <v>345</v>
      </c>
      <c r="I65" s="64" t="s">
        <v>327</v>
      </c>
      <c r="J65" s="69">
        <v>913716.9</v>
      </c>
      <c r="K65" s="73" t="s">
        <v>4515</v>
      </c>
    </row>
    <row r="66" spans="1:11" ht="15.75" customHeight="1">
      <c r="A66" s="64" t="s">
        <v>305</v>
      </c>
      <c r="B66" s="65" t="s">
        <v>308</v>
      </c>
      <c r="C66" s="48" t="s">
        <v>4516</v>
      </c>
      <c r="D66" s="48" t="s">
        <v>4336</v>
      </c>
      <c r="E66" s="66">
        <v>45103</v>
      </c>
      <c r="F66" s="66">
        <v>48391</v>
      </c>
      <c r="G66" s="67"/>
      <c r="H66" s="68" t="s">
        <v>345</v>
      </c>
      <c r="I66" s="64" t="s">
        <v>327</v>
      </c>
      <c r="J66" s="69">
        <v>380120</v>
      </c>
      <c r="K66" s="73" t="s">
        <v>4517</v>
      </c>
    </row>
    <row r="67" spans="1:11" ht="15.75" customHeight="1">
      <c r="A67" s="64" t="s">
        <v>525</v>
      </c>
      <c r="B67" s="65" t="s">
        <v>4197</v>
      </c>
      <c r="C67" s="48" t="s">
        <v>4518</v>
      </c>
      <c r="D67" s="48" t="s">
        <v>4336</v>
      </c>
      <c r="E67" s="66">
        <v>45105</v>
      </c>
      <c r="F67" s="66" t="s">
        <v>4380</v>
      </c>
      <c r="G67" s="67" t="s">
        <v>4519</v>
      </c>
      <c r="H67" s="68" t="s">
        <v>345</v>
      </c>
      <c r="I67" s="64" t="s">
        <v>4371</v>
      </c>
      <c r="J67" s="69">
        <v>459347.76</v>
      </c>
      <c r="K67" s="73" t="s">
        <v>4520</v>
      </c>
    </row>
    <row r="68" spans="1:11" ht="15.75" customHeight="1">
      <c r="A68" s="64" t="s">
        <v>514</v>
      </c>
      <c r="B68" s="65" t="s">
        <v>4065</v>
      </c>
      <c r="C68" s="48" t="s">
        <v>4521</v>
      </c>
      <c r="D68" s="48" t="s">
        <v>4336</v>
      </c>
      <c r="E68" s="66">
        <v>45116</v>
      </c>
      <c r="F68" s="66">
        <v>45116</v>
      </c>
      <c r="G68" s="67" t="s">
        <v>4522</v>
      </c>
      <c r="H68" s="68" t="s">
        <v>345</v>
      </c>
      <c r="I68" s="64" t="s">
        <v>327</v>
      </c>
      <c r="J68" s="69">
        <v>142423013.56</v>
      </c>
      <c r="K68" s="73" t="s">
        <v>4523</v>
      </c>
    </row>
    <row r="69" spans="1:11" ht="15.75" customHeight="1">
      <c r="A69" s="64" t="s">
        <v>425</v>
      </c>
      <c r="B69" s="65" t="s">
        <v>609</v>
      </c>
      <c r="C69" s="22" t="s">
        <v>4524</v>
      </c>
      <c r="D69" s="48" t="s">
        <v>4336</v>
      </c>
      <c r="E69" s="66">
        <v>45118</v>
      </c>
      <c r="F69" s="66">
        <v>45484</v>
      </c>
      <c r="G69" s="67" t="s">
        <v>4525</v>
      </c>
      <c r="H69" s="68" t="s">
        <v>345</v>
      </c>
      <c r="I69" s="64" t="s">
        <v>327</v>
      </c>
      <c r="J69" s="69">
        <v>6209792.25</v>
      </c>
      <c r="K69" s="73" t="s">
        <v>4526</v>
      </c>
    </row>
    <row r="70" spans="1:11" ht="15.75" customHeight="1">
      <c r="A70" s="64" t="s">
        <v>54</v>
      </c>
      <c r="B70" s="65" t="s">
        <v>957</v>
      </c>
      <c r="C70" s="48" t="s">
        <v>4527</v>
      </c>
      <c r="D70" s="48" t="s">
        <v>4336</v>
      </c>
      <c r="E70" s="66">
        <v>45124</v>
      </c>
      <c r="F70" s="66">
        <v>46585</v>
      </c>
      <c r="G70" s="67"/>
      <c r="H70" s="68" t="s">
        <v>345</v>
      </c>
      <c r="I70" s="64" t="s">
        <v>4371</v>
      </c>
      <c r="J70" s="69">
        <v>13748978.24</v>
      </c>
      <c r="K70" s="73" t="s">
        <v>4528</v>
      </c>
    </row>
    <row r="71" spans="1:11" ht="15.75" customHeight="1">
      <c r="A71" s="64" t="s">
        <v>514</v>
      </c>
      <c r="B71" s="65" t="s">
        <v>4065</v>
      </c>
      <c r="C71" s="48" t="s">
        <v>4529</v>
      </c>
      <c r="D71" s="48" t="s">
        <v>4336</v>
      </c>
      <c r="E71" s="66">
        <v>45133</v>
      </c>
      <c r="F71" s="66">
        <v>45133</v>
      </c>
      <c r="G71" s="67" t="s">
        <v>4530</v>
      </c>
      <c r="H71" s="68" t="s">
        <v>345</v>
      </c>
      <c r="I71" s="64" t="s">
        <v>327</v>
      </c>
      <c r="J71" s="69">
        <v>24749024.57</v>
      </c>
      <c r="K71" s="73" t="s">
        <v>4531</v>
      </c>
    </row>
    <row r="72" spans="1:11" ht="15.75" customHeight="1">
      <c r="A72" s="64" t="s">
        <v>92</v>
      </c>
      <c r="B72" s="65" t="s">
        <v>700</v>
      </c>
      <c r="C72" s="48" t="s">
        <v>4532</v>
      </c>
      <c r="D72" s="48" t="s">
        <v>4336</v>
      </c>
      <c r="E72" s="66">
        <v>45136</v>
      </c>
      <c r="F72" s="66">
        <v>46186</v>
      </c>
      <c r="G72" s="67"/>
      <c r="H72" s="68" t="s">
        <v>345</v>
      </c>
      <c r="I72" s="64" t="s">
        <v>90</v>
      </c>
      <c r="J72" s="69">
        <v>9887150</v>
      </c>
      <c r="K72" s="73" t="s">
        <v>4533</v>
      </c>
    </row>
    <row r="73" spans="1:11" ht="15.75" customHeight="1">
      <c r="A73" s="64" t="s">
        <v>92</v>
      </c>
      <c r="B73" s="65" t="s">
        <v>700</v>
      </c>
      <c r="C73" s="48" t="s">
        <v>4534</v>
      </c>
      <c r="D73" s="48" t="s">
        <v>4336</v>
      </c>
      <c r="E73" s="66">
        <v>45136</v>
      </c>
      <c r="F73" s="66">
        <v>46186</v>
      </c>
      <c r="G73" s="67"/>
      <c r="H73" s="68" t="s">
        <v>345</v>
      </c>
      <c r="I73" s="64" t="s">
        <v>90</v>
      </c>
      <c r="J73" s="69">
        <v>2295480</v>
      </c>
      <c r="K73" s="73" t="s">
        <v>4535</v>
      </c>
    </row>
    <row r="74" spans="1:11" ht="15.75" customHeight="1">
      <c r="A74" s="64" t="s">
        <v>92</v>
      </c>
      <c r="B74" s="65" t="s">
        <v>700</v>
      </c>
      <c r="C74" s="48" t="s">
        <v>4534</v>
      </c>
      <c r="D74" s="48" t="s">
        <v>4336</v>
      </c>
      <c r="E74" s="66">
        <v>45136</v>
      </c>
      <c r="F74" s="66">
        <v>46186</v>
      </c>
      <c r="G74" s="67"/>
      <c r="H74" s="68" t="s">
        <v>345</v>
      </c>
      <c r="I74" s="64" t="s">
        <v>90</v>
      </c>
      <c r="J74" s="69">
        <v>4020909.36</v>
      </c>
      <c r="K74" s="73" t="s">
        <v>4536</v>
      </c>
    </row>
    <row r="75" spans="1:11" ht="15.75" customHeight="1">
      <c r="A75" s="64" t="s">
        <v>525</v>
      </c>
      <c r="B75" s="65" t="s">
        <v>4197</v>
      </c>
      <c r="C75" s="48" t="s">
        <v>4537</v>
      </c>
      <c r="D75" s="48" t="s">
        <v>4336</v>
      </c>
      <c r="E75" s="66">
        <v>45138</v>
      </c>
      <c r="F75" s="66">
        <v>45504</v>
      </c>
      <c r="G75" s="67" t="s">
        <v>4538</v>
      </c>
      <c r="H75" s="68" t="s">
        <v>345</v>
      </c>
      <c r="I75" s="64" t="s">
        <v>327</v>
      </c>
      <c r="J75" s="69">
        <v>8760</v>
      </c>
      <c r="K75" s="73" t="s">
        <v>4539</v>
      </c>
    </row>
    <row r="76" spans="1:11" ht="15.75" customHeight="1">
      <c r="A76" s="64" t="s">
        <v>92</v>
      </c>
      <c r="B76" s="65" t="s">
        <v>700</v>
      </c>
      <c r="C76" s="48" t="s">
        <v>4540</v>
      </c>
      <c r="D76" s="48" t="s">
        <v>4336</v>
      </c>
      <c r="E76" s="66">
        <v>45140</v>
      </c>
      <c r="F76" s="66">
        <v>45140</v>
      </c>
      <c r="G76" s="67" t="s">
        <v>4541</v>
      </c>
      <c r="H76" s="68" t="s">
        <v>345</v>
      </c>
      <c r="I76" s="64" t="s">
        <v>327</v>
      </c>
      <c r="J76" s="69">
        <v>1169520.3600000001</v>
      </c>
      <c r="K76" s="73" t="s">
        <v>4542</v>
      </c>
    </row>
    <row r="77" spans="1:11" ht="15.75" customHeight="1">
      <c r="A77" s="64" t="s">
        <v>92</v>
      </c>
      <c r="B77" s="65" t="s">
        <v>700</v>
      </c>
      <c r="C77" s="48" t="s">
        <v>4543</v>
      </c>
      <c r="D77" s="48" t="s">
        <v>4336</v>
      </c>
      <c r="E77" s="66">
        <v>45141</v>
      </c>
      <c r="F77" s="66">
        <v>46186</v>
      </c>
      <c r="G77" s="67"/>
      <c r="H77" s="68" t="s">
        <v>345</v>
      </c>
      <c r="I77" s="64" t="s">
        <v>90</v>
      </c>
      <c r="J77" s="69">
        <v>6560000</v>
      </c>
      <c r="K77" s="73" t="s">
        <v>4544</v>
      </c>
    </row>
    <row r="78" spans="1:11" ht="15.75" customHeight="1">
      <c r="A78" s="64" t="s">
        <v>92</v>
      </c>
      <c r="B78" s="65" t="s">
        <v>700</v>
      </c>
      <c r="C78" s="48" t="s">
        <v>4534</v>
      </c>
      <c r="D78" s="48" t="s">
        <v>4336</v>
      </c>
      <c r="E78" s="66">
        <v>45146</v>
      </c>
      <c r="F78" s="66">
        <v>46186</v>
      </c>
      <c r="G78" s="67"/>
      <c r="H78" s="68" t="s">
        <v>345</v>
      </c>
      <c r="I78" s="64" t="s">
        <v>90</v>
      </c>
      <c r="J78" s="69">
        <v>9887150</v>
      </c>
      <c r="K78" s="73" t="s">
        <v>4545</v>
      </c>
    </row>
    <row r="79" spans="1:11" ht="15.75" customHeight="1">
      <c r="A79" s="64" t="s">
        <v>92</v>
      </c>
      <c r="B79" s="65" t="s">
        <v>700</v>
      </c>
      <c r="C79" s="48" t="s">
        <v>4546</v>
      </c>
      <c r="D79" s="48" t="s">
        <v>4336</v>
      </c>
      <c r="E79" s="66">
        <v>45149</v>
      </c>
      <c r="F79" s="66">
        <v>46245</v>
      </c>
      <c r="G79" s="67"/>
      <c r="H79" s="68" t="s">
        <v>345</v>
      </c>
      <c r="I79" s="64" t="s">
        <v>90</v>
      </c>
      <c r="J79" s="69">
        <v>21096</v>
      </c>
      <c r="K79" s="73" t="s">
        <v>4547</v>
      </c>
    </row>
    <row r="80" spans="1:11" ht="15.75" customHeight="1">
      <c r="A80" s="64" t="s">
        <v>394</v>
      </c>
      <c r="B80" s="65" t="s">
        <v>4192</v>
      </c>
      <c r="C80" s="48" t="s">
        <v>4548</v>
      </c>
      <c r="D80" s="48" t="s">
        <v>4336</v>
      </c>
      <c r="E80" s="66">
        <v>45150</v>
      </c>
      <c r="F80" s="66">
        <v>45150</v>
      </c>
      <c r="G80" s="67" t="s">
        <v>4549</v>
      </c>
      <c r="H80" s="68" t="s">
        <v>345</v>
      </c>
      <c r="I80" s="64" t="s">
        <v>327</v>
      </c>
      <c r="J80" s="69">
        <v>769020.8</v>
      </c>
      <c r="K80" s="73" t="s">
        <v>4550</v>
      </c>
    </row>
    <row r="81" spans="1:11" ht="15.75" customHeight="1">
      <c r="A81" s="64" t="s">
        <v>54</v>
      </c>
      <c r="B81" s="65" t="s">
        <v>957</v>
      </c>
      <c r="C81" s="48" t="s">
        <v>4551</v>
      </c>
      <c r="D81" s="48" t="s">
        <v>4336</v>
      </c>
      <c r="E81" s="66">
        <v>45150</v>
      </c>
      <c r="F81" s="66">
        <v>45150</v>
      </c>
      <c r="G81" s="67" t="s">
        <v>4552</v>
      </c>
      <c r="H81" s="68" t="s">
        <v>345</v>
      </c>
      <c r="I81" s="64" t="s">
        <v>327</v>
      </c>
      <c r="J81" s="69">
        <v>430857.34</v>
      </c>
      <c r="K81" s="73" t="s">
        <v>4553</v>
      </c>
    </row>
    <row r="82" spans="1:11" ht="15.75" customHeight="1">
      <c r="A82" s="64" t="s">
        <v>54</v>
      </c>
      <c r="B82" s="65" t="s">
        <v>957</v>
      </c>
      <c r="C82" s="48" t="s">
        <v>4554</v>
      </c>
      <c r="D82" s="48" t="s">
        <v>4336</v>
      </c>
      <c r="E82" s="66">
        <v>45154</v>
      </c>
      <c r="F82" s="66">
        <v>46249</v>
      </c>
      <c r="G82" s="67"/>
      <c r="H82" s="68" t="s">
        <v>345</v>
      </c>
      <c r="I82" s="64" t="s">
        <v>327</v>
      </c>
      <c r="J82" s="69">
        <v>84000</v>
      </c>
      <c r="K82" s="73" t="s">
        <v>4555</v>
      </c>
    </row>
    <row r="83" spans="1:11" ht="15.75" customHeight="1">
      <c r="A83" s="64" t="s">
        <v>425</v>
      </c>
      <c r="B83" s="65" t="s">
        <v>609</v>
      </c>
      <c r="C83" s="22" t="s">
        <v>4556</v>
      </c>
      <c r="D83" s="48" t="s">
        <v>4336</v>
      </c>
      <c r="E83" s="66">
        <v>45158</v>
      </c>
      <c r="F83" s="66">
        <v>45158</v>
      </c>
      <c r="G83" s="67" t="s">
        <v>4557</v>
      </c>
      <c r="H83" s="68" t="s">
        <v>4190</v>
      </c>
      <c r="I83" s="64" t="s">
        <v>327</v>
      </c>
      <c r="J83" s="69">
        <v>1029600</v>
      </c>
      <c r="K83" s="73" t="s">
        <v>4558</v>
      </c>
    </row>
    <row r="84" spans="1:11" ht="15.75" customHeight="1">
      <c r="A84" s="64" t="s">
        <v>394</v>
      </c>
      <c r="B84" s="65" t="s">
        <v>4192</v>
      </c>
      <c r="C84" s="48" t="s">
        <v>4559</v>
      </c>
      <c r="D84" s="48" t="s">
        <v>4336</v>
      </c>
      <c r="E84" s="66">
        <v>45161</v>
      </c>
      <c r="F84" s="66">
        <v>45161</v>
      </c>
      <c r="G84" s="67" t="s">
        <v>4560</v>
      </c>
      <c r="H84" s="68" t="s">
        <v>345</v>
      </c>
      <c r="I84" s="64" t="s">
        <v>327</v>
      </c>
      <c r="J84" s="69">
        <v>293088.88</v>
      </c>
      <c r="K84" s="73" t="s">
        <v>4561</v>
      </c>
    </row>
    <row r="85" spans="1:11" ht="15.75" customHeight="1">
      <c r="A85" s="74" t="s">
        <v>514</v>
      </c>
      <c r="B85" s="75" t="s">
        <v>4065</v>
      </c>
      <c r="C85" s="48" t="s">
        <v>4562</v>
      </c>
      <c r="D85" s="48" t="s">
        <v>4336</v>
      </c>
      <c r="E85" s="66">
        <v>45165</v>
      </c>
      <c r="F85" s="66">
        <v>45774</v>
      </c>
      <c r="G85" s="67" t="s">
        <v>4563</v>
      </c>
      <c r="H85" s="68" t="s">
        <v>345</v>
      </c>
      <c r="I85" s="64" t="s">
        <v>327</v>
      </c>
      <c r="J85" s="69">
        <v>18417013.609999999</v>
      </c>
      <c r="K85" s="73" t="s">
        <v>4564</v>
      </c>
    </row>
    <row r="86" spans="1:11" ht="15.75" customHeight="1">
      <c r="A86" s="12" t="s">
        <v>369</v>
      </c>
      <c r="B86" s="80" t="s">
        <v>1290</v>
      </c>
      <c r="C86" s="150" t="s">
        <v>4565</v>
      </c>
      <c r="D86" s="48" t="s">
        <v>4336</v>
      </c>
      <c r="E86" s="66">
        <v>45168</v>
      </c>
      <c r="F86" s="66">
        <v>44306</v>
      </c>
      <c r="G86" s="67"/>
      <c r="H86" s="68" t="s">
        <v>4179</v>
      </c>
      <c r="I86" s="64" t="s">
        <v>327</v>
      </c>
      <c r="J86" s="69">
        <v>40973.31</v>
      </c>
      <c r="K86" s="73" t="s">
        <v>4566</v>
      </c>
    </row>
    <row r="87" spans="1:11" ht="15.75" customHeight="1">
      <c r="A87" s="153" t="s">
        <v>525</v>
      </c>
      <c r="B87" s="154" t="s">
        <v>4197</v>
      </c>
      <c r="C87" s="48" t="s">
        <v>4567</v>
      </c>
      <c r="D87" s="48" t="s">
        <v>4336</v>
      </c>
      <c r="E87" s="66">
        <v>45169</v>
      </c>
      <c r="F87" s="66">
        <v>46081</v>
      </c>
      <c r="G87" s="67" t="s">
        <v>4568</v>
      </c>
      <c r="H87" s="68" t="s">
        <v>345</v>
      </c>
      <c r="I87" s="64" t="s">
        <v>327</v>
      </c>
      <c r="J87" s="69">
        <v>1816391.16</v>
      </c>
      <c r="K87" s="73" t="s">
        <v>4569</v>
      </c>
    </row>
    <row r="88" spans="1:11" ht="15.75" customHeight="1">
      <c r="A88" s="64" t="s">
        <v>92</v>
      </c>
      <c r="B88" s="65" t="s">
        <v>700</v>
      </c>
      <c r="C88" s="48" t="s">
        <v>4570</v>
      </c>
      <c r="D88" s="48" t="s">
        <v>4336</v>
      </c>
      <c r="E88" s="66">
        <v>45169</v>
      </c>
      <c r="F88" s="66">
        <v>46752</v>
      </c>
      <c r="G88" s="67" t="s">
        <v>4571</v>
      </c>
      <c r="H88" s="68" t="s">
        <v>345</v>
      </c>
      <c r="I88" s="64" t="s">
        <v>90</v>
      </c>
      <c r="J88" s="69">
        <v>47100</v>
      </c>
      <c r="K88" s="73" t="s">
        <v>4572</v>
      </c>
    </row>
    <row r="89" spans="1:11" ht="15.75" customHeight="1">
      <c r="A89" s="64" t="s">
        <v>54</v>
      </c>
      <c r="B89" s="65" t="s">
        <v>957</v>
      </c>
      <c r="C89" s="48" t="s">
        <v>4573</v>
      </c>
      <c r="D89" s="48" t="s">
        <v>4336</v>
      </c>
      <c r="E89" s="66">
        <v>45170</v>
      </c>
      <c r="F89" s="66">
        <v>45900</v>
      </c>
      <c r="G89" s="67" t="s">
        <v>4574</v>
      </c>
      <c r="H89" s="68" t="s">
        <v>345</v>
      </c>
      <c r="I89" s="64" t="s">
        <v>327</v>
      </c>
      <c r="J89" s="69">
        <v>602640</v>
      </c>
      <c r="K89" s="73" t="s">
        <v>4575</v>
      </c>
    </row>
    <row r="90" spans="1:11" ht="15.75" customHeight="1">
      <c r="A90" s="64" t="s">
        <v>514</v>
      </c>
      <c r="B90" s="65" t="s">
        <v>4065</v>
      </c>
      <c r="C90" s="48" t="s">
        <v>4576</v>
      </c>
      <c r="D90" s="48" t="s">
        <v>4336</v>
      </c>
      <c r="E90" s="66">
        <v>45172</v>
      </c>
      <c r="F90" s="66">
        <v>45141</v>
      </c>
      <c r="G90" s="67"/>
      <c r="H90" s="68" t="s">
        <v>345</v>
      </c>
      <c r="I90" s="64" t="s">
        <v>4371</v>
      </c>
      <c r="J90" s="69">
        <v>20244493.48</v>
      </c>
      <c r="K90" s="73" t="s">
        <v>4577</v>
      </c>
    </row>
    <row r="91" spans="1:11" ht="15.75" customHeight="1">
      <c r="A91" s="64" t="s">
        <v>514</v>
      </c>
      <c r="B91" s="65" t="s">
        <v>4065</v>
      </c>
      <c r="C91" s="48" t="s">
        <v>4578</v>
      </c>
      <c r="D91" s="48" t="s">
        <v>4336</v>
      </c>
      <c r="E91" s="66">
        <v>45172</v>
      </c>
      <c r="F91" s="66">
        <v>45172</v>
      </c>
      <c r="G91" s="67" t="s">
        <v>4579</v>
      </c>
      <c r="H91" s="68" t="s">
        <v>345</v>
      </c>
      <c r="I91" s="64" t="s">
        <v>4371</v>
      </c>
      <c r="J91" s="69">
        <v>24620945.620000001</v>
      </c>
      <c r="K91" s="73" t="s">
        <v>4580</v>
      </c>
    </row>
    <row r="92" spans="1:11" ht="15.75" customHeight="1">
      <c r="A92" s="64" t="s">
        <v>394</v>
      </c>
      <c r="B92" s="65" t="s">
        <v>4192</v>
      </c>
      <c r="C92" s="48" t="s">
        <v>4581</v>
      </c>
      <c r="D92" s="48" t="s">
        <v>4336</v>
      </c>
      <c r="E92" s="66">
        <v>45173</v>
      </c>
      <c r="F92" s="66">
        <v>45173</v>
      </c>
      <c r="G92" s="67" t="s">
        <v>4582</v>
      </c>
      <c r="H92" s="68" t="s">
        <v>345</v>
      </c>
      <c r="I92" s="64" t="s">
        <v>327</v>
      </c>
      <c r="J92" s="69">
        <v>439089.48</v>
      </c>
      <c r="K92" s="73" t="s">
        <v>4583</v>
      </c>
    </row>
    <row r="93" spans="1:11" ht="15.75" customHeight="1">
      <c r="A93" s="64" t="s">
        <v>394</v>
      </c>
      <c r="B93" s="65" t="s">
        <v>4192</v>
      </c>
      <c r="C93" s="48" t="s">
        <v>4584</v>
      </c>
      <c r="D93" s="48" t="s">
        <v>4336</v>
      </c>
      <c r="E93" s="66">
        <v>45173</v>
      </c>
      <c r="F93" s="66">
        <v>45173</v>
      </c>
      <c r="G93" s="67" t="s">
        <v>4585</v>
      </c>
      <c r="H93" s="68" t="s">
        <v>345</v>
      </c>
      <c r="I93" s="64" t="s">
        <v>327</v>
      </c>
      <c r="J93" s="69">
        <v>812837.65</v>
      </c>
      <c r="K93" s="73" t="s">
        <v>4586</v>
      </c>
    </row>
    <row r="94" spans="1:11" ht="15.75" customHeight="1">
      <c r="A94" s="64" t="s">
        <v>425</v>
      </c>
      <c r="B94" s="65" t="s">
        <v>609</v>
      </c>
      <c r="C94" s="22" t="s">
        <v>4587</v>
      </c>
      <c r="D94" s="48" t="s">
        <v>4336</v>
      </c>
      <c r="E94" s="66">
        <v>45178</v>
      </c>
      <c r="F94" s="66">
        <v>45178</v>
      </c>
      <c r="G94" s="67" t="s">
        <v>4588</v>
      </c>
      <c r="H94" s="68" t="s">
        <v>345</v>
      </c>
      <c r="I94" s="64" t="s">
        <v>327</v>
      </c>
      <c r="J94" s="69">
        <v>433046.25</v>
      </c>
      <c r="K94" s="73" t="s">
        <v>4589</v>
      </c>
    </row>
    <row r="95" spans="1:11" ht="15.75" customHeight="1">
      <c r="A95" s="64" t="s">
        <v>92</v>
      </c>
      <c r="B95" s="65" t="s">
        <v>700</v>
      </c>
      <c r="C95" s="48" t="s">
        <v>4590</v>
      </c>
      <c r="D95" s="48" t="s">
        <v>4336</v>
      </c>
      <c r="E95" s="66">
        <v>45182</v>
      </c>
      <c r="F95" s="66">
        <v>45182</v>
      </c>
      <c r="G95" s="67" t="s">
        <v>4591</v>
      </c>
      <c r="H95" s="68" t="s">
        <v>345</v>
      </c>
      <c r="I95" s="64" t="s">
        <v>90</v>
      </c>
      <c r="J95" s="69">
        <v>2021147.4</v>
      </c>
      <c r="K95" s="73" t="s">
        <v>4592</v>
      </c>
    </row>
    <row r="96" spans="1:11" ht="15.75" customHeight="1">
      <c r="A96" s="64" t="s">
        <v>514</v>
      </c>
      <c r="B96" s="65" t="s">
        <v>4065</v>
      </c>
      <c r="C96" s="48" t="s">
        <v>4593</v>
      </c>
      <c r="D96" s="48" t="s">
        <v>4336</v>
      </c>
      <c r="E96" s="66">
        <v>45185</v>
      </c>
      <c r="F96" s="66">
        <v>45185</v>
      </c>
      <c r="G96" s="67" t="s">
        <v>4594</v>
      </c>
      <c r="H96" s="68" t="s">
        <v>345</v>
      </c>
      <c r="I96" s="64" t="s">
        <v>327</v>
      </c>
      <c r="J96" s="69">
        <v>6396113.6900000004</v>
      </c>
      <c r="K96" s="73" t="s">
        <v>4595</v>
      </c>
    </row>
    <row r="97" spans="1:11" ht="15.75" customHeight="1">
      <c r="A97" s="64" t="s">
        <v>394</v>
      </c>
      <c r="B97" s="65" t="s">
        <v>4192</v>
      </c>
      <c r="C97" s="48" t="s">
        <v>4596</v>
      </c>
      <c r="D97" s="48" t="s">
        <v>4336</v>
      </c>
      <c r="E97" s="66">
        <v>45200</v>
      </c>
      <c r="F97" s="66">
        <v>45200</v>
      </c>
      <c r="G97" s="67" t="s">
        <v>4597</v>
      </c>
      <c r="H97" s="68" t="s">
        <v>345</v>
      </c>
      <c r="I97" s="64" t="s">
        <v>327</v>
      </c>
      <c r="J97" s="69">
        <v>444145.07</v>
      </c>
      <c r="K97" s="73" t="s">
        <v>4598</v>
      </c>
    </row>
    <row r="98" spans="1:11" ht="15.75" customHeight="1">
      <c r="A98" s="64" t="s">
        <v>305</v>
      </c>
      <c r="B98" s="65" t="s">
        <v>308</v>
      </c>
      <c r="C98" s="48" t="s">
        <v>4599</v>
      </c>
      <c r="D98" s="48" t="s">
        <v>4336</v>
      </c>
      <c r="E98" s="66">
        <v>45212</v>
      </c>
      <c r="F98" s="66">
        <v>46308</v>
      </c>
      <c r="G98" s="67"/>
      <c r="H98" s="68" t="s">
        <v>345</v>
      </c>
      <c r="I98" s="64" t="s">
        <v>90</v>
      </c>
      <c r="J98" s="69">
        <v>28800</v>
      </c>
      <c r="K98" s="73" t="s">
        <v>4600</v>
      </c>
    </row>
    <row r="99" spans="1:11" ht="15.75" customHeight="1">
      <c r="A99" s="64" t="s">
        <v>394</v>
      </c>
      <c r="B99" s="65" t="s">
        <v>4192</v>
      </c>
      <c r="C99" s="48" t="s">
        <v>4601</v>
      </c>
      <c r="D99" s="48" t="s">
        <v>4336</v>
      </c>
      <c r="E99" s="66">
        <v>45215</v>
      </c>
      <c r="F99" s="66">
        <v>45215</v>
      </c>
      <c r="G99" s="67" t="s">
        <v>4602</v>
      </c>
      <c r="H99" s="68" t="s">
        <v>345</v>
      </c>
      <c r="I99" s="64" t="s">
        <v>327</v>
      </c>
      <c r="J99" s="69">
        <v>357794.28</v>
      </c>
      <c r="K99" s="73" t="s">
        <v>4603</v>
      </c>
    </row>
    <row r="100" spans="1:11" ht="15.75" customHeight="1">
      <c r="A100" s="64" t="s">
        <v>72</v>
      </c>
      <c r="B100" s="65" t="s">
        <v>76</v>
      </c>
      <c r="C100" s="48" t="s">
        <v>4604</v>
      </c>
      <c r="D100" s="48" t="s">
        <v>4336</v>
      </c>
      <c r="E100" s="66">
        <v>45217</v>
      </c>
      <c r="F100" s="66">
        <v>45217</v>
      </c>
      <c r="G100" s="67" t="s">
        <v>4605</v>
      </c>
      <c r="H100" s="68" t="s">
        <v>345</v>
      </c>
      <c r="I100" s="64" t="s">
        <v>327</v>
      </c>
      <c r="J100" s="69">
        <v>8517537.5999999996</v>
      </c>
      <c r="K100" s="73" t="s">
        <v>4606</v>
      </c>
    </row>
    <row r="101" spans="1:11" ht="15.75" customHeight="1">
      <c r="A101" s="64" t="s">
        <v>54</v>
      </c>
      <c r="B101" s="65" t="s">
        <v>957</v>
      </c>
      <c r="C101" s="48" t="s">
        <v>4607</v>
      </c>
      <c r="D101" s="48" t="s">
        <v>4336</v>
      </c>
      <c r="E101" s="66">
        <v>45220</v>
      </c>
      <c r="F101" s="66">
        <v>45220</v>
      </c>
      <c r="G101" s="67" t="s">
        <v>4608</v>
      </c>
      <c r="H101" s="68" t="s">
        <v>345</v>
      </c>
      <c r="I101" s="64" t="s">
        <v>327</v>
      </c>
      <c r="J101" s="69">
        <v>78407.91</v>
      </c>
      <c r="K101" s="73" t="s">
        <v>4609</v>
      </c>
    </row>
    <row r="102" spans="1:11" ht="15.75" customHeight="1">
      <c r="A102" s="64" t="s">
        <v>315</v>
      </c>
      <c r="B102" s="65" t="s">
        <v>316</v>
      </c>
      <c r="C102" s="48" t="s">
        <v>4610</v>
      </c>
      <c r="D102" s="48" t="s">
        <v>4336</v>
      </c>
      <c r="E102" s="66">
        <v>45230</v>
      </c>
      <c r="F102" s="66">
        <v>45230</v>
      </c>
      <c r="G102" s="67" t="s">
        <v>4611</v>
      </c>
      <c r="H102" s="68" t="s">
        <v>345</v>
      </c>
      <c r="I102" s="64" t="s">
        <v>4371</v>
      </c>
      <c r="J102" s="69">
        <v>66087.199999999997</v>
      </c>
      <c r="K102" s="73" t="s">
        <v>4612</v>
      </c>
    </row>
    <row r="103" spans="1:11" ht="15.75" customHeight="1">
      <c r="A103" s="64" t="s">
        <v>54</v>
      </c>
      <c r="B103" s="65" t="s">
        <v>957</v>
      </c>
      <c r="C103" s="48" t="s">
        <v>4607</v>
      </c>
      <c r="D103" s="48" t="s">
        <v>4336</v>
      </c>
      <c r="E103" s="66">
        <v>45237</v>
      </c>
      <c r="F103" s="66">
        <v>45237</v>
      </c>
      <c r="G103" s="67" t="s">
        <v>4613</v>
      </c>
      <c r="H103" s="68" t="s">
        <v>345</v>
      </c>
      <c r="I103" s="64" t="s">
        <v>327</v>
      </c>
      <c r="J103" s="69">
        <v>724970.25</v>
      </c>
      <c r="K103" s="73" t="s">
        <v>4614</v>
      </c>
    </row>
    <row r="104" spans="1:11" ht="15.75" customHeight="1">
      <c r="A104" s="64" t="s">
        <v>525</v>
      </c>
      <c r="B104" s="65" t="s">
        <v>4197</v>
      </c>
      <c r="C104" s="48" t="s">
        <v>4615</v>
      </c>
      <c r="D104" s="48" t="s">
        <v>4336</v>
      </c>
      <c r="E104" s="66">
        <v>45238</v>
      </c>
      <c r="F104" s="66" t="s">
        <v>4380</v>
      </c>
      <c r="G104" s="67" t="s">
        <v>4616</v>
      </c>
      <c r="H104" s="68" t="s">
        <v>345</v>
      </c>
      <c r="I104" s="64" t="s">
        <v>4371</v>
      </c>
      <c r="J104" s="69">
        <v>1134374.9099999999</v>
      </c>
      <c r="K104" s="73" t="s">
        <v>4617</v>
      </c>
    </row>
    <row r="105" spans="1:11" ht="15.75" customHeight="1">
      <c r="A105" s="64" t="s">
        <v>425</v>
      </c>
      <c r="B105" s="65" t="s">
        <v>609</v>
      </c>
      <c r="C105" s="22" t="s">
        <v>4618</v>
      </c>
      <c r="D105" s="48" t="s">
        <v>4336</v>
      </c>
      <c r="E105" s="66">
        <v>45264</v>
      </c>
      <c r="F105" s="66">
        <v>45264</v>
      </c>
      <c r="G105" s="67" t="s">
        <v>4619</v>
      </c>
      <c r="H105" s="68" t="s">
        <v>345</v>
      </c>
      <c r="I105" s="64" t="s">
        <v>327</v>
      </c>
      <c r="J105" s="69">
        <v>229573.08</v>
      </c>
      <c r="K105" s="73" t="s">
        <v>4620</v>
      </c>
    </row>
    <row r="106" spans="1:11" ht="15.75" customHeight="1">
      <c r="A106" s="64" t="s">
        <v>425</v>
      </c>
      <c r="B106" s="65" t="s">
        <v>609</v>
      </c>
      <c r="C106" s="22" t="s">
        <v>4621</v>
      </c>
      <c r="D106" s="48" t="s">
        <v>4336</v>
      </c>
      <c r="E106" s="66">
        <v>45270</v>
      </c>
      <c r="F106" s="66">
        <v>46001</v>
      </c>
      <c r="G106" s="67" t="s">
        <v>4622</v>
      </c>
      <c r="H106" s="68" t="s">
        <v>345</v>
      </c>
      <c r="I106" s="64" t="s">
        <v>327</v>
      </c>
      <c r="J106" s="69">
        <v>176340</v>
      </c>
      <c r="K106" s="73" t="s">
        <v>4623</v>
      </c>
    </row>
    <row r="107" spans="1:11" ht="15.75" customHeight="1">
      <c r="A107" s="64" t="s">
        <v>525</v>
      </c>
      <c r="B107" s="65" t="s">
        <v>4197</v>
      </c>
      <c r="C107" s="48" t="s">
        <v>4624</v>
      </c>
      <c r="D107" s="48" t="s">
        <v>4336</v>
      </c>
      <c r="E107" s="66">
        <v>45270</v>
      </c>
      <c r="F107" s="66" t="s">
        <v>4380</v>
      </c>
      <c r="G107" s="67"/>
      <c r="H107" s="68" t="s">
        <v>345</v>
      </c>
      <c r="I107" s="64" t="s">
        <v>4625</v>
      </c>
      <c r="J107" s="69">
        <v>74851.199999999997</v>
      </c>
      <c r="K107" s="73" t="s">
        <v>4626</v>
      </c>
    </row>
    <row r="108" spans="1:11" ht="15.75" customHeight="1">
      <c r="A108" s="64" t="s">
        <v>736</v>
      </c>
      <c r="B108" s="65" t="s">
        <v>4207</v>
      </c>
      <c r="C108" s="48" t="s">
        <v>4627</v>
      </c>
      <c r="D108" s="48" t="s">
        <v>4336</v>
      </c>
      <c r="E108" s="66">
        <v>45272</v>
      </c>
      <c r="F108" s="66">
        <v>45272</v>
      </c>
      <c r="G108" s="67" t="s">
        <v>4628</v>
      </c>
      <c r="H108" s="68" t="s">
        <v>345</v>
      </c>
      <c r="I108" s="64" t="s">
        <v>327</v>
      </c>
      <c r="J108" s="69">
        <v>2372194</v>
      </c>
      <c r="K108" s="73" t="s">
        <v>4629</v>
      </c>
    </row>
    <row r="109" spans="1:11" ht="15.75" customHeight="1">
      <c r="A109" s="64" t="s">
        <v>425</v>
      </c>
      <c r="B109" s="65" t="s">
        <v>609</v>
      </c>
      <c r="C109" s="22" t="s">
        <v>4621</v>
      </c>
      <c r="D109" s="48" t="s">
        <v>4336</v>
      </c>
      <c r="E109" s="66">
        <v>45274</v>
      </c>
      <c r="F109" s="66">
        <v>46005</v>
      </c>
      <c r="G109" s="67" t="s">
        <v>4630</v>
      </c>
      <c r="H109" s="68" t="s">
        <v>345</v>
      </c>
      <c r="I109" s="64" t="s">
        <v>327</v>
      </c>
      <c r="J109" s="69">
        <v>154945.75</v>
      </c>
      <c r="K109" s="73" t="s">
        <v>4631</v>
      </c>
    </row>
    <row r="110" spans="1:11" ht="15.75" customHeight="1">
      <c r="A110" s="64" t="s">
        <v>425</v>
      </c>
      <c r="B110" s="65" t="s">
        <v>609</v>
      </c>
      <c r="C110" s="22" t="s">
        <v>4621</v>
      </c>
      <c r="D110" s="48" t="s">
        <v>4336</v>
      </c>
      <c r="E110" s="66">
        <v>45274</v>
      </c>
      <c r="F110" s="66">
        <v>46005</v>
      </c>
      <c r="G110" s="67" t="s">
        <v>4632</v>
      </c>
      <c r="H110" s="68" t="s">
        <v>345</v>
      </c>
      <c r="I110" s="64" t="s">
        <v>327</v>
      </c>
      <c r="J110" s="69">
        <v>127500</v>
      </c>
      <c r="K110" s="73" t="s">
        <v>4633</v>
      </c>
    </row>
    <row r="111" spans="1:11" ht="15.75" customHeight="1">
      <c r="A111" s="64" t="s">
        <v>54</v>
      </c>
      <c r="B111" s="65" t="s">
        <v>957</v>
      </c>
      <c r="C111" s="48" t="s">
        <v>4634</v>
      </c>
      <c r="D111" s="48" t="s">
        <v>4336</v>
      </c>
      <c r="E111" s="66">
        <v>45276</v>
      </c>
      <c r="F111" s="66">
        <v>46372</v>
      </c>
      <c r="G111" s="67"/>
      <c r="H111" s="68" t="s">
        <v>345</v>
      </c>
      <c r="I111" s="64" t="s">
        <v>327</v>
      </c>
      <c r="J111" s="69">
        <v>199999.92</v>
      </c>
      <c r="K111" s="73" t="s">
        <v>4635</v>
      </c>
    </row>
    <row r="112" spans="1:11" ht="15.75" customHeight="1">
      <c r="A112" s="64" t="s">
        <v>92</v>
      </c>
      <c r="B112" s="65" t="s">
        <v>700</v>
      </c>
      <c r="C112" s="48" t="s">
        <v>4636</v>
      </c>
      <c r="D112" s="48" t="s">
        <v>4336</v>
      </c>
      <c r="E112" s="66">
        <v>45278</v>
      </c>
      <c r="F112" s="66">
        <v>45632</v>
      </c>
      <c r="G112" s="67" t="s">
        <v>4637</v>
      </c>
      <c r="H112" s="68" t="s">
        <v>345</v>
      </c>
      <c r="I112" s="64" t="s">
        <v>90</v>
      </c>
      <c r="J112" s="69">
        <v>979901.78</v>
      </c>
      <c r="K112" s="73" t="s">
        <v>4638</v>
      </c>
    </row>
    <row r="113" spans="1:11" ht="15.75" customHeight="1">
      <c r="A113" s="64" t="s">
        <v>525</v>
      </c>
      <c r="B113" s="65" t="s">
        <v>4197</v>
      </c>
      <c r="C113" s="48" t="s">
        <v>4639</v>
      </c>
      <c r="D113" s="48" t="s">
        <v>4336</v>
      </c>
      <c r="E113" s="66">
        <v>45291</v>
      </c>
      <c r="F113" s="66" t="s">
        <v>4380</v>
      </c>
      <c r="G113" s="67" t="s">
        <v>4640</v>
      </c>
      <c r="H113" s="68" t="s">
        <v>345</v>
      </c>
      <c r="I113" s="64" t="s">
        <v>4371</v>
      </c>
      <c r="J113" s="69">
        <v>418661.88</v>
      </c>
      <c r="K113" s="73" t="s">
        <v>4641</v>
      </c>
    </row>
    <row r="114" spans="1:11" ht="15.75" customHeight="1">
      <c r="A114" s="64" t="s">
        <v>525</v>
      </c>
      <c r="B114" s="65" t="s">
        <v>4197</v>
      </c>
      <c r="C114" s="48" t="s">
        <v>4642</v>
      </c>
      <c r="D114" s="48" t="s">
        <v>4336</v>
      </c>
      <c r="E114" s="66">
        <v>45291</v>
      </c>
      <c r="F114" s="66" t="s">
        <v>4380</v>
      </c>
      <c r="G114" s="67" t="s">
        <v>4643</v>
      </c>
      <c r="H114" s="68" t="s">
        <v>345</v>
      </c>
      <c r="I114" s="64" t="s">
        <v>4371</v>
      </c>
      <c r="J114" s="69">
        <v>468624</v>
      </c>
      <c r="K114" s="73" t="s">
        <v>4644</v>
      </c>
    </row>
    <row r="115" spans="1:11" ht="15.75" customHeight="1">
      <c r="A115" s="64" t="s">
        <v>525</v>
      </c>
      <c r="B115" s="65" t="s">
        <v>4197</v>
      </c>
      <c r="C115" s="48" t="s">
        <v>4645</v>
      </c>
      <c r="D115" s="48" t="s">
        <v>4336</v>
      </c>
      <c r="E115" s="66">
        <v>45291</v>
      </c>
      <c r="F115" s="66" t="s">
        <v>4380</v>
      </c>
      <c r="G115" s="67" t="s">
        <v>4646</v>
      </c>
      <c r="H115" s="68" t="s">
        <v>345</v>
      </c>
      <c r="I115" s="64" t="s">
        <v>4371</v>
      </c>
      <c r="J115" s="69">
        <v>824606.93</v>
      </c>
      <c r="K115" s="73" t="s">
        <v>4647</v>
      </c>
    </row>
    <row r="116" spans="1:11" ht="15.75" customHeight="1">
      <c r="A116" s="64" t="s">
        <v>525</v>
      </c>
      <c r="B116" s="65" t="s">
        <v>4197</v>
      </c>
      <c r="C116" s="48" t="s">
        <v>4648</v>
      </c>
      <c r="D116" s="48" t="s">
        <v>4336</v>
      </c>
      <c r="E116" s="66">
        <v>45291</v>
      </c>
      <c r="F116" s="66" t="s">
        <v>4380</v>
      </c>
      <c r="G116" s="67" t="s">
        <v>4649</v>
      </c>
      <c r="H116" s="68" t="s">
        <v>345</v>
      </c>
      <c r="I116" s="64" t="s">
        <v>4625</v>
      </c>
      <c r="J116" s="69">
        <v>60000</v>
      </c>
      <c r="K116" s="73" t="s">
        <v>4650</v>
      </c>
    </row>
    <row r="117" spans="1:11" ht="15.75" customHeight="1">
      <c r="A117" s="64" t="s">
        <v>425</v>
      </c>
      <c r="B117" s="65" t="s">
        <v>609</v>
      </c>
      <c r="C117" s="198" t="s">
        <v>4651</v>
      </c>
      <c r="D117" s="48" t="s">
        <v>4336</v>
      </c>
      <c r="E117" s="66">
        <v>45291</v>
      </c>
      <c r="F117" s="66">
        <v>45658</v>
      </c>
      <c r="G117" s="67"/>
      <c r="H117" s="68" t="s">
        <v>345</v>
      </c>
      <c r="I117" s="64" t="s">
        <v>90</v>
      </c>
      <c r="J117" s="69">
        <v>180113800</v>
      </c>
      <c r="K117" s="73" t="s">
        <v>4652</v>
      </c>
    </row>
    <row r="118" spans="1:11" ht="15.75" customHeight="1">
      <c r="A118" s="64"/>
      <c r="B118" s="65"/>
      <c r="C118" s="48"/>
      <c r="D118" s="48"/>
      <c r="E118" s="71"/>
      <c r="F118" s="71"/>
      <c r="G118" s="67"/>
      <c r="H118" s="68"/>
      <c r="I118" s="64"/>
      <c r="J118" s="69"/>
      <c r="K118" s="67"/>
    </row>
    <row r="119" spans="1:11" ht="15.75" customHeight="1">
      <c r="A119" s="64"/>
      <c r="B119" s="65"/>
      <c r="C119" s="48"/>
      <c r="D119" s="48"/>
      <c r="E119" s="71"/>
      <c r="F119" s="71"/>
      <c r="G119" s="67"/>
      <c r="H119" s="68"/>
      <c r="I119" s="64"/>
      <c r="J119" s="69"/>
      <c r="K119" s="67"/>
    </row>
    <row r="120" spans="1:11" ht="15.75" customHeight="1">
      <c r="A120" s="64"/>
      <c r="B120" s="65"/>
      <c r="C120" s="48"/>
      <c r="D120" s="48"/>
      <c r="E120" s="71"/>
      <c r="F120" s="71"/>
      <c r="G120" s="67"/>
      <c r="H120" s="68"/>
      <c r="I120" s="64"/>
      <c r="J120" s="69"/>
      <c r="K120" s="67"/>
    </row>
    <row r="121" spans="1:11" ht="15.75" customHeight="1">
      <c r="A121" s="64"/>
      <c r="B121" s="65"/>
      <c r="C121" s="48"/>
      <c r="D121" s="48"/>
      <c r="E121" s="71"/>
      <c r="F121" s="66"/>
      <c r="G121" s="67"/>
      <c r="H121" s="68"/>
      <c r="I121" s="64"/>
      <c r="J121" s="69"/>
      <c r="K121" s="70"/>
    </row>
    <row r="122" spans="1:11" ht="15.75" customHeight="1">
      <c r="A122" s="64"/>
      <c r="B122" s="65"/>
      <c r="C122" s="48"/>
      <c r="D122" s="48"/>
      <c r="E122" s="71"/>
      <c r="F122" s="71"/>
      <c r="G122" s="67"/>
      <c r="H122" s="68"/>
      <c r="I122" s="64"/>
      <c r="J122" s="69"/>
      <c r="K122" s="67"/>
    </row>
    <row r="123" spans="1:11" ht="15.75" customHeight="1">
      <c r="A123" s="64"/>
      <c r="B123" s="65"/>
      <c r="C123" s="48"/>
      <c r="D123" s="48"/>
      <c r="E123" s="71"/>
      <c r="F123" s="71"/>
      <c r="G123" s="67"/>
      <c r="H123" s="68"/>
      <c r="I123" s="64"/>
      <c r="J123" s="69"/>
      <c r="K123" s="67"/>
    </row>
    <row r="124" spans="1:11" ht="15.75" customHeight="1">
      <c r="A124" s="64"/>
      <c r="B124" s="65"/>
      <c r="C124" s="48"/>
      <c r="D124" s="48"/>
      <c r="E124" s="71"/>
      <c r="F124" s="71"/>
      <c r="G124" s="67"/>
      <c r="H124" s="68"/>
      <c r="I124" s="64"/>
      <c r="J124" s="69"/>
      <c r="K124" s="67"/>
    </row>
    <row r="125" spans="1:11" ht="15.75" customHeight="1">
      <c r="A125" s="64"/>
      <c r="B125" s="65"/>
      <c r="C125" s="48"/>
      <c r="D125" s="48"/>
      <c r="E125" s="71"/>
      <c r="F125" s="71"/>
      <c r="G125" s="67"/>
      <c r="H125" s="68"/>
      <c r="I125" s="64"/>
      <c r="J125" s="69"/>
      <c r="K125" s="67"/>
    </row>
    <row r="126" spans="1:11" ht="15.75" customHeight="1">
      <c r="A126" s="64"/>
      <c r="B126" s="65"/>
      <c r="C126" s="48"/>
      <c r="D126" s="72"/>
      <c r="E126" s="71"/>
      <c r="F126" s="71"/>
      <c r="G126" s="67"/>
      <c r="H126" s="68"/>
      <c r="I126" s="64"/>
      <c r="J126" s="69"/>
      <c r="K126" s="67"/>
    </row>
    <row r="127" spans="1:11" ht="15.75" customHeight="1">
      <c r="A127" s="64"/>
      <c r="B127" s="65"/>
      <c r="C127" s="48"/>
      <c r="D127" s="48"/>
      <c r="E127" s="71"/>
      <c r="F127" s="71"/>
      <c r="G127" s="67"/>
      <c r="H127" s="68"/>
      <c r="I127" s="64"/>
      <c r="J127" s="69"/>
      <c r="K127" s="67"/>
    </row>
    <row r="128" spans="1:11" ht="15.75" customHeight="1">
      <c r="A128" s="64"/>
      <c r="B128" s="65"/>
      <c r="C128" s="48"/>
      <c r="D128" s="48"/>
      <c r="E128" s="71"/>
      <c r="F128" s="71"/>
      <c r="G128" s="67"/>
      <c r="H128" s="68"/>
      <c r="I128" s="64"/>
      <c r="J128" s="69"/>
      <c r="K128" s="67"/>
    </row>
    <row r="129" spans="1:11" ht="15.75" customHeight="1">
      <c r="A129" s="64"/>
      <c r="B129" s="65"/>
      <c r="C129" s="48"/>
      <c r="D129" s="48"/>
      <c r="E129" s="71"/>
      <c r="F129" s="71"/>
      <c r="G129" s="67"/>
      <c r="H129" s="68"/>
      <c r="I129" s="64"/>
      <c r="J129" s="69"/>
      <c r="K129" s="67"/>
    </row>
    <row r="130" spans="1:11" ht="15.75" customHeight="1">
      <c r="A130" s="64"/>
      <c r="B130" s="65"/>
      <c r="C130" s="48"/>
      <c r="D130" s="48"/>
      <c r="E130" s="71"/>
      <c r="F130" s="71"/>
      <c r="G130" s="67"/>
      <c r="H130" s="68"/>
      <c r="I130" s="64"/>
      <c r="J130" s="69"/>
      <c r="K130" s="67"/>
    </row>
    <row r="131" spans="1:11" ht="15.75" customHeight="1">
      <c r="A131" s="64"/>
      <c r="B131" s="65"/>
      <c r="C131" s="48"/>
      <c r="D131" s="48"/>
      <c r="E131" s="71"/>
      <c r="F131" s="71"/>
      <c r="G131" s="67"/>
      <c r="H131" s="68"/>
      <c r="I131" s="64"/>
      <c r="J131" s="69"/>
      <c r="K131" s="67"/>
    </row>
    <row r="132" spans="1:11" ht="15.75" customHeight="1">
      <c r="A132" s="64"/>
      <c r="B132" s="65"/>
      <c r="C132" s="48"/>
      <c r="D132" s="48"/>
      <c r="E132" s="71"/>
      <c r="F132" s="71"/>
      <c r="G132" s="67"/>
      <c r="H132" s="68"/>
      <c r="I132" s="64"/>
      <c r="J132" s="69"/>
      <c r="K132" s="67"/>
    </row>
    <row r="133" spans="1:11" ht="15.75" customHeight="1">
      <c r="A133" s="64"/>
      <c r="B133" s="65"/>
      <c r="C133" s="48"/>
      <c r="D133" s="48"/>
      <c r="E133" s="71"/>
      <c r="F133" s="71"/>
      <c r="G133" s="67"/>
      <c r="H133" s="68"/>
      <c r="I133" s="64"/>
      <c r="J133" s="69"/>
      <c r="K133" s="67"/>
    </row>
    <row r="134" spans="1:11" ht="15.75" customHeight="1">
      <c r="A134" s="64"/>
      <c r="B134" s="65"/>
      <c r="C134" s="48"/>
      <c r="D134" s="48"/>
      <c r="E134" s="71"/>
      <c r="F134" s="71"/>
      <c r="G134" s="67"/>
      <c r="H134" s="68"/>
      <c r="I134" s="64"/>
      <c r="J134" s="69"/>
      <c r="K134" s="67"/>
    </row>
    <row r="135" spans="1:11" ht="15.75" customHeight="1">
      <c r="A135" s="64"/>
      <c r="B135" s="65"/>
      <c r="C135" s="48"/>
      <c r="D135" s="48"/>
      <c r="E135" s="71"/>
      <c r="F135" s="71"/>
      <c r="G135" s="67"/>
      <c r="H135" s="68"/>
      <c r="I135" s="64"/>
      <c r="J135" s="69"/>
      <c r="K135" s="67"/>
    </row>
    <row r="136" spans="1:11" ht="15.75" customHeight="1">
      <c r="A136" s="64"/>
      <c r="B136" s="65"/>
      <c r="C136" s="48"/>
      <c r="D136" s="48"/>
      <c r="E136" s="71"/>
      <c r="F136" s="66"/>
      <c r="G136" s="67"/>
      <c r="H136" s="68"/>
      <c r="I136" s="64"/>
      <c r="J136" s="69"/>
      <c r="K136" s="70"/>
    </row>
    <row r="137" spans="1:11" ht="15.75" customHeight="1">
      <c r="A137" s="64"/>
      <c r="B137" s="65"/>
      <c r="C137" s="48"/>
      <c r="D137" s="48"/>
      <c r="E137" s="71"/>
      <c r="F137" s="71"/>
      <c r="G137" s="67"/>
      <c r="H137" s="68"/>
      <c r="I137" s="64"/>
      <c r="J137" s="69"/>
      <c r="K137" s="67"/>
    </row>
    <row r="138" spans="1:11" ht="15.75" customHeight="1">
      <c r="A138" s="64"/>
      <c r="B138" s="65"/>
      <c r="C138" s="48"/>
      <c r="D138" s="48"/>
      <c r="E138" s="71"/>
      <c r="F138" s="71"/>
      <c r="G138" s="67"/>
      <c r="H138" s="68"/>
      <c r="I138" s="64"/>
      <c r="J138" s="69"/>
      <c r="K138" s="67"/>
    </row>
    <row r="139" spans="1:11" ht="15.75" customHeight="1">
      <c r="A139" s="64"/>
      <c r="B139" s="65"/>
      <c r="C139" s="48"/>
      <c r="D139" s="48"/>
      <c r="E139" s="71"/>
      <c r="F139" s="71"/>
      <c r="G139" s="67"/>
      <c r="H139" s="68"/>
      <c r="I139" s="64"/>
      <c r="J139" s="69"/>
      <c r="K139" s="67"/>
    </row>
    <row r="140" spans="1:11" ht="15.75" customHeight="1">
      <c r="A140" s="64"/>
      <c r="B140" s="65"/>
      <c r="C140" s="48"/>
      <c r="D140" s="48"/>
      <c r="E140" s="71"/>
      <c r="F140" s="66"/>
      <c r="G140" s="67"/>
      <c r="H140" s="68"/>
      <c r="I140" s="64"/>
      <c r="J140" s="69"/>
      <c r="K140" s="73"/>
    </row>
    <row r="141" spans="1:11" ht="15.75" customHeight="1">
      <c r="A141" s="64"/>
      <c r="B141" s="65"/>
      <c r="C141" s="48"/>
      <c r="D141" s="48"/>
      <c r="E141" s="71"/>
      <c r="F141" s="71"/>
      <c r="G141" s="67"/>
      <c r="H141" s="68"/>
      <c r="I141" s="64"/>
      <c r="J141" s="69"/>
      <c r="K141" s="73"/>
    </row>
    <row r="142" spans="1:11" ht="15.75" customHeight="1">
      <c r="A142" s="64"/>
      <c r="B142" s="65"/>
      <c r="C142" s="48"/>
      <c r="D142" s="48"/>
      <c r="E142" s="71"/>
      <c r="F142" s="66"/>
      <c r="G142" s="67"/>
      <c r="H142" s="68"/>
      <c r="I142" s="64"/>
      <c r="J142" s="69"/>
      <c r="K142" s="73"/>
    </row>
    <row r="143" spans="1:11" ht="15.75" customHeight="1">
      <c r="A143" s="64"/>
      <c r="B143" s="65"/>
      <c r="C143" s="48"/>
      <c r="D143" s="48"/>
      <c r="E143" s="71"/>
      <c r="F143" s="71"/>
      <c r="G143" s="67"/>
      <c r="H143" s="68"/>
      <c r="I143" s="64"/>
      <c r="J143" s="69"/>
      <c r="K143" s="67"/>
    </row>
    <row r="144" spans="1:11" ht="15.75" customHeight="1">
      <c r="A144" s="64"/>
      <c r="B144" s="65"/>
      <c r="C144" s="48"/>
      <c r="D144" s="48"/>
      <c r="E144" s="71"/>
      <c r="F144" s="71"/>
      <c r="G144" s="67"/>
      <c r="H144" s="68"/>
      <c r="I144" s="64"/>
      <c r="J144" s="69"/>
      <c r="K144" s="67"/>
    </row>
    <row r="145" spans="1:11" ht="15.75" customHeight="1">
      <c r="A145" s="64"/>
      <c r="B145" s="65"/>
      <c r="C145" s="48"/>
      <c r="D145" s="48"/>
      <c r="E145" s="71"/>
      <c r="F145" s="71"/>
      <c r="G145" s="67"/>
      <c r="H145" s="68"/>
      <c r="I145" s="64"/>
      <c r="J145" s="69"/>
      <c r="K145" s="67"/>
    </row>
    <row r="146" spans="1:11" ht="15.75" customHeight="1">
      <c r="A146" s="64"/>
      <c r="B146" s="65"/>
      <c r="C146" s="48"/>
      <c r="D146" s="48"/>
      <c r="E146" s="71"/>
      <c r="F146" s="71"/>
      <c r="G146" s="67"/>
      <c r="H146" s="68"/>
      <c r="I146" s="64"/>
      <c r="J146" s="69"/>
      <c r="K146" s="67"/>
    </row>
    <row r="147" spans="1:11" ht="15.75" customHeight="1">
      <c r="A147" s="64"/>
      <c r="B147" s="65"/>
      <c r="C147" s="48"/>
      <c r="D147" s="48"/>
      <c r="E147" s="71"/>
      <c r="F147" s="71"/>
      <c r="G147" s="67"/>
      <c r="H147" s="68"/>
      <c r="I147" s="64"/>
      <c r="J147" s="69"/>
      <c r="K147" s="67"/>
    </row>
    <row r="148" spans="1:11" ht="15.75" customHeight="1">
      <c r="A148" s="64"/>
      <c r="B148" s="65"/>
      <c r="C148" s="48"/>
      <c r="D148" s="48"/>
      <c r="E148" s="71"/>
      <c r="F148" s="71"/>
      <c r="G148" s="67"/>
      <c r="H148" s="68"/>
      <c r="I148" s="64"/>
      <c r="J148" s="69"/>
      <c r="K148" s="67"/>
    </row>
    <row r="149" spans="1:11" ht="15.75" customHeight="1">
      <c r="A149" s="64"/>
      <c r="B149" s="65"/>
      <c r="C149" s="48"/>
      <c r="D149" s="48"/>
      <c r="E149" s="71"/>
      <c r="F149" s="71"/>
      <c r="G149" s="67"/>
      <c r="H149" s="68"/>
      <c r="I149" s="64"/>
      <c r="J149" s="69"/>
      <c r="K149" s="67"/>
    </row>
    <row r="150" spans="1:11" ht="15.75" customHeight="1">
      <c r="A150" s="64"/>
      <c r="B150" s="65"/>
      <c r="C150" s="48"/>
      <c r="D150" s="48"/>
      <c r="E150" s="71"/>
      <c r="F150" s="71"/>
      <c r="G150" s="67"/>
      <c r="H150" s="68"/>
      <c r="I150" s="64"/>
      <c r="J150" s="69"/>
      <c r="K150" s="67"/>
    </row>
    <row r="151" spans="1:11" ht="15.75" customHeight="1">
      <c r="A151" s="64"/>
      <c r="B151" s="65"/>
      <c r="C151" s="48"/>
      <c r="D151" s="48"/>
      <c r="E151" s="71"/>
      <c r="F151" s="71"/>
      <c r="G151" s="67"/>
      <c r="H151" s="68"/>
      <c r="I151" s="64"/>
      <c r="J151" s="69"/>
      <c r="K151" s="67"/>
    </row>
    <row r="152" spans="1:11" ht="15.75" customHeight="1">
      <c r="A152" s="64"/>
      <c r="B152" s="65"/>
      <c r="C152" s="48"/>
      <c r="D152" s="72"/>
      <c r="E152" s="71"/>
      <c r="F152" s="71"/>
      <c r="G152" s="67"/>
      <c r="H152" s="68"/>
      <c r="I152" s="64"/>
      <c r="J152" s="69"/>
      <c r="K152" s="67"/>
    </row>
    <row r="153" spans="1:11" ht="15.75" customHeight="1">
      <c r="A153" s="64"/>
      <c r="B153" s="65"/>
      <c r="C153" s="48"/>
      <c r="D153" s="72"/>
      <c r="E153" s="71"/>
      <c r="F153" s="71"/>
      <c r="G153" s="67"/>
      <c r="H153" s="68"/>
      <c r="I153" s="64"/>
      <c r="J153" s="69"/>
      <c r="K153" s="67"/>
    </row>
    <row r="154" spans="1:11" ht="15.75" customHeight="1">
      <c r="A154" s="64"/>
      <c r="B154" s="65"/>
      <c r="C154" s="48"/>
      <c r="D154" s="48"/>
      <c r="E154" s="71"/>
      <c r="F154" s="71"/>
      <c r="G154" s="67"/>
      <c r="H154" s="68"/>
      <c r="I154" s="64"/>
      <c r="J154" s="69"/>
      <c r="K154" s="67"/>
    </row>
    <row r="155" spans="1:11" ht="15.75" customHeight="1">
      <c r="A155" s="64"/>
      <c r="B155" s="65"/>
      <c r="C155" s="48"/>
      <c r="D155" s="48"/>
      <c r="E155" s="71"/>
      <c r="F155" s="71"/>
      <c r="G155" s="67"/>
      <c r="H155" s="68"/>
      <c r="I155" s="64"/>
      <c r="J155" s="69"/>
      <c r="K155" s="67"/>
    </row>
    <row r="156" spans="1:11" ht="15.75" customHeight="1">
      <c r="A156" s="64"/>
      <c r="B156" s="65" t="str">
        <f>IF(A156="","",VLOOKUP(A156,dados!$A$1:$B$24,2,FALSE))</f>
        <v/>
      </c>
      <c r="C156" s="48"/>
      <c r="D156" s="48"/>
      <c r="E156" s="71"/>
      <c r="F156" s="71"/>
      <c r="G156" s="67"/>
      <c r="H156" s="68"/>
      <c r="I156" s="64"/>
      <c r="J156" s="69"/>
      <c r="K156" s="67"/>
    </row>
    <row r="157" spans="1:11" ht="15.75" customHeight="1">
      <c r="A157" s="64"/>
      <c r="B157" s="65" t="str">
        <f>IF(A157="","",VLOOKUP(A157,dados!$A$1:$B$24,2,FALSE))</f>
        <v/>
      </c>
      <c r="C157" s="48"/>
      <c r="D157" s="48"/>
      <c r="E157" s="71"/>
      <c r="F157" s="71"/>
      <c r="G157" s="67"/>
      <c r="H157" s="68"/>
      <c r="I157" s="64"/>
      <c r="J157" s="69"/>
      <c r="K157" s="67"/>
    </row>
    <row r="158" spans="1:11" ht="15.75" customHeight="1">
      <c r="A158" s="64"/>
      <c r="B158" s="65" t="str">
        <f>IF(A158="","",VLOOKUP(A158,dados!$A$1:$B$24,2,FALSE))</f>
        <v/>
      </c>
      <c r="C158" s="48"/>
      <c r="D158" s="48"/>
      <c r="E158" s="71"/>
      <c r="F158" s="71"/>
      <c r="G158" s="67"/>
      <c r="H158" s="68"/>
      <c r="I158" s="64"/>
      <c r="J158" s="69"/>
      <c r="K158" s="67"/>
    </row>
    <row r="159" spans="1:11" ht="15.75" customHeight="1">
      <c r="A159" s="64"/>
      <c r="B159" s="65" t="str">
        <f>IF(A159="","",VLOOKUP(A159,dados!$A$1:$B$24,2,FALSE))</f>
        <v/>
      </c>
      <c r="C159" s="48"/>
      <c r="D159" s="48"/>
      <c r="E159" s="71"/>
      <c r="F159" s="71"/>
      <c r="G159" s="67"/>
      <c r="H159" s="68"/>
      <c r="I159" s="64"/>
      <c r="J159" s="69"/>
      <c r="K159" s="67"/>
    </row>
    <row r="160" spans="1:11" ht="15.75" customHeight="1">
      <c r="A160" s="64"/>
      <c r="B160" s="65" t="str">
        <f>IF(A160="","",VLOOKUP(A160,dados!$A$1:$B$24,2,FALSE))</f>
        <v/>
      </c>
      <c r="C160" s="48"/>
      <c r="D160" s="48"/>
      <c r="E160" s="71"/>
      <c r="F160" s="71"/>
      <c r="G160" s="67"/>
      <c r="H160" s="68"/>
      <c r="I160" s="64"/>
      <c r="J160" s="69"/>
      <c r="K160" s="67"/>
    </row>
    <row r="161" spans="1:11" ht="15.75" customHeight="1">
      <c r="A161" s="64"/>
      <c r="B161" s="65" t="str">
        <f>IF(A161="","",VLOOKUP(A161,dados!$A$1:$B$24,2,FALSE))</f>
        <v/>
      </c>
      <c r="C161" s="48"/>
      <c r="D161" s="48"/>
      <c r="E161" s="71"/>
      <c r="F161" s="71"/>
      <c r="G161" s="67"/>
      <c r="H161" s="68"/>
      <c r="I161" s="64"/>
      <c r="J161" s="69"/>
      <c r="K161" s="67"/>
    </row>
    <row r="162" spans="1:11" ht="15.75" customHeight="1">
      <c r="A162" s="64"/>
      <c r="B162" s="65" t="str">
        <f>IF(A162="","",VLOOKUP(A162,dados!$A$1:$B$24,2,FALSE))</f>
        <v/>
      </c>
      <c r="C162" s="48"/>
      <c r="D162" s="48"/>
      <c r="E162" s="71"/>
      <c r="F162" s="71"/>
      <c r="G162" s="67"/>
      <c r="H162" s="68"/>
      <c r="I162" s="64"/>
      <c r="J162" s="69"/>
      <c r="K162" s="67"/>
    </row>
    <row r="163" spans="1:11" ht="15.75" customHeight="1">
      <c r="A163" s="64"/>
      <c r="B163" s="65" t="str">
        <f>IF(A163="","",VLOOKUP(A163,dados!$A$1:$B$24,2,FALSE))</f>
        <v/>
      </c>
      <c r="C163" s="48"/>
      <c r="D163" s="48"/>
      <c r="E163" s="71"/>
      <c r="F163" s="71"/>
      <c r="G163" s="67"/>
      <c r="H163" s="68"/>
      <c r="I163" s="64"/>
      <c r="J163" s="69"/>
      <c r="K163" s="67"/>
    </row>
    <row r="164" spans="1:11" ht="15.75" customHeight="1">
      <c r="A164" s="64"/>
      <c r="B164" s="65" t="str">
        <f>IF(A164="","",VLOOKUP(A164,dados!$A$1:$B$24,2,FALSE))</f>
        <v/>
      </c>
      <c r="C164" s="48"/>
      <c r="D164" s="48"/>
      <c r="E164" s="71"/>
      <c r="F164" s="71"/>
      <c r="G164" s="67"/>
      <c r="H164" s="68"/>
      <c r="I164" s="64"/>
      <c r="J164" s="69"/>
      <c r="K164" s="67"/>
    </row>
    <row r="165" spans="1:11" ht="15.75" customHeight="1">
      <c r="A165" s="64"/>
      <c r="B165" s="65" t="str">
        <f>IF(A165="","",VLOOKUP(A165,dados!$A$1:$B$24,2,FALSE))</f>
        <v/>
      </c>
      <c r="C165" s="48"/>
      <c r="D165" s="48"/>
      <c r="E165" s="71"/>
      <c r="F165" s="71"/>
      <c r="G165" s="67"/>
      <c r="H165" s="68"/>
      <c r="I165" s="64"/>
      <c r="J165" s="69"/>
      <c r="K165" s="67"/>
    </row>
    <row r="166" spans="1:11" ht="15.75" customHeight="1">
      <c r="A166" s="64"/>
      <c r="B166" s="65" t="str">
        <f>IF(A166="","",VLOOKUP(A166,dados!$A$1:$B$24,2,FALSE))</f>
        <v/>
      </c>
      <c r="C166" s="48"/>
      <c r="D166" s="48"/>
      <c r="E166" s="71"/>
      <c r="F166" s="71"/>
      <c r="G166" s="67"/>
      <c r="H166" s="68"/>
      <c r="I166" s="64"/>
      <c r="J166" s="69"/>
      <c r="K166" s="67"/>
    </row>
    <row r="167" spans="1:11" ht="15.75" customHeight="1">
      <c r="A167" s="64"/>
      <c r="B167" s="65" t="str">
        <f>IF(A167="","",VLOOKUP(A167,dados!$A$1:$B$24,2,FALSE))</f>
        <v/>
      </c>
      <c r="C167" s="48"/>
      <c r="D167" s="48"/>
      <c r="E167" s="71"/>
      <c r="F167" s="71"/>
      <c r="G167" s="67"/>
      <c r="H167" s="68"/>
      <c r="I167" s="64"/>
      <c r="J167" s="69"/>
      <c r="K167" s="67"/>
    </row>
    <row r="168" spans="1:11" ht="15.75" customHeight="1">
      <c r="A168" s="64"/>
      <c r="B168" s="65" t="str">
        <f>IF(A168="","",VLOOKUP(A168,dados!$A$1:$B$24,2,FALSE))</f>
        <v/>
      </c>
      <c r="C168" s="48"/>
      <c r="D168" s="48"/>
      <c r="E168" s="71"/>
      <c r="F168" s="71"/>
      <c r="G168" s="67"/>
      <c r="H168" s="68"/>
      <c r="I168" s="64"/>
      <c r="J168" s="69"/>
      <c r="K168" s="67"/>
    </row>
    <row r="169" spans="1:11" ht="15.75" customHeight="1">
      <c r="A169" s="64"/>
      <c r="B169" s="65" t="str">
        <f>IF(A169="","",VLOOKUP(A169,dados!$A$1:$B$24,2,FALSE))</f>
        <v/>
      </c>
      <c r="C169" s="48"/>
      <c r="D169" s="48"/>
      <c r="E169" s="71"/>
      <c r="F169" s="71"/>
      <c r="G169" s="67"/>
      <c r="H169" s="68"/>
      <c r="I169" s="64"/>
      <c r="J169" s="69"/>
      <c r="K169" s="67"/>
    </row>
    <row r="170" spans="1:11" ht="15.75" customHeight="1">
      <c r="A170" s="64"/>
      <c r="B170" s="65" t="str">
        <f>IF(A170="","",VLOOKUP(A170,dados!$A$1:$B$24,2,FALSE))</f>
        <v/>
      </c>
      <c r="C170" s="48"/>
      <c r="D170" s="48"/>
      <c r="E170" s="71"/>
      <c r="F170" s="71"/>
      <c r="G170" s="67"/>
      <c r="H170" s="68"/>
      <c r="I170" s="64"/>
      <c r="J170" s="69"/>
      <c r="K170" s="67"/>
    </row>
    <row r="171" spans="1:11" ht="15.75" customHeight="1">
      <c r="A171" s="64"/>
      <c r="B171" s="65" t="str">
        <f>IF(A171="","",VLOOKUP(A171,dados!$A$1:$B$24,2,FALSE))</f>
        <v/>
      </c>
      <c r="C171" s="48"/>
      <c r="D171" s="48"/>
      <c r="E171" s="71"/>
      <c r="F171" s="71"/>
      <c r="G171" s="67"/>
      <c r="H171" s="68"/>
      <c r="I171" s="64"/>
      <c r="J171" s="69"/>
      <c r="K171" s="67"/>
    </row>
    <row r="172" spans="1:11" ht="15.75" customHeight="1">
      <c r="A172" s="64"/>
      <c r="B172" s="65" t="str">
        <f>IF(A172="","",VLOOKUP(A172,dados!$A$1:$B$24,2,FALSE))</f>
        <v/>
      </c>
      <c r="C172" s="48"/>
      <c r="D172" s="48"/>
      <c r="E172" s="71"/>
      <c r="F172" s="71"/>
      <c r="G172" s="67"/>
      <c r="H172" s="68"/>
      <c r="I172" s="64"/>
      <c r="J172" s="69"/>
      <c r="K172" s="67"/>
    </row>
    <row r="173" spans="1:11" ht="15.75" customHeight="1">
      <c r="A173" s="64"/>
      <c r="B173" s="65" t="str">
        <f>IF(A173="","",VLOOKUP(A173,dados!$A$1:$B$24,2,FALSE))</f>
        <v/>
      </c>
      <c r="C173" s="48"/>
      <c r="D173" s="48"/>
      <c r="E173" s="71"/>
      <c r="F173" s="71"/>
      <c r="G173" s="67"/>
      <c r="H173" s="68"/>
      <c r="I173" s="64"/>
      <c r="J173" s="69"/>
      <c r="K173" s="67"/>
    </row>
    <row r="174" spans="1:11" ht="15.75" customHeight="1">
      <c r="A174" s="64"/>
      <c r="B174" s="65" t="str">
        <f>IF(A174="","",VLOOKUP(A174,dados!$A$1:$B$24,2,FALSE))</f>
        <v/>
      </c>
      <c r="C174" s="48"/>
      <c r="D174" s="48"/>
      <c r="E174" s="71"/>
      <c r="F174" s="71"/>
      <c r="G174" s="67"/>
      <c r="H174" s="68"/>
      <c r="I174" s="64"/>
      <c r="J174" s="69"/>
      <c r="K174" s="67"/>
    </row>
    <row r="175" spans="1:11" ht="15.75" customHeight="1">
      <c r="A175" s="64"/>
      <c r="B175" s="65" t="str">
        <f>IF(A175="","",VLOOKUP(A175,dados!$A$1:$B$24,2,FALSE))</f>
        <v/>
      </c>
      <c r="C175" s="48"/>
      <c r="D175" s="48"/>
      <c r="E175" s="71"/>
      <c r="F175" s="71"/>
      <c r="G175" s="67"/>
      <c r="H175" s="68"/>
      <c r="I175" s="64"/>
      <c r="J175" s="69"/>
      <c r="K175" s="67"/>
    </row>
    <row r="176" spans="1:11" ht="15.75" customHeight="1">
      <c r="A176" s="64"/>
      <c r="B176" s="65" t="str">
        <f>IF(A176="","",VLOOKUP(A176,dados!$A$1:$B$24,2,FALSE))</f>
        <v/>
      </c>
      <c r="C176" s="48"/>
      <c r="D176" s="48"/>
      <c r="E176" s="71"/>
      <c r="F176" s="71"/>
      <c r="G176" s="67"/>
      <c r="H176" s="68"/>
      <c r="I176" s="64"/>
      <c r="J176" s="69"/>
      <c r="K176" s="67"/>
    </row>
    <row r="177" spans="1:11" ht="15.75" customHeight="1">
      <c r="A177" s="64"/>
      <c r="B177" s="65" t="str">
        <f>IF(A177="","",VLOOKUP(A177,dados!$A$1:$B$24,2,FALSE))</f>
        <v/>
      </c>
      <c r="C177" s="48"/>
      <c r="D177" s="48"/>
      <c r="E177" s="71"/>
      <c r="F177" s="71"/>
      <c r="G177" s="67"/>
      <c r="H177" s="68"/>
      <c r="I177" s="64"/>
      <c r="J177" s="69"/>
      <c r="K177" s="67"/>
    </row>
    <row r="178" spans="1:11" ht="15.75" customHeight="1">
      <c r="A178" s="64"/>
      <c r="B178" s="65" t="str">
        <f>IF(A178="","",VLOOKUP(A178,dados!$A$1:$B$24,2,FALSE))</f>
        <v/>
      </c>
      <c r="C178" s="48"/>
      <c r="D178" s="48"/>
      <c r="E178" s="71"/>
      <c r="F178" s="71"/>
      <c r="G178" s="67"/>
      <c r="H178" s="68"/>
      <c r="I178" s="64"/>
      <c r="J178" s="69"/>
      <c r="K178" s="67"/>
    </row>
    <row r="179" spans="1:11" ht="15.75" customHeight="1">
      <c r="A179" s="64"/>
      <c r="B179" s="65" t="str">
        <f>IF(A179="","",VLOOKUP(A179,dados!$A$1:$B$24,2,FALSE))</f>
        <v/>
      </c>
      <c r="C179" s="48"/>
      <c r="D179" s="48"/>
      <c r="E179" s="71"/>
      <c r="F179" s="71"/>
      <c r="G179" s="67"/>
      <c r="H179" s="68"/>
      <c r="I179" s="64"/>
      <c r="J179" s="69"/>
      <c r="K179" s="67"/>
    </row>
    <row r="180" spans="1:11" ht="15.75" customHeight="1">
      <c r="A180" s="64"/>
      <c r="B180" s="65" t="str">
        <f>IF(A180="","",VLOOKUP(A180,dados!$A$1:$B$24,2,FALSE))</f>
        <v/>
      </c>
      <c r="C180" s="48"/>
      <c r="D180" s="48"/>
      <c r="E180" s="71"/>
      <c r="F180" s="71"/>
      <c r="G180" s="67"/>
      <c r="H180" s="68"/>
      <c r="I180" s="64"/>
      <c r="J180" s="69"/>
      <c r="K180" s="67"/>
    </row>
    <row r="181" spans="1:11" ht="15.75" customHeight="1">
      <c r="A181" s="64"/>
      <c r="B181" s="65" t="str">
        <f>IF(A181="","",VLOOKUP(A181,dados!$A$1:$B$24,2,FALSE))</f>
        <v/>
      </c>
      <c r="C181" s="48"/>
      <c r="D181" s="48"/>
      <c r="E181" s="71"/>
      <c r="F181" s="71"/>
      <c r="G181" s="67"/>
      <c r="H181" s="68"/>
      <c r="I181" s="64"/>
      <c r="J181" s="69"/>
      <c r="K181" s="67"/>
    </row>
    <row r="182" spans="1:11" ht="15.75" customHeight="1">
      <c r="A182" s="64"/>
      <c r="B182" s="65" t="str">
        <f>IF(A182="","",VLOOKUP(A182,dados!$A$1:$B$24,2,FALSE))</f>
        <v/>
      </c>
      <c r="C182" s="48"/>
      <c r="D182" s="48"/>
      <c r="E182" s="71"/>
      <c r="F182" s="71"/>
      <c r="G182" s="67"/>
      <c r="H182" s="68"/>
      <c r="I182" s="64"/>
      <c r="J182" s="69"/>
      <c r="K182" s="67"/>
    </row>
    <row r="183" spans="1:11" ht="15.75" customHeight="1">
      <c r="A183" s="64"/>
      <c r="B183" s="65" t="str">
        <f>IF(A183="","",VLOOKUP(A183,dados!$A$1:$B$24,2,FALSE))</f>
        <v/>
      </c>
      <c r="C183" s="48"/>
      <c r="D183" s="48"/>
      <c r="E183" s="71"/>
      <c r="F183" s="71"/>
      <c r="G183" s="67"/>
      <c r="H183" s="68"/>
      <c r="I183" s="64"/>
      <c r="J183" s="69"/>
      <c r="K183" s="67"/>
    </row>
    <row r="184" spans="1:11" ht="15.75" customHeight="1">
      <c r="A184" s="64"/>
      <c r="B184" s="65" t="str">
        <f>IF(A184="","",VLOOKUP(A184,dados!$A$1:$B$24,2,FALSE))</f>
        <v/>
      </c>
      <c r="C184" s="48"/>
      <c r="D184" s="48"/>
      <c r="E184" s="71"/>
      <c r="F184" s="71"/>
      <c r="G184" s="67"/>
      <c r="H184" s="68"/>
      <c r="I184" s="64"/>
      <c r="J184" s="69"/>
      <c r="K184" s="67"/>
    </row>
    <row r="185" spans="1:11" ht="15.75" customHeight="1">
      <c r="A185" s="64"/>
      <c r="B185" s="65" t="str">
        <f>IF(A185="","",VLOOKUP(A185,dados!$A$1:$B$24,2,FALSE))</f>
        <v/>
      </c>
      <c r="C185" s="48"/>
      <c r="D185" s="48"/>
      <c r="E185" s="71"/>
      <c r="F185" s="71"/>
      <c r="G185" s="67"/>
      <c r="H185" s="68"/>
      <c r="I185" s="64"/>
      <c r="J185" s="69"/>
      <c r="K185" s="67"/>
    </row>
    <row r="186" spans="1:11" ht="15.75" customHeight="1">
      <c r="A186" s="64"/>
      <c r="B186" s="65" t="str">
        <f>IF(A186="","",VLOOKUP(A186,dados!$A$1:$B$24,2,FALSE))</f>
        <v/>
      </c>
      <c r="C186" s="48"/>
      <c r="D186" s="48"/>
      <c r="E186" s="71"/>
      <c r="F186" s="71"/>
      <c r="G186" s="67"/>
      <c r="H186" s="68"/>
      <c r="I186" s="64"/>
      <c r="J186" s="69"/>
      <c r="K186" s="67"/>
    </row>
    <row r="187" spans="1:11" ht="15.75" customHeight="1">
      <c r="A187" s="64"/>
      <c r="B187" s="65" t="str">
        <f>IF(A187="","",VLOOKUP(A187,dados!$A$1:$B$24,2,FALSE))</f>
        <v/>
      </c>
      <c r="C187" s="48"/>
      <c r="D187" s="48"/>
      <c r="E187" s="71"/>
      <c r="F187" s="71"/>
      <c r="G187" s="67"/>
      <c r="H187" s="68"/>
      <c r="I187" s="64"/>
      <c r="J187" s="69"/>
      <c r="K187" s="67"/>
    </row>
    <row r="188" spans="1:11" ht="15.75" customHeight="1">
      <c r="A188" s="64"/>
      <c r="B188" s="65" t="str">
        <f>IF(A188="","",VLOOKUP(A188,dados!$A$1:$B$24,2,FALSE))</f>
        <v/>
      </c>
      <c r="C188" s="48"/>
      <c r="D188" s="48"/>
      <c r="E188" s="71"/>
      <c r="F188" s="71"/>
      <c r="G188" s="67"/>
      <c r="H188" s="68"/>
      <c r="I188" s="64"/>
      <c r="J188" s="69"/>
      <c r="K188" s="67"/>
    </row>
    <row r="189" spans="1:11" ht="15.75" customHeight="1">
      <c r="A189" s="64"/>
      <c r="B189" s="65" t="str">
        <f>IF(A189="","",VLOOKUP(A189,dados!$A$1:$B$24,2,FALSE))</f>
        <v/>
      </c>
      <c r="C189" s="48"/>
      <c r="D189" s="48"/>
      <c r="E189" s="71"/>
      <c r="F189" s="71"/>
      <c r="G189" s="67"/>
      <c r="H189" s="68"/>
      <c r="I189" s="64"/>
      <c r="J189" s="69"/>
      <c r="K189" s="67"/>
    </row>
    <row r="190" spans="1:11" ht="15.75" customHeight="1">
      <c r="A190" s="64"/>
      <c r="B190" s="65" t="str">
        <f>IF(A190="","",VLOOKUP(A190,dados!$A$1:$B$24,2,FALSE))</f>
        <v/>
      </c>
      <c r="C190" s="48"/>
      <c r="D190" s="48"/>
      <c r="E190" s="71"/>
      <c r="F190" s="71"/>
      <c r="G190" s="67"/>
      <c r="H190" s="68"/>
      <c r="I190" s="64"/>
      <c r="J190" s="69"/>
      <c r="K190" s="67"/>
    </row>
    <row r="191" spans="1:11" ht="15.75" customHeight="1">
      <c r="A191" s="64"/>
      <c r="B191" s="65" t="str">
        <f>IF(A191="","",VLOOKUP(A191,dados!$A$1:$B$24,2,FALSE))</f>
        <v/>
      </c>
      <c r="C191" s="48"/>
      <c r="D191" s="48"/>
      <c r="E191" s="71"/>
      <c r="F191" s="71"/>
      <c r="G191" s="67"/>
      <c r="H191" s="68"/>
      <c r="I191" s="64"/>
      <c r="J191" s="69"/>
      <c r="K191" s="67"/>
    </row>
    <row r="192" spans="1:11" ht="15.75" customHeight="1">
      <c r="A192" s="64"/>
      <c r="B192" s="65" t="str">
        <f>IF(A192="","",VLOOKUP(A192,dados!$A$1:$B$24,2,FALSE))</f>
        <v/>
      </c>
      <c r="C192" s="48"/>
      <c r="D192" s="48"/>
      <c r="E192" s="71"/>
      <c r="F192" s="71"/>
      <c r="G192" s="67"/>
      <c r="H192" s="68"/>
      <c r="I192" s="64"/>
      <c r="J192" s="69"/>
      <c r="K192" s="67"/>
    </row>
    <row r="193" spans="1:11" ht="15.75" customHeight="1">
      <c r="A193" s="64"/>
      <c r="B193" s="65" t="str">
        <f>IF(A193="","",VLOOKUP(A193,dados!$A$1:$B$24,2,FALSE))</f>
        <v/>
      </c>
      <c r="C193" s="48"/>
      <c r="D193" s="48"/>
      <c r="E193" s="71"/>
      <c r="F193" s="71"/>
      <c r="G193" s="67"/>
      <c r="H193" s="68"/>
      <c r="I193" s="64"/>
      <c r="J193" s="69"/>
      <c r="K193" s="67"/>
    </row>
    <row r="194" spans="1:11" ht="15.75" customHeight="1">
      <c r="A194" s="64"/>
      <c r="B194" s="65" t="str">
        <f>IF(A194="","",VLOOKUP(A194,dados!$A$1:$B$24,2,FALSE))</f>
        <v/>
      </c>
      <c r="C194" s="48"/>
      <c r="D194" s="48"/>
      <c r="E194" s="71"/>
      <c r="F194" s="71"/>
      <c r="G194" s="67"/>
      <c r="H194" s="68"/>
      <c r="I194" s="64"/>
      <c r="J194" s="69"/>
      <c r="K194" s="67"/>
    </row>
    <row r="195" spans="1:11" ht="15.75" customHeight="1">
      <c r="A195" s="64"/>
      <c r="B195" s="65" t="str">
        <f>IF(A195="","",VLOOKUP(A195,dados!$A$1:$B$24,2,FALSE))</f>
        <v/>
      </c>
      <c r="C195" s="48"/>
      <c r="D195" s="48"/>
      <c r="E195" s="71"/>
      <c r="F195" s="71"/>
      <c r="G195" s="67"/>
      <c r="H195" s="68"/>
      <c r="I195" s="64"/>
      <c r="J195" s="69"/>
      <c r="K195" s="67"/>
    </row>
    <row r="196" spans="1:11" ht="15.75" customHeight="1">
      <c r="A196" s="64"/>
      <c r="B196" s="65" t="str">
        <f>IF(A196="","",VLOOKUP(A196,dados!$A$1:$B$24,2,FALSE))</f>
        <v/>
      </c>
      <c r="C196" s="48"/>
      <c r="D196" s="48"/>
      <c r="E196" s="71"/>
      <c r="F196" s="71"/>
      <c r="G196" s="67"/>
      <c r="H196" s="68"/>
      <c r="I196" s="64"/>
      <c r="J196" s="69"/>
      <c r="K196" s="67"/>
    </row>
    <row r="197" spans="1:11" ht="15.75" customHeight="1">
      <c r="A197" s="64"/>
      <c r="B197" s="65" t="str">
        <f>IF(A197="","",VLOOKUP(A197,dados!$A$1:$B$24,2,FALSE))</f>
        <v/>
      </c>
      <c r="C197" s="48"/>
      <c r="D197" s="48"/>
      <c r="E197" s="71"/>
      <c r="F197" s="71"/>
      <c r="G197" s="67"/>
      <c r="H197" s="68"/>
      <c r="I197" s="64"/>
      <c r="J197" s="69"/>
      <c r="K197" s="67"/>
    </row>
    <row r="198" spans="1:11" ht="15.75" customHeight="1">
      <c r="A198" s="64"/>
      <c r="B198" s="65" t="str">
        <f>IF(A198="","",VLOOKUP(A198,dados!$A$1:$B$24,2,FALSE))</f>
        <v/>
      </c>
      <c r="C198" s="48"/>
      <c r="D198" s="48"/>
      <c r="E198" s="71"/>
      <c r="F198" s="71"/>
      <c r="G198" s="67"/>
      <c r="H198" s="68"/>
      <c r="I198" s="64"/>
      <c r="J198" s="69"/>
      <c r="K198" s="67"/>
    </row>
    <row r="199" spans="1:11" ht="15.75" customHeight="1">
      <c r="A199" s="64"/>
      <c r="B199" s="65" t="str">
        <f>IF(A199="","",VLOOKUP(A199,dados!$A$1:$B$24,2,FALSE))</f>
        <v/>
      </c>
      <c r="C199" s="48"/>
      <c r="D199" s="48"/>
      <c r="E199" s="71"/>
      <c r="F199" s="71"/>
      <c r="G199" s="67"/>
      <c r="H199" s="68"/>
      <c r="I199" s="64"/>
      <c r="J199" s="69"/>
      <c r="K199" s="67"/>
    </row>
    <row r="200" spans="1:11" ht="15.75" customHeight="1">
      <c r="A200" s="64"/>
      <c r="B200" s="65" t="str">
        <f>IF(A200="","",VLOOKUP(A200,dados!$A$1:$B$24,2,FALSE))</f>
        <v/>
      </c>
      <c r="C200" s="48"/>
      <c r="D200" s="48"/>
      <c r="E200" s="71"/>
      <c r="F200" s="71"/>
      <c r="G200" s="67"/>
      <c r="H200" s="68"/>
      <c r="I200" s="64"/>
      <c r="J200" s="69"/>
      <c r="K200" s="67"/>
    </row>
    <row r="201" spans="1:11" ht="15.75" customHeight="1">
      <c r="A201" s="64"/>
      <c r="B201" s="65" t="str">
        <f>IF(A201="","",VLOOKUP(A201,dados!$A$1:$B$24,2,FALSE))</f>
        <v/>
      </c>
      <c r="C201" s="48"/>
      <c r="D201" s="48"/>
      <c r="E201" s="71"/>
      <c r="F201" s="71"/>
      <c r="G201" s="67"/>
      <c r="H201" s="68"/>
      <c r="I201" s="64"/>
      <c r="J201" s="69"/>
      <c r="K201" s="67"/>
    </row>
    <row r="202" spans="1:11" ht="15.75" customHeight="1">
      <c r="A202" s="64"/>
      <c r="B202" s="65" t="str">
        <f>IF(A202="","",VLOOKUP(A202,dados!$A$1:$B$24,2,FALSE))</f>
        <v/>
      </c>
      <c r="C202" s="48"/>
      <c r="D202" s="48"/>
      <c r="E202" s="71"/>
      <c r="F202" s="71"/>
      <c r="G202" s="67"/>
      <c r="H202" s="68"/>
      <c r="I202" s="64"/>
      <c r="J202" s="69"/>
      <c r="K202" s="67"/>
    </row>
    <row r="203" spans="1:11" ht="15.75" customHeight="1">
      <c r="A203" s="64"/>
      <c r="B203" s="65" t="str">
        <f>IF(A203="","",VLOOKUP(A203,dados!$A$1:$B$24,2,FALSE))</f>
        <v/>
      </c>
      <c r="C203" s="48"/>
      <c r="D203" s="48"/>
      <c r="E203" s="71"/>
      <c r="F203" s="71"/>
      <c r="G203" s="67"/>
      <c r="H203" s="68"/>
      <c r="I203" s="64"/>
      <c r="J203" s="69"/>
      <c r="K203" s="67"/>
    </row>
    <row r="204" spans="1:11" ht="15.75" customHeight="1">
      <c r="A204" s="64"/>
      <c r="B204" s="65" t="str">
        <f>IF(A204="","",VLOOKUP(A204,dados!$A$1:$B$24,2,FALSE))</f>
        <v/>
      </c>
      <c r="C204" s="48"/>
      <c r="D204" s="48"/>
      <c r="E204" s="71"/>
      <c r="F204" s="71"/>
      <c r="G204" s="67"/>
      <c r="H204" s="68"/>
      <c r="I204" s="64"/>
      <c r="J204" s="69"/>
      <c r="K204" s="67"/>
    </row>
    <row r="205" spans="1:11" ht="15.75" customHeight="1">
      <c r="A205" s="64"/>
      <c r="B205" s="65" t="str">
        <f>IF(A205="","",VLOOKUP(A205,dados!$A$1:$B$24,2,FALSE))</f>
        <v/>
      </c>
      <c r="C205" s="48"/>
      <c r="D205" s="48"/>
      <c r="E205" s="71"/>
      <c r="F205" s="71"/>
      <c r="G205" s="67"/>
      <c r="H205" s="68"/>
      <c r="I205" s="64"/>
      <c r="J205" s="69"/>
      <c r="K205" s="67"/>
    </row>
    <row r="206" spans="1:11" ht="15.75" customHeight="1">
      <c r="A206" s="64"/>
      <c r="B206" s="65" t="str">
        <f>IF(A206="","",VLOOKUP(A206,dados!$A$1:$B$24,2,FALSE))</f>
        <v/>
      </c>
      <c r="C206" s="48"/>
      <c r="D206" s="48"/>
      <c r="E206" s="71"/>
      <c r="F206" s="71"/>
      <c r="G206" s="67"/>
      <c r="H206" s="68"/>
      <c r="I206" s="64"/>
      <c r="J206" s="69"/>
      <c r="K206" s="67"/>
    </row>
    <row r="207" spans="1:11" ht="15.75" customHeight="1">
      <c r="A207" s="64"/>
      <c r="B207" s="65" t="str">
        <f>IF(A207="","",VLOOKUP(A207,dados!$A$1:$B$24,2,FALSE))</f>
        <v/>
      </c>
      <c r="C207" s="48"/>
      <c r="D207" s="48"/>
      <c r="E207" s="71"/>
      <c r="F207" s="71"/>
      <c r="G207" s="67"/>
      <c r="H207" s="68"/>
      <c r="I207" s="64"/>
      <c r="J207" s="69"/>
      <c r="K207" s="67"/>
    </row>
    <row r="208" spans="1:11" ht="15.75" customHeight="1">
      <c r="A208" s="64"/>
      <c r="B208" s="65" t="str">
        <f>IF(A208="","",VLOOKUP(A208,dados!$A$1:$B$24,2,FALSE))</f>
        <v/>
      </c>
      <c r="C208" s="48"/>
      <c r="D208" s="48"/>
      <c r="E208" s="71"/>
      <c r="F208" s="71"/>
      <c r="G208" s="67"/>
      <c r="H208" s="68"/>
      <c r="I208" s="64"/>
      <c r="J208" s="69"/>
      <c r="K208" s="67"/>
    </row>
    <row r="209" spans="1:11" ht="15.75" customHeight="1">
      <c r="A209" s="64"/>
      <c r="B209" s="65" t="str">
        <f>IF(A209="","",VLOOKUP(A209,dados!$A$1:$B$24,2,FALSE))</f>
        <v/>
      </c>
      <c r="C209" s="48"/>
      <c r="D209" s="48"/>
      <c r="E209" s="71"/>
      <c r="F209" s="71"/>
      <c r="G209" s="67"/>
      <c r="H209" s="68"/>
      <c r="I209" s="64"/>
      <c r="J209" s="69"/>
      <c r="K209" s="67"/>
    </row>
    <row r="210" spans="1:11" ht="15.75" customHeight="1">
      <c r="A210" s="64"/>
      <c r="B210" s="65" t="str">
        <f>IF(A210="","",VLOOKUP(A210,dados!$A$1:$B$24,2,FALSE))</f>
        <v/>
      </c>
      <c r="C210" s="48"/>
      <c r="D210" s="48"/>
      <c r="E210" s="71"/>
      <c r="F210" s="71"/>
      <c r="G210" s="67"/>
      <c r="H210" s="68"/>
      <c r="I210" s="64"/>
      <c r="J210" s="69"/>
      <c r="K210" s="67"/>
    </row>
    <row r="211" spans="1:11" ht="15.75" customHeight="1">
      <c r="A211" s="64"/>
      <c r="B211" s="65" t="str">
        <f>IF(A211="","",VLOOKUP(A211,dados!$A$1:$B$24,2,FALSE))</f>
        <v/>
      </c>
      <c r="C211" s="48"/>
      <c r="D211" s="48"/>
      <c r="E211" s="71"/>
      <c r="F211" s="71"/>
      <c r="G211" s="67"/>
      <c r="H211" s="68"/>
      <c r="I211" s="64"/>
      <c r="J211" s="69"/>
      <c r="K211" s="67"/>
    </row>
    <row r="212" spans="1:11" ht="15.75" customHeight="1">
      <c r="A212" s="64"/>
      <c r="B212" s="65" t="str">
        <f>IF(A212="","",VLOOKUP(A212,dados!$A$1:$B$24,2,FALSE))</f>
        <v/>
      </c>
      <c r="C212" s="48"/>
      <c r="D212" s="48"/>
      <c r="E212" s="71"/>
      <c r="F212" s="71"/>
      <c r="G212" s="67"/>
      <c r="H212" s="68"/>
      <c r="I212" s="64"/>
      <c r="J212" s="69"/>
      <c r="K212" s="67"/>
    </row>
    <row r="213" spans="1:11" ht="15.75" customHeight="1">
      <c r="A213" s="64"/>
      <c r="B213" s="65" t="str">
        <f>IF(A213="","",VLOOKUP(A213,dados!$A$1:$B$24,2,FALSE))</f>
        <v/>
      </c>
      <c r="C213" s="48"/>
      <c r="D213" s="48"/>
      <c r="E213" s="71"/>
      <c r="F213" s="71"/>
      <c r="G213" s="67"/>
      <c r="H213" s="68"/>
      <c r="I213" s="64"/>
      <c r="J213" s="69"/>
      <c r="K213" s="67"/>
    </row>
    <row r="214" spans="1:11" ht="15.75" customHeight="1">
      <c r="A214" s="64"/>
      <c r="B214" s="65" t="str">
        <f>IF(A214="","",VLOOKUP(A214,dados!$A$1:$B$24,2,FALSE))</f>
        <v/>
      </c>
      <c r="C214" s="48"/>
      <c r="D214" s="48"/>
      <c r="E214" s="71"/>
      <c r="F214" s="71"/>
      <c r="G214" s="67"/>
      <c r="H214" s="68"/>
      <c r="I214" s="64"/>
      <c r="J214" s="69"/>
      <c r="K214" s="67"/>
    </row>
    <row r="215" spans="1:11" ht="15.75" customHeight="1">
      <c r="A215" s="64"/>
      <c r="B215" s="65" t="str">
        <f>IF(A215="","",VLOOKUP(A215,dados!$A$1:$B$24,2,FALSE))</f>
        <v/>
      </c>
      <c r="C215" s="48"/>
      <c r="D215" s="48"/>
      <c r="E215" s="71"/>
      <c r="F215" s="71"/>
      <c r="G215" s="67"/>
      <c r="H215" s="68"/>
      <c r="I215" s="64"/>
      <c r="J215" s="69"/>
      <c r="K215" s="67"/>
    </row>
    <row r="216" spans="1:11" ht="15.75" customHeight="1">
      <c r="A216" s="64"/>
      <c r="B216" s="65" t="str">
        <f>IF(A216="","",VLOOKUP(A216,dados!$A$1:$B$24,2,FALSE))</f>
        <v/>
      </c>
      <c r="C216" s="48"/>
      <c r="D216" s="48"/>
      <c r="E216" s="71"/>
      <c r="F216" s="71"/>
      <c r="G216" s="67"/>
      <c r="H216" s="68"/>
      <c r="I216" s="64"/>
      <c r="J216" s="69"/>
      <c r="K216" s="67"/>
    </row>
    <row r="217" spans="1:11" ht="15.75" customHeight="1">
      <c r="A217" s="64"/>
      <c r="B217" s="65" t="str">
        <f>IF(A217="","",VLOOKUP(A217,dados!$A$1:$B$24,2,FALSE))</f>
        <v/>
      </c>
      <c r="C217" s="48"/>
      <c r="D217" s="48"/>
      <c r="E217" s="71"/>
      <c r="F217" s="71"/>
      <c r="G217" s="67"/>
      <c r="H217" s="68"/>
      <c r="I217" s="64"/>
      <c r="J217" s="69"/>
      <c r="K217" s="67"/>
    </row>
    <row r="218" spans="1:11" ht="15.75" customHeight="1">
      <c r="A218" s="64"/>
      <c r="B218" s="65" t="str">
        <f>IF(A218="","",VLOOKUP(A218,dados!$A$1:$B$24,2,FALSE))</f>
        <v/>
      </c>
      <c r="C218" s="48"/>
      <c r="D218" s="48"/>
      <c r="E218" s="71"/>
      <c r="F218" s="71"/>
      <c r="G218" s="67"/>
      <c r="H218" s="68"/>
      <c r="I218" s="64"/>
      <c r="J218" s="69"/>
      <c r="K218" s="67"/>
    </row>
    <row r="219" spans="1:11" ht="15.75" customHeight="1">
      <c r="A219" s="64"/>
      <c r="B219" s="65" t="str">
        <f>IF(A219="","",VLOOKUP(A219,dados!$A$1:$B$24,2,FALSE))</f>
        <v/>
      </c>
      <c r="C219" s="48"/>
      <c r="D219" s="48"/>
      <c r="E219" s="71"/>
      <c r="F219" s="71"/>
      <c r="G219" s="67"/>
      <c r="H219" s="68"/>
      <c r="I219" s="64"/>
      <c r="J219" s="69"/>
      <c r="K219" s="67"/>
    </row>
    <row r="220" spans="1:11" ht="15.75" customHeight="1">
      <c r="A220" s="64"/>
      <c r="B220" s="65" t="str">
        <f>IF(A220="","",VLOOKUP(A220,dados!$A$1:$B$24,2,FALSE))</f>
        <v/>
      </c>
      <c r="C220" s="48"/>
      <c r="D220" s="48"/>
      <c r="E220" s="71"/>
      <c r="F220" s="71"/>
      <c r="G220" s="67"/>
      <c r="H220" s="68"/>
      <c r="I220" s="64"/>
      <c r="J220" s="69"/>
      <c r="K220" s="67"/>
    </row>
    <row r="221" spans="1:11" ht="15.75" customHeight="1">
      <c r="A221" s="64"/>
      <c r="B221" s="65" t="str">
        <f>IF(A221="","",VLOOKUP(A221,dados!$A$1:$B$24,2,FALSE))</f>
        <v/>
      </c>
      <c r="C221" s="48"/>
      <c r="D221" s="48"/>
      <c r="E221" s="71"/>
      <c r="F221" s="71"/>
      <c r="G221" s="67"/>
      <c r="H221" s="68"/>
      <c r="I221" s="64"/>
      <c r="J221" s="69"/>
      <c r="K221" s="67"/>
    </row>
    <row r="222" spans="1:11" ht="15.75" customHeight="1">
      <c r="A222" s="64"/>
      <c r="B222" s="65" t="str">
        <f>IF(A222="","",VLOOKUP(A222,dados!$A$1:$B$24,2,FALSE))</f>
        <v/>
      </c>
      <c r="C222" s="48"/>
      <c r="D222" s="48"/>
      <c r="E222" s="71"/>
      <c r="F222" s="71"/>
      <c r="G222" s="67"/>
      <c r="H222" s="68"/>
      <c r="I222" s="64"/>
      <c r="J222" s="69"/>
      <c r="K222" s="67"/>
    </row>
    <row r="223" spans="1:11" ht="15.75" customHeight="1">
      <c r="A223" s="64"/>
      <c r="B223" s="65" t="str">
        <f>IF(A223="","",VLOOKUP(A223,dados!$A$1:$B$24,2,FALSE))</f>
        <v/>
      </c>
      <c r="C223" s="48"/>
      <c r="D223" s="48"/>
      <c r="E223" s="71"/>
      <c r="F223" s="71"/>
      <c r="G223" s="67"/>
      <c r="H223" s="68"/>
      <c r="I223" s="64"/>
      <c r="J223" s="69"/>
      <c r="K223" s="67"/>
    </row>
    <row r="224" spans="1:11" ht="15.75" customHeight="1">
      <c r="A224" s="64"/>
      <c r="B224" s="65" t="str">
        <f>IF(A224="","",VLOOKUP(A224,dados!$A$1:$B$24,2,FALSE))</f>
        <v/>
      </c>
      <c r="C224" s="48"/>
      <c r="D224" s="48"/>
      <c r="E224" s="71"/>
      <c r="F224" s="71"/>
      <c r="G224" s="67"/>
      <c r="H224" s="68"/>
      <c r="I224" s="64"/>
      <c r="J224" s="69"/>
      <c r="K224" s="67"/>
    </row>
    <row r="225" spans="1:11" ht="15.75" customHeight="1">
      <c r="A225" s="64"/>
      <c r="B225" s="65" t="str">
        <f>IF(A225="","",VLOOKUP(A225,dados!$A$1:$B$24,2,FALSE))</f>
        <v/>
      </c>
      <c r="C225" s="48"/>
      <c r="D225" s="48"/>
      <c r="E225" s="71"/>
      <c r="F225" s="71"/>
      <c r="G225" s="67"/>
      <c r="H225" s="68"/>
      <c r="I225" s="64"/>
      <c r="J225" s="69"/>
      <c r="K225" s="67"/>
    </row>
    <row r="226" spans="1:11" ht="15.75" customHeight="1">
      <c r="A226" s="64"/>
      <c r="B226" s="65" t="str">
        <f>IF(A226="","",VLOOKUP(A226,dados!$A$1:$B$24,2,FALSE))</f>
        <v/>
      </c>
      <c r="C226" s="48"/>
      <c r="D226" s="48"/>
      <c r="E226" s="71"/>
      <c r="F226" s="71"/>
      <c r="G226" s="67"/>
      <c r="H226" s="68"/>
      <c r="I226" s="64"/>
      <c r="J226" s="69"/>
      <c r="K226" s="67"/>
    </row>
    <row r="227" spans="1:11" ht="15.75" customHeight="1">
      <c r="A227" s="64"/>
      <c r="B227" s="65" t="str">
        <f>IF(A227="","",VLOOKUP(A227,dados!$A$1:$B$24,2,FALSE))</f>
        <v/>
      </c>
      <c r="C227" s="48"/>
      <c r="D227" s="48"/>
      <c r="E227" s="71"/>
      <c r="F227" s="71"/>
      <c r="G227" s="67"/>
      <c r="H227" s="68"/>
      <c r="I227" s="64"/>
      <c r="J227" s="69"/>
      <c r="K227" s="67"/>
    </row>
    <row r="228" spans="1:11" ht="15.75" customHeight="1">
      <c r="A228" s="64"/>
      <c r="B228" s="65" t="str">
        <f>IF(A228="","",VLOOKUP(A228,dados!$A$1:$B$24,2,FALSE))</f>
        <v/>
      </c>
      <c r="C228" s="48"/>
      <c r="D228" s="48"/>
      <c r="E228" s="71"/>
      <c r="F228" s="71"/>
      <c r="G228" s="67"/>
      <c r="H228" s="68"/>
      <c r="I228" s="64"/>
      <c r="J228" s="69"/>
      <c r="K228" s="67"/>
    </row>
    <row r="229" spans="1:11" ht="15.75" customHeight="1">
      <c r="A229" s="64"/>
      <c r="B229" s="65" t="str">
        <f>IF(A229="","",VLOOKUP(A229,dados!$A$1:$B$24,2,FALSE))</f>
        <v/>
      </c>
      <c r="C229" s="48"/>
      <c r="D229" s="48"/>
      <c r="E229" s="71"/>
      <c r="F229" s="71"/>
      <c r="G229" s="67"/>
      <c r="H229" s="68"/>
      <c r="I229" s="64"/>
      <c r="J229" s="69"/>
      <c r="K229" s="67"/>
    </row>
    <row r="230" spans="1:11" ht="15.75" customHeight="1">
      <c r="A230" s="64"/>
      <c r="B230" s="65" t="str">
        <f>IF(A230="","",VLOOKUP(A230,dados!$A$1:$B$24,2,FALSE))</f>
        <v/>
      </c>
      <c r="C230" s="48"/>
      <c r="D230" s="48"/>
      <c r="E230" s="71"/>
      <c r="F230" s="71"/>
      <c r="G230" s="67"/>
      <c r="H230" s="68"/>
      <c r="I230" s="64"/>
      <c r="J230" s="69"/>
      <c r="K230" s="67"/>
    </row>
    <row r="231" spans="1:11" ht="15.75" customHeight="1">
      <c r="A231" s="64"/>
      <c r="B231" s="65" t="str">
        <f>IF(A231="","",VLOOKUP(A231,dados!$A$1:$B$24,2,FALSE))</f>
        <v/>
      </c>
      <c r="C231" s="48"/>
      <c r="D231" s="48"/>
      <c r="E231" s="71"/>
      <c r="F231" s="71"/>
      <c r="G231" s="67"/>
      <c r="H231" s="68"/>
      <c r="I231" s="64"/>
      <c r="J231" s="69"/>
      <c r="K231" s="67"/>
    </row>
    <row r="232" spans="1:11" ht="15.75" customHeight="1">
      <c r="A232" s="64"/>
      <c r="B232" s="65" t="str">
        <f>IF(A232="","",VLOOKUP(A232,dados!$A$1:$B$24,2,FALSE))</f>
        <v/>
      </c>
      <c r="C232" s="48"/>
      <c r="D232" s="48"/>
      <c r="E232" s="71"/>
      <c r="F232" s="71"/>
      <c r="G232" s="67"/>
      <c r="H232" s="68"/>
      <c r="I232" s="64"/>
      <c r="J232" s="69"/>
      <c r="K232" s="67"/>
    </row>
    <row r="233" spans="1:11" ht="15.75" customHeight="1">
      <c r="A233" s="64"/>
      <c r="B233" s="65" t="str">
        <f>IF(A233="","",VLOOKUP(A233,dados!$A$1:$B$24,2,FALSE))</f>
        <v/>
      </c>
      <c r="C233" s="48"/>
      <c r="D233" s="48"/>
      <c r="E233" s="71"/>
      <c r="F233" s="71"/>
      <c r="G233" s="67"/>
      <c r="H233" s="68"/>
      <c r="I233" s="64"/>
      <c r="J233" s="69"/>
      <c r="K233" s="67"/>
    </row>
    <row r="234" spans="1:11" ht="15.75" customHeight="1">
      <c r="A234" s="64"/>
      <c r="B234" s="65" t="str">
        <f>IF(A234="","",VLOOKUP(A234,dados!$A$1:$B$24,2,FALSE))</f>
        <v/>
      </c>
      <c r="C234" s="48"/>
      <c r="D234" s="48"/>
      <c r="E234" s="71"/>
      <c r="F234" s="71"/>
      <c r="G234" s="67"/>
      <c r="H234" s="68"/>
      <c r="I234" s="64"/>
      <c r="J234" s="69"/>
      <c r="K234" s="67"/>
    </row>
    <row r="235" spans="1:11" ht="15.75" customHeight="1">
      <c r="A235" s="64"/>
      <c r="B235" s="65" t="str">
        <f>IF(A235="","",VLOOKUP(A235,dados!$A$1:$B$24,2,FALSE))</f>
        <v/>
      </c>
      <c r="C235" s="48"/>
      <c r="D235" s="48"/>
      <c r="E235" s="71"/>
      <c r="F235" s="71"/>
      <c r="G235" s="67"/>
      <c r="H235" s="68"/>
      <c r="I235" s="64"/>
      <c r="J235" s="69"/>
      <c r="K235" s="67"/>
    </row>
    <row r="236" spans="1:11" ht="15.75" customHeight="1">
      <c r="A236" s="64"/>
      <c r="B236" s="65" t="str">
        <f>IF(A236="","",VLOOKUP(A236,dados!$A$1:$B$24,2,FALSE))</f>
        <v/>
      </c>
      <c r="C236" s="48"/>
      <c r="D236" s="48"/>
      <c r="E236" s="71"/>
      <c r="F236" s="71"/>
      <c r="G236" s="67"/>
      <c r="H236" s="68"/>
      <c r="I236" s="64"/>
      <c r="J236" s="69"/>
      <c r="K236" s="67"/>
    </row>
    <row r="237" spans="1:11" ht="15.75" customHeight="1">
      <c r="A237" s="64"/>
      <c r="B237" s="65" t="str">
        <f>IF(A237="","",VLOOKUP(A237,dados!$A$1:$B$24,2,FALSE))</f>
        <v/>
      </c>
      <c r="C237" s="48"/>
      <c r="D237" s="48"/>
      <c r="E237" s="71"/>
      <c r="F237" s="71"/>
      <c r="G237" s="67"/>
      <c r="H237" s="68"/>
      <c r="I237" s="64"/>
      <c r="J237" s="69"/>
      <c r="K237" s="67"/>
    </row>
    <row r="238" spans="1:11" ht="15.75" customHeight="1">
      <c r="A238" s="64"/>
      <c r="B238" s="65" t="str">
        <f>IF(A238="","",VLOOKUP(A238,dados!$A$1:$B$24,2,FALSE))</f>
        <v/>
      </c>
      <c r="C238" s="48"/>
      <c r="D238" s="48"/>
      <c r="E238" s="71"/>
      <c r="F238" s="71"/>
      <c r="G238" s="67"/>
      <c r="H238" s="68"/>
      <c r="I238" s="64"/>
      <c r="J238" s="69"/>
      <c r="K238" s="67"/>
    </row>
    <row r="239" spans="1:11" ht="15.75" customHeight="1">
      <c r="A239" s="64"/>
      <c r="B239" s="65" t="str">
        <f>IF(A239="","",VLOOKUP(A239,dados!$A$1:$B$24,2,FALSE))</f>
        <v/>
      </c>
      <c r="C239" s="48"/>
      <c r="D239" s="48"/>
      <c r="E239" s="71"/>
      <c r="F239" s="71"/>
      <c r="G239" s="67"/>
      <c r="H239" s="68"/>
      <c r="I239" s="64"/>
      <c r="J239" s="69"/>
      <c r="K239" s="67"/>
    </row>
    <row r="240" spans="1:11" ht="15.75" customHeight="1">
      <c r="A240" s="64"/>
      <c r="B240" s="65" t="str">
        <f>IF(A240="","",VLOOKUP(A240,dados!$A$1:$B$24,2,FALSE))</f>
        <v/>
      </c>
      <c r="C240" s="48"/>
      <c r="D240" s="48"/>
      <c r="E240" s="71"/>
      <c r="F240" s="71"/>
      <c r="G240" s="67"/>
      <c r="H240" s="68"/>
      <c r="I240" s="64"/>
      <c r="J240" s="69"/>
      <c r="K240" s="67"/>
    </row>
    <row r="241" spans="1:11" ht="15.75" customHeight="1">
      <c r="A241" s="64"/>
      <c r="B241" s="65" t="str">
        <f>IF(A241="","",VLOOKUP(A241,dados!$A$1:$B$24,2,FALSE))</f>
        <v/>
      </c>
      <c r="C241" s="48"/>
      <c r="D241" s="48"/>
      <c r="E241" s="71"/>
      <c r="F241" s="71"/>
      <c r="G241" s="67"/>
      <c r="H241" s="68"/>
      <c r="I241" s="64"/>
      <c r="J241" s="69"/>
      <c r="K241" s="67"/>
    </row>
    <row r="242" spans="1:11" ht="15.75" customHeight="1">
      <c r="A242" s="64"/>
      <c r="B242" s="65" t="str">
        <f>IF(A242="","",VLOOKUP(A242,dados!$A$1:$B$24,2,FALSE))</f>
        <v/>
      </c>
      <c r="C242" s="48"/>
      <c r="D242" s="48"/>
      <c r="E242" s="71"/>
      <c r="F242" s="71"/>
      <c r="G242" s="67"/>
      <c r="H242" s="68"/>
      <c r="I242" s="64"/>
      <c r="J242" s="69"/>
      <c r="K242" s="67"/>
    </row>
    <row r="243" spans="1:11" ht="15.75" customHeight="1">
      <c r="A243" s="64"/>
      <c r="B243" s="65" t="str">
        <f>IF(A243="","",VLOOKUP(A243,dados!$A$1:$B$24,2,FALSE))</f>
        <v/>
      </c>
      <c r="C243" s="48"/>
      <c r="D243" s="48"/>
      <c r="E243" s="71"/>
      <c r="F243" s="71"/>
      <c r="G243" s="67"/>
      <c r="H243" s="68"/>
      <c r="I243" s="64"/>
      <c r="J243" s="69"/>
      <c r="K243" s="67"/>
    </row>
    <row r="244" spans="1:11" ht="15.75" customHeight="1">
      <c r="A244" s="64"/>
      <c r="B244" s="65" t="str">
        <f>IF(A244="","",VLOOKUP(A244,dados!$A$1:$B$24,2,FALSE))</f>
        <v/>
      </c>
      <c r="C244" s="48"/>
      <c r="D244" s="48"/>
      <c r="E244" s="71"/>
      <c r="F244" s="71"/>
      <c r="G244" s="67"/>
      <c r="H244" s="68"/>
      <c r="I244" s="64"/>
      <c r="J244" s="69"/>
      <c r="K244" s="67"/>
    </row>
    <row r="245" spans="1:11" ht="15.75" customHeight="1">
      <c r="A245" s="64"/>
      <c r="B245" s="65" t="str">
        <f>IF(A245="","",VLOOKUP(A245,dados!$A$1:$B$24,2,FALSE))</f>
        <v/>
      </c>
      <c r="C245" s="48"/>
      <c r="D245" s="48"/>
      <c r="E245" s="71"/>
      <c r="F245" s="71"/>
      <c r="G245" s="67"/>
      <c r="H245" s="68"/>
      <c r="I245" s="64"/>
      <c r="J245" s="69"/>
      <c r="K245" s="67"/>
    </row>
    <row r="246" spans="1:11" ht="15.75" customHeight="1">
      <c r="A246" s="64"/>
      <c r="B246" s="65" t="str">
        <f>IF(A246="","",VLOOKUP(A246,dados!$A$1:$B$24,2,FALSE))</f>
        <v/>
      </c>
      <c r="C246" s="48"/>
      <c r="D246" s="48"/>
      <c r="E246" s="71"/>
      <c r="F246" s="71"/>
      <c r="G246" s="67"/>
      <c r="H246" s="68"/>
      <c r="I246" s="64"/>
      <c r="J246" s="69"/>
      <c r="K246" s="67"/>
    </row>
    <row r="247" spans="1:11" ht="15.75" customHeight="1">
      <c r="A247" s="64"/>
      <c r="B247" s="65" t="str">
        <f>IF(A247="","",VLOOKUP(A247,dados!$A$1:$B$24,2,FALSE))</f>
        <v/>
      </c>
      <c r="C247" s="48"/>
      <c r="D247" s="48"/>
      <c r="E247" s="71"/>
      <c r="F247" s="71"/>
      <c r="G247" s="67"/>
      <c r="H247" s="68"/>
      <c r="I247" s="64"/>
      <c r="J247" s="69"/>
      <c r="K247" s="67"/>
    </row>
    <row r="248" spans="1:11" ht="15.75" customHeight="1">
      <c r="A248" s="64"/>
      <c r="B248" s="65" t="str">
        <f>IF(A248="","",VLOOKUP(A248,dados!$A$1:$B$24,2,FALSE))</f>
        <v/>
      </c>
      <c r="C248" s="48"/>
      <c r="D248" s="48"/>
      <c r="E248" s="71"/>
      <c r="F248" s="71"/>
      <c r="G248" s="67"/>
      <c r="H248" s="68"/>
      <c r="I248" s="64"/>
      <c r="J248" s="69"/>
      <c r="K248" s="67"/>
    </row>
    <row r="249" spans="1:11" ht="15.75" customHeight="1">
      <c r="A249" s="64"/>
      <c r="B249" s="65" t="str">
        <f>IF(A249="","",VLOOKUP(A249,dados!$A$1:$B$24,2,FALSE))</f>
        <v/>
      </c>
      <c r="C249" s="48"/>
      <c r="D249" s="48"/>
      <c r="E249" s="71"/>
      <c r="F249" s="71"/>
      <c r="G249" s="67"/>
      <c r="H249" s="68"/>
      <c r="I249" s="64"/>
      <c r="J249" s="69"/>
      <c r="K249" s="67"/>
    </row>
    <row r="250" spans="1:11" ht="15.75" customHeight="1">
      <c r="A250" s="64"/>
      <c r="B250" s="65" t="str">
        <f>IF(A250="","",VLOOKUP(A250,dados!$A$1:$B$24,2,FALSE))</f>
        <v/>
      </c>
      <c r="C250" s="48"/>
      <c r="D250" s="48"/>
      <c r="E250" s="71"/>
      <c r="F250" s="71"/>
      <c r="G250" s="67"/>
      <c r="H250" s="68"/>
      <c r="I250" s="64"/>
      <c r="J250" s="69"/>
      <c r="K250" s="67"/>
    </row>
    <row r="251" spans="1:11" ht="15.75" customHeight="1">
      <c r="A251" s="64"/>
      <c r="B251" s="65" t="str">
        <f>IF(A251="","",VLOOKUP(A251,dados!$A$1:$B$24,2,FALSE))</f>
        <v/>
      </c>
      <c r="C251" s="48"/>
      <c r="D251" s="48"/>
      <c r="E251" s="71"/>
      <c r="F251" s="71"/>
      <c r="G251" s="67"/>
      <c r="H251" s="68"/>
      <c r="I251" s="64"/>
      <c r="J251" s="69"/>
      <c r="K251" s="67"/>
    </row>
    <row r="252" spans="1:11" ht="15.75" customHeight="1">
      <c r="A252" s="64"/>
      <c r="B252" s="65" t="str">
        <f>IF(A252="","",VLOOKUP(A252,dados!$A$1:$B$24,2,FALSE))</f>
        <v/>
      </c>
      <c r="C252" s="48"/>
      <c r="D252" s="48"/>
      <c r="E252" s="71"/>
      <c r="F252" s="71"/>
      <c r="G252" s="67"/>
      <c r="H252" s="68"/>
      <c r="I252" s="64"/>
      <c r="J252" s="69"/>
      <c r="K252" s="67"/>
    </row>
    <row r="253" spans="1:11" ht="15.75" customHeight="1">
      <c r="A253" s="64"/>
      <c r="B253" s="65" t="str">
        <f>IF(A253="","",VLOOKUP(A253,dados!$A$1:$B$24,2,FALSE))</f>
        <v/>
      </c>
      <c r="C253" s="48"/>
      <c r="D253" s="48"/>
      <c r="E253" s="71"/>
      <c r="F253" s="71"/>
      <c r="G253" s="67"/>
      <c r="H253" s="68"/>
      <c r="I253" s="64"/>
      <c r="J253" s="69"/>
      <c r="K253" s="67"/>
    </row>
    <row r="254" spans="1:11" ht="15.75" customHeight="1">
      <c r="A254" s="64"/>
      <c r="B254" s="65" t="str">
        <f>IF(A254="","",VLOOKUP(A254,dados!$A$1:$B$24,2,FALSE))</f>
        <v/>
      </c>
      <c r="C254" s="48"/>
      <c r="D254" s="48"/>
      <c r="E254" s="71"/>
      <c r="F254" s="71"/>
      <c r="G254" s="67"/>
      <c r="H254" s="68"/>
      <c r="I254" s="64"/>
      <c r="J254" s="69"/>
      <c r="K254" s="67"/>
    </row>
    <row r="255" spans="1:11" ht="15.75" customHeight="1">
      <c r="A255" s="64"/>
      <c r="B255" s="65" t="str">
        <f>IF(A255="","",VLOOKUP(A255,dados!$A$1:$B$24,2,FALSE))</f>
        <v/>
      </c>
      <c r="C255" s="48"/>
      <c r="D255" s="48"/>
      <c r="E255" s="71"/>
      <c r="F255" s="71"/>
      <c r="G255" s="67"/>
      <c r="H255" s="68"/>
      <c r="I255" s="64"/>
      <c r="J255" s="69"/>
      <c r="K255" s="67"/>
    </row>
    <row r="256" spans="1:11" ht="15.75" customHeight="1">
      <c r="A256" s="64"/>
      <c r="B256" s="65" t="str">
        <f>IF(A256="","",VLOOKUP(A256,dados!$A$1:$B$24,2,FALSE))</f>
        <v/>
      </c>
      <c r="C256" s="48"/>
      <c r="D256" s="48"/>
      <c r="E256" s="71"/>
      <c r="F256" s="71"/>
      <c r="G256" s="67"/>
      <c r="H256" s="68"/>
      <c r="I256" s="64"/>
      <c r="J256" s="69"/>
      <c r="K256" s="67"/>
    </row>
    <row r="257" spans="1:11" ht="15.75" customHeight="1">
      <c r="A257" s="64"/>
      <c r="B257" s="65" t="str">
        <f>IF(A257="","",VLOOKUP(A257,dados!$A$1:$B$24,2,FALSE))</f>
        <v/>
      </c>
      <c r="C257" s="48"/>
      <c r="D257" s="48"/>
      <c r="E257" s="71"/>
      <c r="F257" s="71"/>
      <c r="G257" s="67"/>
      <c r="H257" s="68"/>
      <c r="I257" s="64"/>
      <c r="J257" s="69"/>
      <c r="K257" s="67"/>
    </row>
    <row r="258" spans="1:11" ht="15.75" customHeight="1">
      <c r="A258" s="64"/>
      <c r="B258" s="65" t="str">
        <f>IF(A258="","",VLOOKUP(A258,dados!$A$1:$B$24,2,FALSE))</f>
        <v/>
      </c>
      <c r="C258" s="48"/>
      <c r="D258" s="48"/>
      <c r="E258" s="71"/>
      <c r="F258" s="71"/>
      <c r="G258" s="67"/>
      <c r="H258" s="68"/>
      <c r="I258" s="64"/>
      <c r="J258" s="69"/>
      <c r="K258" s="67"/>
    </row>
    <row r="259" spans="1:11" ht="15.75" customHeight="1">
      <c r="A259" s="64"/>
      <c r="B259" s="65" t="str">
        <f>IF(A259="","",VLOOKUP(A259,dados!$A$1:$B$24,2,FALSE))</f>
        <v/>
      </c>
      <c r="C259" s="48"/>
      <c r="D259" s="48"/>
      <c r="E259" s="71"/>
      <c r="F259" s="71"/>
      <c r="G259" s="67"/>
      <c r="H259" s="68"/>
      <c r="I259" s="64"/>
      <c r="J259" s="69"/>
      <c r="K259" s="67"/>
    </row>
    <row r="260" spans="1:11" ht="15.75" customHeight="1">
      <c r="A260" s="64"/>
      <c r="B260" s="65" t="str">
        <f>IF(A260="","",VLOOKUP(A260,dados!$A$1:$B$24,2,FALSE))</f>
        <v/>
      </c>
      <c r="C260" s="48"/>
      <c r="D260" s="48"/>
      <c r="E260" s="71"/>
      <c r="F260" s="71"/>
      <c r="G260" s="67"/>
      <c r="H260" s="68"/>
      <c r="I260" s="64"/>
      <c r="J260" s="69"/>
      <c r="K260" s="67"/>
    </row>
    <row r="261" spans="1:11" ht="15.75" customHeight="1">
      <c r="A261" s="64"/>
      <c r="B261" s="65" t="str">
        <f>IF(A261="","",VLOOKUP(A261,dados!$A$1:$B$24,2,FALSE))</f>
        <v/>
      </c>
      <c r="C261" s="48"/>
      <c r="D261" s="48"/>
      <c r="E261" s="71"/>
      <c r="F261" s="71"/>
      <c r="G261" s="67"/>
      <c r="H261" s="68"/>
      <c r="I261" s="64"/>
      <c r="J261" s="69"/>
      <c r="K261" s="67"/>
    </row>
    <row r="262" spans="1:11" ht="15.75" customHeight="1">
      <c r="A262" s="64"/>
      <c r="B262" s="65" t="str">
        <f>IF(A262="","",VLOOKUP(A262,dados!$A$1:$B$24,2,FALSE))</f>
        <v/>
      </c>
      <c r="C262" s="48"/>
      <c r="D262" s="48"/>
      <c r="E262" s="71"/>
      <c r="F262" s="71"/>
      <c r="G262" s="67"/>
      <c r="H262" s="68"/>
      <c r="I262" s="64"/>
      <c r="J262" s="69"/>
      <c r="K262" s="67"/>
    </row>
    <row r="263" spans="1:11" ht="15.75" customHeight="1">
      <c r="A263" s="64"/>
      <c r="B263" s="65" t="str">
        <f>IF(A263="","",VLOOKUP(A263,dados!$A$1:$B$24,2,FALSE))</f>
        <v/>
      </c>
      <c r="C263" s="48"/>
      <c r="D263" s="48"/>
      <c r="E263" s="71"/>
      <c r="F263" s="71"/>
      <c r="G263" s="67"/>
      <c r="H263" s="68"/>
      <c r="I263" s="64"/>
      <c r="J263" s="69"/>
      <c r="K263" s="67"/>
    </row>
    <row r="264" spans="1:11" ht="15.75" customHeight="1">
      <c r="A264" s="64"/>
      <c r="B264" s="65" t="str">
        <f>IF(A264="","",VLOOKUP(A264,dados!$A$1:$B$24,2,FALSE))</f>
        <v/>
      </c>
      <c r="C264" s="48"/>
      <c r="D264" s="48"/>
      <c r="E264" s="71"/>
      <c r="F264" s="71"/>
      <c r="G264" s="67"/>
      <c r="H264" s="68"/>
      <c r="I264" s="64"/>
      <c r="J264" s="69"/>
      <c r="K264" s="67"/>
    </row>
    <row r="265" spans="1:11" ht="15.75" customHeight="1">
      <c r="A265" s="64"/>
      <c r="B265" s="65" t="str">
        <f>IF(A265="","",VLOOKUP(A265,dados!$A$1:$B$24,2,FALSE))</f>
        <v/>
      </c>
      <c r="C265" s="48"/>
      <c r="D265" s="48"/>
      <c r="E265" s="71"/>
      <c r="F265" s="71"/>
      <c r="G265" s="67"/>
      <c r="H265" s="68"/>
      <c r="I265" s="64"/>
      <c r="J265" s="69"/>
      <c r="K265" s="67"/>
    </row>
    <row r="266" spans="1:11" ht="15.75" customHeight="1">
      <c r="A266" s="64"/>
      <c r="B266" s="65" t="str">
        <f>IF(A266="","",VLOOKUP(A266,dados!$A$1:$B$24,2,FALSE))</f>
        <v/>
      </c>
      <c r="C266" s="48"/>
      <c r="D266" s="48"/>
      <c r="E266" s="71"/>
      <c r="F266" s="71"/>
      <c r="G266" s="67"/>
      <c r="H266" s="68"/>
      <c r="I266" s="64"/>
      <c r="J266" s="69"/>
      <c r="K266" s="67"/>
    </row>
    <row r="267" spans="1:11" ht="15.75" customHeight="1">
      <c r="A267" s="64"/>
      <c r="B267" s="65" t="str">
        <f>IF(A267="","",VLOOKUP(A267,dados!$A$1:$B$24,2,FALSE))</f>
        <v/>
      </c>
      <c r="C267" s="48"/>
      <c r="D267" s="48"/>
      <c r="E267" s="71"/>
      <c r="F267" s="71"/>
      <c r="G267" s="67"/>
      <c r="H267" s="68"/>
      <c r="I267" s="64"/>
      <c r="J267" s="69"/>
      <c r="K267" s="67"/>
    </row>
    <row r="268" spans="1:11" ht="15.75" customHeight="1">
      <c r="A268" s="64"/>
      <c r="B268" s="65" t="str">
        <f>IF(A268="","",VLOOKUP(A268,dados!$A$1:$B$24,2,FALSE))</f>
        <v/>
      </c>
      <c r="C268" s="48"/>
      <c r="D268" s="48"/>
      <c r="E268" s="71"/>
      <c r="F268" s="71"/>
      <c r="G268" s="67"/>
      <c r="H268" s="68"/>
      <c r="I268" s="64"/>
      <c r="J268" s="69"/>
      <c r="K268" s="67"/>
    </row>
    <row r="269" spans="1:11" ht="15.75" customHeight="1">
      <c r="A269" s="64"/>
      <c r="B269" s="65" t="str">
        <f>IF(A269="","",VLOOKUP(A269,dados!$A$1:$B$24,2,FALSE))</f>
        <v/>
      </c>
      <c r="C269" s="48"/>
      <c r="D269" s="48"/>
      <c r="E269" s="71"/>
      <c r="F269" s="71"/>
      <c r="G269" s="67"/>
      <c r="H269" s="68"/>
      <c r="I269" s="64"/>
      <c r="J269" s="69"/>
      <c r="K269" s="67"/>
    </row>
    <row r="270" spans="1:11" ht="15.75" customHeight="1">
      <c r="A270" s="64"/>
      <c r="B270" s="65" t="str">
        <f>IF(A270="","",VLOOKUP(A270,dados!$A$1:$B$24,2,FALSE))</f>
        <v/>
      </c>
      <c r="C270" s="48"/>
      <c r="D270" s="48"/>
      <c r="E270" s="71"/>
      <c r="F270" s="71"/>
      <c r="G270" s="67"/>
      <c r="H270" s="68"/>
      <c r="I270" s="64"/>
      <c r="J270" s="69"/>
      <c r="K270" s="67"/>
    </row>
    <row r="271" spans="1:11" ht="15.75" customHeight="1">
      <c r="A271" s="64"/>
      <c r="B271" s="65" t="str">
        <f>IF(A271="","",VLOOKUP(A271,dados!$A$1:$B$24,2,FALSE))</f>
        <v/>
      </c>
      <c r="C271" s="48"/>
      <c r="D271" s="48"/>
      <c r="E271" s="71"/>
      <c r="F271" s="71"/>
      <c r="G271" s="67"/>
      <c r="H271" s="68"/>
      <c r="I271" s="64"/>
      <c r="J271" s="69"/>
      <c r="K271" s="67"/>
    </row>
    <row r="272" spans="1:11" ht="15.75" customHeight="1">
      <c r="A272" s="64"/>
      <c r="B272" s="65" t="str">
        <f>IF(A272="","",VLOOKUP(A272,dados!$A$1:$B$24,2,FALSE))</f>
        <v/>
      </c>
      <c r="C272" s="48"/>
      <c r="D272" s="48"/>
      <c r="E272" s="71"/>
      <c r="F272" s="71"/>
      <c r="G272" s="67"/>
      <c r="H272" s="68"/>
      <c r="I272" s="64"/>
      <c r="J272" s="69"/>
      <c r="K272" s="67"/>
    </row>
    <row r="273" spans="1:11" ht="15.75" customHeight="1">
      <c r="A273" s="64"/>
      <c r="B273" s="65" t="str">
        <f>IF(A273="","",VLOOKUP(A273,dados!$A$1:$B$24,2,FALSE))</f>
        <v/>
      </c>
      <c r="C273" s="48"/>
      <c r="D273" s="48"/>
      <c r="E273" s="71"/>
      <c r="F273" s="71"/>
      <c r="G273" s="67"/>
      <c r="H273" s="68"/>
      <c r="I273" s="64"/>
      <c r="J273" s="69"/>
      <c r="K273" s="67"/>
    </row>
    <row r="274" spans="1:11" ht="15.75" customHeight="1">
      <c r="A274" s="64"/>
      <c r="B274" s="65" t="str">
        <f>IF(A274="","",VLOOKUP(A274,dados!$A$1:$B$24,2,FALSE))</f>
        <v/>
      </c>
      <c r="C274" s="48"/>
      <c r="D274" s="48"/>
      <c r="E274" s="71"/>
      <c r="F274" s="71"/>
      <c r="G274" s="67"/>
      <c r="H274" s="68"/>
      <c r="I274" s="64"/>
      <c r="J274" s="69"/>
      <c r="K274" s="67"/>
    </row>
    <row r="275" spans="1:11" ht="15.75" customHeight="1">
      <c r="A275" s="64"/>
      <c r="B275" s="65" t="str">
        <f>IF(A275="","",VLOOKUP(A275,dados!$A$1:$B$24,2,FALSE))</f>
        <v/>
      </c>
      <c r="C275" s="48"/>
      <c r="D275" s="48"/>
      <c r="E275" s="71"/>
      <c r="F275" s="71"/>
      <c r="G275" s="67"/>
      <c r="H275" s="68"/>
      <c r="I275" s="64"/>
      <c r="J275" s="69"/>
      <c r="K275" s="67"/>
    </row>
    <row r="276" spans="1:11" ht="15.75" customHeight="1">
      <c r="A276" s="64"/>
      <c r="B276" s="65" t="str">
        <f>IF(A276="","",VLOOKUP(A276,dados!$A$1:$B$24,2,FALSE))</f>
        <v/>
      </c>
      <c r="C276" s="48"/>
      <c r="D276" s="48"/>
      <c r="E276" s="71"/>
      <c r="F276" s="71"/>
      <c r="G276" s="67"/>
      <c r="H276" s="68"/>
      <c r="I276" s="64"/>
      <c r="J276" s="69"/>
      <c r="K276" s="67"/>
    </row>
    <row r="277" spans="1:11" ht="15.75" customHeight="1">
      <c r="A277" s="64"/>
      <c r="B277" s="65" t="str">
        <f>IF(A277="","",VLOOKUP(A277,dados!$A$1:$B$24,2,FALSE))</f>
        <v/>
      </c>
      <c r="C277" s="48"/>
      <c r="D277" s="48"/>
      <c r="E277" s="71"/>
      <c r="F277" s="71"/>
      <c r="G277" s="67"/>
      <c r="H277" s="68"/>
      <c r="I277" s="64"/>
      <c r="J277" s="69"/>
      <c r="K277" s="67"/>
    </row>
    <row r="278" spans="1:11" ht="15.75" customHeight="1">
      <c r="A278" s="64"/>
      <c r="B278" s="65" t="str">
        <f>IF(A278="","",VLOOKUP(A278,dados!$A$1:$B$24,2,FALSE))</f>
        <v/>
      </c>
      <c r="C278" s="48"/>
      <c r="D278" s="48"/>
      <c r="E278" s="71"/>
      <c r="F278" s="71"/>
      <c r="G278" s="67"/>
      <c r="H278" s="68"/>
      <c r="I278" s="64"/>
      <c r="J278" s="69"/>
      <c r="K278" s="67"/>
    </row>
    <row r="279" spans="1:11" ht="15.75" customHeight="1">
      <c r="A279" s="64"/>
      <c r="B279" s="65" t="str">
        <f>IF(A279="","",VLOOKUP(A279,dados!$A$1:$B$24,2,FALSE))</f>
        <v/>
      </c>
      <c r="C279" s="48"/>
      <c r="D279" s="48"/>
      <c r="E279" s="71"/>
      <c r="F279" s="71"/>
      <c r="G279" s="67"/>
      <c r="H279" s="68"/>
      <c r="I279" s="64"/>
      <c r="J279" s="69"/>
      <c r="K279" s="67"/>
    </row>
    <row r="280" spans="1:11" ht="15.75" customHeight="1">
      <c r="A280" s="64"/>
      <c r="B280" s="65" t="str">
        <f>IF(A280="","",VLOOKUP(A280,dados!$A$1:$B$24,2,FALSE))</f>
        <v/>
      </c>
      <c r="C280" s="48"/>
      <c r="D280" s="48"/>
      <c r="E280" s="71"/>
      <c r="F280" s="71"/>
      <c r="G280" s="67"/>
      <c r="H280" s="68"/>
      <c r="I280" s="64"/>
      <c r="J280" s="69"/>
      <c r="K280" s="67"/>
    </row>
    <row r="281" spans="1:11" ht="15.75" customHeight="1">
      <c r="A281" s="64"/>
      <c r="B281" s="65" t="str">
        <f>IF(A281="","",VLOOKUP(A281,dados!$A$1:$B$24,2,FALSE))</f>
        <v/>
      </c>
      <c r="C281" s="48"/>
      <c r="D281" s="48"/>
      <c r="E281" s="71"/>
      <c r="F281" s="71"/>
      <c r="G281" s="67"/>
      <c r="H281" s="68"/>
      <c r="I281" s="64"/>
      <c r="J281" s="69"/>
      <c r="K281" s="67"/>
    </row>
    <row r="282" spans="1:11" ht="15.75" customHeight="1">
      <c r="A282" s="64"/>
      <c r="B282" s="65" t="str">
        <f>IF(A282="","",VLOOKUP(A282,dados!$A$1:$B$24,2,FALSE))</f>
        <v/>
      </c>
      <c r="C282" s="48"/>
      <c r="D282" s="48"/>
      <c r="E282" s="71"/>
      <c r="F282" s="71"/>
      <c r="G282" s="67"/>
      <c r="H282" s="68"/>
      <c r="I282" s="64"/>
      <c r="J282" s="69"/>
      <c r="K282" s="67"/>
    </row>
    <row r="283" spans="1:11" ht="15.75" customHeight="1">
      <c r="A283" s="64"/>
      <c r="B283" s="65" t="str">
        <f>IF(A283="","",VLOOKUP(A283,dados!$A$1:$B$24,2,FALSE))</f>
        <v/>
      </c>
      <c r="C283" s="48"/>
      <c r="D283" s="48"/>
      <c r="E283" s="71"/>
      <c r="F283" s="71"/>
      <c r="G283" s="67"/>
      <c r="H283" s="68"/>
      <c r="I283" s="64"/>
      <c r="J283" s="69"/>
      <c r="K283" s="67"/>
    </row>
    <row r="284" spans="1:11" ht="15.75" customHeight="1">
      <c r="A284" s="64"/>
      <c r="B284" s="65" t="str">
        <f>IF(A284="","",VLOOKUP(A284,dados!$A$1:$B$24,2,FALSE))</f>
        <v/>
      </c>
      <c r="C284" s="48"/>
      <c r="D284" s="48"/>
      <c r="E284" s="71"/>
      <c r="F284" s="71"/>
      <c r="G284" s="67"/>
      <c r="H284" s="68"/>
      <c r="I284" s="64"/>
      <c r="J284" s="69"/>
      <c r="K284" s="67"/>
    </row>
    <row r="285" spans="1:11" ht="15.75" customHeight="1">
      <c r="A285" s="64"/>
      <c r="B285" s="65" t="str">
        <f>IF(A285="","",VLOOKUP(A285,dados!$A$1:$B$24,2,FALSE))</f>
        <v/>
      </c>
      <c r="C285" s="48"/>
      <c r="D285" s="48"/>
      <c r="E285" s="71"/>
      <c r="F285" s="71"/>
      <c r="G285" s="67"/>
      <c r="H285" s="68"/>
      <c r="I285" s="64"/>
      <c r="J285" s="69"/>
      <c r="K285" s="67"/>
    </row>
    <row r="286" spans="1:11" ht="15.75" customHeight="1">
      <c r="A286" s="64"/>
      <c r="B286" s="65" t="str">
        <f>IF(A286="","",VLOOKUP(A286,dados!$A$1:$B$24,2,FALSE))</f>
        <v/>
      </c>
      <c r="C286" s="48"/>
      <c r="D286" s="48"/>
      <c r="E286" s="71"/>
      <c r="F286" s="71"/>
      <c r="G286" s="67"/>
      <c r="H286" s="68"/>
      <c r="I286" s="64"/>
      <c r="J286" s="69"/>
      <c r="K286" s="67"/>
    </row>
    <row r="287" spans="1:11" ht="15.75" customHeight="1">
      <c r="A287" s="64"/>
      <c r="B287" s="65" t="str">
        <f>IF(A287="","",VLOOKUP(A287,dados!$A$1:$B$24,2,FALSE))</f>
        <v/>
      </c>
      <c r="C287" s="48"/>
      <c r="D287" s="48"/>
      <c r="E287" s="71"/>
      <c r="F287" s="71"/>
      <c r="G287" s="67"/>
      <c r="H287" s="68"/>
      <c r="I287" s="64"/>
      <c r="J287" s="69"/>
      <c r="K287" s="67"/>
    </row>
    <row r="288" spans="1:11" ht="15.75" customHeight="1">
      <c r="A288" s="64"/>
      <c r="B288" s="65" t="str">
        <f>IF(A288="","",VLOOKUP(A288,dados!$A$1:$B$24,2,FALSE))</f>
        <v/>
      </c>
      <c r="C288" s="48"/>
      <c r="D288" s="48"/>
      <c r="E288" s="71"/>
      <c r="F288" s="71"/>
      <c r="G288" s="67"/>
      <c r="H288" s="68"/>
      <c r="I288" s="64"/>
      <c r="J288" s="69"/>
      <c r="K288" s="67"/>
    </row>
    <row r="289" spans="1:11" ht="15.75" customHeight="1">
      <c r="A289" s="64"/>
      <c r="B289" s="65" t="str">
        <f>IF(A289="","",VLOOKUP(A289,dados!$A$1:$B$24,2,FALSE))</f>
        <v/>
      </c>
      <c r="C289" s="48"/>
      <c r="D289" s="48"/>
      <c r="E289" s="71"/>
      <c r="F289" s="71"/>
      <c r="G289" s="67"/>
      <c r="H289" s="68"/>
      <c r="I289" s="64"/>
      <c r="J289" s="69"/>
      <c r="K289" s="67"/>
    </row>
    <row r="290" spans="1:11" ht="15.75" customHeight="1">
      <c r="A290" s="64"/>
      <c r="B290" s="65" t="str">
        <f>IF(A290="","",VLOOKUP(A290,dados!$A$1:$B$24,2,FALSE))</f>
        <v/>
      </c>
      <c r="C290" s="48"/>
      <c r="D290" s="48"/>
      <c r="E290" s="71"/>
      <c r="F290" s="71"/>
      <c r="G290" s="67"/>
      <c r="H290" s="68"/>
      <c r="I290" s="64"/>
      <c r="J290" s="69"/>
      <c r="K290" s="67"/>
    </row>
    <row r="291" spans="1:11" ht="15.75" customHeight="1">
      <c r="A291" s="64"/>
      <c r="B291" s="65" t="str">
        <f>IF(A291="","",VLOOKUP(A291,dados!$A$1:$B$24,2,FALSE))</f>
        <v/>
      </c>
      <c r="C291" s="48"/>
      <c r="D291" s="48"/>
      <c r="E291" s="71"/>
      <c r="F291" s="71"/>
      <c r="G291" s="67"/>
      <c r="H291" s="68"/>
      <c r="I291" s="64"/>
      <c r="J291" s="69"/>
      <c r="K291" s="67"/>
    </row>
    <row r="292" spans="1:11" ht="15.75" customHeight="1">
      <c r="A292" s="64"/>
      <c r="B292" s="65" t="str">
        <f>IF(A292="","",VLOOKUP(A292,dados!$A$1:$B$24,2,FALSE))</f>
        <v/>
      </c>
      <c r="C292" s="48"/>
      <c r="D292" s="48"/>
      <c r="E292" s="71"/>
      <c r="F292" s="71"/>
      <c r="G292" s="67"/>
      <c r="H292" s="68"/>
      <c r="I292" s="64"/>
      <c r="J292" s="69"/>
      <c r="K292" s="67"/>
    </row>
    <row r="293" spans="1:11" ht="15.75" customHeight="1">
      <c r="A293" s="64"/>
      <c r="B293" s="65" t="str">
        <f>IF(A293="","",VLOOKUP(A293,dados!$A$1:$B$24,2,FALSE))</f>
        <v/>
      </c>
      <c r="C293" s="48"/>
      <c r="D293" s="48"/>
      <c r="E293" s="71"/>
      <c r="F293" s="71"/>
      <c r="G293" s="67"/>
      <c r="H293" s="68"/>
      <c r="I293" s="64"/>
      <c r="J293" s="69"/>
      <c r="K293" s="67"/>
    </row>
    <row r="294" spans="1:11" ht="15.75" customHeight="1">
      <c r="A294" s="64"/>
      <c r="B294" s="65" t="str">
        <f>IF(A294="","",VLOOKUP(A294,dados!$A$1:$B$24,2,FALSE))</f>
        <v/>
      </c>
      <c r="C294" s="48"/>
      <c r="D294" s="48"/>
      <c r="E294" s="71"/>
      <c r="F294" s="71"/>
      <c r="G294" s="67"/>
      <c r="H294" s="68"/>
      <c r="I294" s="64"/>
      <c r="J294" s="69"/>
      <c r="K294" s="67"/>
    </row>
    <row r="295" spans="1:11" ht="15.75" customHeight="1">
      <c r="A295" s="64"/>
      <c r="B295" s="65" t="str">
        <f>IF(A295="","",VLOOKUP(A295,dados!$A$1:$B$24,2,FALSE))</f>
        <v/>
      </c>
      <c r="C295" s="48"/>
      <c r="D295" s="48"/>
      <c r="E295" s="71"/>
      <c r="F295" s="71"/>
      <c r="G295" s="67"/>
      <c r="H295" s="68"/>
      <c r="I295" s="64"/>
      <c r="J295" s="69"/>
      <c r="K295" s="67"/>
    </row>
    <row r="296" spans="1:11" ht="15.75" customHeight="1">
      <c r="A296" s="64"/>
      <c r="B296" s="65" t="str">
        <f>IF(A296="","",VLOOKUP(A296,dados!$A$1:$B$24,2,FALSE))</f>
        <v/>
      </c>
      <c r="C296" s="48"/>
      <c r="D296" s="48"/>
      <c r="E296" s="71"/>
      <c r="F296" s="71"/>
      <c r="G296" s="67"/>
      <c r="H296" s="68"/>
      <c r="I296" s="64"/>
      <c r="J296" s="69"/>
      <c r="K296" s="67"/>
    </row>
    <row r="297" spans="1:11" ht="15.75" customHeight="1">
      <c r="A297" s="64"/>
      <c r="B297" s="65" t="str">
        <f>IF(A297="","",VLOOKUP(A297,dados!$A$1:$B$24,2,FALSE))</f>
        <v/>
      </c>
      <c r="C297" s="48"/>
      <c r="D297" s="48"/>
      <c r="E297" s="71"/>
      <c r="F297" s="71"/>
      <c r="G297" s="67"/>
      <c r="H297" s="68"/>
      <c r="I297" s="64"/>
      <c r="J297" s="69"/>
      <c r="K297" s="67"/>
    </row>
    <row r="298" spans="1:11" ht="15.75" customHeight="1">
      <c r="A298" s="64"/>
      <c r="B298" s="65" t="str">
        <f>IF(A298="","",VLOOKUP(A298,dados!$A$1:$B$24,2,FALSE))</f>
        <v/>
      </c>
      <c r="C298" s="48"/>
      <c r="D298" s="48"/>
      <c r="E298" s="71"/>
      <c r="F298" s="71"/>
      <c r="G298" s="67"/>
      <c r="H298" s="68"/>
      <c r="I298" s="64"/>
      <c r="J298" s="69"/>
      <c r="K298" s="67"/>
    </row>
    <row r="299" spans="1:11" ht="15.75" customHeight="1">
      <c r="A299" s="64"/>
      <c r="B299" s="65" t="str">
        <f>IF(A299="","",VLOOKUP(A299,dados!$A$1:$B$24,2,FALSE))</f>
        <v/>
      </c>
      <c r="C299" s="48"/>
      <c r="D299" s="48"/>
      <c r="E299" s="71"/>
      <c r="F299" s="71"/>
      <c r="G299" s="67"/>
      <c r="H299" s="68"/>
      <c r="I299" s="64"/>
      <c r="J299" s="69"/>
      <c r="K299" s="67"/>
    </row>
    <row r="300" spans="1:11" ht="15.75" customHeight="1">
      <c r="A300" s="64"/>
      <c r="B300" s="65" t="str">
        <f>IF(A300="","",VLOOKUP(A300,dados!$A$1:$B$24,2,FALSE))</f>
        <v/>
      </c>
      <c r="C300" s="48"/>
      <c r="D300" s="48"/>
      <c r="E300" s="71"/>
      <c r="F300" s="71"/>
      <c r="G300" s="67"/>
      <c r="H300" s="68"/>
      <c r="I300" s="64"/>
      <c r="J300" s="69"/>
      <c r="K300" s="67"/>
    </row>
    <row r="301" spans="1:11" ht="15.75" customHeight="1">
      <c r="A301" s="64"/>
      <c r="B301" s="65" t="str">
        <f>IF(A301="","",VLOOKUP(A301,dados!$A$1:$B$24,2,FALSE))</f>
        <v/>
      </c>
      <c r="C301" s="48"/>
      <c r="D301" s="48"/>
      <c r="E301" s="71"/>
      <c r="F301" s="71"/>
      <c r="G301" s="67"/>
      <c r="H301" s="68"/>
      <c r="I301" s="64"/>
      <c r="J301" s="69"/>
      <c r="K301" s="67"/>
    </row>
    <row r="302" spans="1:11" ht="15.75" customHeight="1">
      <c r="A302" s="64"/>
      <c r="B302" s="65" t="str">
        <f>IF(A302="","",VLOOKUP(A302,dados!$A$1:$B$24,2,FALSE))</f>
        <v/>
      </c>
      <c r="C302" s="48"/>
      <c r="D302" s="48"/>
      <c r="E302" s="71"/>
      <c r="F302" s="71"/>
      <c r="G302" s="67"/>
      <c r="H302" s="68"/>
      <c r="I302" s="64"/>
      <c r="J302" s="69"/>
      <c r="K302" s="67"/>
    </row>
    <row r="303" spans="1:11" ht="15.75" customHeight="1">
      <c r="A303" s="64"/>
      <c r="B303" s="65" t="str">
        <f>IF(A303="","",VLOOKUP(A303,dados!$A$1:$B$24,2,FALSE))</f>
        <v/>
      </c>
      <c r="C303" s="48"/>
      <c r="D303" s="48"/>
      <c r="E303" s="71"/>
      <c r="F303" s="71"/>
      <c r="G303" s="67"/>
      <c r="H303" s="68"/>
      <c r="I303" s="64"/>
      <c r="J303" s="69"/>
      <c r="K303" s="67"/>
    </row>
    <row r="304" spans="1:11" ht="15.75" customHeight="1">
      <c r="A304" s="64"/>
      <c r="B304" s="65" t="str">
        <f>IF(A304="","",VLOOKUP(A304,dados!$A$1:$B$24,2,FALSE))</f>
        <v/>
      </c>
      <c r="C304" s="48"/>
      <c r="D304" s="48"/>
      <c r="E304" s="71"/>
      <c r="F304" s="71"/>
      <c r="G304" s="67"/>
      <c r="H304" s="68"/>
      <c r="I304" s="64"/>
      <c r="J304" s="69"/>
      <c r="K304" s="67"/>
    </row>
    <row r="305" spans="1:11" ht="15.75" customHeight="1">
      <c r="A305" s="64"/>
      <c r="B305" s="65" t="str">
        <f>IF(A305="","",VLOOKUP(A305,dados!$A$1:$B$24,2,FALSE))</f>
        <v/>
      </c>
      <c r="C305" s="48"/>
      <c r="D305" s="48"/>
      <c r="E305" s="71"/>
      <c r="F305" s="71"/>
      <c r="G305" s="67"/>
      <c r="H305" s="68"/>
      <c r="I305" s="64"/>
      <c r="J305" s="69"/>
      <c r="K305" s="67"/>
    </row>
    <row r="306" spans="1:11" ht="15.75" customHeight="1">
      <c r="A306" s="64"/>
      <c r="B306" s="65" t="str">
        <f>IF(A306="","",VLOOKUP(A306,dados!$A$1:$B$24,2,FALSE))</f>
        <v/>
      </c>
      <c r="C306" s="48"/>
      <c r="D306" s="48"/>
      <c r="E306" s="71"/>
      <c r="F306" s="71"/>
      <c r="G306" s="67"/>
      <c r="H306" s="68"/>
      <c r="I306" s="64"/>
      <c r="J306" s="69"/>
      <c r="K306" s="67"/>
    </row>
    <row r="307" spans="1:11" ht="15.75" customHeight="1">
      <c r="A307" s="64"/>
      <c r="B307" s="65" t="str">
        <f>IF(A307="","",VLOOKUP(A307,dados!$A$1:$B$24,2,FALSE))</f>
        <v/>
      </c>
      <c r="C307" s="48"/>
      <c r="D307" s="48"/>
      <c r="E307" s="71"/>
      <c r="F307" s="71"/>
      <c r="G307" s="67"/>
      <c r="H307" s="68"/>
      <c r="I307" s="64"/>
      <c r="J307" s="69"/>
      <c r="K307" s="67"/>
    </row>
    <row r="308" spans="1:11" ht="15.75" customHeight="1">
      <c r="A308" s="64"/>
      <c r="B308" s="65" t="str">
        <f>IF(A308="","",VLOOKUP(A308,dados!$A$1:$B$24,2,FALSE))</f>
        <v/>
      </c>
      <c r="C308" s="48"/>
      <c r="D308" s="48"/>
      <c r="E308" s="71"/>
      <c r="F308" s="71"/>
      <c r="G308" s="67"/>
      <c r="H308" s="68"/>
      <c r="I308" s="64"/>
      <c r="J308" s="69"/>
      <c r="K308" s="67"/>
    </row>
    <row r="309" spans="1:11" ht="15.75" customHeight="1">
      <c r="A309" s="64"/>
      <c r="B309" s="65" t="str">
        <f>IF(A309="","",VLOOKUP(A309,dados!$A$1:$B$24,2,FALSE))</f>
        <v/>
      </c>
      <c r="C309" s="48"/>
      <c r="D309" s="48"/>
      <c r="E309" s="71"/>
      <c r="F309" s="71"/>
      <c r="G309" s="67"/>
      <c r="H309" s="68"/>
      <c r="I309" s="64"/>
      <c r="J309" s="69"/>
      <c r="K309" s="67"/>
    </row>
    <row r="310" spans="1:11" ht="15.75" customHeight="1">
      <c r="A310" s="64"/>
      <c r="B310" s="65" t="str">
        <f>IF(A310="","",VLOOKUP(A310,dados!$A$1:$B$24,2,FALSE))</f>
        <v/>
      </c>
      <c r="C310" s="48"/>
      <c r="D310" s="48"/>
      <c r="E310" s="71"/>
      <c r="F310" s="71"/>
      <c r="G310" s="67"/>
      <c r="H310" s="68"/>
      <c r="I310" s="64"/>
      <c r="J310" s="69"/>
      <c r="K310" s="67"/>
    </row>
    <row r="311" spans="1:11" ht="15.75" customHeight="1">
      <c r="A311" s="64"/>
      <c r="B311" s="65" t="str">
        <f>IF(A311="","",VLOOKUP(A311,dados!$A$1:$B$24,2,FALSE))</f>
        <v/>
      </c>
      <c r="C311" s="48"/>
      <c r="D311" s="48"/>
      <c r="E311" s="71"/>
      <c r="F311" s="71"/>
      <c r="G311" s="67"/>
      <c r="H311" s="68"/>
      <c r="I311" s="64"/>
      <c r="J311" s="69"/>
      <c r="K311" s="67"/>
    </row>
    <row r="312" spans="1:11" ht="15.75" customHeight="1">
      <c r="A312" s="64"/>
      <c r="B312" s="65" t="str">
        <f>IF(A312="","",VLOOKUP(A312,dados!$A$1:$B$24,2,FALSE))</f>
        <v/>
      </c>
      <c r="C312" s="48"/>
      <c r="D312" s="48"/>
      <c r="E312" s="71"/>
      <c r="F312" s="71"/>
      <c r="G312" s="67"/>
      <c r="H312" s="68"/>
      <c r="I312" s="64"/>
      <c r="J312" s="69"/>
      <c r="K312" s="67"/>
    </row>
    <row r="313" spans="1:11" ht="15.75" customHeight="1">
      <c r="A313" s="64"/>
      <c r="B313" s="65" t="str">
        <f>IF(A313="","",VLOOKUP(A313,dados!$A$1:$B$24,2,FALSE))</f>
        <v/>
      </c>
      <c r="C313" s="48"/>
      <c r="D313" s="48"/>
      <c r="E313" s="71"/>
      <c r="F313" s="71"/>
      <c r="G313" s="67"/>
      <c r="H313" s="68"/>
      <c r="I313" s="64"/>
      <c r="J313" s="69"/>
      <c r="K313" s="67"/>
    </row>
    <row r="314" spans="1:11" ht="15.75" customHeight="1">
      <c r="A314" s="64"/>
      <c r="B314" s="65" t="str">
        <f>IF(A314="","",VLOOKUP(A314,dados!$A$1:$B$24,2,FALSE))</f>
        <v/>
      </c>
      <c r="C314" s="48"/>
      <c r="D314" s="48"/>
      <c r="E314" s="71"/>
      <c r="F314" s="71"/>
      <c r="G314" s="67"/>
      <c r="H314" s="68"/>
      <c r="I314" s="64"/>
      <c r="J314" s="69"/>
      <c r="K314" s="67"/>
    </row>
    <row r="315" spans="1:11" ht="15.75" customHeight="1">
      <c r="A315" s="64"/>
      <c r="B315" s="65" t="str">
        <f>IF(A315="","",VLOOKUP(A315,dados!$A$1:$B$24,2,FALSE))</f>
        <v/>
      </c>
      <c r="C315" s="48"/>
      <c r="D315" s="48"/>
      <c r="E315" s="71"/>
      <c r="F315" s="71"/>
      <c r="G315" s="67"/>
      <c r="H315" s="68"/>
      <c r="I315" s="64"/>
      <c r="J315" s="69"/>
      <c r="K315" s="67"/>
    </row>
    <row r="316" spans="1:11" ht="15.75" customHeight="1">
      <c r="A316" s="64"/>
      <c r="B316" s="65" t="str">
        <f>IF(A316="","",VLOOKUP(A316,dados!$A$1:$B$24,2,FALSE))</f>
        <v/>
      </c>
      <c r="C316" s="48"/>
      <c r="D316" s="48"/>
      <c r="E316" s="71"/>
      <c r="F316" s="71"/>
      <c r="G316" s="67"/>
      <c r="H316" s="68"/>
      <c r="I316" s="64"/>
      <c r="J316" s="69"/>
      <c r="K316" s="67"/>
    </row>
    <row r="317" spans="1:11" ht="15.75" customHeight="1">
      <c r="A317" s="64"/>
      <c r="B317" s="65" t="str">
        <f>IF(A317="","",VLOOKUP(A317,dados!$A$1:$B$24,2,FALSE))</f>
        <v/>
      </c>
      <c r="C317" s="48"/>
      <c r="D317" s="48"/>
      <c r="E317" s="71"/>
      <c r="F317" s="71"/>
      <c r="G317" s="67"/>
      <c r="H317" s="68"/>
      <c r="I317" s="64"/>
      <c r="J317" s="69"/>
      <c r="K317" s="67"/>
    </row>
    <row r="318" spans="1:11" ht="15.75" customHeight="1">
      <c r="A318" s="64"/>
      <c r="B318" s="65" t="str">
        <f>IF(A318="","",VLOOKUP(A318,dados!$A$1:$B$24,2,FALSE))</f>
        <v/>
      </c>
      <c r="C318" s="48"/>
      <c r="D318" s="48"/>
      <c r="E318" s="71"/>
      <c r="F318" s="71"/>
      <c r="G318" s="67"/>
      <c r="H318" s="68"/>
      <c r="I318" s="64"/>
      <c r="J318" s="69"/>
      <c r="K318" s="67"/>
    </row>
    <row r="319" spans="1:11" ht="15.75" customHeight="1">
      <c r="A319" s="64"/>
      <c r="B319" s="65" t="str">
        <f>IF(A319="","",VLOOKUP(A319,dados!$A$1:$B$24,2,FALSE))</f>
        <v/>
      </c>
      <c r="C319" s="48"/>
      <c r="D319" s="48"/>
      <c r="E319" s="71"/>
      <c r="F319" s="71"/>
      <c r="G319" s="67"/>
      <c r="H319" s="68"/>
      <c r="I319" s="64"/>
      <c r="J319" s="69"/>
      <c r="K319" s="67"/>
    </row>
    <row r="320" spans="1:11" ht="15.75" customHeight="1">
      <c r="A320" s="64"/>
      <c r="B320" s="65" t="str">
        <f>IF(A320="","",VLOOKUP(A320,dados!$A$1:$B$24,2,FALSE))</f>
        <v/>
      </c>
      <c r="C320" s="48"/>
      <c r="D320" s="48"/>
      <c r="E320" s="71"/>
      <c r="F320" s="71"/>
      <c r="G320" s="67"/>
      <c r="H320" s="68"/>
      <c r="I320" s="64"/>
      <c r="J320" s="69"/>
      <c r="K320" s="67"/>
    </row>
    <row r="321" spans="1:11" ht="15.75" customHeight="1">
      <c r="A321" s="64"/>
      <c r="B321" s="65" t="str">
        <f>IF(A321="","",VLOOKUP(A321,dados!$A$1:$B$24,2,FALSE))</f>
        <v/>
      </c>
      <c r="C321" s="48"/>
      <c r="D321" s="48"/>
      <c r="E321" s="71"/>
      <c r="F321" s="71"/>
      <c r="G321" s="67"/>
      <c r="H321" s="68"/>
      <c r="I321" s="64"/>
      <c r="J321" s="69"/>
      <c r="K321" s="67"/>
    </row>
    <row r="322" spans="1:11" ht="15.75" customHeight="1">
      <c r="A322" s="64"/>
      <c r="B322" s="65" t="str">
        <f>IF(A322="","",VLOOKUP(A322,dados!$A$1:$B$24,2,FALSE))</f>
        <v/>
      </c>
      <c r="C322" s="48"/>
      <c r="D322" s="48"/>
      <c r="E322" s="71"/>
      <c r="F322" s="71"/>
      <c r="G322" s="67"/>
      <c r="H322" s="68"/>
      <c r="I322" s="64"/>
      <c r="J322" s="69"/>
      <c r="K322" s="67"/>
    </row>
    <row r="323" spans="1:11" ht="15.75" customHeight="1">
      <c r="A323" s="64"/>
      <c r="B323" s="65" t="str">
        <f>IF(A323="","",VLOOKUP(A323,dados!$A$1:$B$24,2,FALSE))</f>
        <v/>
      </c>
      <c r="C323" s="48"/>
      <c r="D323" s="48"/>
      <c r="E323" s="71"/>
      <c r="F323" s="71"/>
      <c r="G323" s="67"/>
      <c r="H323" s="68"/>
      <c r="I323" s="64"/>
      <c r="J323" s="69"/>
      <c r="K323" s="67"/>
    </row>
    <row r="324" spans="1:11" ht="15.75" customHeight="1">
      <c r="A324" s="64"/>
      <c r="B324" s="65" t="str">
        <f>IF(A324="","",VLOOKUP(A324,dados!$A$1:$B$24,2,FALSE))</f>
        <v/>
      </c>
      <c r="C324" s="48"/>
      <c r="D324" s="48"/>
      <c r="E324" s="71"/>
      <c r="F324" s="71"/>
      <c r="G324" s="67"/>
      <c r="H324" s="68"/>
      <c r="I324" s="64"/>
      <c r="J324" s="69"/>
      <c r="K324" s="67"/>
    </row>
    <row r="325" spans="1:11" ht="15.75" customHeight="1">
      <c r="A325" s="64"/>
      <c r="B325" s="65" t="str">
        <f>IF(A325="","",VLOOKUP(A325,dados!$A$1:$B$24,2,FALSE))</f>
        <v/>
      </c>
      <c r="C325" s="48"/>
      <c r="D325" s="48"/>
      <c r="E325" s="71"/>
      <c r="F325" s="71"/>
      <c r="G325" s="67"/>
      <c r="H325" s="68"/>
      <c r="I325" s="64"/>
      <c r="J325" s="69"/>
      <c r="K325" s="67"/>
    </row>
    <row r="326" spans="1:11" ht="15.75" customHeight="1">
      <c r="A326" s="64"/>
      <c r="B326" s="65" t="str">
        <f>IF(A326="","",VLOOKUP(A326,dados!$A$1:$B$24,2,FALSE))</f>
        <v/>
      </c>
      <c r="C326" s="48"/>
      <c r="D326" s="48"/>
      <c r="E326" s="71"/>
      <c r="F326" s="71"/>
      <c r="G326" s="67"/>
      <c r="H326" s="68"/>
      <c r="I326" s="64"/>
      <c r="J326" s="69"/>
      <c r="K326" s="67"/>
    </row>
    <row r="327" spans="1:11" ht="15.75" customHeight="1">
      <c r="A327" s="64"/>
      <c r="B327" s="65" t="str">
        <f>IF(A327="","",VLOOKUP(A327,dados!$A$1:$B$24,2,FALSE))</f>
        <v/>
      </c>
      <c r="C327" s="48"/>
      <c r="D327" s="48"/>
      <c r="E327" s="71"/>
      <c r="F327" s="71"/>
      <c r="G327" s="67"/>
      <c r="H327" s="68"/>
      <c r="I327" s="64"/>
      <c r="J327" s="69"/>
      <c r="K327" s="67"/>
    </row>
    <row r="328" spans="1:11" ht="15.75" customHeight="1">
      <c r="A328" s="64"/>
      <c r="B328" s="65" t="str">
        <f>IF(A328="","",VLOOKUP(A328,dados!$A$1:$B$24,2,FALSE))</f>
        <v/>
      </c>
      <c r="C328" s="48"/>
      <c r="D328" s="48"/>
      <c r="E328" s="71"/>
      <c r="F328" s="71"/>
      <c r="G328" s="67"/>
      <c r="H328" s="68"/>
      <c r="I328" s="64"/>
      <c r="J328" s="69"/>
      <c r="K328" s="67"/>
    </row>
    <row r="329" spans="1:11" ht="15.75" customHeight="1">
      <c r="A329" s="64"/>
      <c r="B329" s="65" t="str">
        <f>IF(A329="","",VLOOKUP(A329,dados!$A$1:$B$24,2,FALSE))</f>
        <v/>
      </c>
      <c r="C329" s="48"/>
      <c r="D329" s="48"/>
      <c r="E329" s="71"/>
      <c r="F329" s="71"/>
      <c r="G329" s="67"/>
      <c r="H329" s="68"/>
      <c r="I329" s="64"/>
      <c r="J329" s="69"/>
      <c r="K329" s="67"/>
    </row>
    <row r="330" spans="1:11" ht="15.75" customHeight="1">
      <c r="A330" s="64"/>
      <c r="B330" s="65" t="str">
        <f>IF(A330="","",VLOOKUP(A330,dados!$A$1:$B$24,2,FALSE))</f>
        <v/>
      </c>
      <c r="C330" s="48"/>
      <c r="D330" s="48"/>
      <c r="E330" s="71"/>
      <c r="F330" s="71"/>
      <c r="G330" s="67"/>
      <c r="H330" s="68"/>
      <c r="I330" s="64"/>
      <c r="J330" s="69"/>
      <c r="K330" s="67"/>
    </row>
    <row r="331" spans="1:11" ht="15.75" customHeight="1">
      <c r="A331" s="64"/>
      <c r="B331" s="65" t="str">
        <f>IF(A331="","",VLOOKUP(A331,dados!$A$1:$B$24,2,FALSE))</f>
        <v/>
      </c>
      <c r="C331" s="48"/>
      <c r="D331" s="48"/>
      <c r="E331" s="71"/>
      <c r="F331" s="71"/>
      <c r="G331" s="67"/>
      <c r="H331" s="68"/>
      <c r="I331" s="64"/>
      <c r="J331" s="69"/>
      <c r="K331" s="67"/>
    </row>
    <row r="332" spans="1:11" ht="15.75" customHeight="1">
      <c r="A332" s="64"/>
      <c r="B332" s="65" t="str">
        <f>IF(A332="","",VLOOKUP(A332,dados!$A$1:$B$24,2,FALSE))</f>
        <v/>
      </c>
      <c r="C332" s="48"/>
      <c r="D332" s="48"/>
      <c r="E332" s="71"/>
      <c r="F332" s="71"/>
      <c r="G332" s="67"/>
      <c r="H332" s="68"/>
      <c r="I332" s="64"/>
      <c r="J332" s="69"/>
      <c r="K332" s="67"/>
    </row>
    <row r="333" spans="1:11" ht="15.75" customHeight="1">
      <c r="A333" s="64"/>
      <c r="B333" s="65" t="str">
        <f>IF(A333="","",VLOOKUP(A333,dados!$A$1:$B$24,2,FALSE))</f>
        <v/>
      </c>
      <c r="C333" s="48"/>
      <c r="D333" s="48"/>
      <c r="E333" s="71"/>
      <c r="F333" s="71"/>
      <c r="G333" s="67"/>
      <c r="H333" s="68"/>
      <c r="I333" s="64"/>
      <c r="J333" s="69"/>
      <c r="K333" s="67"/>
    </row>
    <row r="334" spans="1:11" ht="15.75" customHeight="1">
      <c r="A334" s="64"/>
      <c r="B334" s="65" t="str">
        <f>IF(A334="","",VLOOKUP(A334,dados!$A$1:$B$24,2,FALSE))</f>
        <v/>
      </c>
      <c r="C334" s="48"/>
      <c r="D334" s="48"/>
      <c r="E334" s="71"/>
      <c r="F334" s="71"/>
      <c r="G334" s="67"/>
      <c r="H334" s="68"/>
      <c r="I334" s="64"/>
      <c r="J334" s="69"/>
      <c r="K334" s="67"/>
    </row>
    <row r="335" spans="1:11" ht="15.75" customHeight="1">
      <c r="A335" s="64"/>
      <c r="B335" s="65" t="str">
        <f>IF(A335="","",VLOOKUP(A335,dados!$A$1:$B$24,2,FALSE))</f>
        <v/>
      </c>
      <c r="C335" s="48"/>
      <c r="D335" s="48"/>
      <c r="E335" s="71"/>
      <c r="F335" s="71"/>
      <c r="G335" s="67"/>
      <c r="H335" s="68"/>
      <c r="I335" s="64"/>
      <c r="J335" s="69"/>
      <c r="K335" s="67"/>
    </row>
    <row r="336" spans="1:11" ht="15.75" customHeight="1">
      <c r="A336" s="64"/>
      <c r="B336" s="65" t="str">
        <f>IF(A336="","",VLOOKUP(A336,dados!$A$1:$B$24,2,FALSE))</f>
        <v/>
      </c>
      <c r="C336" s="48"/>
      <c r="D336" s="48"/>
      <c r="E336" s="71"/>
      <c r="F336" s="71"/>
      <c r="G336" s="67"/>
      <c r="H336" s="68"/>
      <c r="I336" s="64"/>
      <c r="J336" s="69"/>
      <c r="K336" s="67"/>
    </row>
    <row r="337" spans="1:11" ht="15.75" customHeight="1">
      <c r="A337" s="64"/>
      <c r="B337" s="65" t="str">
        <f>IF(A337="","",VLOOKUP(A337,dados!$A$1:$B$24,2,FALSE))</f>
        <v/>
      </c>
      <c r="C337" s="48"/>
      <c r="D337" s="48"/>
      <c r="E337" s="71"/>
      <c r="F337" s="71"/>
      <c r="G337" s="67"/>
      <c r="H337" s="68"/>
      <c r="I337" s="64"/>
      <c r="J337" s="69"/>
      <c r="K337" s="67"/>
    </row>
    <row r="338" spans="1:11" ht="15.75" customHeight="1">
      <c r="A338" s="64"/>
      <c r="B338" s="65" t="str">
        <f>IF(A338="","",VLOOKUP(A338,dados!$A$1:$B$24,2,FALSE))</f>
        <v/>
      </c>
      <c r="C338" s="48"/>
      <c r="D338" s="48"/>
      <c r="E338" s="71"/>
      <c r="F338" s="71"/>
      <c r="G338" s="67"/>
      <c r="H338" s="68"/>
      <c r="I338" s="64"/>
      <c r="J338" s="69"/>
      <c r="K338" s="67"/>
    </row>
    <row r="339" spans="1:11" ht="15.75" customHeight="1">
      <c r="A339" s="64"/>
      <c r="B339" s="65" t="str">
        <f>IF(A339="","",VLOOKUP(A339,dados!$A$1:$B$24,2,FALSE))</f>
        <v/>
      </c>
      <c r="C339" s="48"/>
      <c r="D339" s="48"/>
      <c r="E339" s="71"/>
      <c r="F339" s="71"/>
      <c r="G339" s="67"/>
      <c r="H339" s="68"/>
      <c r="I339" s="64"/>
      <c r="J339" s="69"/>
      <c r="K339" s="67"/>
    </row>
    <row r="340" spans="1:11" ht="15.75" customHeight="1">
      <c r="A340" s="64"/>
      <c r="B340" s="65" t="str">
        <f>IF(A340="","",VLOOKUP(A340,dados!$A$1:$B$24,2,FALSE))</f>
        <v/>
      </c>
      <c r="C340" s="48"/>
      <c r="D340" s="48"/>
      <c r="E340" s="71"/>
      <c r="F340" s="71"/>
      <c r="G340" s="67"/>
      <c r="H340" s="68"/>
      <c r="I340" s="64"/>
      <c r="J340" s="69"/>
      <c r="K340" s="67"/>
    </row>
    <row r="341" spans="1:11" ht="15.75" customHeight="1">
      <c r="A341" s="64"/>
      <c r="B341" s="65" t="str">
        <f>IF(A341="","",VLOOKUP(A341,dados!$A$1:$B$24,2,FALSE))</f>
        <v/>
      </c>
      <c r="C341" s="48"/>
      <c r="D341" s="48"/>
      <c r="E341" s="71"/>
      <c r="F341" s="71"/>
      <c r="G341" s="67"/>
      <c r="H341" s="68"/>
      <c r="I341" s="64"/>
      <c r="J341" s="69"/>
      <c r="K341" s="67"/>
    </row>
    <row r="342" spans="1:11" ht="15.75" customHeight="1">
      <c r="A342" s="64"/>
      <c r="B342" s="65" t="str">
        <f>IF(A342="","",VLOOKUP(A342,dados!$A$1:$B$24,2,FALSE))</f>
        <v/>
      </c>
      <c r="C342" s="48"/>
      <c r="D342" s="48"/>
      <c r="E342" s="71"/>
      <c r="F342" s="71"/>
      <c r="G342" s="67"/>
      <c r="H342" s="68"/>
      <c r="I342" s="64"/>
      <c r="J342" s="69"/>
      <c r="K342" s="67"/>
    </row>
    <row r="343" spans="1:11" ht="15.75" customHeight="1">
      <c r="A343" s="64"/>
      <c r="B343" s="65" t="str">
        <f>IF(A343="","",VLOOKUP(A343,dados!$A$1:$B$24,2,FALSE))</f>
        <v/>
      </c>
      <c r="C343" s="48"/>
      <c r="D343" s="48"/>
      <c r="E343" s="71"/>
      <c r="F343" s="71"/>
      <c r="G343" s="67"/>
      <c r="H343" s="68"/>
      <c r="I343" s="64"/>
      <c r="J343" s="69"/>
      <c r="K343" s="67"/>
    </row>
    <row r="344" spans="1:11" ht="15.75" customHeight="1">
      <c r="A344" s="64"/>
      <c r="B344" s="65" t="str">
        <f>IF(A344="","",VLOOKUP(A344,dados!$A$1:$B$24,2,FALSE))</f>
        <v/>
      </c>
      <c r="C344" s="48"/>
      <c r="D344" s="48"/>
      <c r="E344" s="71"/>
      <c r="F344" s="71"/>
      <c r="G344" s="67"/>
      <c r="H344" s="68"/>
      <c r="I344" s="64"/>
      <c r="J344" s="69"/>
      <c r="K344" s="67"/>
    </row>
    <row r="345" spans="1:11" ht="15.75" customHeight="1">
      <c r="A345" s="64"/>
      <c r="B345" s="65" t="str">
        <f>IF(A345="","",VLOOKUP(A345,dados!$A$1:$B$24,2,FALSE))</f>
        <v/>
      </c>
      <c r="C345" s="48"/>
      <c r="D345" s="48"/>
      <c r="E345" s="71"/>
      <c r="F345" s="71"/>
      <c r="G345" s="67"/>
      <c r="H345" s="68"/>
      <c r="I345" s="64"/>
      <c r="J345" s="69"/>
      <c r="K345" s="67"/>
    </row>
    <row r="346" spans="1:11" ht="15.75" customHeight="1">
      <c r="A346" s="64"/>
      <c r="B346" s="65" t="str">
        <f>IF(A346="","",VLOOKUP(A346,dados!$A$1:$B$24,2,FALSE))</f>
        <v/>
      </c>
      <c r="C346" s="48"/>
      <c r="D346" s="48"/>
      <c r="E346" s="71"/>
      <c r="F346" s="71"/>
      <c r="G346" s="67"/>
      <c r="H346" s="68"/>
      <c r="I346" s="64"/>
      <c r="J346" s="69"/>
      <c r="K346" s="67"/>
    </row>
    <row r="347" spans="1:11" ht="15.75" customHeight="1">
      <c r="A347" s="64"/>
      <c r="B347" s="65" t="str">
        <f>IF(A347="","",VLOOKUP(A347,dados!$A$1:$B$24,2,FALSE))</f>
        <v/>
      </c>
      <c r="C347" s="48"/>
      <c r="D347" s="48"/>
      <c r="E347" s="71"/>
      <c r="F347" s="71"/>
      <c r="G347" s="67"/>
      <c r="H347" s="68"/>
      <c r="I347" s="64"/>
      <c r="J347" s="69"/>
      <c r="K347" s="67"/>
    </row>
    <row r="348" spans="1:11" ht="15.75" customHeight="1">
      <c r="A348" s="64"/>
      <c r="B348" s="65" t="str">
        <f>IF(A348="","",VLOOKUP(A348,dados!$A$1:$B$24,2,FALSE))</f>
        <v/>
      </c>
      <c r="C348" s="48"/>
      <c r="D348" s="48"/>
      <c r="E348" s="71"/>
      <c r="F348" s="71"/>
      <c r="G348" s="67"/>
      <c r="H348" s="68"/>
      <c r="I348" s="64"/>
      <c r="J348" s="69"/>
      <c r="K348" s="67"/>
    </row>
    <row r="349" spans="1:11" ht="15.75" customHeight="1">
      <c r="A349" s="64"/>
      <c r="B349" s="65" t="str">
        <f>IF(A349="","",VLOOKUP(A349,dados!$A$1:$B$24,2,FALSE))</f>
        <v/>
      </c>
      <c r="C349" s="48"/>
      <c r="D349" s="48"/>
      <c r="E349" s="71"/>
      <c r="F349" s="71"/>
      <c r="G349" s="67"/>
      <c r="H349" s="68"/>
      <c r="I349" s="64"/>
      <c r="J349" s="69"/>
      <c r="K349" s="67"/>
    </row>
    <row r="350" spans="1:11" ht="15.75" customHeight="1">
      <c r="A350" s="64"/>
      <c r="B350" s="65" t="str">
        <f>IF(A350="","",VLOOKUP(A350,dados!$A$1:$B$24,2,FALSE))</f>
        <v/>
      </c>
      <c r="C350" s="48"/>
      <c r="D350" s="48"/>
      <c r="E350" s="71"/>
      <c r="F350" s="71"/>
      <c r="G350" s="67"/>
      <c r="H350" s="68"/>
      <c r="I350" s="64"/>
      <c r="J350" s="69"/>
      <c r="K350" s="67"/>
    </row>
    <row r="351" spans="1:11" ht="15.75" customHeight="1">
      <c r="A351" s="64"/>
      <c r="B351" s="65" t="str">
        <f>IF(A351="","",VLOOKUP(A351,dados!$A$1:$B$24,2,FALSE))</f>
        <v/>
      </c>
      <c r="C351" s="48"/>
      <c r="D351" s="48"/>
      <c r="E351" s="71"/>
      <c r="F351" s="71"/>
      <c r="G351" s="67"/>
      <c r="H351" s="68"/>
      <c r="I351" s="64"/>
      <c r="J351" s="69"/>
      <c r="K351" s="67"/>
    </row>
    <row r="352" spans="1:11" ht="15.75" customHeight="1">
      <c r="A352" s="64"/>
      <c r="B352" s="65" t="str">
        <f>IF(A352="","",VLOOKUP(A352,dados!$A$1:$B$24,2,FALSE))</f>
        <v/>
      </c>
      <c r="C352" s="48"/>
      <c r="D352" s="48"/>
      <c r="E352" s="71"/>
      <c r="F352" s="71"/>
      <c r="G352" s="67"/>
      <c r="H352" s="68"/>
      <c r="I352" s="64"/>
      <c r="J352" s="69"/>
      <c r="K352" s="67"/>
    </row>
    <row r="353" spans="1:11" ht="15.75" customHeight="1">
      <c r="A353" s="64"/>
      <c r="B353" s="65" t="str">
        <f>IF(A353="","",VLOOKUP(A353,dados!$A$1:$B$24,2,FALSE))</f>
        <v/>
      </c>
      <c r="C353" s="48"/>
      <c r="D353" s="48"/>
      <c r="E353" s="71"/>
      <c r="F353" s="71"/>
      <c r="G353" s="67"/>
      <c r="H353" s="68"/>
      <c r="I353" s="64"/>
      <c r="J353" s="69"/>
      <c r="K353" s="67"/>
    </row>
    <row r="354" spans="1:11" ht="15.75" customHeight="1">
      <c r="A354" s="64"/>
      <c r="B354" s="65" t="str">
        <f>IF(A354="","",VLOOKUP(A354,dados!$A$1:$B$24,2,FALSE))</f>
        <v/>
      </c>
      <c r="C354" s="48"/>
      <c r="D354" s="48"/>
      <c r="E354" s="71"/>
      <c r="F354" s="71"/>
      <c r="G354" s="67"/>
      <c r="H354" s="68"/>
      <c r="I354" s="64"/>
      <c r="J354" s="69"/>
      <c r="K354" s="67"/>
    </row>
    <row r="355" spans="1:11" ht="15.75" customHeight="1">
      <c r="A355" s="64"/>
      <c r="B355" s="65" t="str">
        <f>IF(A355="","",VLOOKUP(A355,dados!$A$1:$B$24,2,FALSE))</f>
        <v/>
      </c>
      <c r="C355" s="48"/>
      <c r="D355" s="48"/>
      <c r="E355" s="71"/>
      <c r="F355" s="71"/>
      <c r="G355" s="67"/>
      <c r="H355" s="68"/>
      <c r="I355" s="64"/>
      <c r="J355" s="69"/>
      <c r="K355" s="67"/>
    </row>
    <row r="356" spans="1:11" ht="15.75" customHeight="1">
      <c r="A356" s="64"/>
      <c r="B356" s="65" t="str">
        <f>IF(A356="","",VLOOKUP(A356,dados!$A$1:$B$24,2,FALSE))</f>
        <v/>
      </c>
      <c r="C356" s="48"/>
      <c r="D356" s="48"/>
      <c r="E356" s="71"/>
      <c r="F356" s="71"/>
      <c r="G356" s="67"/>
      <c r="H356" s="68"/>
      <c r="I356" s="64"/>
      <c r="J356" s="69"/>
      <c r="K356" s="67"/>
    </row>
    <row r="357" spans="1:11" ht="15.75" customHeight="1">
      <c r="A357" s="64"/>
      <c r="B357" s="65" t="str">
        <f>IF(A357="","",VLOOKUP(A357,dados!$A$1:$B$24,2,FALSE))</f>
        <v/>
      </c>
      <c r="C357" s="48"/>
      <c r="D357" s="48"/>
      <c r="E357" s="71"/>
      <c r="F357" s="71"/>
      <c r="G357" s="67"/>
      <c r="H357" s="68"/>
      <c r="I357" s="64"/>
      <c r="J357" s="69"/>
      <c r="K357" s="67"/>
    </row>
    <row r="358" spans="1:11" ht="15.75" customHeight="1">
      <c r="A358" s="64"/>
      <c r="B358" s="65" t="str">
        <f>IF(A358="","",VLOOKUP(A358,dados!$A$1:$B$24,2,FALSE))</f>
        <v/>
      </c>
      <c r="C358" s="48"/>
      <c r="D358" s="48"/>
      <c r="E358" s="71"/>
      <c r="F358" s="71"/>
      <c r="G358" s="67"/>
      <c r="H358" s="68"/>
      <c r="I358" s="64"/>
      <c r="J358" s="69"/>
      <c r="K358" s="67"/>
    </row>
    <row r="359" spans="1:11" ht="15.75" customHeight="1">
      <c r="A359" s="64"/>
      <c r="B359" s="65" t="str">
        <f>IF(A359="","",VLOOKUP(A359,dados!$A$1:$B$24,2,FALSE))</f>
        <v/>
      </c>
      <c r="C359" s="48"/>
      <c r="D359" s="48"/>
      <c r="E359" s="71"/>
      <c r="F359" s="71"/>
      <c r="G359" s="67"/>
      <c r="H359" s="68"/>
      <c r="I359" s="64"/>
      <c r="J359" s="69"/>
      <c r="K359" s="67"/>
    </row>
    <row r="360" spans="1:11" ht="15.75" customHeight="1">
      <c r="A360" s="64"/>
      <c r="B360" s="65" t="str">
        <f>IF(A360="","",VLOOKUP(A360,dados!$A$1:$B$24,2,FALSE))</f>
        <v/>
      </c>
      <c r="C360" s="48"/>
      <c r="D360" s="48"/>
      <c r="E360" s="71"/>
      <c r="F360" s="71"/>
      <c r="G360" s="67"/>
      <c r="H360" s="68"/>
      <c r="I360" s="64"/>
      <c r="J360" s="69"/>
      <c r="K360" s="67"/>
    </row>
    <row r="361" spans="1:11" ht="15.75" customHeight="1">
      <c r="A361" s="64"/>
      <c r="B361" s="65" t="str">
        <f>IF(A361="","",VLOOKUP(A361,dados!$A$1:$B$24,2,FALSE))</f>
        <v/>
      </c>
      <c r="C361" s="48"/>
      <c r="D361" s="48"/>
      <c r="E361" s="71"/>
      <c r="F361" s="71"/>
      <c r="G361" s="67"/>
      <c r="H361" s="68"/>
      <c r="I361" s="64"/>
      <c r="J361" s="69"/>
      <c r="K361" s="67"/>
    </row>
    <row r="362" spans="1:11" ht="15.75" customHeight="1">
      <c r="A362" s="64"/>
      <c r="B362" s="65" t="str">
        <f>IF(A362="","",VLOOKUP(A362,dados!$A$1:$B$24,2,FALSE))</f>
        <v/>
      </c>
      <c r="C362" s="48"/>
      <c r="D362" s="48"/>
      <c r="E362" s="71"/>
      <c r="F362" s="71"/>
      <c r="G362" s="67"/>
      <c r="H362" s="68"/>
      <c r="I362" s="64"/>
      <c r="J362" s="69"/>
      <c r="K362" s="67"/>
    </row>
    <row r="363" spans="1:11" ht="15.75" customHeight="1">
      <c r="A363" s="64"/>
      <c r="B363" s="65" t="str">
        <f>IF(A363="","",VLOOKUP(A363,dados!$A$1:$B$24,2,FALSE))</f>
        <v/>
      </c>
      <c r="C363" s="48"/>
      <c r="D363" s="48"/>
      <c r="E363" s="71"/>
      <c r="F363" s="71"/>
      <c r="G363" s="67"/>
      <c r="H363" s="68"/>
      <c r="I363" s="64"/>
      <c r="J363" s="69"/>
      <c r="K363" s="67"/>
    </row>
    <row r="364" spans="1:11" ht="15.75" customHeight="1">
      <c r="A364" s="64"/>
      <c r="B364" s="65" t="str">
        <f>IF(A364="","",VLOOKUP(A364,dados!$A$1:$B$24,2,FALSE))</f>
        <v/>
      </c>
      <c r="C364" s="48"/>
      <c r="D364" s="48"/>
      <c r="E364" s="71"/>
      <c r="F364" s="71"/>
      <c r="G364" s="67"/>
      <c r="H364" s="68"/>
      <c r="I364" s="64"/>
      <c r="J364" s="69"/>
      <c r="K364" s="67"/>
    </row>
    <row r="365" spans="1:11" ht="15.75" customHeight="1">
      <c r="A365" s="64"/>
      <c r="B365" s="65" t="str">
        <f>IF(A365="","",VLOOKUP(A365,dados!$A$1:$B$24,2,FALSE))</f>
        <v/>
      </c>
      <c r="C365" s="48"/>
      <c r="D365" s="48"/>
      <c r="E365" s="71"/>
      <c r="F365" s="71"/>
      <c r="G365" s="67"/>
      <c r="H365" s="68"/>
      <c r="I365" s="64"/>
      <c r="J365" s="69"/>
      <c r="K365" s="67"/>
    </row>
    <row r="366" spans="1:11" ht="15.75" customHeight="1">
      <c r="A366" s="64"/>
      <c r="B366" s="65" t="str">
        <f>IF(A366="","",VLOOKUP(A366,dados!$A$1:$B$24,2,FALSE))</f>
        <v/>
      </c>
      <c r="C366" s="48"/>
      <c r="D366" s="48"/>
      <c r="E366" s="71"/>
      <c r="F366" s="71"/>
      <c r="G366" s="67"/>
      <c r="H366" s="68"/>
      <c r="I366" s="64"/>
      <c r="J366" s="69"/>
      <c r="K366" s="67"/>
    </row>
    <row r="367" spans="1:11" ht="15.75" customHeight="1">
      <c r="A367" s="64"/>
      <c r="B367" s="65" t="str">
        <f>IF(A367="","",VLOOKUP(A367,dados!$A$1:$B$24,2,FALSE))</f>
        <v/>
      </c>
      <c r="C367" s="48"/>
      <c r="D367" s="48"/>
      <c r="E367" s="71"/>
      <c r="F367" s="71"/>
      <c r="G367" s="67"/>
      <c r="H367" s="68"/>
      <c r="I367" s="64"/>
      <c r="J367" s="69"/>
      <c r="K367" s="67"/>
    </row>
    <row r="368" spans="1:11" ht="15.75" customHeight="1">
      <c r="A368" s="64"/>
      <c r="B368" s="65" t="str">
        <f>IF(A368="","",VLOOKUP(A368,dados!$A$1:$B$24,2,FALSE))</f>
        <v/>
      </c>
      <c r="C368" s="48"/>
      <c r="D368" s="48"/>
      <c r="E368" s="71"/>
      <c r="F368" s="71"/>
      <c r="G368" s="67"/>
      <c r="H368" s="68"/>
      <c r="I368" s="64"/>
      <c r="J368" s="69"/>
      <c r="K368" s="67"/>
    </row>
    <row r="369" spans="1:11" ht="15.75" customHeight="1">
      <c r="A369" s="64"/>
      <c r="B369" s="65" t="str">
        <f>IF(A369="","",VLOOKUP(A369,dados!$A$1:$B$24,2,FALSE))</f>
        <v/>
      </c>
      <c r="C369" s="48"/>
      <c r="D369" s="48"/>
      <c r="E369" s="71"/>
      <c r="F369" s="71"/>
      <c r="G369" s="67"/>
      <c r="H369" s="68"/>
      <c r="I369" s="64"/>
      <c r="J369" s="69"/>
      <c r="K369" s="67"/>
    </row>
    <row r="370" spans="1:11" ht="15.75" customHeight="1">
      <c r="A370" s="64"/>
      <c r="B370" s="65" t="str">
        <f>IF(A370="","",VLOOKUP(A370,dados!$A$1:$B$24,2,FALSE))</f>
        <v/>
      </c>
      <c r="C370" s="48"/>
      <c r="D370" s="48"/>
      <c r="E370" s="71"/>
      <c r="F370" s="71"/>
      <c r="G370" s="67"/>
      <c r="H370" s="68"/>
      <c r="I370" s="64"/>
      <c r="J370" s="69"/>
      <c r="K370" s="67"/>
    </row>
    <row r="371" spans="1:11" ht="15.75" customHeight="1">
      <c r="A371" s="64"/>
      <c r="B371" s="65" t="str">
        <f>IF(A371="","",VLOOKUP(A371,dados!$A$1:$B$24,2,FALSE))</f>
        <v/>
      </c>
      <c r="C371" s="48"/>
      <c r="D371" s="48"/>
      <c r="E371" s="71"/>
      <c r="F371" s="71"/>
      <c r="G371" s="67"/>
      <c r="H371" s="68"/>
      <c r="I371" s="64"/>
      <c r="J371" s="69"/>
      <c r="K371" s="67"/>
    </row>
    <row r="372" spans="1:11" ht="15.75" customHeight="1">
      <c r="A372" s="64"/>
      <c r="B372" s="65" t="str">
        <f>IF(A372="","",VLOOKUP(A372,dados!$A$1:$B$24,2,FALSE))</f>
        <v/>
      </c>
      <c r="C372" s="48"/>
      <c r="D372" s="48"/>
      <c r="E372" s="71"/>
      <c r="F372" s="71"/>
      <c r="G372" s="67"/>
      <c r="H372" s="68"/>
      <c r="I372" s="64"/>
      <c r="J372" s="69"/>
      <c r="K372" s="67"/>
    </row>
    <row r="373" spans="1:11" ht="15.75" customHeight="1">
      <c r="A373" s="64"/>
      <c r="B373" s="65" t="str">
        <f>IF(A373="","",VLOOKUP(A373,dados!$A$1:$B$24,2,FALSE))</f>
        <v/>
      </c>
      <c r="C373" s="48"/>
      <c r="D373" s="48"/>
      <c r="E373" s="71"/>
      <c r="F373" s="71"/>
      <c r="G373" s="67"/>
      <c r="H373" s="68"/>
      <c r="I373" s="64"/>
      <c r="J373" s="69"/>
      <c r="K373" s="67"/>
    </row>
    <row r="374" spans="1:11" ht="15.75" customHeight="1">
      <c r="A374" s="64"/>
      <c r="B374" s="65" t="str">
        <f>IF(A374="","",VLOOKUP(A374,dados!$A$1:$B$24,2,FALSE))</f>
        <v/>
      </c>
      <c r="C374" s="48"/>
      <c r="D374" s="48"/>
      <c r="E374" s="71"/>
      <c r="F374" s="71"/>
      <c r="G374" s="67"/>
      <c r="H374" s="68"/>
      <c r="I374" s="64"/>
      <c r="J374" s="69"/>
      <c r="K374" s="67"/>
    </row>
    <row r="375" spans="1:11" ht="15.75" customHeight="1">
      <c r="A375" s="64"/>
      <c r="B375" s="65" t="str">
        <f>IF(A375="","",VLOOKUP(A375,dados!$A$1:$B$24,2,FALSE))</f>
        <v/>
      </c>
      <c r="C375" s="48"/>
      <c r="D375" s="48"/>
      <c r="E375" s="71"/>
      <c r="F375" s="71"/>
      <c r="G375" s="67"/>
      <c r="H375" s="68"/>
      <c r="I375" s="64"/>
      <c r="J375" s="69"/>
      <c r="K375" s="67"/>
    </row>
    <row r="376" spans="1:11" ht="15.75" customHeight="1">
      <c r="A376" s="64"/>
      <c r="B376" s="65" t="str">
        <f>IF(A376="","",VLOOKUP(A376,dados!$A$1:$B$24,2,FALSE))</f>
        <v/>
      </c>
      <c r="C376" s="48"/>
      <c r="D376" s="48"/>
      <c r="E376" s="71"/>
      <c r="F376" s="71"/>
      <c r="G376" s="67"/>
      <c r="H376" s="68"/>
      <c r="I376" s="64"/>
      <c r="J376" s="69"/>
      <c r="K376" s="67"/>
    </row>
    <row r="377" spans="1:11" ht="15.75" customHeight="1">
      <c r="A377" s="64"/>
      <c r="B377" s="65" t="str">
        <f>IF(A377="","",VLOOKUP(A377,dados!$A$1:$B$24,2,FALSE))</f>
        <v/>
      </c>
      <c r="C377" s="48"/>
      <c r="D377" s="48"/>
      <c r="E377" s="71"/>
      <c r="F377" s="71"/>
      <c r="G377" s="67"/>
      <c r="H377" s="68"/>
      <c r="I377" s="64"/>
      <c r="J377" s="69"/>
      <c r="K377" s="67"/>
    </row>
    <row r="378" spans="1:11" ht="15.75" customHeight="1">
      <c r="A378" s="64"/>
      <c r="B378" s="65" t="str">
        <f>IF(A378="","",VLOOKUP(A378,dados!$A$1:$B$24,2,FALSE))</f>
        <v/>
      </c>
      <c r="C378" s="48"/>
      <c r="D378" s="48"/>
      <c r="E378" s="71"/>
      <c r="F378" s="71"/>
      <c r="G378" s="67"/>
      <c r="H378" s="68"/>
      <c r="I378" s="64"/>
      <c r="J378" s="69"/>
      <c r="K378" s="67"/>
    </row>
    <row r="379" spans="1:11" ht="15.75" customHeight="1">
      <c r="A379" s="64"/>
      <c r="B379" s="65" t="str">
        <f>IF(A379="","",VLOOKUP(A379,dados!$A$1:$B$24,2,FALSE))</f>
        <v/>
      </c>
      <c r="C379" s="48"/>
      <c r="D379" s="48"/>
      <c r="E379" s="71"/>
      <c r="F379" s="71"/>
      <c r="G379" s="67"/>
      <c r="H379" s="68"/>
      <c r="I379" s="64"/>
      <c r="J379" s="69"/>
      <c r="K379" s="67"/>
    </row>
    <row r="380" spans="1:11" ht="15.75" customHeight="1">
      <c r="A380" s="64"/>
      <c r="B380" s="65" t="str">
        <f>IF(A380="","",VLOOKUP(A380,dados!$A$1:$B$24,2,FALSE))</f>
        <v/>
      </c>
      <c r="C380" s="48"/>
      <c r="D380" s="48"/>
      <c r="E380" s="71"/>
      <c r="F380" s="71"/>
      <c r="G380" s="67"/>
      <c r="H380" s="68"/>
      <c r="I380" s="64"/>
      <c r="J380" s="69"/>
      <c r="K380" s="67"/>
    </row>
    <row r="381" spans="1:11" ht="15.75" customHeight="1">
      <c r="A381" s="64"/>
      <c r="B381" s="65" t="str">
        <f>IF(A381="","",VLOOKUP(A381,dados!$A$1:$B$24,2,FALSE))</f>
        <v/>
      </c>
      <c r="C381" s="48"/>
      <c r="D381" s="48"/>
      <c r="E381" s="71"/>
      <c r="F381" s="71"/>
      <c r="G381" s="67"/>
      <c r="H381" s="68"/>
      <c r="I381" s="64"/>
      <c r="J381" s="69"/>
      <c r="K381" s="67"/>
    </row>
    <row r="382" spans="1:11" ht="15.75" customHeight="1">
      <c r="A382" s="64"/>
      <c r="B382" s="65" t="str">
        <f>IF(A382="","",VLOOKUP(A382,dados!$A$1:$B$24,2,FALSE))</f>
        <v/>
      </c>
      <c r="C382" s="48"/>
      <c r="D382" s="48"/>
      <c r="E382" s="71"/>
      <c r="F382" s="71"/>
      <c r="G382" s="67"/>
      <c r="H382" s="68"/>
      <c r="I382" s="64"/>
      <c r="J382" s="69"/>
      <c r="K382" s="67"/>
    </row>
    <row r="383" spans="1:11" ht="15.75" customHeight="1">
      <c r="A383" s="64"/>
      <c r="B383" s="65" t="str">
        <f>IF(A383="","",VLOOKUP(A383,dados!$A$1:$B$24,2,FALSE))</f>
        <v/>
      </c>
      <c r="C383" s="48"/>
      <c r="D383" s="48"/>
      <c r="E383" s="71"/>
      <c r="F383" s="71"/>
      <c r="G383" s="67"/>
      <c r="H383" s="68"/>
      <c r="I383" s="64"/>
      <c r="J383" s="69"/>
      <c r="K383" s="67"/>
    </row>
    <row r="384" spans="1:11" ht="15.75" customHeight="1">
      <c r="A384" s="64"/>
      <c r="B384" s="65" t="str">
        <f>IF(A384="","",VLOOKUP(A384,dados!$A$1:$B$24,2,FALSE))</f>
        <v/>
      </c>
      <c r="C384" s="48"/>
      <c r="D384" s="48"/>
      <c r="E384" s="71"/>
      <c r="F384" s="71"/>
      <c r="G384" s="67"/>
      <c r="H384" s="68"/>
      <c r="I384" s="64"/>
      <c r="J384" s="69"/>
      <c r="K384" s="67"/>
    </row>
    <row r="385" spans="1:11" ht="15.75" customHeight="1">
      <c r="A385" s="64"/>
      <c r="B385" s="65" t="str">
        <f>IF(A385="","",VLOOKUP(A385,dados!$A$1:$B$24,2,FALSE))</f>
        <v/>
      </c>
      <c r="C385" s="48"/>
      <c r="D385" s="48"/>
      <c r="E385" s="71"/>
      <c r="F385" s="71"/>
      <c r="G385" s="67"/>
      <c r="H385" s="68"/>
      <c r="I385" s="64"/>
      <c r="J385" s="69"/>
      <c r="K385" s="67"/>
    </row>
    <row r="386" spans="1:11" ht="15.75" customHeight="1">
      <c r="A386" s="64"/>
      <c r="B386" s="65" t="str">
        <f>IF(A386="","",VLOOKUP(A386,dados!$A$1:$B$24,2,FALSE))</f>
        <v/>
      </c>
      <c r="C386" s="48"/>
      <c r="D386" s="48"/>
      <c r="E386" s="71"/>
      <c r="F386" s="71"/>
      <c r="G386" s="67"/>
      <c r="H386" s="68"/>
      <c r="I386" s="64"/>
      <c r="J386" s="69"/>
      <c r="K386" s="67"/>
    </row>
    <row r="387" spans="1:11" ht="15.75" customHeight="1">
      <c r="A387" s="64"/>
      <c r="B387" s="65" t="str">
        <f>IF(A387="","",VLOOKUP(A387,dados!$A$1:$B$24,2,FALSE))</f>
        <v/>
      </c>
      <c r="C387" s="48"/>
      <c r="D387" s="48"/>
      <c r="E387" s="71"/>
      <c r="F387" s="71"/>
      <c r="G387" s="67"/>
      <c r="H387" s="68"/>
      <c r="I387" s="64"/>
      <c r="J387" s="69"/>
      <c r="K387" s="67"/>
    </row>
    <row r="388" spans="1:11" ht="15.75" customHeight="1">
      <c r="A388" s="64"/>
      <c r="B388" s="65" t="str">
        <f>IF(A388="","",VLOOKUP(A388,dados!$A$1:$B$24,2,FALSE))</f>
        <v/>
      </c>
      <c r="C388" s="48"/>
      <c r="D388" s="48"/>
      <c r="E388" s="71"/>
      <c r="F388" s="71"/>
      <c r="G388" s="67"/>
      <c r="H388" s="68"/>
      <c r="I388" s="64"/>
      <c r="J388" s="69"/>
      <c r="K388" s="67"/>
    </row>
    <row r="389" spans="1:11" ht="15.75" customHeight="1">
      <c r="A389" s="64"/>
      <c r="B389" s="65" t="str">
        <f>IF(A389="","",VLOOKUP(A389,dados!$A$1:$B$24,2,FALSE))</f>
        <v/>
      </c>
      <c r="C389" s="48"/>
      <c r="D389" s="48"/>
      <c r="E389" s="71"/>
      <c r="F389" s="71"/>
      <c r="G389" s="67"/>
      <c r="H389" s="68"/>
      <c r="I389" s="64"/>
      <c r="J389" s="69"/>
      <c r="K389" s="67"/>
    </row>
    <row r="390" spans="1:11" ht="15.75" customHeight="1">
      <c r="A390" s="64"/>
      <c r="B390" s="65" t="str">
        <f>IF(A390="","",VLOOKUP(A390,dados!$A$1:$B$24,2,FALSE))</f>
        <v/>
      </c>
      <c r="C390" s="48"/>
      <c r="D390" s="48"/>
      <c r="E390" s="71"/>
      <c r="F390" s="71"/>
      <c r="G390" s="67"/>
      <c r="H390" s="68"/>
      <c r="I390" s="64"/>
      <c r="J390" s="69"/>
      <c r="K390" s="67"/>
    </row>
    <row r="391" spans="1:11" ht="15.75" customHeight="1">
      <c r="A391" s="64"/>
      <c r="B391" s="65" t="str">
        <f>IF(A391="","",VLOOKUP(A391,dados!$A$1:$B$24,2,FALSE))</f>
        <v/>
      </c>
      <c r="C391" s="48"/>
      <c r="D391" s="48"/>
      <c r="E391" s="71"/>
      <c r="F391" s="71"/>
      <c r="G391" s="67"/>
      <c r="H391" s="68"/>
      <c r="I391" s="64"/>
      <c r="J391" s="69"/>
      <c r="K391" s="67"/>
    </row>
    <row r="392" spans="1:11" ht="15.75" customHeight="1">
      <c r="A392" s="64"/>
      <c r="B392" s="65" t="str">
        <f>IF(A392="","",VLOOKUP(A392,dados!$A$1:$B$24,2,FALSE))</f>
        <v/>
      </c>
      <c r="C392" s="48"/>
      <c r="D392" s="48"/>
      <c r="E392" s="71"/>
      <c r="F392" s="71"/>
      <c r="G392" s="67"/>
      <c r="H392" s="68"/>
      <c r="I392" s="64"/>
      <c r="J392" s="69"/>
      <c r="K392" s="67"/>
    </row>
    <row r="393" spans="1:11" ht="15.75" customHeight="1">
      <c r="A393" s="64"/>
      <c r="B393" s="65" t="str">
        <f>IF(A393="","",VLOOKUP(A393,dados!$A$1:$B$24,2,FALSE))</f>
        <v/>
      </c>
      <c r="C393" s="48"/>
      <c r="D393" s="48"/>
      <c r="E393" s="71"/>
      <c r="F393" s="71"/>
      <c r="G393" s="67"/>
      <c r="H393" s="68"/>
      <c r="I393" s="64"/>
      <c r="J393" s="69"/>
      <c r="K393" s="67"/>
    </row>
    <row r="394" spans="1:11" ht="15.75" customHeight="1">
      <c r="A394" s="64"/>
      <c r="B394" s="65" t="str">
        <f>IF(A394="","",VLOOKUP(A394,dados!$A$1:$B$24,2,FALSE))</f>
        <v/>
      </c>
      <c r="C394" s="48"/>
      <c r="D394" s="48"/>
      <c r="E394" s="71"/>
      <c r="F394" s="71"/>
      <c r="G394" s="67"/>
      <c r="H394" s="68"/>
      <c r="I394" s="64"/>
      <c r="J394" s="69"/>
      <c r="K394" s="67"/>
    </row>
    <row r="395" spans="1:11" ht="15.75" customHeight="1">
      <c r="A395" s="64"/>
      <c r="B395" s="65" t="str">
        <f>IF(A395="","",VLOOKUP(A395,dados!$A$1:$B$24,2,FALSE))</f>
        <v/>
      </c>
      <c r="C395" s="48"/>
      <c r="D395" s="48"/>
      <c r="E395" s="71"/>
      <c r="F395" s="71"/>
      <c r="G395" s="67"/>
      <c r="H395" s="68"/>
      <c r="I395" s="64"/>
      <c r="J395" s="69"/>
      <c r="K395" s="67"/>
    </row>
    <row r="396" spans="1:11" ht="15.75" customHeight="1">
      <c r="A396" s="64"/>
      <c r="B396" s="65" t="str">
        <f>IF(A396="","",VLOOKUP(A396,dados!$A$1:$B$24,2,FALSE))</f>
        <v/>
      </c>
      <c r="C396" s="48"/>
      <c r="D396" s="48"/>
      <c r="E396" s="71"/>
      <c r="F396" s="71"/>
      <c r="G396" s="67"/>
      <c r="H396" s="68"/>
      <c r="I396" s="64"/>
      <c r="J396" s="69"/>
      <c r="K396" s="67"/>
    </row>
    <row r="397" spans="1:11" ht="15.75" customHeight="1">
      <c r="A397" s="64"/>
      <c r="B397" s="65" t="str">
        <f>IF(A397="","",VLOOKUP(A397,dados!$A$1:$B$24,2,FALSE))</f>
        <v/>
      </c>
      <c r="C397" s="48"/>
      <c r="D397" s="48"/>
      <c r="E397" s="71"/>
      <c r="F397" s="71"/>
      <c r="G397" s="67"/>
      <c r="H397" s="68"/>
      <c r="I397" s="64"/>
      <c r="J397" s="69"/>
      <c r="K397" s="67"/>
    </row>
    <row r="398" spans="1:11" ht="15.75" customHeight="1">
      <c r="A398" s="64"/>
      <c r="B398" s="65" t="str">
        <f>IF(A398="","",VLOOKUP(A398,dados!$A$1:$B$24,2,FALSE))</f>
        <v/>
      </c>
      <c r="C398" s="48"/>
      <c r="D398" s="48"/>
      <c r="E398" s="71"/>
      <c r="F398" s="71"/>
      <c r="G398" s="67"/>
      <c r="H398" s="68"/>
      <c r="I398" s="64"/>
      <c r="J398" s="69"/>
      <c r="K398" s="67"/>
    </row>
    <row r="399" spans="1:11" ht="15.75" customHeight="1">
      <c r="A399" s="64"/>
      <c r="B399" s="65" t="str">
        <f>IF(A399="","",VLOOKUP(A399,dados!$A$1:$B$24,2,FALSE))</f>
        <v/>
      </c>
      <c r="C399" s="48"/>
      <c r="D399" s="48"/>
      <c r="E399" s="71"/>
      <c r="F399" s="71"/>
      <c r="G399" s="67"/>
      <c r="H399" s="68"/>
      <c r="I399" s="64"/>
      <c r="J399" s="69"/>
      <c r="K399" s="67"/>
    </row>
    <row r="400" spans="1:11" ht="15.75" customHeight="1">
      <c r="A400" s="64"/>
      <c r="B400" s="65" t="str">
        <f>IF(A400="","",VLOOKUP(A400,dados!$A$1:$B$24,2,FALSE))</f>
        <v/>
      </c>
      <c r="C400" s="48"/>
      <c r="D400" s="48"/>
      <c r="E400" s="71"/>
      <c r="F400" s="71"/>
      <c r="G400" s="67"/>
      <c r="H400" s="68"/>
      <c r="I400" s="64"/>
      <c r="J400" s="69"/>
      <c r="K400" s="67"/>
    </row>
    <row r="401" spans="1:11" ht="15.75" customHeight="1">
      <c r="A401" s="64"/>
      <c r="B401" s="65" t="str">
        <f>IF(A401="","",VLOOKUP(A401,dados!$A$1:$B$24,2,FALSE))</f>
        <v/>
      </c>
      <c r="C401" s="48"/>
      <c r="D401" s="48"/>
      <c r="E401" s="71"/>
      <c r="F401" s="71"/>
      <c r="G401" s="67"/>
      <c r="H401" s="68"/>
      <c r="I401" s="64"/>
      <c r="J401" s="69"/>
      <c r="K401" s="67"/>
    </row>
    <row r="402" spans="1:11" ht="15.75" customHeight="1">
      <c r="A402" s="64"/>
      <c r="B402" s="65" t="str">
        <f>IF(A402="","",VLOOKUP(A402,dados!$A$1:$B$24,2,FALSE))</f>
        <v/>
      </c>
      <c r="C402" s="48"/>
      <c r="D402" s="48"/>
      <c r="E402" s="71"/>
      <c r="F402" s="71"/>
      <c r="G402" s="67"/>
      <c r="H402" s="68"/>
      <c r="I402" s="64"/>
      <c r="J402" s="69"/>
      <c r="K402" s="67"/>
    </row>
    <row r="403" spans="1:11" ht="15.75" customHeight="1">
      <c r="A403" s="64"/>
      <c r="B403" s="65" t="str">
        <f>IF(A403="","",VLOOKUP(A403,dados!$A$1:$B$24,2,FALSE))</f>
        <v/>
      </c>
      <c r="C403" s="48"/>
      <c r="D403" s="48"/>
      <c r="E403" s="71"/>
      <c r="F403" s="71"/>
      <c r="G403" s="67"/>
      <c r="H403" s="68"/>
      <c r="I403" s="64"/>
      <c r="J403" s="69"/>
      <c r="K403" s="67"/>
    </row>
    <row r="404" spans="1:11" ht="15.75" customHeight="1">
      <c r="A404" s="64"/>
      <c r="B404" s="65" t="str">
        <f>IF(A404="","",VLOOKUP(A404,dados!$A$1:$B$24,2,FALSE))</f>
        <v/>
      </c>
      <c r="C404" s="48"/>
      <c r="D404" s="48"/>
      <c r="E404" s="71"/>
      <c r="F404" s="71"/>
      <c r="G404" s="67"/>
      <c r="H404" s="68"/>
      <c r="I404" s="64"/>
      <c r="J404" s="69"/>
      <c r="K404" s="67"/>
    </row>
    <row r="405" spans="1:11" ht="15.75" customHeight="1">
      <c r="A405" s="64"/>
      <c r="B405" s="65" t="str">
        <f>IF(A405="","",VLOOKUP(A405,dados!$A$1:$B$24,2,FALSE))</f>
        <v/>
      </c>
      <c r="C405" s="48"/>
      <c r="D405" s="48"/>
      <c r="E405" s="71"/>
      <c r="F405" s="71"/>
      <c r="G405" s="67"/>
      <c r="H405" s="68"/>
      <c r="I405" s="64"/>
      <c r="J405" s="69"/>
      <c r="K405" s="67"/>
    </row>
    <row r="406" spans="1:11" ht="15.75" customHeight="1">
      <c r="A406" s="64"/>
      <c r="B406" s="65" t="str">
        <f>IF(A406="","",VLOOKUP(A406,dados!$A$1:$B$24,2,FALSE))</f>
        <v/>
      </c>
      <c r="C406" s="48"/>
      <c r="D406" s="48"/>
      <c r="E406" s="71"/>
      <c r="F406" s="71"/>
      <c r="G406" s="67"/>
      <c r="H406" s="68"/>
      <c r="I406" s="64"/>
      <c r="J406" s="69"/>
      <c r="K406" s="67"/>
    </row>
    <row r="407" spans="1:11" ht="15.75" customHeight="1">
      <c r="A407" s="64"/>
      <c r="B407" s="65" t="str">
        <f>IF(A407="","",VLOOKUP(A407,dados!$A$1:$B$24,2,FALSE))</f>
        <v/>
      </c>
      <c r="C407" s="48"/>
      <c r="D407" s="48"/>
      <c r="E407" s="71"/>
      <c r="F407" s="71"/>
      <c r="G407" s="67"/>
      <c r="H407" s="68"/>
      <c r="I407" s="64"/>
      <c r="J407" s="69"/>
      <c r="K407" s="67"/>
    </row>
    <row r="408" spans="1:11" ht="15.75" customHeight="1">
      <c r="A408" s="64"/>
      <c r="B408" s="65" t="str">
        <f>IF(A408="","",VLOOKUP(A408,dados!$A$1:$B$24,2,FALSE))</f>
        <v/>
      </c>
      <c r="C408" s="48"/>
      <c r="D408" s="48"/>
      <c r="E408" s="71"/>
      <c r="F408" s="71"/>
      <c r="G408" s="67"/>
      <c r="H408" s="68"/>
      <c r="I408" s="64"/>
      <c r="J408" s="69"/>
      <c r="K408" s="67"/>
    </row>
    <row r="409" spans="1:11" ht="15.75" customHeight="1">
      <c r="A409" s="64"/>
      <c r="B409" s="65" t="str">
        <f>IF(A409="","",VLOOKUP(A409,dados!$A$1:$B$24,2,FALSE))</f>
        <v/>
      </c>
      <c r="C409" s="48"/>
      <c r="D409" s="48"/>
      <c r="E409" s="71"/>
      <c r="F409" s="71"/>
      <c r="G409" s="67"/>
      <c r="H409" s="68"/>
      <c r="I409" s="64"/>
      <c r="J409" s="69"/>
      <c r="K409" s="67"/>
    </row>
    <row r="410" spans="1:11" ht="15.75" customHeight="1">
      <c r="A410" s="64"/>
      <c r="B410" s="65" t="str">
        <f>IF(A410="","",VLOOKUP(A410,dados!$A$1:$B$24,2,FALSE))</f>
        <v/>
      </c>
      <c r="C410" s="48"/>
      <c r="D410" s="48"/>
      <c r="E410" s="71"/>
      <c r="F410" s="71"/>
      <c r="G410" s="67"/>
      <c r="H410" s="68"/>
      <c r="I410" s="64"/>
      <c r="J410" s="69"/>
      <c r="K410" s="67"/>
    </row>
    <row r="411" spans="1:11" ht="15.75" customHeight="1">
      <c r="A411" s="64"/>
      <c r="B411" s="65" t="str">
        <f>IF(A411="","",VLOOKUP(A411,dados!$A$1:$B$24,2,FALSE))</f>
        <v/>
      </c>
      <c r="C411" s="48"/>
      <c r="D411" s="48"/>
      <c r="E411" s="71"/>
      <c r="F411" s="71"/>
      <c r="G411" s="67"/>
      <c r="H411" s="68"/>
      <c r="I411" s="64"/>
      <c r="J411" s="69"/>
      <c r="K411" s="67"/>
    </row>
    <row r="412" spans="1:11" ht="15.75" customHeight="1">
      <c r="A412" s="64"/>
      <c r="B412" s="65" t="str">
        <f>IF(A412="","",VLOOKUP(A412,dados!$A$1:$B$24,2,FALSE))</f>
        <v/>
      </c>
      <c r="C412" s="48"/>
      <c r="D412" s="48"/>
      <c r="E412" s="71"/>
      <c r="F412" s="71"/>
      <c r="G412" s="67"/>
      <c r="H412" s="68"/>
      <c r="I412" s="64"/>
      <c r="J412" s="69"/>
      <c r="K412" s="67"/>
    </row>
    <row r="413" spans="1:11" ht="15.75" customHeight="1">
      <c r="A413" s="64"/>
      <c r="B413" s="65" t="str">
        <f>IF(A413="","",VLOOKUP(A413,dados!$A$1:$B$24,2,FALSE))</f>
        <v/>
      </c>
      <c r="C413" s="48"/>
      <c r="D413" s="48"/>
      <c r="E413" s="71"/>
      <c r="F413" s="71"/>
      <c r="G413" s="67"/>
      <c r="H413" s="68"/>
      <c r="I413" s="64"/>
      <c r="J413" s="69"/>
      <c r="K413" s="67"/>
    </row>
    <row r="414" spans="1:11" ht="15.75" customHeight="1">
      <c r="A414" s="64"/>
      <c r="B414" s="65" t="str">
        <f>IF(A414="","",VLOOKUP(A414,dados!$A$1:$B$24,2,FALSE))</f>
        <v/>
      </c>
      <c r="C414" s="48"/>
      <c r="D414" s="48"/>
      <c r="E414" s="71"/>
      <c r="F414" s="71"/>
      <c r="G414" s="67"/>
      <c r="H414" s="68"/>
      <c r="I414" s="64"/>
      <c r="J414" s="69"/>
      <c r="K414" s="67"/>
    </row>
    <row r="415" spans="1:11" ht="15.75" customHeight="1">
      <c r="A415" s="64"/>
      <c r="B415" s="65" t="str">
        <f>IF(A415="","",VLOOKUP(A415,dados!$A$1:$B$24,2,FALSE))</f>
        <v/>
      </c>
      <c r="C415" s="48"/>
      <c r="D415" s="48"/>
      <c r="E415" s="71"/>
      <c r="F415" s="71"/>
      <c r="G415" s="67"/>
      <c r="H415" s="68"/>
      <c r="I415" s="64"/>
      <c r="J415" s="69"/>
      <c r="K415" s="67"/>
    </row>
    <row r="416" spans="1:11" ht="15.75" customHeight="1">
      <c r="A416" s="64"/>
      <c r="B416" s="65" t="str">
        <f>IF(A416="","",VLOOKUP(A416,dados!$A$1:$B$24,2,FALSE))</f>
        <v/>
      </c>
      <c r="C416" s="48"/>
      <c r="D416" s="48"/>
      <c r="E416" s="71"/>
      <c r="F416" s="71"/>
      <c r="G416" s="67"/>
      <c r="H416" s="68"/>
      <c r="I416" s="64"/>
      <c r="J416" s="69"/>
      <c r="K416" s="67"/>
    </row>
    <row r="417" spans="1:11" ht="15.75" customHeight="1">
      <c r="A417" s="64"/>
      <c r="B417" s="65" t="str">
        <f>IF(A417="","",VLOOKUP(A417,dados!$A$1:$B$24,2,FALSE))</f>
        <v/>
      </c>
      <c r="C417" s="48"/>
      <c r="D417" s="48"/>
      <c r="E417" s="71"/>
      <c r="F417" s="71"/>
      <c r="G417" s="67"/>
      <c r="H417" s="68"/>
      <c r="I417" s="64"/>
      <c r="J417" s="69"/>
      <c r="K417" s="67"/>
    </row>
    <row r="418" spans="1:11" ht="15.75" customHeight="1">
      <c r="A418" s="64"/>
      <c r="B418" s="65" t="str">
        <f>IF(A418="","",VLOOKUP(A418,dados!$A$1:$B$24,2,FALSE))</f>
        <v/>
      </c>
      <c r="C418" s="48"/>
      <c r="D418" s="48"/>
      <c r="E418" s="71"/>
      <c r="F418" s="71"/>
      <c r="G418" s="67"/>
      <c r="H418" s="68"/>
      <c r="I418" s="64"/>
      <c r="J418" s="69"/>
      <c r="K418" s="67"/>
    </row>
    <row r="419" spans="1:11" ht="15.75" customHeight="1">
      <c r="A419" s="64"/>
      <c r="B419" s="65" t="str">
        <f>IF(A419="","",VLOOKUP(A419,dados!$A$1:$B$24,2,FALSE))</f>
        <v/>
      </c>
      <c r="C419" s="48"/>
      <c r="D419" s="48"/>
      <c r="E419" s="71"/>
      <c r="F419" s="71"/>
      <c r="G419" s="67"/>
      <c r="H419" s="68"/>
      <c r="I419" s="64"/>
      <c r="J419" s="69"/>
      <c r="K419" s="67"/>
    </row>
    <row r="420" spans="1:11" ht="15.75" customHeight="1">
      <c r="A420" s="64"/>
      <c r="B420" s="65" t="str">
        <f>IF(A420="","",VLOOKUP(A420,dados!$A$1:$B$24,2,FALSE))</f>
        <v/>
      </c>
      <c r="C420" s="48"/>
      <c r="D420" s="48"/>
      <c r="E420" s="71"/>
      <c r="F420" s="71"/>
      <c r="G420" s="67"/>
      <c r="H420" s="68"/>
      <c r="I420" s="64"/>
      <c r="J420" s="69"/>
      <c r="K420" s="67"/>
    </row>
    <row r="421" spans="1:11" ht="15.75" customHeight="1">
      <c r="A421" s="64"/>
      <c r="B421" s="65" t="str">
        <f>IF(A421="","",VLOOKUP(A421,dados!$A$1:$B$24,2,FALSE))</f>
        <v/>
      </c>
      <c r="C421" s="48"/>
      <c r="D421" s="48"/>
      <c r="E421" s="71"/>
      <c r="F421" s="71"/>
      <c r="G421" s="67"/>
      <c r="H421" s="68"/>
      <c r="I421" s="64"/>
      <c r="J421" s="69"/>
      <c r="K421" s="67"/>
    </row>
    <row r="422" spans="1:11" ht="15.75" customHeight="1">
      <c r="A422" s="64"/>
      <c r="B422" s="65" t="str">
        <f>IF(A422="","",VLOOKUP(A422,dados!$A$1:$B$24,2,FALSE))</f>
        <v/>
      </c>
      <c r="C422" s="48"/>
      <c r="D422" s="48"/>
      <c r="E422" s="71"/>
      <c r="F422" s="71"/>
      <c r="G422" s="67"/>
      <c r="H422" s="68"/>
      <c r="I422" s="64"/>
      <c r="J422" s="69"/>
      <c r="K422" s="67"/>
    </row>
    <row r="423" spans="1:11" ht="15.75" customHeight="1">
      <c r="A423" s="64"/>
      <c r="B423" s="65" t="str">
        <f>IF(A423="","",VLOOKUP(A423,dados!$A$1:$B$24,2,FALSE))</f>
        <v/>
      </c>
      <c r="C423" s="48"/>
      <c r="D423" s="48"/>
      <c r="E423" s="71"/>
      <c r="F423" s="71"/>
      <c r="G423" s="67"/>
      <c r="H423" s="68"/>
      <c r="I423" s="64"/>
      <c r="J423" s="69"/>
      <c r="K423" s="67"/>
    </row>
    <row r="424" spans="1:11" ht="15.75" customHeight="1">
      <c r="A424" s="64"/>
      <c r="B424" s="65" t="str">
        <f>IF(A424="","",VLOOKUP(A424,dados!$A$1:$B$24,2,FALSE))</f>
        <v/>
      </c>
      <c r="C424" s="48"/>
      <c r="D424" s="48"/>
      <c r="E424" s="71"/>
      <c r="F424" s="71"/>
      <c r="G424" s="67"/>
      <c r="H424" s="68"/>
      <c r="I424" s="64"/>
      <c r="J424" s="69"/>
      <c r="K424" s="67"/>
    </row>
    <row r="425" spans="1:11" ht="15.75" customHeight="1">
      <c r="A425" s="64"/>
      <c r="B425" s="65" t="str">
        <f>IF(A425="","",VLOOKUP(A425,dados!$A$1:$B$24,2,FALSE))</f>
        <v/>
      </c>
      <c r="C425" s="48"/>
      <c r="D425" s="48"/>
      <c r="E425" s="71"/>
      <c r="F425" s="71"/>
      <c r="G425" s="67"/>
      <c r="H425" s="68"/>
      <c r="I425" s="64"/>
      <c r="J425" s="69"/>
      <c r="K425" s="67"/>
    </row>
    <row r="426" spans="1:11" ht="15.75" customHeight="1">
      <c r="A426" s="64"/>
      <c r="B426" s="65" t="str">
        <f>IF(A426="","",VLOOKUP(A426,dados!$A$1:$B$24,2,FALSE))</f>
        <v/>
      </c>
      <c r="C426" s="48"/>
      <c r="D426" s="48"/>
      <c r="E426" s="71"/>
      <c r="F426" s="71"/>
      <c r="G426" s="67"/>
      <c r="H426" s="68"/>
      <c r="I426" s="64"/>
      <c r="J426" s="69"/>
      <c r="K426" s="67"/>
    </row>
    <row r="427" spans="1:11" ht="15.75" customHeight="1">
      <c r="A427" s="64"/>
      <c r="B427" s="65" t="str">
        <f>IF(A427="","",VLOOKUP(A427,dados!$A$1:$B$24,2,FALSE))</f>
        <v/>
      </c>
      <c r="C427" s="48"/>
      <c r="D427" s="48"/>
      <c r="E427" s="71"/>
      <c r="F427" s="71"/>
      <c r="G427" s="67"/>
      <c r="H427" s="68"/>
      <c r="I427" s="64"/>
      <c r="J427" s="69"/>
      <c r="K427" s="67"/>
    </row>
    <row r="428" spans="1:11" ht="15.75" customHeight="1">
      <c r="A428" s="64"/>
      <c r="B428" s="65" t="str">
        <f>IF(A428="","",VLOOKUP(A428,dados!$A$1:$B$24,2,FALSE))</f>
        <v/>
      </c>
      <c r="C428" s="48"/>
      <c r="D428" s="48"/>
      <c r="E428" s="71"/>
      <c r="F428" s="71"/>
      <c r="G428" s="67"/>
      <c r="H428" s="68"/>
      <c r="I428" s="64"/>
      <c r="J428" s="69"/>
      <c r="K428" s="67"/>
    </row>
    <row r="429" spans="1:11" ht="15.75" customHeight="1">
      <c r="A429" s="64"/>
      <c r="B429" s="65" t="str">
        <f>IF(A429="","",VLOOKUP(A429,dados!$A$1:$B$24,2,FALSE))</f>
        <v/>
      </c>
      <c r="C429" s="48"/>
      <c r="D429" s="48"/>
      <c r="E429" s="71"/>
      <c r="F429" s="71"/>
      <c r="G429" s="67"/>
      <c r="H429" s="68"/>
      <c r="I429" s="64"/>
      <c r="J429" s="69"/>
      <c r="K429" s="67"/>
    </row>
    <row r="430" spans="1:11" ht="15.75" customHeight="1">
      <c r="A430" s="64"/>
      <c r="B430" s="65" t="str">
        <f>IF(A430="","",VLOOKUP(A430,dados!$A$1:$B$24,2,FALSE))</f>
        <v/>
      </c>
      <c r="C430" s="48"/>
      <c r="D430" s="48"/>
      <c r="E430" s="71"/>
      <c r="F430" s="71"/>
      <c r="G430" s="67"/>
      <c r="H430" s="68"/>
      <c r="I430" s="64"/>
      <c r="J430" s="69"/>
      <c r="K430" s="67"/>
    </row>
    <row r="431" spans="1:11" ht="15.75" customHeight="1">
      <c r="A431" s="64"/>
      <c r="B431" s="65" t="str">
        <f>IF(A431="","",VLOOKUP(A431,dados!$A$1:$B$24,2,FALSE))</f>
        <v/>
      </c>
      <c r="C431" s="48"/>
      <c r="D431" s="48"/>
      <c r="E431" s="71"/>
      <c r="F431" s="71"/>
      <c r="G431" s="67"/>
      <c r="H431" s="68"/>
      <c r="I431" s="64"/>
      <c r="J431" s="69"/>
      <c r="K431" s="67"/>
    </row>
    <row r="432" spans="1:11" ht="15.75" customHeight="1">
      <c r="A432" s="64"/>
      <c r="B432" s="65" t="str">
        <f>IF(A432="","",VLOOKUP(A432,dados!$A$1:$B$24,2,FALSE))</f>
        <v/>
      </c>
      <c r="C432" s="48"/>
      <c r="D432" s="48"/>
      <c r="E432" s="71"/>
      <c r="F432" s="71"/>
      <c r="G432" s="67"/>
      <c r="H432" s="68"/>
      <c r="I432" s="64"/>
      <c r="J432" s="69"/>
      <c r="K432" s="67"/>
    </row>
    <row r="433" spans="1:11" ht="15.75" customHeight="1">
      <c r="A433" s="64"/>
      <c r="B433" s="65" t="str">
        <f>IF(A433="","",VLOOKUP(A433,dados!$A$1:$B$24,2,FALSE))</f>
        <v/>
      </c>
      <c r="C433" s="48"/>
      <c r="D433" s="48"/>
      <c r="E433" s="71"/>
      <c r="F433" s="71"/>
      <c r="G433" s="67"/>
      <c r="H433" s="68"/>
      <c r="I433" s="64"/>
      <c r="J433" s="69"/>
      <c r="K433" s="67"/>
    </row>
    <row r="434" spans="1:11" ht="15.75" customHeight="1">
      <c r="A434" s="64"/>
      <c r="B434" s="65" t="str">
        <f>IF(A434="","",VLOOKUP(A434,dados!$A$1:$B$24,2,FALSE))</f>
        <v/>
      </c>
      <c r="C434" s="48"/>
      <c r="D434" s="48"/>
      <c r="E434" s="71"/>
      <c r="F434" s="71"/>
      <c r="G434" s="67"/>
      <c r="H434" s="68"/>
      <c r="I434" s="64"/>
      <c r="J434" s="69"/>
      <c r="K434" s="67"/>
    </row>
    <row r="435" spans="1:11" ht="15.75" customHeight="1">
      <c r="A435" s="64"/>
      <c r="B435" s="65" t="str">
        <f>IF(A435="","",VLOOKUP(A435,dados!$A$1:$B$24,2,FALSE))</f>
        <v/>
      </c>
      <c r="C435" s="48"/>
      <c r="D435" s="48"/>
      <c r="E435" s="71"/>
      <c r="F435" s="71"/>
      <c r="G435" s="67"/>
      <c r="H435" s="68"/>
      <c r="I435" s="64"/>
      <c r="J435" s="69"/>
      <c r="K435" s="67"/>
    </row>
    <row r="436" spans="1:11" ht="15.75" customHeight="1">
      <c r="A436" s="64"/>
      <c r="B436" s="65" t="str">
        <f>IF(A436="","",VLOOKUP(A436,dados!$A$1:$B$24,2,FALSE))</f>
        <v/>
      </c>
      <c r="C436" s="48"/>
      <c r="D436" s="48"/>
      <c r="E436" s="71"/>
      <c r="F436" s="71"/>
      <c r="G436" s="67"/>
      <c r="H436" s="68"/>
      <c r="I436" s="64"/>
      <c r="J436" s="69"/>
      <c r="K436" s="67"/>
    </row>
    <row r="437" spans="1:11" ht="15.75" customHeight="1">
      <c r="A437" s="64"/>
      <c r="B437" s="65" t="str">
        <f>IF(A437="","",VLOOKUP(A437,dados!$A$1:$B$24,2,FALSE))</f>
        <v/>
      </c>
      <c r="C437" s="48"/>
      <c r="D437" s="48"/>
      <c r="E437" s="71"/>
      <c r="F437" s="71"/>
      <c r="G437" s="67"/>
      <c r="H437" s="68"/>
      <c r="I437" s="64"/>
      <c r="J437" s="69"/>
      <c r="K437" s="67"/>
    </row>
    <row r="438" spans="1:11" ht="15.75" customHeight="1">
      <c r="A438" s="64"/>
      <c r="B438" s="65" t="str">
        <f>IF(A438="","",VLOOKUP(A438,dados!$A$1:$B$24,2,FALSE))</f>
        <v/>
      </c>
      <c r="C438" s="48"/>
      <c r="D438" s="48"/>
      <c r="E438" s="71"/>
      <c r="F438" s="71"/>
      <c r="G438" s="67"/>
      <c r="H438" s="68"/>
      <c r="I438" s="64"/>
      <c r="J438" s="69"/>
      <c r="K438" s="67"/>
    </row>
    <row r="439" spans="1:11" ht="15.75" customHeight="1">
      <c r="A439" s="64"/>
      <c r="B439" s="65" t="str">
        <f>IF(A439="","",VLOOKUP(A439,dados!$A$1:$B$24,2,FALSE))</f>
        <v/>
      </c>
      <c r="C439" s="48"/>
      <c r="D439" s="48"/>
      <c r="E439" s="71"/>
      <c r="F439" s="71"/>
      <c r="G439" s="67"/>
      <c r="H439" s="68"/>
      <c r="I439" s="64"/>
      <c r="J439" s="69"/>
      <c r="K439" s="67"/>
    </row>
    <row r="440" spans="1:11" ht="15.75" customHeight="1">
      <c r="A440" s="64"/>
      <c r="B440" s="65" t="str">
        <f>IF(A440="","",VLOOKUP(A440,dados!$A$1:$B$24,2,FALSE))</f>
        <v/>
      </c>
      <c r="C440" s="48"/>
      <c r="D440" s="48"/>
      <c r="E440" s="71"/>
      <c r="F440" s="71"/>
      <c r="G440" s="67"/>
      <c r="H440" s="68"/>
      <c r="I440" s="64"/>
      <c r="J440" s="69"/>
      <c r="K440" s="67"/>
    </row>
    <row r="441" spans="1:11" ht="15.75" customHeight="1">
      <c r="A441" s="64"/>
      <c r="B441" s="65" t="str">
        <f>IF(A441="","",VLOOKUP(A441,dados!$A$1:$B$24,2,FALSE))</f>
        <v/>
      </c>
      <c r="C441" s="48"/>
      <c r="D441" s="48"/>
      <c r="E441" s="71"/>
      <c r="F441" s="71"/>
      <c r="G441" s="67"/>
      <c r="H441" s="68"/>
      <c r="I441" s="64"/>
      <c r="J441" s="69"/>
      <c r="K441" s="67"/>
    </row>
    <row r="442" spans="1:11" ht="15.75" customHeight="1">
      <c r="A442" s="64"/>
      <c r="B442" s="65" t="str">
        <f>IF(A442="","",VLOOKUP(A442,dados!$A$1:$B$24,2,FALSE))</f>
        <v/>
      </c>
      <c r="C442" s="48"/>
      <c r="D442" s="48"/>
      <c r="E442" s="71"/>
      <c r="F442" s="71"/>
      <c r="G442" s="67"/>
      <c r="H442" s="68"/>
      <c r="I442" s="64"/>
      <c r="J442" s="69"/>
      <c r="K442" s="67"/>
    </row>
    <row r="443" spans="1:11" ht="15.75" customHeight="1">
      <c r="A443" s="64"/>
      <c r="B443" s="65" t="str">
        <f>IF(A443="","",VLOOKUP(A443,dados!$A$1:$B$24,2,FALSE))</f>
        <v/>
      </c>
      <c r="C443" s="48"/>
      <c r="D443" s="48"/>
      <c r="E443" s="71"/>
      <c r="F443" s="71"/>
      <c r="G443" s="67"/>
      <c r="H443" s="68"/>
      <c r="I443" s="64"/>
      <c r="J443" s="69"/>
      <c r="K443" s="67"/>
    </row>
    <row r="444" spans="1:11" ht="15.75" customHeight="1">
      <c r="A444" s="64"/>
      <c r="B444" s="65" t="str">
        <f>IF(A444="","",VLOOKUP(A444,dados!$A$1:$B$24,2,FALSE))</f>
        <v/>
      </c>
      <c r="C444" s="48"/>
      <c r="D444" s="48"/>
      <c r="E444" s="71"/>
      <c r="F444" s="71"/>
      <c r="G444" s="67"/>
      <c r="H444" s="68"/>
      <c r="I444" s="64"/>
      <c r="J444" s="69"/>
      <c r="K444" s="67"/>
    </row>
    <row r="445" spans="1:11" ht="15.75" customHeight="1">
      <c r="A445" s="64"/>
      <c r="B445" s="65" t="str">
        <f>IF(A445="","",VLOOKUP(A445,dados!$A$1:$B$24,2,FALSE))</f>
        <v/>
      </c>
      <c r="C445" s="48"/>
      <c r="D445" s="48"/>
      <c r="E445" s="71"/>
      <c r="F445" s="71"/>
      <c r="G445" s="67"/>
      <c r="H445" s="68"/>
      <c r="I445" s="64"/>
      <c r="J445" s="69"/>
      <c r="K445" s="67"/>
    </row>
    <row r="446" spans="1:11" ht="15.75" customHeight="1">
      <c r="A446" s="64"/>
      <c r="B446" s="65" t="str">
        <f>IF(A446="","",VLOOKUP(A446,dados!$A$1:$B$24,2,FALSE))</f>
        <v/>
      </c>
      <c r="C446" s="48"/>
      <c r="D446" s="48"/>
      <c r="E446" s="71"/>
      <c r="F446" s="71"/>
      <c r="G446" s="67"/>
      <c r="H446" s="68"/>
      <c r="I446" s="64"/>
      <c r="J446" s="69"/>
      <c r="K446" s="67"/>
    </row>
    <row r="447" spans="1:11" ht="15.75" customHeight="1">
      <c r="A447" s="64"/>
      <c r="B447" s="65" t="str">
        <f>IF(A447="","",VLOOKUP(A447,dados!$A$1:$B$24,2,FALSE))</f>
        <v/>
      </c>
      <c r="C447" s="48"/>
      <c r="D447" s="48"/>
      <c r="E447" s="71"/>
      <c r="F447" s="71"/>
      <c r="G447" s="67"/>
      <c r="H447" s="68"/>
      <c r="I447" s="64"/>
      <c r="J447" s="69"/>
      <c r="K447" s="67"/>
    </row>
    <row r="448" spans="1:11" ht="15.75" customHeight="1">
      <c r="A448" s="64"/>
      <c r="B448" s="65" t="str">
        <f>IF(A448="","",VLOOKUP(A448,dados!$A$1:$B$24,2,FALSE))</f>
        <v/>
      </c>
      <c r="C448" s="48"/>
      <c r="D448" s="48"/>
      <c r="E448" s="71"/>
      <c r="F448" s="71"/>
      <c r="G448" s="67"/>
      <c r="H448" s="68"/>
      <c r="I448" s="64"/>
      <c r="J448" s="69"/>
      <c r="K448" s="67"/>
    </row>
    <row r="449" spans="1:11" ht="15.75" customHeight="1">
      <c r="A449" s="64"/>
      <c r="B449" s="65" t="str">
        <f>IF(A449="","",VLOOKUP(A449,dados!$A$1:$B$24,2,FALSE))</f>
        <v/>
      </c>
      <c r="C449" s="48"/>
      <c r="D449" s="48"/>
      <c r="E449" s="71"/>
      <c r="F449" s="71"/>
      <c r="G449" s="67"/>
      <c r="H449" s="68"/>
      <c r="I449" s="64"/>
      <c r="J449" s="69"/>
      <c r="K449" s="67"/>
    </row>
    <row r="450" spans="1:11" ht="15.75" customHeight="1">
      <c r="A450" s="64"/>
      <c r="B450" s="65" t="str">
        <f>IF(A450="","",VLOOKUP(A450,dados!$A$1:$B$24,2,FALSE))</f>
        <v/>
      </c>
      <c r="C450" s="48"/>
      <c r="D450" s="48"/>
      <c r="E450" s="71"/>
      <c r="F450" s="71"/>
      <c r="G450" s="67"/>
      <c r="H450" s="68"/>
      <c r="I450" s="64"/>
      <c r="J450" s="69"/>
      <c r="K450" s="67"/>
    </row>
    <row r="451" spans="1:11" ht="15.75" customHeight="1">
      <c r="A451" s="64"/>
      <c r="B451" s="65" t="str">
        <f>IF(A451="","",VLOOKUP(A451,dados!$A$1:$B$24,2,FALSE))</f>
        <v/>
      </c>
      <c r="C451" s="48"/>
      <c r="D451" s="48"/>
      <c r="E451" s="71"/>
      <c r="F451" s="71"/>
      <c r="G451" s="67"/>
      <c r="H451" s="68"/>
      <c r="I451" s="64"/>
      <c r="J451" s="69"/>
      <c r="K451" s="67"/>
    </row>
    <row r="452" spans="1:11" ht="15.75" customHeight="1">
      <c r="A452" s="64"/>
      <c r="B452" s="65" t="str">
        <f>IF(A452="","",VLOOKUP(A452,dados!$A$1:$B$24,2,FALSE))</f>
        <v/>
      </c>
      <c r="C452" s="48"/>
      <c r="D452" s="48"/>
      <c r="E452" s="71"/>
      <c r="F452" s="71"/>
      <c r="G452" s="67"/>
      <c r="H452" s="68"/>
      <c r="I452" s="64"/>
      <c r="J452" s="69"/>
      <c r="K452" s="67"/>
    </row>
    <row r="453" spans="1:11" ht="15.75" customHeight="1">
      <c r="A453" s="64"/>
      <c r="B453" s="65" t="str">
        <f>IF(A453="","",VLOOKUP(A453,dados!$A$1:$B$24,2,FALSE))</f>
        <v/>
      </c>
      <c r="C453" s="48"/>
      <c r="D453" s="48"/>
      <c r="E453" s="71"/>
      <c r="F453" s="71"/>
      <c r="G453" s="67"/>
      <c r="H453" s="68"/>
      <c r="I453" s="64"/>
      <c r="J453" s="69"/>
      <c r="K453" s="67"/>
    </row>
    <row r="454" spans="1:11" ht="15.75" customHeight="1">
      <c r="A454" s="64"/>
      <c r="B454" s="65" t="str">
        <f>IF(A454="","",VLOOKUP(A454,dados!$A$1:$B$24,2,FALSE))</f>
        <v/>
      </c>
      <c r="C454" s="48"/>
      <c r="D454" s="48"/>
      <c r="E454" s="71"/>
      <c r="F454" s="71"/>
      <c r="G454" s="67"/>
      <c r="H454" s="68"/>
      <c r="I454" s="64"/>
      <c r="J454" s="69"/>
      <c r="K454" s="67"/>
    </row>
    <row r="455" spans="1:11" ht="15.75" customHeight="1">
      <c r="A455" s="64"/>
      <c r="B455" s="65" t="str">
        <f>IF(A455="","",VLOOKUP(A455,dados!$A$1:$B$24,2,FALSE))</f>
        <v/>
      </c>
      <c r="C455" s="48"/>
      <c r="D455" s="48"/>
      <c r="E455" s="71"/>
      <c r="F455" s="71"/>
      <c r="G455" s="67"/>
      <c r="H455" s="68"/>
      <c r="I455" s="64"/>
      <c r="J455" s="69"/>
      <c r="K455" s="67"/>
    </row>
    <row r="456" spans="1:11" ht="15.75" customHeight="1">
      <c r="A456" s="64"/>
      <c r="B456" s="65" t="str">
        <f>IF(A456="","",VLOOKUP(A456,dados!$A$1:$B$24,2,FALSE))</f>
        <v/>
      </c>
      <c r="C456" s="48"/>
      <c r="D456" s="48"/>
      <c r="E456" s="71"/>
      <c r="F456" s="71"/>
      <c r="G456" s="67"/>
      <c r="H456" s="68"/>
      <c r="I456" s="64"/>
      <c r="J456" s="69"/>
      <c r="K456" s="67"/>
    </row>
    <row r="457" spans="1:11" ht="15.75" customHeight="1">
      <c r="A457" s="64"/>
      <c r="B457" s="65" t="str">
        <f>IF(A457="","",VLOOKUP(A457,dados!$A$1:$B$24,2,FALSE))</f>
        <v/>
      </c>
      <c r="C457" s="48"/>
      <c r="D457" s="48"/>
      <c r="E457" s="71"/>
      <c r="F457" s="71"/>
      <c r="G457" s="67"/>
      <c r="H457" s="68"/>
      <c r="I457" s="64"/>
      <c r="J457" s="69"/>
      <c r="K457" s="67"/>
    </row>
    <row r="458" spans="1:11" ht="15.75" customHeight="1">
      <c r="A458" s="64"/>
      <c r="B458" s="65" t="str">
        <f>IF(A458="","",VLOOKUP(A458,dados!$A$1:$B$24,2,FALSE))</f>
        <v/>
      </c>
      <c r="C458" s="48"/>
      <c r="D458" s="48"/>
      <c r="E458" s="71"/>
      <c r="F458" s="71"/>
      <c r="G458" s="67"/>
      <c r="H458" s="68"/>
      <c r="I458" s="64"/>
      <c r="J458" s="69"/>
      <c r="K458" s="67"/>
    </row>
    <row r="459" spans="1:11" ht="15.75" customHeight="1">
      <c r="A459" s="64"/>
      <c r="B459" s="65" t="str">
        <f>IF(A459="","",VLOOKUP(A459,dados!$A$1:$B$24,2,FALSE))</f>
        <v/>
      </c>
      <c r="C459" s="48"/>
      <c r="D459" s="48"/>
      <c r="E459" s="71"/>
      <c r="F459" s="71"/>
      <c r="G459" s="67"/>
      <c r="H459" s="68"/>
      <c r="I459" s="64"/>
      <c r="J459" s="69"/>
      <c r="K459" s="67"/>
    </row>
    <row r="460" spans="1:11" ht="15.75" customHeight="1">
      <c r="A460" s="64"/>
      <c r="B460" s="65" t="str">
        <f>IF(A460="","",VLOOKUP(A460,dados!$A$1:$B$24,2,FALSE))</f>
        <v/>
      </c>
      <c r="C460" s="48"/>
      <c r="D460" s="48"/>
      <c r="E460" s="71"/>
      <c r="F460" s="71"/>
      <c r="G460" s="67"/>
      <c r="H460" s="68"/>
      <c r="I460" s="64"/>
      <c r="J460" s="69"/>
      <c r="K460" s="67"/>
    </row>
    <row r="461" spans="1:11" ht="15.75" customHeight="1">
      <c r="A461" s="64"/>
      <c r="B461" s="65" t="str">
        <f>IF(A461="","",VLOOKUP(A461,dados!$A$1:$B$24,2,FALSE))</f>
        <v/>
      </c>
      <c r="C461" s="48"/>
      <c r="D461" s="48"/>
      <c r="E461" s="71"/>
      <c r="F461" s="71"/>
      <c r="G461" s="67"/>
      <c r="H461" s="68"/>
      <c r="I461" s="64"/>
      <c r="J461" s="69"/>
      <c r="K461" s="67"/>
    </row>
    <row r="462" spans="1:11" ht="15.75" customHeight="1">
      <c r="A462" s="64"/>
      <c r="B462" s="65" t="str">
        <f>IF(A462="","",VLOOKUP(A462,dados!$A$1:$B$24,2,FALSE))</f>
        <v/>
      </c>
      <c r="C462" s="48"/>
      <c r="D462" s="48"/>
      <c r="E462" s="71"/>
      <c r="F462" s="71"/>
      <c r="G462" s="67"/>
      <c r="H462" s="68"/>
      <c r="I462" s="64"/>
      <c r="J462" s="69"/>
      <c r="K462" s="67"/>
    </row>
    <row r="463" spans="1:11" ht="15.75" customHeight="1">
      <c r="A463" s="64"/>
      <c r="B463" s="65" t="str">
        <f>IF(A463="","",VLOOKUP(A463,dados!$A$1:$B$24,2,FALSE))</f>
        <v/>
      </c>
      <c r="C463" s="48"/>
      <c r="D463" s="48"/>
      <c r="E463" s="71"/>
      <c r="F463" s="71"/>
      <c r="G463" s="67"/>
      <c r="H463" s="68"/>
      <c r="I463" s="64"/>
      <c r="J463" s="69"/>
      <c r="K463" s="67"/>
    </row>
    <row r="464" spans="1:11" ht="15.75" customHeight="1">
      <c r="A464" s="64"/>
      <c r="B464" s="65" t="str">
        <f>IF(A464="","",VLOOKUP(A464,dados!$A$1:$B$24,2,FALSE))</f>
        <v/>
      </c>
      <c r="C464" s="48"/>
      <c r="D464" s="48"/>
      <c r="E464" s="71"/>
      <c r="F464" s="71"/>
      <c r="G464" s="67"/>
      <c r="H464" s="68"/>
      <c r="I464" s="64"/>
      <c r="J464" s="69"/>
      <c r="K464" s="67"/>
    </row>
    <row r="465" spans="1:11" ht="15.75" customHeight="1">
      <c r="A465" s="64"/>
      <c r="B465" s="65" t="str">
        <f>IF(A465="","",VLOOKUP(A465,dados!$A$1:$B$24,2,FALSE))</f>
        <v/>
      </c>
      <c r="C465" s="48"/>
      <c r="D465" s="48"/>
      <c r="E465" s="71"/>
      <c r="F465" s="71"/>
      <c r="G465" s="67"/>
      <c r="H465" s="68"/>
      <c r="I465" s="64"/>
      <c r="J465" s="69"/>
      <c r="K465" s="67"/>
    </row>
    <row r="466" spans="1:11" ht="15.75" customHeight="1">
      <c r="A466" s="64"/>
      <c r="B466" s="65" t="str">
        <f>IF(A466="","",VLOOKUP(A466,dados!$A$1:$B$24,2,FALSE))</f>
        <v/>
      </c>
      <c r="C466" s="48"/>
      <c r="D466" s="48"/>
      <c r="E466" s="71"/>
      <c r="F466" s="71"/>
      <c r="G466" s="67"/>
      <c r="H466" s="68"/>
      <c r="I466" s="64"/>
      <c r="J466" s="69"/>
      <c r="K466" s="67"/>
    </row>
    <row r="467" spans="1:11" ht="15.75" customHeight="1">
      <c r="A467" s="64"/>
      <c r="B467" s="65" t="str">
        <f>IF(A467="","",VLOOKUP(A467,dados!$A$1:$B$24,2,FALSE))</f>
        <v/>
      </c>
      <c r="C467" s="48"/>
      <c r="D467" s="48"/>
      <c r="E467" s="71"/>
      <c r="F467" s="71"/>
      <c r="G467" s="67"/>
      <c r="H467" s="68"/>
      <c r="I467" s="64"/>
      <c r="J467" s="69"/>
      <c r="K467" s="67"/>
    </row>
    <row r="468" spans="1:11" ht="15.75" customHeight="1">
      <c r="A468" s="64"/>
      <c r="B468" s="65" t="str">
        <f>IF(A468="","",VLOOKUP(A468,dados!$A$1:$B$24,2,FALSE))</f>
        <v/>
      </c>
      <c r="C468" s="48"/>
      <c r="D468" s="48"/>
      <c r="E468" s="71"/>
      <c r="F468" s="71"/>
      <c r="G468" s="67"/>
      <c r="H468" s="68"/>
      <c r="I468" s="64"/>
      <c r="J468" s="69"/>
      <c r="K468" s="67"/>
    </row>
    <row r="469" spans="1:11" ht="15.75" customHeight="1">
      <c r="A469" s="64"/>
      <c r="B469" s="65" t="str">
        <f>IF(A469="","",VLOOKUP(A469,dados!$A$1:$B$24,2,FALSE))</f>
        <v/>
      </c>
      <c r="C469" s="48"/>
      <c r="D469" s="48"/>
      <c r="E469" s="71"/>
      <c r="F469" s="71"/>
      <c r="G469" s="67"/>
      <c r="H469" s="68"/>
      <c r="I469" s="64"/>
      <c r="J469" s="69"/>
      <c r="K469" s="67"/>
    </row>
    <row r="470" spans="1:11" ht="15.75" customHeight="1">
      <c r="A470" s="64"/>
      <c r="B470" s="65" t="str">
        <f>IF(A470="","",VLOOKUP(A470,dados!$A$1:$B$24,2,FALSE))</f>
        <v/>
      </c>
      <c r="C470" s="48"/>
      <c r="D470" s="48"/>
      <c r="E470" s="71"/>
      <c r="F470" s="71"/>
      <c r="G470" s="67"/>
      <c r="H470" s="68"/>
      <c r="I470" s="64"/>
      <c r="J470" s="69"/>
      <c r="K470" s="67"/>
    </row>
    <row r="471" spans="1:11" ht="15.75" customHeight="1">
      <c r="A471" s="64"/>
      <c r="B471" s="65" t="str">
        <f>IF(A471="","",VLOOKUP(A471,dados!$A$1:$B$24,2,FALSE))</f>
        <v/>
      </c>
      <c r="C471" s="48"/>
      <c r="D471" s="48"/>
      <c r="E471" s="71"/>
      <c r="F471" s="71"/>
      <c r="G471" s="67"/>
      <c r="H471" s="68"/>
      <c r="I471" s="64"/>
      <c r="J471" s="69"/>
      <c r="K471" s="67"/>
    </row>
    <row r="472" spans="1:11" ht="15.75" customHeight="1">
      <c r="A472" s="64"/>
      <c r="B472" s="65" t="str">
        <f>IF(A472="","",VLOOKUP(A472,dados!$A$1:$B$24,2,FALSE))</f>
        <v/>
      </c>
      <c r="C472" s="48"/>
      <c r="D472" s="48"/>
      <c r="E472" s="71"/>
      <c r="F472" s="71"/>
      <c r="G472" s="67"/>
      <c r="H472" s="68"/>
      <c r="I472" s="64"/>
      <c r="J472" s="69"/>
      <c r="K472" s="67"/>
    </row>
    <row r="473" spans="1:11" ht="15.75" customHeight="1">
      <c r="A473" s="64"/>
      <c r="B473" s="65" t="str">
        <f>IF(A473="","",VLOOKUP(A473,dados!$A$1:$B$24,2,FALSE))</f>
        <v/>
      </c>
      <c r="C473" s="48"/>
      <c r="D473" s="48"/>
      <c r="E473" s="71"/>
      <c r="F473" s="71"/>
      <c r="G473" s="67"/>
      <c r="H473" s="68"/>
      <c r="I473" s="64"/>
      <c r="J473" s="69"/>
      <c r="K473" s="67"/>
    </row>
    <row r="474" spans="1:11" ht="15.75" customHeight="1">
      <c r="A474" s="64"/>
      <c r="B474" s="65" t="str">
        <f>IF(A474="","",VLOOKUP(A474,dados!$A$1:$B$24,2,FALSE))</f>
        <v/>
      </c>
      <c r="C474" s="48"/>
      <c r="D474" s="48"/>
      <c r="E474" s="71"/>
      <c r="F474" s="71"/>
      <c r="G474" s="67"/>
      <c r="H474" s="68"/>
      <c r="I474" s="64"/>
      <c r="J474" s="69"/>
      <c r="K474" s="67"/>
    </row>
    <row r="475" spans="1:11" ht="15.75" customHeight="1">
      <c r="A475" s="64"/>
      <c r="B475" s="65" t="str">
        <f>IF(A475="","",VLOOKUP(A475,dados!$A$1:$B$24,2,FALSE))</f>
        <v/>
      </c>
      <c r="C475" s="48"/>
      <c r="D475" s="48"/>
      <c r="E475" s="71"/>
      <c r="F475" s="71"/>
      <c r="G475" s="67"/>
      <c r="H475" s="68"/>
      <c r="I475" s="64"/>
      <c r="J475" s="69"/>
      <c r="K475" s="67"/>
    </row>
    <row r="476" spans="1:11" ht="15.75" customHeight="1">
      <c r="A476" s="64"/>
      <c r="B476" s="65" t="str">
        <f>IF(A476="","",VLOOKUP(A476,dados!$A$1:$B$24,2,FALSE))</f>
        <v/>
      </c>
      <c r="C476" s="48"/>
      <c r="D476" s="48"/>
      <c r="E476" s="71"/>
      <c r="F476" s="71"/>
      <c r="G476" s="67"/>
      <c r="H476" s="68"/>
      <c r="I476" s="64"/>
      <c r="J476" s="69"/>
      <c r="K476" s="67"/>
    </row>
    <row r="477" spans="1:11" ht="15.75" customHeight="1">
      <c r="A477" s="64"/>
      <c r="B477" s="65" t="str">
        <f>IF(A477="","",VLOOKUP(A477,dados!$A$1:$B$24,2,FALSE))</f>
        <v/>
      </c>
      <c r="C477" s="48"/>
      <c r="D477" s="48"/>
      <c r="E477" s="71"/>
      <c r="F477" s="71"/>
      <c r="G477" s="67"/>
      <c r="H477" s="68"/>
      <c r="I477" s="64"/>
      <c r="J477" s="69"/>
      <c r="K477" s="67"/>
    </row>
    <row r="478" spans="1:11" ht="15.75" customHeight="1">
      <c r="A478" s="64"/>
      <c r="B478" s="65" t="str">
        <f>IF(A478="","",VLOOKUP(A478,dados!$A$1:$B$24,2,FALSE))</f>
        <v/>
      </c>
      <c r="C478" s="48"/>
      <c r="D478" s="48"/>
      <c r="E478" s="71"/>
      <c r="F478" s="71"/>
      <c r="G478" s="67"/>
      <c r="H478" s="68"/>
      <c r="I478" s="64"/>
      <c r="J478" s="69"/>
      <c r="K478" s="67"/>
    </row>
    <row r="479" spans="1:11" ht="15.75" customHeight="1">
      <c r="A479" s="64"/>
      <c r="B479" s="65" t="str">
        <f>IF(A479="","",VLOOKUP(A479,dados!$A$1:$B$24,2,FALSE))</f>
        <v/>
      </c>
      <c r="C479" s="48"/>
      <c r="D479" s="48"/>
      <c r="E479" s="71"/>
      <c r="F479" s="71"/>
      <c r="G479" s="67"/>
      <c r="H479" s="68"/>
      <c r="I479" s="64"/>
      <c r="J479" s="69"/>
      <c r="K479" s="67"/>
    </row>
    <row r="480" spans="1:11" ht="15.75" customHeight="1">
      <c r="A480" s="64"/>
      <c r="B480" s="65" t="str">
        <f>IF(A480="","",VLOOKUP(A480,dados!$A$1:$B$24,2,FALSE))</f>
        <v/>
      </c>
      <c r="C480" s="48"/>
      <c r="D480" s="48"/>
      <c r="E480" s="71"/>
      <c r="F480" s="71"/>
      <c r="G480" s="67"/>
      <c r="H480" s="68"/>
      <c r="I480" s="64"/>
      <c r="J480" s="69"/>
      <c r="K480" s="67"/>
    </row>
    <row r="481" spans="1:11" ht="15.75" customHeight="1">
      <c r="A481" s="64"/>
      <c r="B481" s="65" t="str">
        <f>IF(A481="","",VLOOKUP(A481,dados!$A$1:$B$24,2,FALSE))</f>
        <v/>
      </c>
      <c r="C481" s="48"/>
      <c r="D481" s="48"/>
      <c r="E481" s="71"/>
      <c r="F481" s="71"/>
      <c r="G481" s="67"/>
      <c r="H481" s="68"/>
      <c r="I481" s="64"/>
      <c r="J481" s="69"/>
      <c r="K481" s="67"/>
    </row>
    <row r="482" spans="1:11" ht="15.75" customHeight="1">
      <c r="A482" s="64"/>
      <c r="B482" s="65" t="str">
        <f>IF(A482="","",VLOOKUP(A482,dados!$A$1:$B$24,2,FALSE))</f>
        <v/>
      </c>
      <c r="C482" s="48"/>
      <c r="D482" s="48"/>
      <c r="E482" s="71"/>
      <c r="F482" s="71"/>
      <c r="G482" s="67"/>
      <c r="H482" s="68"/>
      <c r="I482" s="64"/>
      <c r="J482" s="69"/>
      <c r="K482" s="67"/>
    </row>
    <row r="483" spans="1:11" ht="15.75" customHeight="1">
      <c r="A483" s="64"/>
      <c r="B483" s="65" t="str">
        <f>IF(A483="","",VLOOKUP(A483,dados!$A$1:$B$24,2,FALSE))</f>
        <v/>
      </c>
      <c r="C483" s="48"/>
      <c r="D483" s="48"/>
      <c r="E483" s="71"/>
      <c r="F483" s="71"/>
      <c r="G483" s="67"/>
      <c r="H483" s="68"/>
      <c r="I483" s="64"/>
      <c r="J483" s="69"/>
      <c r="K483" s="67"/>
    </row>
    <row r="484" spans="1:11" ht="15.75" customHeight="1">
      <c r="A484" s="64"/>
      <c r="B484" s="65" t="str">
        <f>IF(A484="","",VLOOKUP(A484,dados!$A$1:$B$24,2,FALSE))</f>
        <v/>
      </c>
      <c r="C484" s="48"/>
      <c r="D484" s="48"/>
      <c r="E484" s="71"/>
      <c r="F484" s="71"/>
      <c r="G484" s="67"/>
      <c r="H484" s="68"/>
      <c r="I484" s="64"/>
      <c r="J484" s="69"/>
      <c r="K484" s="67"/>
    </row>
    <row r="485" spans="1:11" ht="15.75" customHeight="1">
      <c r="A485" s="64"/>
      <c r="B485" s="65" t="str">
        <f>IF(A485="","",VLOOKUP(A485,dados!$A$1:$B$24,2,FALSE))</f>
        <v/>
      </c>
      <c r="C485" s="48"/>
      <c r="D485" s="48"/>
      <c r="E485" s="71"/>
      <c r="F485" s="71"/>
      <c r="G485" s="67"/>
      <c r="H485" s="68"/>
      <c r="I485" s="64"/>
      <c r="J485" s="69"/>
      <c r="K485" s="67"/>
    </row>
    <row r="486" spans="1:11" ht="15.75" customHeight="1">
      <c r="A486" s="64"/>
      <c r="B486" s="65" t="str">
        <f>IF(A486="","",VLOOKUP(A486,dados!$A$1:$B$24,2,FALSE))</f>
        <v/>
      </c>
      <c r="C486" s="48"/>
      <c r="D486" s="48"/>
      <c r="E486" s="71"/>
      <c r="F486" s="71"/>
      <c r="G486" s="67"/>
      <c r="H486" s="68"/>
      <c r="I486" s="64"/>
      <c r="J486" s="69"/>
      <c r="K486" s="67"/>
    </row>
    <row r="487" spans="1:11" ht="15.75" customHeight="1">
      <c r="A487" s="64"/>
      <c r="B487" s="65" t="str">
        <f>IF(A487="","",VLOOKUP(A487,dados!$A$1:$B$24,2,FALSE))</f>
        <v/>
      </c>
      <c r="C487" s="48"/>
      <c r="D487" s="48"/>
      <c r="E487" s="71"/>
      <c r="F487" s="71"/>
      <c r="G487" s="67"/>
      <c r="H487" s="68"/>
      <c r="I487" s="64"/>
      <c r="J487" s="69"/>
      <c r="K487" s="67"/>
    </row>
    <row r="488" spans="1:11" ht="15.75" customHeight="1">
      <c r="A488" s="64"/>
      <c r="B488" s="65" t="str">
        <f>IF(A488="","",VLOOKUP(A488,dados!$A$1:$B$24,2,FALSE))</f>
        <v/>
      </c>
      <c r="C488" s="48"/>
      <c r="D488" s="48"/>
      <c r="E488" s="71"/>
      <c r="F488" s="71"/>
      <c r="G488" s="67"/>
      <c r="H488" s="68"/>
      <c r="I488" s="64"/>
      <c r="J488" s="69"/>
      <c r="K488" s="67"/>
    </row>
    <row r="489" spans="1:11" ht="15.75" customHeight="1">
      <c r="A489" s="64"/>
      <c r="B489" s="65" t="str">
        <f>IF(A489="","",VLOOKUP(A489,dados!$A$1:$B$24,2,FALSE))</f>
        <v/>
      </c>
      <c r="C489" s="48"/>
      <c r="D489" s="48"/>
      <c r="E489" s="71"/>
      <c r="F489" s="71"/>
      <c r="G489" s="67"/>
      <c r="H489" s="68"/>
      <c r="I489" s="64"/>
      <c r="J489" s="69"/>
      <c r="K489" s="67"/>
    </row>
    <row r="490" spans="1:11" ht="15.75" customHeight="1">
      <c r="A490" s="64"/>
      <c r="B490" s="65" t="str">
        <f>IF(A490="","",VLOOKUP(A490,dados!$A$1:$B$24,2,FALSE))</f>
        <v/>
      </c>
      <c r="C490" s="48"/>
      <c r="D490" s="48"/>
      <c r="E490" s="71"/>
      <c r="F490" s="71"/>
      <c r="G490" s="67"/>
      <c r="H490" s="68"/>
      <c r="I490" s="64"/>
      <c r="J490" s="69"/>
      <c r="K490" s="67"/>
    </row>
    <row r="491" spans="1:11" ht="15.75" customHeight="1">
      <c r="A491" s="64"/>
      <c r="B491" s="65" t="str">
        <f>IF(A491="","",VLOOKUP(A491,dados!$A$1:$B$24,2,FALSE))</f>
        <v/>
      </c>
      <c r="C491" s="48"/>
      <c r="D491" s="48"/>
      <c r="E491" s="71"/>
      <c r="F491" s="71"/>
      <c r="G491" s="67"/>
      <c r="H491" s="68"/>
      <c r="I491" s="64"/>
      <c r="J491" s="69"/>
      <c r="K491" s="67"/>
    </row>
    <row r="492" spans="1:11" ht="15.75" customHeight="1">
      <c r="A492" s="64"/>
      <c r="B492" s="65" t="str">
        <f>IF(A492="","",VLOOKUP(A492,dados!$A$1:$B$24,2,FALSE))</f>
        <v/>
      </c>
      <c r="C492" s="48"/>
      <c r="D492" s="48"/>
      <c r="E492" s="71"/>
      <c r="F492" s="71"/>
      <c r="G492" s="67"/>
      <c r="H492" s="68"/>
      <c r="I492" s="64"/>
      <c r="J492" s="69"/>
      <c r="K492" s="67"/>
    </row>
    <row r="493" spans="1:11" ht="15.75" customHeight="1">
      <c r="A493" s="64"/>
      <c r="B493" s="65" t="str">
        <f>IF(A493="","",VLOOKUP(A493,dados!$A$1:$B$24,2,FALSE))</f>
        <v/>
      </c>
      <c r="C493" s="48"/>
      <c r="D493" s="48"/>
      <c r="E493" s="71"/>
      <c r="F493" s="71"/>
      <c r="G493" s="67"/>
      <c r="H493" s="68"/>
      <c r="I493" s="64"/>
      <c r="J493" s="69"/>
      <c r="K493" s="67"/>
    </row>
    <row r="494" spans="1:11" ht="15.75" customHeight="1">
      <c r="A494" s="64"/>
      <c r="B494" s="65" t="str">
        <f>IF(A494="","",VLOOKUP(A494,dados!$A$1:$B$24,2,FALSE))</f>
        <v/>
      </c>
      <c r="C494" s="48"/>
      <c r="D494" s="48"/>
      <c r="E494" s="71"/>
      <c r="F494" s="71"/>
      <c r="G494" s="67"/>
      <c r="H494" s="68"/>
      <c r="I494" s="64"/>
      <c r="J494" s="69"/>
      <c r="K494" s="67"/>
    </row>
    <row r="495" spans="1:11" ht="15.75" customHeight="1">
      <c r="A495" s="64"/>
      <c r="B495" s="65" t="str">
        <f>IF(A495="","",VLOOKUP(A495,dados!$A$1:$B$24,2,FALSE))</f>
        <v/>
      </c>
      <c r="C495" s="48"/>
      <c r="D495" s="48"/>
      <c r="E495" s="71"/>
      <c r="F495" s="71"/>
      <c r="G495" s="67"/>
      <c r="H495" s="68"/>
      <c r="I495" s="64"/>
      <c r="J495" s="69"/>
      <c r="K495" s="67"/>
    </row>
    <row r="496" spans="1:11" ht="15.75" customHeight="1">
      <c r="A496" s="64"/>
      <c r="B496" s="65" t="str">
        <f>IF(A496="","",VLOOKUP(A496,dados!$A$1:$B$24,2,FALSE))</f>
        <v/>
      </c>
      <c r="C496" s="48"/>
      <c r="D496" s="48"/>
      <c r="E496" s="71"/>
      <c r="F496" s="71"/>
      <c r="G496" s="67"/>
      <c r="H496" s="68"/>
      <c r="I496" s="64"/>
      <c r="J496" s="69"/>
      <c r="K496" s="67"/>
    </row>
    <row r="497" spans="1:11" ht="15.75" customHeight="1">
      <c r="A497" s="64"/>
      <c r="B497" s="65" t="str">
        <f>IF(A497="","",VLOOKUP(A497,dados!$A$1:$B$24,2,FALSE))</f>
        <v/>
      </c>
      <c r="C497" s="48"/>
      <c r="D497" s="48"/>
      <c r="E497" s="71"/>
      <c r="F497" s="71"/>
      <c r="G497" s="67"/>
      <c r="H497" s="68"/>
      <c r="I497" s="64"/>
      <c r="J497" s="69"/>
      <c r="K497" s="67"/>
    </row>
    <row r="498" spans="1:11" ht="15.75" customHeight="1">
      <c r="A498" s="64"/>
      <c r="B498" s="65" t="str">
        <f>IF(A498="","",VLOOKUP(A498,dados!$A$1:$B$24,2,FALSE))</f>
        <v/>
      </c>
      <c r="C498" s="48"/>
      <c r="D498" s="48"/>
      <c r="E498" s="71"/>
      <c r="F498" s="71"/>
      <c r="G498" s="67"/>
      <c r="H498" s="68"/>
      <c r="I498" s="64"/>
      <c r="J498" s="69"/>
      <c r="K498" s="67"/>
    </row>
    <row r="499" spans="1:11" ht="15.75" customHeight="1">
      <c r="A499" s="74"/>
      <c r="B499" s="75" t="str">
        <f>IF(A499="","",VLOOKUP(A499,dados!$A$1:$B$24,2,FALSE))</f>
        <v/>
      </c>
      <c r="C499" s="54"/>
      <c r="D499" s="54"/>
      <c r="E499" s="76"/>
      <c r="F499" s="76"/>
      <c r="G499" s="67"/>
      <c r="H499" s="78"/>
      <c r="I499" s="74"/>
      <c r="J499" s="79"/>
      <c r="K499" s="77"/>
    </row>
    <row r="500" spans="1:11" ht="15.75" customHeight="1">
      <c r="A500" s="151" t="s">
        <v>525</v>
      </c>
      <c r="B500" s="152" t="str">
        <f>IF(A500="","",VLOOKUP(A500,dados!$A$1:$B$24,2,FALSE))</f>
        <v>Diretoria de Material e Patrimônio</v>
      </c>
      <c r="C500" s="48" t="s">
        <v>4653</v>
      </c>
      <c r="D500" s="54" t="s">
        <v>4654</v>
      </c>
      <c r="E500" s="76">
        <v>44786</v>
      </c>
      <c r="F500" s="141"/>
      <c r="G500" s="67" t="s">
        <v>4655</v>
      </c>
      <c r="H500" s="78" t="s">
        <v>345</v>
      </c>
      <c r="I500" s="142"/>
      <c r="J500" s="79">
        <v>1000000</v>
      </c>
      <c r="K500" s="77" t="s">
        <v>4655</v>
      </c>
    </row>
    <row r="501" spans="1:11" ht="15.75" customHeight="1">
      <c r="A501" s="82" t="s">
        <v>369</v>
      </c>
      <c r="B501" s="149" t="s">
        <v>1290</v>
      </c>
      <c r="C501" s="49" t="s">
        <v>4656</v>
      </c>
      <c r="D501" s="82" t="s">
        <v>4199</v>
      </c>
      <c r="E501" s="137">
        <v>44289</v>
      </c>
      <c r="F501" s="137">
        <v>44289</v>
      </c>
      <c r="G501" s="67" t="s">
        <v>4657</v>
      </c>
      <c r="H501" s="94" t="s">
        <v>4658</v>
      </c>
      <c r="I501" s="64" t="s">
        <v>4371</v>
      </c>
      <c r="J501" s="140">
        <v>60916</v>
      </c>
      <c r="K501" s="81" t="s">
        <v>4659</v>
      </c>
    </row>
    <row r="502" spans="1:11" ht="15.75" customHeight="1">
      <c r="A502" s="147" t="s">
        <v>425</v>
      </c>
      <c r="B502" s="155" t="str">
        <f>IF(A502="","",VLOOKUP(A502,dados!$A$1:$B$24,2,FALSE))</f>
        <v>Diretoria de Infraestrutura</v>
      </c>
      <c r="C502" s="175" t="s">
        <v>4660</v>
      </c>
      <c r="D502" s="143" t="s">
        <v>4336</v>
      </c>
      <c r="E502" s="144">
        <v>44837</v>
      </c>
      <c r="F502" s="144">
        <v>46298</v>
      </c>
      <c r="G502" s="67"/>
      <c r="H502" s="146" t="s">
        <v>345</v>
      </c>
      <c r="I502" s="64" t="s">
        <v>327</v>
      </c>
      <c r="J502" s="148">
        <v>136949.65</v>
      </c>
      <c r="K502" s="145" t="s">
        <v>4452</v>
      </c>
    </row>
    <row r="503" spans="1:11" ht="15.75" customHeight="1">
      <c r="A503" s="12" t="s">
        <v>425</v>
      </c>
      <c r="B503" s="80" t="str">
        <f>IF(A503="","",VLOOKUP(A503,dados!$A$1:$B$24,2,FALSE))</f>
        <v>Diretoria de Infraestrutura</v>
      </c>
      <c r="C503" s="175" t="s">
        <v>4661</v>
      </c>
      <c r="D503" s="87" t="s">
        <v>4336</v>
      </c>
      <c r="E503" s="88">
        <v>44682</v>
      </c>
      <c r="F503" s="89">
        <v>45778</v>
      </c>
      <c r="G503" s="67" t="s">
        <v>4662</v>
      </c>
      <c r="H503" s="90" t="s">
        <v>4187</v>
      </c>
      <c r="I503" s="64" t="s">
        <v>327</v>
      </c>
      <c r="J503" s="91">
        <v>495000</v>
      </c>
      <c r="K503" s="68" t="s">
        <v>4663</v>
      </c>
    </row>
    <row r="504" spans="1:11" ht="15.75" customHeight="1">
      <c r="A504" s="64" t="s">
        <v>315</v>
      </c>
      <c r="B504" s="65" t="str">
        <f>IF(A504="","",VLOOKUP(A504,dados!$A$1:$B$24,2,FALSE))</f>
        <v>Diretoria de Documentação e Informações</v>
      </c>
      <c r="C504" s="48" t="s">
        <v>4664</v>
      </c>
      <c r="D504" s="48" t="s">
        <v>4336</v>
      </c>
      <c r="E504" s="66">
        <v>44825</v>
      </c>
      <c r="F504" s="66">
        <v>45921</v>
      </c>
      <c r="G504" s="67"/>
      <c r="H504" s="68" t="s">
        <v>345</v>
      </c>
      <c r="I504" s="64" t="s">
        <v>90</v>
      </c>
      <c r="J504" s="69">
        <v>550000</v>
      </c>
      <c r="K504" s="73" t="s">
        <v>4665</v>
      </c>
    </row>
    <row r="505" spans="1:11" ht="15.75" customHeight="1">
      <c r="A505" s="64" t="s">
        <v>315</v>
      </c>
      <c r="B505" s="65" t="str">
        <f>IF(A505="","",VLOOKUP(A505,dados!$A$1:$B$24,2,FALSE))</f>
        <v>Diretoria de Documentação e Informações</v>
      </c>
      <c r="C505" s="48" t="s">
        <v>4666</v>
      </c>
      <c r="D505" s="48" t="s">
        <v>4336</v>
      </c>
      <c r="E505" s="66">
        <v>44705</v>
      </c>
      <c r="F505" s="66">
        <v>45801</v>
      </c>
      <c r="G505" s="67" t="s">
        <v>4667</v>
      </c>
      <c r="H505" s="68" t="s">
        <v>345</v>
      </c>
      <c r="I505" s="64" t="s">
        <v>327</v>
      </c>
      <c r="J505" s="69">
        <v>39000</v>
      </c>
      <c r="K505" s="73" t="s">
        <v>4668</v>
      </c>
    </row>
    <row r="506" spans="1:11" ht="15.75" customHeight="1">
      <c r="A506" s="49" t="s">
        <v>4669</v>
      </c>
      <c r="B506" s="83" t="s">
        <v>4670</v>
      </c>
      <c r="C506" s="49" t="s">
        <v>4671</v>
      </c>
      <c r="D506" s="49" t="s">
        <v>4336</v>
      </c>
      <c r="E506" s="84">
        <v>44773</v>
      </c>
      <c r="F506" s="84">
        <v>45869</v>
      </c>
      <c r="G506" s="86"/>
      <c r="I506" s="64" t="s">
        <v>327</v>
      </c>
      <c r="J506" s="86"/>
      <c r="K506" s="86" t="s">
        <v>4539</v>
      </c>
    </row>
    <row r="507" spans="1:11" ht="15.75" customHeight="1">
      <c r="A507" s="74" t="s">
        <v>4199</v>
      </c>
      <c r="B507" s="75" t="str">
        <f>IF(A507="","",VLOOKUP(A507,dados!$A$1:$B$24,2,FALSE))</f>
        <v>Diretoria de Orçamento e Finanças</v>
      </c>
      <c r="C507" s="48" t="s">
        <v>4672</v>
      </c>
      <c r="D507" s="54" t="s">
        <v>4336</v>
      </c>
      <c r="E507" s="76">
        <v>44723</v>
      </c>
      <c r="F507" s="76">
        <v>45454</v>
      </c>
      <c r="G507" s="77" t="s">
        <v>4490</v>
      </c>
      <c r="H507" s="78" t="s">
        <v>345</v>
      </c>
      <c r="I507" s="64" t="s">
        <v>4371</v>
      </c>
      <c r="J507" s="79">
        <v>8435462.5</v>
      </c>
      <c r="K507" s="77" t="s">
        <v>4673</v>
      </c>
    </row>
    <row r="508" spans="1:11" ht="15.75" customHeight="1">
      <c r="A508" s="82" t="s">
        <v>369</v>
      </c>
      <c r="B508" s="149" t="s">
        <v>1290</v>
      </c>
      <c r="C508" s="156" t="s">
        <v>4674</v>
      </c>
      <c r="D508" s="87" t="s">
        <v>4336</v>
      </c>
      <c r="E508" s="81"/>
      <c r="F508" s="81"/>
      <c r="G508" s="138" t="s">
        <v>4675</v>
      </c>
      <c r="H508" s="68" t="s">
        <v>345</v>
      </c>
      <c r="I508" s="139" t="s">
        <v>90</v>
      </c>
      <c r="J508" s="23">
        <v>26590</v>
      </c>
      <c r="K508" s="81" t="s">
        <v>4676</v>
      </c>
    </row>
    <row r="509" spans="1:11" ht="15.75" customHeight="1">
      <c r="A509" s="82" t="s">
        <v>369</v>
      </c>
      <c r="B509" s="149" t="s">
        <v>1290</v>
      </c>
      <c r="C509" s="156" t="s">
        <v>4677</v>
      </c>
      <c r="D509" s="87" t="s">
        <v>4336</v>
      </c>
      <c r="E509" s="141"/>
      <c r="F509" s="141"/>
      <c r="G509" s="159" t="s">
        <v>4675</v>
      </c>
      <c r="H509" s="68" t="s">
        <v>345</v>
      </c>
      <c r="I509" s="161" t="s">
        <v>90</v>
      </c>
      <c r="J509" s="23">
        <v>20185</v>
      </c>
      <c r="K509" s="141" t="s">
        <v>4676</v>
      </c>
    </row>
    <row r="510" spans="1:11" ht="15.75" customHeight="1">
      <c r="A510" s="82" t="s">
        <v>369</v>
      </c>
      <c r="B510" s="149" t="s">
        <v>1290</v>
      </c>
      <c r="C510" s="157" t="s">
        <v>4678</v>
      </c>
      <c r="D510" s="158" t="s">
        <v>4336</v>
      </c>
      <c r="E510" s="81"/>
      <c r="F510" s="81"/>
      <c r="G510" s="159" t="s">
        <v>4679</v>
      </c>
      <c r="H510" s="160" t="s">
        <v>345</v>
      </c>
      <c r="I510" s="161" t="s">
        <v>90</v>
      </c>
      <c r="J510" s="162">
        <v>3317</v>
      </c>
      <c r="K510" s="81" t="s">
        <v>4680</v>
      </c>
    </row>
    <row r="511" spans="1:11" ht="15.75" customHeight="1">
      <c r="A511" s="82" t="s">
        <v>369</v>
      </c>
      <c r="B511" s="149" t="s">
        <v>1290</v>
      </c>
      <c r="C511" s="157" t="s">
        <v>4681</v>
      </c>
      <c r="D511" s="158" t="s">
        <v>4336</v>
      </c>
      <c r="E511" s="81"/>
      <c r="F511" s="81"/>
      <c r="G511" s="159" t="s">
        <v>4679</v>
      </c>
      <c r="H511" s="160" t="s">
        <v>345</v>
      </c>
      <c r="I511" s="161" t="s">
        <v>90</v>
      </c>
      <c r="J511" s="163">
        <v>3317</v>
      </c>
      <c r="K511" s="81" t="s">
        <v>4680</v>
      </c>
    </row>
    <row r="515" spans="1:11" ht="15.75" customHeight="1">
      <c r="A515" s="49" t="s">
        <v>84</v>
      </c>
      <c r="B515" s="83" t="s">
        <v>85</v>
      </c>
      <c r="C515" s="49" t="s">
        <v>4682</v>
      </c>
      <c r="D515" s="49" t="s">
        <v>657</v>
      </c>
      <c r="E515" s="84">
        <v>46630</v>
      </c>
      <c r="F515" s="86"/>
      <c r="G515" s="86"/>
      <c r="H515" s="16" t="s">
        <v>4179</v>
      </c>
      <c r="I515" s="64" t="s">
        <v>327</v>
      </c>
      <c r="J515" s="163">
        <v>44517994.289999999</v>
      </c>
      <c r="K515" s="86" t="s">
        <v>4683</v>
      </c>
    </row>
    <row r="516" spans="1:11" ht="29.25" customHeight="1">
      <c r="A516" s="12" t="s">
        <v>425</v>
      </c>
      <c r="B516" s="80" t="s">
        <v>609</v>
      </c>
      <c r="C516" s="175" t="s">
        <v>4684</v>
      </c>
      <c r="D516" s="87" t="s">
        <v>4336</v>
      </c>
      <c r="E516" s="88"/>
      <c r="F516" s="89"/>
      <c r="G516" s="88"/>
      <c r="H516" s="90" t="s">
        <v>4179</v>
      </c>
      <c r="I516" s="64" t="s">
        <v>327</v>
      </c>
      <c r="J516" s="91">
        <v>1640000</v>
      </c>
      <c r="K516" s="68" t="s">
        <v>4685</v>
      </c>
    </row>
    <row r="517" spans="1:11" ht="15.75" customHeight="1">
      <c r="A517" s="49"/>
      <c r="C517" s="49"/>
      <c r="D517" s="49"/>
      <c r="E517" s="86"/>
      <c r="F517" s="86"/>
      <c r="G517" s="86"/>
      <c r="I517" s="85"/>
      <c r="J517" s="168"/>
      <c r="K517" s="86"/>
    </row>
    <row r="518" spans="1:11" ht="15.75" customHeight="1">
      <c r="A518" s="49"/>
      <c r="C518" s="49"/>
      <c r="D518" s="49"/>
      <c r="E518" s="86"/>
      <c r="F518" s="86"/>
      <c r="G518" s="86"/>
      <c r="I518" s="85"/>
      <c r="J518" s="86"/>
      <c r="K518" s="86"/>
    </row>
    <row r="519" spans="1:11" ht="15.75" customHeight="1">
      <c r="A519" s="49"/>
      <c r="C519" s="49"/>
      <c r="D519" s="49"/>
      <c r="E519" s="86"/>
      <c r="F519" s="86"/>
      <c r="G519" s="86"/>
      <c r="I519" s="85"/>
      <c r="J519" s="86"/>
      <c r="K519" s="86"/>
    </row>
    <row r="520" spans="1:11" ht="15.75" customHeight="1">
      <c r="A520" s="49"/>
      <c r="C520" s="49"/>
      <c r="D520" s="49"/>
      <c r="E520" s="86"/>
      <c r="F520" s="86"/>
      <c r="G520" s="86"/>
      <c r="I520" s="85"/>
      <c r="J520" s="86"/>
      <c r="K520" s="86"/>
    </row>
    <row r="521" spans="1:11" ht="15.75" customHeight="1">
      <c r="A521" s="49"/>
      <c r="C521" s="49"/>
      <c r="D521" s="49"/>
      <c r="E521" s="86"/>
      <c r="F521" s="86"/>
      <c r="G521" s="86"/>
      <c r="I521" s="85"/>
      <c r="J521" s="86"/>
      <c r="K521" s="86"/>
    </row>
    <row r="522" spans="1:11" ht="15.75" customHeight="1">
      <c r="A522" s="49"/>
      <c r="C522" s="49"/>
      <c r="D522" s="49"/>
      <c r="E522" s="86"/>
      <c r="F522" s="86"/>
      <c r="G522" s="86"/>
      <c r="I522" s="85"/>
      <c r="J522" s="86"/>
      <c r="K522" s="86"/>
    </row>
    <row r="523" spans="1:11" ht="15.75" customHeight="1">
      <c r="A523" s="49"/>
      <c r="C523" s="49"/>
      <c r="D523" s="49"/>
      <c r="E523" s="86"/>
      <c r="F523" s="86"/>
      <c r="G523" s="86"/>
      <c r="I523" s="85"/>
      <c r="J523" s="86"/>
      <c r="K523" s="86"/>
    </row>
    <row r="524" spans="1:11" ht="15.75" customHeight="1">
      <c r="A524" s="49"/>
      <c r="C524" s="49"/>
      <c r="D524" s="49"/>
      <c r="E524" s="86"/>
      <c r="F524" s="86"/>
      <c r="G524" s="86"/>
      <c r="I524" s="85"/>
      <c r="J524" s="86"/>
      <c r="K524" s="86"/>
    </row>
    <row r="525" spans="1:11" ht="15.75" customHeight="1">
      <c r="A525" s="49"/>
      <c r="C525" s="49"/>
      <c r="D525" s="49"/>
      <c r="E525" s="86"/>
      <c r="F525" s="86"/>
      <c r="G525" s="86"/>
      <c r="I525" s="85"/>
      <c r="J525" s="86"/>
      <c r="K525" s="86"/>
    </row>
    <row r="526" spans="1:11" ht="15.75" customHeight="1">
      <c r="A526" s="49"/>
      <c r="C526" s="49"/>
      <c r="D526" s="49"/>
      <c r="E526" s="86"/>
      <c r="F526" s="86"/>
      <c r="G526" s="86"/>
      <c r="I526" s="85"/>
      <c r="J526" s="86"/>
      <c r="K526" s="86"/>
    </row>
    <row r="527" spans="1:11" ht="15.75" customHeight="1">
      <c r="A527" s="49"/>
      <c r="C527" s="49"/>
      <c r="D527" s="49"/>
      <c r="E527" s="86"/>
      <c r="F527" s="86"/>
      <c r="G527" s="86"/>
      <c r="I527" s="85"/>
      <c r="J527" s="86"/>
      <c r="K527" s="86"/>
    </row>
    <row r="528" spans="1:11" ht="15.75" customHeight="1">
      <c r="A528" s="49"/>
      <c r="C528" s="49"/>
      <c r="D528" s="49"/>
      <c r="E528" s="86"/>
      <c r="F528" s="86"/>
      <c r="G528" s="86"/>
      <c r="I528" s="85"/>
      <c r="J528" s="86"/>
      <c r="K528" s="86"/>
    </row>
    <row r="529" spans="1:11" ht="15.75" customHeight="1">
      <c r="A529" s="49"/>
      <c r="C529" s="49"/>
      <c r="D529" s="49"/>
      <c r="E529" s="86"/>
      <c r="F529" s="86"/>
      <c r="G529" s="86"/>
      <c r="I529" s="85"/>
      <c r="J529" s="86"/>
      <c r="K529" s="86"/>
    </row>
    <row r="530" spans="1:11" ht="15.75" customHeight="1">
      <c r="A530" s="49"/>
      <c r="C530" s="49"/>
      <c r="D530" s="49"/>
      <c r="E530" s="86"/>
      <c r="F530" s="86"/>
      <c r="G530" s="86"/>
      <c r="I530" s="85"/>
      <c r="J530" s="86"/>
      <c r="K530" s="86"/>
    </row>
    <row r="531" spans="1:11" ht="15.75" customHeight="1">
      <c r="A531" s="49"/>
      <c r="C531" s="49"/>
      <c r="D531" s="49"/>
      <c r="E531" s="86"/>
      <c r="F531" s="86"/>
      <c r="G531" s="86"/>
      <c r="I531" s="85"/>
      <c r="J531" s="86"/>
      <c r="K531" s="86"/>
    </row>
    <row r="532" spans="1:11" ht="15.75" customHeight="1">
      <c r="A532" s="49"/>
      <c r="C532" s="49"/>
      <c r="D532" s="49"/>
      <c r="E532" s="86"/>
      <c r="F532" s="86"/>
      <c r="G532" s="86"/>
      <c r="I532" s="85"/>
      <c r="J532" s="86"/>
      <c r="K532" s="86"/>
    </row>
    <row r="533" spans="1:11" ht="15.75" customHeight="1">
      <c r="A533" s="49"/>
      <c r="C533" s="49"/>
      <c r="D533" s="49"/>
      <c r="E533" s="86"/>
      <c r="F533" s="86"/>
      <c r="G533" s="86"/>
      <c r="I533" s="85"/>
      <c r="J533" s="86"/>
      <c r="K533" s="86"/>
    </row>
    <row r="534" spans="1:11" ht="15.75" customHeight="1">
      <c r="A534" s="49"/>
      <c r="C534" s="49"/>
      <c r="D534" s="49"/>
      <c r="E534" s="86"/>
      <c r="F534" s="86"/>
      <c r="G534" s="86"/>
      <c r="I534" s="85"/>
      <c r="J534" s="86"/>
      <c r="K534" s="86"/>
    </row>
    <row r="535" spans="1:11" ht="15.75" customHeight="1">
      <c r="A535" s="49"/>
      <c r="C535" s="49"/>
      <c r="D535" s="49"/>
      <c r="E535" s="86"/>
      <c r="F535" s="86"/>
      <c r="G535" s="86"/>
      <c r="I535" s="85"/>
      <c r="J535" s="86"/>
      <c r="K535" s="86"/>
    </row>
    <row r="536" spans="1:11" ht="15.75" customHeight="1">
      <c r="A536" s="49"/>
      <c r="C536" s="49"/>
      <c r="D536" s="49"/>
      <c r="E536" s="86"/>
      <c r="F536" s="86"/>
      <c r="G536" s="86"/>
      <c r="I536" s="85"/>
      <c r="J536" s="86"/>
      <c r="K536" s="86"/>
    </row>
    <row r="537" spans="1:11" ht="15.75" customHeight="1">
      <c r="A537" s="49"/>
      <c r="C537" s="49"/>
      <c r="D537" s="49"/>
      <c r="E537" s="86"/>
      <c r="F537" s="86"/>
      <c r="G537" s="86"/>
      <c r="I537" s="85"/>
      <c r="J537" s="86"/>
      <c r="K537" s="86"/>
    </row>
    <row r="538" spans="1:11" ht="15.75" customHeight="1">
      <c r="A538" s="49"/>
      <c r="C538" s="49"/>
      <c r="D538" s="49"/>
      <c r="E538" s="86"/>
      <c r="F538" s="86"/>
      <c r="G538" s="86"/>
      <c r="I538" s="85"/>
      <c r="J538" s="86"/>
      <c r="K538" s="86"/>
    </row>
    <row r="539" spans="1:11" ht="15.75" customHeight="1">
      <c r="A539" s="49"/>
      <c r="C539" s="49"/>
      <c r="D539" s="49"/>
      <c r="E539" s="86"/>
      <c r="F539" s="86"/>
      <c r="G539" s="86"/>
      <c r="I539" s="85"/>
      <c r="J539" s="86"/>
      <c r="K539" s="86"/>
    </row>
    <row r="540" spans="1:11" ht="15.75" customHeight="1">
      <c r="A540" s="49"/>
      <c r="C540" s="49"/>
      <c r="D540" s="49"/>
      <c r="E540" s="86"/>
      <c r="F540" s="86"/>
      <c r="G540" s="86"/>
      <c r="I540" s="85"/>
      <c r="J540" s="86"/>
      <c r="K540" s="86"/>
    </row>
    <row r="541" spans="1:11" ht="15.75" customHeight="1">
      <c r="A541" s="49"/>
      <c r="C541" s="49"/>
      <c r="D541" s="49"/>
      <c r="E541" s="86"/>
      <c r="F541" s="86"/>
      <c r="G541" s="86"/>
      <c r="I541" s="85"/>
      <c r="J541" s="86"/>
      <c r="K541" s="86"/>
    </row>
    <row r="542" spans="1:11" ht="15.75" customHeight="1">
      <c r="A542" s="49"/>
      <c r="C542" s="49"/>
      <c r="D542" s="49"/>
      <c r="E542" s="86"/>
      <c r="F542" s="86"/>
      <c r="G542" s="86"/>
      <c r="I542" s="85"/>
      <c r="J542" s="86"/>
      <c r="K542" s="86"/>
    </row>
    <row r="543" spans="1:11" ht="15.75" customHeight="1">
      <c r="A543" s="49"/>
      <c r="C543" s="49"/>
      <c r="D543" s="49"/>
      <c r="E543" s="86"/>
      <c r="F543" s="86"/>
      <c r="G543" s="86"/>
      <c r="I543" s="85"/>
      <c r="J543" s="86"/>
      <c r="K543" s="86"/>
    </row>
    <row r="544" spans="1:11" ht="15.75" customHeight="1">
      <c r="A544" s="49"/>
      <c r="C544" s="49"/>
      <c r="D544" s="49"/>
      <c r="E544" s="86"/>
      <c r="F544" s="86"/>
      <c r="G544" s="86"/>
      <c r="I544" s="85"/>
      <c r="J544" s="86"/>
      <c r="K544" s="86"/>
    </row>
    <row r="545" spans="1:11" ht="15.75" customHeight="1">
      <c r="A545" s="49"/>
      <c r="C545" s="49"/>
      <c r="D545" s="49"/>
      <c r="E545" s="86"/>
      <c r="F545" s="86"/>
      <c r="G545" s="86"/>
      <c r="I545" s="85"/>
      <c r="J545" s="86"/>
      <c r="K545" s="86"/>
    </row>
    <row r="546" spans="1:11" ht="15.75" customHeight="1">
      <c r="A546" s="49"/>
      <c r="C546" s="49"/>
      <c r="D546" s="49"/>
      <c r="E546" s="86"/>
      <c r="F546" s="86"/>
      <c r="G546" s="86"/>
      <c r="I546" s="85"/>
      <c r="J546" s="86"/>
      <c r="K546" s="86"/>
    </row>
    <row r="547" spans="1:11" ht="15.75" customHeight="1">
      <c r="A547" s="49"/>
      <c r="C547" s="49"/>
      <c r="D547" s="49"/>
      <c r="E547" s="86"/>
      <c r="F547" s="86"/>
      <c r="G547" s="86"/>
      <c r="I547" s="85"/>
      <c r="J547" s="86"/>
      <c r="K547" s="86"/>
    </row>
    <row r="548" spans="1:11" ht="15.75" customHeight="1">
      <c r="A548" s="49"/>
      <c r="C548" s="49"/>
      <c r="D548" s="49"/>
      <c r="E548" s="86"/>
      <c r="F548" s="86"/>
      <c r="G548" s="86"/>
      <c r="I548" s="85"/>
      <c r="J548" s="86"/>
      <c r="K548" s="86"/>
    </row>
    <row r="549" spans="1:11" ht="15.75" customHeight="1">
      <c r="A549" s="49"/>
      <c r="C549" s="49"/>
      <c r="D549" s="49"/>
      <c r="E549" s="86"/>
      <c r="F549" s="86"/>
      <c r="G549" s="86"/>
      <c r="I549" s="85"/>
      <c r="J549" s="86"/>
      <c r="K549" s="86"/>
    </row>
    <row r="550" spans="1:11" ht="15.75" customHeight="1">
      <c r="A550" s="49"/>
      <c r="C550" s="49"/>
      <c r="D550" s="49"/>
      <c r="E550" s="86"/>
      <c r="F550" s="86"/>
      <c r="G550" s="86"/>
      <c r="I550" s="85"/>
      <c r="J550" s="86"/>
      <c r="K550" s="86"/>
    </row>
    <row r="551" spans="1:11" ht="15.75" customHeight="1">
      <c r="A551" s="49"/>
      <c r="C551" s="49"/>
      <c r="D551" s="49"/>
      <c r="E551" s="86"/>
      <c r="F551" s="86"/>
      <c r="G551" s="86"/>
      <c r="I551" s="85"/>
      <c r="J551" s="86"/>
      <c r="K551" s="86"/>
    </row>
    <row r="552" spans="1:11" ht="15.75" customHeight="1">
      <c r="A552" s="49"/>
      <c r="C552" s="49"/>
      <c r="D552" s="49"/>
      <c r="E552" s="86"/>
      <c r="F552" s="86"/>
      <c r="G552" s="86"/>
      <c r="I552" s="85"/>
      <c r="J552" s="86"/>
      <c r="K552" s="86"/>
    </row>
    <row r="553" spans="1:11" ht="15.75" customHeight="1">
      <c r="A553" s="49"/>
      <c r="C553" s="49"/>
      <c r="D553" s="49"/>
      <c r="E553" s="86"/>
      <c r="F553" s="86"/>
      <c r="G553" s="86"/>
      <c r="I553" s="85"/>
      <c r="J553" s="86"/>
      <c r="K553" s="86"/>
    </row>
    <row r="554" spans="1:11" ht="15.75" customHeight="1">
      <c r="A554" s="49"/>
      <c r="C554" s="49"/>
      <c r="D554" s="49"/>
      <c r="E554" s="86"/>
      <c r="F554" s="86"/>
      <c r="G554" s="86"/>
      <c r="I554" s="85"/>
      <c r="J554" s="86"/>
      <c r="K554" s="86"/>
    </row>
    <row r="555" spans="1:11" ht="15.75" customHeight="1">
      <c r="A555" s="49"/>
      <c r="C555" s="49"/>
      <c r="D555" s="49"/>
      <c r="E555" s="86"/>
      <c r="F555" s="86"/>
      <c r="G555" s="86"/>
      <c r="I555" s="85"/>
      <c r="J555" s="86"/>
      <c r="K555" s="86"/>
    </row>
    <row r="556" spans="1:11" ht="15.75" customHeight="1">
      <c r="A556" s="49"/>
      <c r="C556" s="49"/>
      <c r="D556" s="49"/>
      <c r="E556" s="86"/>
      <c r="F556" s="86"/>
      <c r="G556" s="86"/>
      <c r="I556" s="85"/>
      <c r="J556" s="86"/>
      <c r="K556" s="86"/>
    </row>
    <row r="557" spans="1:11" ht="15.75" customHeight="1">
      <c r="A557" s="49"/>
      <c r="C557" s="49"/>
      <c r="D557" s="49"/>
      <c r="E557" s="86"/>
      <c r="F557" s="86"/>
      <c r="G557" s="86"/>
      <c r="I557" s="85"/>
      <c r="J557" s="86"/>
      <c r="K557" s="86"/>
    </row>
    <row r="558" spans="1:11" ht="15.75" customHeight="1">
      <c r="A558" s="49"/>
      <c r="C558" s="49"/>
      <c r="D558" s="49"/>
      <c r="E558" s="86"/>
      <c r="F558" s="86"/>
      <c r="G558" s="86"/>
      <c r="I558" s="85"/>
      <c r="J558" s="86"/>
      <c r="K558" s="86"/>
    </row>
    <row r="559" spans="1:11" ht="15.75" customHeight="1">
      <c r="A559" s="49"/>
      <c r="C559" s="49"/>
      <c r="D559" s="49"/>
      <c r="E559" s="86"/>
      <c r="F559" s="86"/>
      <c r="G559" s="86"/>
      <c r="I559" s="85"/>
      <c r="J559" s="86"/>
      <c r="K559" s="86"/>
    </row>
    <row r="560" spans="1:11" ht="15.75" customHeight="1">
      <c r="A560" s="49"/>
      <c r="C560" s="49"/>
      <c r="D560" s="49"/>
      <c r="E560" s="86"/>
      <c r="F560" s="86"/>
      <c r="G560" s="86"/>
      <c r="I560" s="85"/>
      <c r="J560" s="86"/>
      <c r="K560" s="86"/>
    </row>
    <row r="561" spans="1:11" ht="15.75" customHeight="1">
      <c r="A561" s="49"/>
      <c r="C561" s="49"/>
      <c r="D561" s="49"/>
      <c r="E561" s="86"/>
      <c r="F561" s="86"/>
      <c r="G561" s="86"/>
      <c r="I561" s="85"/>
      <c r="J561" s="86"/>
      <c r="K561" s="86"/>
    </row>
    <row r="562" spans="1:11" ht="15.75" customHeight="1">
      <c r="A562" s="49"/>
      <c r="C562" s="49"/>
      <c r="D562" s="49"/>
      <c r="E562" s="86"/>
      <c r="F562" s="86"/>
      <c r="G562" s="86"/>
      <c r="I562" s="85"/>
      <c r="J562" s="86"/>
      <c r="K562" s="86"/>
    </row>
    <row r="563" spans="1:11" ht="15.75" customHeight="1">
      <c r="A563" s="49"/>
      <c r="C563" s="49"/>
      <c r="D563" s="49"/>
      <c r="E563" s="86"/>
      <c r="F563" s="86"/>
      <c r="G563" s="86"/>
      <c r="I563" s="85"/>
      <c r="J563" s="86"/>
      <c r="K563" s="86"/>
    </row>
    <row r="564" spans="1:11" ht="15.75" customHeight="1">
      <c r="A564" s="49"/>
      <c r="C564" s="49"/>
      <c r="D564" s="49"/>
      <c r="E564" s="86"/>
      <c r="F564" s="86"/>
      <c r="G564" s="86"/>
      <c r="I564" s="85"/>
      <c r="J564" s="86"/>
      <c r="K564" s="86"/>
    </row>
    <row r="565" spans="1:11" ht="15.75" customHeight="1">
      <c r="A565" s="49"/>
      <c r="C565" s="49"/>
      <c r="D565" s="49"/>
      <c r="E565" s="86"/>
      <c r="F565" s="86"/>
      <c r="G565" s="86"/>
      <c r="I565" s="85"/>
      <c r="J565" s="86"/>
      <c r="K565" s="86"/>
    </row>
    <row r="566" spans="1:11" ht="15.75" customHeight="1">
      <c r="A566" s="49"/>
      <c r="C566" s="49"/>
      <c r="D566" s="49"/>
      <c r="E566" s="86"/>
      <c r="F566" s="86"/>
      <c r="G566" s="86"/>
      <c r="I566" s="85"/>
      <c r="J566" s="86"/>
      <c r="K566" s="86"/>
    </row>
    <row r="567" spans="1:11" ht="15.75" customHeight="1">
      <c r="A567" s="49"/>
      <c r="C567" s="49"/>
      <c r="D567" s="49"/>
      <c r="E567" s="86"/>
      <c r="F567" s="86"/>
      <c r="G567" s="86"/>
      <c r="I567" s="85"/>
      <c r="J567" s="86"/>
      <c r="K567" s="86"/>
    </row>
    <row r="568" spans="1:11" ht="15.75" customHeight="1">
      <c r="A568" s="49"/>
      <c r="C568" s="49"/>
      <c r="D568" s="49"/>
      <c r="E568" s="86"/>
      <c r="F568" s="86"/>
      <c r="G568" s="86"/>
      <c r="I568" s="85"/>
      <c r="J568" s="86"/>
      <c r="K568" s="86"/>
    </row>
    <row r="569" spans="1:11" ht="15.75" customHeight="1">
      <c r="A569" s="49"/>
      <c r="C569" s="49"/>
      <c r="D569" s="49"/>
      <c r="E569" s="86"/>
      <c r="F569" s="86"/>
      <c r="G569" s="86"/>
      <c r="I569" s="85"/>
      <c r="J569" s="86"/>
      <c r="K569" s="86"/>
    </row>
    <row r="570" spans="1:11" ht="15.75" customHeight="1">
      <c r="A570" s="49"/>
      <c r="C570" s="49"/>
      <c r="D570" s="49"/>
      <c r="E570" s="86"/>
      <c r="F570" s="86"/>
      <c r="G570" s="86"/>
      <c r="I570" s="85"/>
      <c r="J570" s="86"/>
      <c r="K570" s="86"/>
    </row>
    <row r="571" spans="1:11" ht="15.75" customHeight="1">
      <c r="A571" s="49"/>
      <c r="C571" s="49"/>
      <c r="D571" s="49"/>
      <c r="E571" s="86"/>
      <c r="F571" s="86"/>
      <c r="G571" s="86"/>
      <c r="I571" s="85"/>
      <c r="J571" s="86"/>
      <c r="K571" s="86"/>
    </row>
    <row r="572" spans="1:11" ht="15.75" customHeight="1">
      <c r="A572" s="49"/>
      <c r="C572" s="49"/>
      <c r="D572" s="49"/>
      <c r="E572" s="86"/>
      <c r="F572" s="86"/>
      <c r="G572" s="86"/>
      <c r="I572" s="85"/>
      <c r="J572" s="86"/>
      <c r="K572" s="86"/>
    </row>
    <row r="573" spans="1:11" ht="15.75" customHeight="1">
      <c r="A573" s="49"/>
      <c r="C573" s="49"/>
      <c r="D573" s="49"/>
      <c r="E573" s="86"/>
      <c r="F573" s="86"/>
      <c r="G573" s="86"/>
      <c r="I573" s="85"/>
      <c r="J573" s="86"/>
      <c r="K573" s="86"/>
    </row>
    <row r="574" spans="1:11" ht="15.75" customHeight="1">
      <c r="A574" s="49"/>
      <c r="C574" s="49"/>
      <c r="D574" s="49"/>
      <c r="E574" s="86"/>
      <c r="F574" s="86"/>
      <c r="G574" s="86"/>
      <c r="I574" s="85"/>
      <c r="J574" s="86"/>
      <c r="K574" s="86"/>
    </row>
    <row r="575" spans="1:11" ht="15.75" customHeight="1">
      <c r="A575" s="49"/>
      <c r="C575" s="49"/>
      <c r="D575" s="49"/>
      <c r="E575" s="86"/>
      <c r="F575" s="86"/>
      <c r="G575" s="86"/>
      <c r="I575" s="85"/>
      <c r="J575" s="86"/>
      <c r="K575" s="86"/>
    </row>
    <row r="576" spans="1:11" ht="15.75" customHeight="1">
      <c r="A576" s="49"/>
      <c r="C576" s="49"/>
      <c r="D576" s="49"/>
      <c r="E576" s="86"/>
      <c r="F576" s="86"/>
      <c r="G576" s="86"/>
      <c r="I576" s="85"/>
      <c r="J576" s="86"/>
      <c r="K576" s="86"/>
    </row>
    <row r="577" spans="1:11" ht="15.75" customHeight="1">
      <c r="A577" s="49"/>
      <c r="C577" s="49"/>
      <c r="D577" s="49"/>
      <c r="E577" s="86"/>
      <c r="F577" s="86"/>
      <c r="G577" s="86"/>
      <c r="I577" s="85"/>
      <c r="J577" s="86"/>
      <c r="K577" s="86"/>
    </row>
    <row r="578" spans="1:11" ht="15.75" customHeight="1">
      <c r="A578" s="49"/>
      <c r="C578" s="49"/>
      <c r="D578" s="49"/>
      <c r="E578" s="86"/>
      <c r="F578" s="86"/>
      <c r="G578" s="86"/>
      <c r="I578" s="85"/>
      <c r="J578" s="86"/>
      <c r="K578" s="86"/>
    </row>
    <row r="579" spans="1:11" ht="15.75" customHeight="1">
      <c r="A579" s="49"/>
      <c r="C579" s="49"/>
      <c r="D579" s="49"/>
      <c r="E579" s="86"/>
      <c r="F579" s="86"/>
      <c r="G579" s="86"/>
      <c r="I579" s="85"/>
      <c r="J579" s="86"/>
      <c r="K579" s="86"/>
    </row>
    <row r="580" spans="1:11" ht="15.75" customHeight="1">
      <c r="A580" s="49"/>
      <c r="C580" s="49"/>
      <c r="D580" s="49"/>
      <c r="E580" s="86"/>
      <c r="F580" s="86"/>
      <c r="G580" s="86"/>
      <c r="I580" s="85"/>
      <c r="J580" s="86"/>
      <c r="K580" s="86"/>
    </row>
    <row r="581" spans="1:11" ht="15.75" customHeight="1">
      <c r="A581" s="49"/>
      <c r="C581" s="49"/>
      <c r="D581" s="49"/>
      <c r="E581" s="86"/>
      <c r="F581" s="86"/>
      <c r="G581" s="86"/>
      <c r="I581" s="85"/>
      <c r="J581" s="86"/>
      <c r="K581" s="86"/>
    </row>
    <row r="582" spans="1:11" ht="15.75" customHeight="1">
      <c r="A582" s="49"/>
      <c r="C582" s="49"/>
      <c r="D582" s="49"/>
      <c r="E582" s="86"/>
      <c r="F582" s="86"/>
      <c r="G582" s="86"/>
      <c r="I582" s="85"/>
      <c r="J582" s="86"/>
      <c r="K582" s="86"/>
    </row>
    <row r="583" spans="1:11" ht="15.75" customHeight="1">
      <c r="A583" s="49"/>
      <c r="C583" s="49"/>
      <c r="D583" s="49"/>
      <c r="E583" s="86"/>
      <c r="F583" s="86"/>
      <c r="G583" s="86"/>
      <c r="I583" s="85"/>
      <c r="J583" s="86"/>
      <c r="K583" s="86"/>
    </row>
    <row r="584" spans="1:11" ht="15.75" customHeight="1">
      <c r="A584" s="49"/>
      <c r="C584" s="49"/>
      <c r="D584" s="49"/>
      <c r="E584" s="86"/>
      <c r="F584" s="86"/>
      <c r="G584" s="86"/>
      <c r="I584" s="85"/>
      <c r="J584" s="86"/>
      <c r="K584" s="86"/>
    </row>
    <row r="585" spans="1:11" ht="15.75" customHeight="1">
      <c r="A585" s="49"/>
      <c r="C585" s="49"/>
      <c r="D585" s="49"/>
      <c r="E585" s="86"/>
      <c r="F585" s="86"/>
      <c r="G585" s="86"/>
      <c r="I585" s="85"/>
      <c r="J585" s="86"/>
      <c r="K585" s="86"/>
    </row>
    <row r="586" spans="1:11" ht="15.75" customHeight="1">
      <c r="A586" s="49"/>
      <c r="C586" s="49"/>
      <c r="D586" s="49"/>
      <c r="E586" s="86"/>
      <c r="F586" s="86"/>
      <c r="G586" s="86"/>
      <c r="I586" s="85"/>
      <c r="J586" s="86"/>
      <c r="K586" s="86"/>
    </row>
    <row r="587" spans="1:11" ht="15.75" customHeight="1">
      <c r="A587" s="49"/>
      <c r="C587" s="49"/>
      <c r="D587" s="49"/>
      <c r="E587" s="86"/>
      <c r="F587" s="86"/>
      <c r="G587" s="86"/>
      <c r="I587" s="85"/>
      <c r="J587" s="86"/>
      <c r="K587" s="86"/>
    </row>
    <row r="588" spans="1:11" ht="15.75" customHeight="1">
      <c r="A588" s="49"/>
      <c r="C588" s="49"/>
      <c r="D588" s="49"/>
      <c r="E588" s="86"/>
      <c r="F588" s="86"/>
      <c r="G588" s="86"/>
      <c r="I588" s="85"/>
      <c r="J588" s="86"/>
      <c r="K588" s="86"/>
    </row>
    <row r="589" spans="1:11" ht="15.75" customHeight="1">
      <c r="A589" s="49"/>
      <c r="C589" s="49"/>
      <c r="D589" s="49"/>
      <c r="E589" s="86"/>
      <c r="F589" s="86"/>
      <c r="G589" s="86"/>
      <c r="I589" s="85"/>
      <c r="J589" s="86"/>
      <c r="K589" s="86"/>
    </row>
    <row r="590" spans="1:11" ht="15.75" customHeight="1">
      <c r="A590" s="49"/>
      <c r="C590" s="49"/>
      <c r="D590" s="49"/>
      <c r="E590" s="86"/>
      <c r="F590" s="86"/>
      <c r="G590" s="86"/>
      <c r="I590" s="85"/>
      <c r="J590" s="86"/>
      <c r="K590" s="86"/>
    </row>
    <row r="591" spans="1:11" ht="15.75" customHeight="1">
      <c r="A591" s="49"/>
      <c r="C591" s="49"/>
      <c r="D591" s="49"/>
      <c r="E591" s="86"/>
      <c r="F591" s="86"/>
      <c r="G591" s="86"/>
      <c r="I591" s="85"/>
      <c r="J591" s="86"/>
      <c r="K591" s="86"/>
    </row>
    <row r="592" spans="1:11" ht="15.75" customHeight="1">
      <c r="A592" s="49"/>
      <c r="C592" s="49"/>
      <c r="D592" s="49"/>
      <c r="E592" s="86"/>
      <c r="F592" s="86"/>
      <c r="G592" s="86"/>
      <c r="I592" s="85"/>
      <c r="J592" s="86"/>
      <c r="K592" s="86"/>
    </row>
    <row r="593" spans="1:11" ht="15.75" customHeight="1">
      <c r="A593" s="49"/>
      <c r="C593" s="49"/>
      <c r="D593" s="49"/>
      <c r="E593" s="86"/>
      <c r="F593" s="86"/>
      <c r="G593" s="86"/>
      <c r="I593" s="85"/>
      <c r="J593" s="86"/>
      <c r="K593" s="86"/>
    </row>
    <row r="594" spans="1:11" ht="15.75" customHeight="1">
      <c r="A594" s="49"/>
      <c r="C594" s="49"/>
      <c r="D594" s="49"/>
      <c r="E594" s="86"/>
      <c r="F594" s="86"/>
      <c r="G594" s="86"/>
      <c r="I594" s="85"/>
      <c r="J594" s="86"/>
      <c r="K594" s="86"/>
    </row>
    <row r="595" spans="1:11" ht="15.75" customHeight="1">
      <c r="A595" s="49"/>
      <c r="C595" s="49"/>
      <c r="D595" s="49"/>
      <c r="E595" s="86"/>
      <c r="F595" s="86"/>
      <c r="G595" s="86"/>
      <c r="I595" s="85"/>
      <c r="J595" s="86"/>
      <c r="K595" s="86"/>
    </row>
    <row r="596" spans="1:11" ht="15.75" customHeight="1">
      <c r="A596" s="49"/>
      <c r="C596" s="49"/>
      <c r="D596" s="49"/>
      <c r="E596" s="86"/>
      <c r="F596" s="86"/>
      <c r="G596" s="86"/>
      <c r="I596" s="85"/>
      <c r="J596" s="86"/>
      <c r="K596" s="86"/>
    </row>
    <row r="597" spans="1:11" ht="15.75" customHeight="1">
      <c r="A597" s="49"/>
      <c r="C597" s="49"/>
      <c r="D597" s="49"/>
      <c r="E597" s="86"/>
      <c r="F597" s="86"/>
      <c r="G597" s="86"/>
      <c r="I597" s="85"/>
      <c r="J597" s="86"/>
      <c r="K597" s="86"/>
    </row>
    <row r="598" spans="1:11" ht="15.75" customHeight="1">
      <c r="A598" s="49"/>
      <c r="C598" s="49"/>
      <c r="D598" s="49"/>
      <c r="E598" s="86"/>
      <c r="F598" s="86"/>
      <c r="G598" s="86"/>
      <c r="I598" s="85"/>
      <c r="J598" s="86"/>
      <c r="K598" s="86"/>
    </row>
    <row r="599" spans="1:11" ht="15.75" customHeight="1">
      <c r="A599" s="49"/>
      <c r="C599" s="49"/>
      <c r="D599" s="49"/>
      <c r="E599" s="86"/>
      <c r="F599" s="86"/>
      <c r="G599" s="86"/>
      <c r="I599" s="85"/>
      <c r="J599" s="86"/>
      <c r="K599" s="86"/>
    </row>
    <row r="600" spans="1:11" ht="15.75" customHeight="1">
      <c r="A600" s="49"/>
      <c r="C600" s="49"/>
      <c r="D600" s="49"/>
      <c r="E600" s="86"/>
      <c r="F600" s="86"/>
      <c r="G600" s="86"/>
      <c r="I600" s="85"/>
      <c r="J600" s="86"/>
      <c r="K600" s="86"/>
    </row>
    <row r="601" spans="1:11" ht="15.75" customHeight="1">
      <c r="A601" s="49"/>
      <c r="C601" s="49"/>
      <c r="D601" s="49"/>
      <c r="E601" s="86"/>
      <c r="F601" s="86"/>
      <c r="G601" s="86"/>
      <c r="I601" s="85"/>
      <c r="J601" s="86"/>
      <c r="K601" s="86"/>
    </row>
    <row r="602" spans="1:11" ht="15.75" customHeight="1">
      <c r="A602" s="49"/>
      <c r="C602" s="49"/>
      <c r="D602" s="49"/>
      <c r="E602" s="86"/>
      <c r="F602" s="86"/>
      <c r="G602" s="86"/>
      <c r="I602" s="85"/>
      <c r="J602" s="86"/>
      <c r="K602" s="86"/>
    </row>
    <row r="603" spans="1:11" ht="15.75" customHeight="1">
      <c r="A603" s="49"/>
      <c r="C603" s="49"/>
      <c r="D603" s="49"/>
      <c r="E603" s="86"/>
      <c r="F603" s="86"/>
      <c r="G603" s="86"/>
      <c r="I603" s="85"/>
      <c r="J603" s="86"/>
      <c r="K603" s="86"/>
    </row>
    <row r="604" spans="1:11" ht="15.75" customHeight="1">
      <c r="A604" s="49"/>
      <c r="C604" s="49"/>
      <c r="D604" s="49"/>
      <c r="E604" s="86"/>
      <c r="F604" s="86"/>
      <c r="G604" s="86"/>
      <c r="I604" s="85"/>
      <c r="J604" s="86"/>
      <c r="K604" s="86"/>
    </row>
    <row r="605" spans="1:11" ht="15.75" customHeight="1">
      <c r="A605" s="49"/>
      <c r="C605" s="49"/>
      <c r="D605" s="49"/>
      <c r="E605" s="86"/>
      <c r="F605" s="86"/>
      <c r="G605" s="86"/>
      <c r="I605" s="85"/>
      <c r="J605" s="86"/>
      <c r="K605" s="86"/>
    </row>
    <row r="606" spans="1:11" ht="15.75" customHeight="1">
      <c r="A606" s="49"/>
      <c r="C606" s="49"/>
      <c r="D606" s="49"/>
      <c r="E606" s="86"/>
      <c r="F606" s="86"/>
      <c r="G606" s="86"/>
      <c r="I606" s="85"/>
      <c r="J606" s="86"/>
      <c r="K606" s="86"/>
    </row>
    <row r="607" spans="1:11" ht="15.75" customHeight="1">
      <c r="A607" s="49"/>
      <c r="C607" s="49"/>
      <c r="D607" s="49"/>
      <c r="E607" s="86"/>
      <c r="F607" s="86"/>
      <c r="G607" s="86"/>
      <c r="I607" s="85"/>
      <c r="J607" s="86"/>
      <c r="K607" s="86"/>
    </row>
    <row r="608" spans="1:11" ht="15.75" customHeight="1">
      <c r="A608" s="49"/>
      <c r="C608" s="49"/>
      <c r="D608" s="49"/>
      <c r="E608" s="86"/>
      <c r="F608" s="86"/>
      <c r="G608" s="86"/>
      <c r="I608" s="85"/>
      <c r="J608" s="86"/>
      <c r="K608" s="86"/>
    </row>
    <row r="609" spans="1:11" ht="15.75" customHeight="1">
      <c r="A609" s="49"/>
      <c r="C609" s="49"/>
      <c r="D609" s="49"/>
      <c r="E609" s="86"/>
      <c r="F609" s="86"/>
      <c r="G609" s="86"/>
      <c r="I609" s="85"/>
      <c r="J609" s="86"/>
      <c r="K609" s="86"/>
    </row>
    <row r="610" spans="1:11" ht="15.75" customHeight="1">
      <c r="A610" s="49"/>
      <c r="C610" s="49"/>
      <c r="D610" s="49"/>
      <c r="E610" s="86"/>
      <c r="F610" s="86"/>
      <c r="G610" s="86"/>
      <c r="I610" s="85"/>
      <c r="J610" s="86"/>
      <c r="K610" s="86"/>
    </row>
    <row r="611" spans="1:11" ht="15.75" customHeight="1">
      <c r="A611" s="49"/>
      <c r="C611" s="49"/>
      <c r="D611" s="49"/>
      <c r="E611" s="86"/>
      <c r="F611" s="86"/>
      <c r="G611" s="86"/>
      <c r="I611" s="85"/>
      <c r="J611" s="86"/>
      <c r="K611" s="86"/>
    </row>
    <row r="612" spans="1:11" ht="15.75" customHeight="1">
      <c r="A612" s="49"/>
      <c r="C612" s="49"/>
      <c r="D612" s="49"/>
      <c r="E612" s="86"/>
      <c r="F612" s="86"/>
      <c r="G612" s="86"/>
      <c r="I612" s="85"/>
      <c r="J612" s="86"/>
      <c r="K612" s="86"/>
    </row>
    <row r="613" spans="1:11" ht="15.75" customHeight="1">
      <c r="A613" s="49"/>
      <c r="C613" s="49"/>
      <c r="D613" s="49"/>
      <c r="E613" s="86"/>
      <c r="F613" s="86"/>
      <c r="G613" s="86"/>
      <c r="I613" s="85"/>
      <c r="J613" s="86"/>
      <c r="K613" s="86"/>
    </row>
    <row r="614" spans="1:11" ht="15.75" customHeight="1">
      <c r="A614" s="49"/>
      <c r="C614" s="49"/>
      <c r="D614" s="49"/>
      <c r="E614" s="86"/>
      <c r="F614" s="86"/>
      <c r="G614" s="86"/>
      <c r="I614" s="85"/>
      <c r="J614" s="86"/>
      <c r="K614" s="86"/>
    </row>
    <row r="615" spans="1:11" ht="15.75" customHeight="1">
      <c r="A615" s="49"/>
      <c r="C615" s="49"/>
      <c r="D615" s="49"/>
      <c r="E615" s="86"/>
      <c r="F615" s="86"/>
      <c r="G615" s="86"/>
      <c r="I615" s="85"/>
      <c r="J615" s="86"/>
      <c r="K615" s="86"/>
    </row>
    <row r="616" spans="1:11" ht="15.75" customHeight="1">
      <c r="A616" s="49"/>
      <c r="C616" s="49"/>
      <c r="D616" s="49"/>
      <c r="E616" s="86"/>
      <c r="F616" s="86"/>
      <c r="G616" s="86"/>
      <c r="I616" s="85"/>
      <c r="J616" s="86"/>
      <c r="K616" s="86"/>
    </row>
    <row r="617" spans="1:11" ht="15.75" customHeight="1">
      <c r="A617" s="49"/>
      <c r="C617" s="49"/>
      <c r="D617" s="49"/>
      <c r="E617" s="86"/>
      <c r="F617" s="86"/>
      <c r="G617" s="86"/>
      <c r="I617" s="85"/>
      <c r="J617" s="86"/>
      <c r="K617" s="86"/>
    </row>
    <row r="618" spans="1:11" ht="15.75" customHeight="1">
      <c r="A618" s="49"/>
      <c r="C618" s="49"/>
      <c r="D618" s="49"/>
      <c r="E618" s="86"/>
      <c r="F618" s="86"/>
      <c r="G618" s="86"/>
      <c r="I618" s="85"/>
      <c r="J618" s="86"/>
      <c r="K618" s="86"/>
    </row>
    <row r="619" spans="1:11" ht="15.75" customHeight="1">
      <c r="A619" s="49"/>
      <c r="C619" s="49"/>
      <c r="D619" s="49"/>
      <c r="E619" s="86"/>
      <c r="F619" s="86"/>
      <c r="G619" s="86"/>
      <c r="I619" s="85"/>
      <c r="J619" s="86"/>
      <c r="K619" s="86"/>
    </row>
    <row r="620" spans="1:11" ht="15.75" customHeight="1">
      <c r="A620" s="49"/>
      <c r="C620" s="49"/>
      <c r="D620" s="49"/>
      <c r="E620" s="86"/>
      <c r="F620" s="86"/>
      <c r="G620" s="86"/>
      <c r="I620" s="85"/>
      <c r="J620" s="86"/>
      <c r="K620" s="86"/>
    </row>
    <row r="621" spans="1:11" ht="15.75" customHeight="1">
      <c r="A621" s="49"/>
      <c r="C621" s="49"/>
      <c r="D621" s="49"/>
      <c r="E621" s="86"/>
      <c r="F621" s="86"/>
      <c r="G621" s="86"/>
      <c r="I621" s="85"/>
      <c r="J621" s="86"/>
      <c r="K621" s="86"/>
    </row>
    <row r="622" spans="1:11" ht="15.75" customHeight="1">
      <c r="A622" s="49"/>
      <c r="C622" s="49"/>
      <c r="D622" s="49"/>
      <c r="E622" s="86"/>
      <c r="F622" s="86"/>
      <c r="G622" s="86"/>
      <c r="I622" s="85"/>
      <c r="J622" s="86"/>
      <c r="K622" s="86"/>
    </row>
    <row r="623" spans="1:11" ht="15.75" customHeight="1">
      <c r="A623" s="49"/>
      <c r="C623" s="49"/>
      <c r="D623" s="49"/>
      <c r="E623" s="86"/>
      <c r="F623" s="86"/>
      <c r="G623" s="86"/>
      <c r="I623" s="85"/>
      <c r="J623" s="86"/>
      <c r="K623" s="86"/>
    </row>
    <row r="624" spans="1:11" ht="15.75" customHeight="1">
      <c r="A624" s="49"/>
      <c r="C624" s="49"/>
      <c r="D624" s="49"/>
      <c r="E624" s="86"/>
      <c r="F624" s="86"/>
      <c r="G624" s="86"/>
      <c r="I624" s="85"/>
      <c r="J624" s="86"/>
      <c r="K624" s="86"/>
    </row>
    <row r="625" spans="1:11" ht="15.75" customHeight="1">
      <c r="A625" s="49"/>
      <c r="C625" s="49"/>
      <c r="D625" s="49"/>
      <c r="E625" s="86"/>
      <c r="F625" s="86"/>
      <c r="G625" s="86"/>
      <c r="I625" s="85"/>
      <c r="J625" s="86"/>
      <c r="K625" s="86"/>
    </row>
    <row r="626" spans="1:11" ht="15.75" customHeight="1">
      <c r="A626" s="49"/>
      <c r="C626" s="49"/>
      <c r="D626" s="49"/>
      <c r="E626" s="86"/>
      <c r="F626" s="86"/>
      <c r="G626" s="86"/>
      <c r="I626" s="85"/>
      <c r="J626" s="86"/>
      <c r="K626" s="86"/>
    </row>
    <row r="627" spans="1:11" ht="15.75" customHeight="1">
      <c r="A627" s="49"/>
      <c r="C627" s="49"/>
      <c r="D627" s="49"/>
      <c r="E627" s="86"/>
      <c r="F627" s="86"/>
      <c r="G627" s="86"/>
      <c r="I627" s="85"/>
      <c r="J627" s="86"/>
      <c r="K627" s="86"/>
    </row>
    <row r="628" spans="1:11" ht="15.75" customHeight="1">
      <c r="A628" s="49"/>
      <c r="C628" s="49"/>
      <c r="D628" s="49"/>
      <c r="E628" s="86"/>
      <c r="F628" s="86"/>
      <c r="G628" s="86"/>
      <c r="I628" s="85"/>
      <c r="J628" s="86"/>
      <c r="K628" s="86"/>
    </row>
    <row r="629" spans="1:11" ht="15.75" customHeight="1">
      <c r="A629" s="49"/>
      <c r="C629" s="49"/>
      <c r="D629" s="49"/>
      <c r="E629" s="86"/>
      <c r="F629" s="86"/>
      <c r="G629" s="86"/>
      <c r="I629" s="85"/>
      <c r="J629" s="86"/>
      <c r="K629" s="86"/>
    </row>
    <row r="630" spans="1:11" ht="15.75" customHeight="1">
      <c r="A630" s="49"/>
      <c r="C630" s="49"/>
      <c r="D630" s="49"/>
      <c r="E630" s="86"/>
      <c r="F630" s="86"/>
      <c r="G630" s="86"/>
      <c r="I630" s="85"/>
      <c r="J630" s="86"/>
      <c r="K630" s="86"/>
    </row>
    <row r="631" spans="1:11" ht="15.75" customHeight="1">
      <c r="A631" s="49"/>
      <c r="C631" s="49"/>
      <c r="D631" s="49"/>
      <c r="E631" s="86"/>
      <c r="F631" s="86"/>
      <c r="G631" s="86"/>
      <c r="I631" s="85"/>
      <c r="J631" s="86"/>
      <c r="K631" s="86"/>
    </row>
    <row r="632" spans="1:11" ht="15.75" customHeight="1">
      <c r="A632" s="49"/>
      <c r="C632" s="49"/>
      <c r="D632" s="49"/>
      <c r="E632" s="86"/>
      <c r="F632" s="86"/>
      <c r="G632" s="86"/>
      <c r="I632" s="85"/>
      <c r="J632" s="86"/>
      <c r="K632" s="86"/>
    </row>
    <row r="633" spans="1:11" ht="15.75" customHeight="1">
      <c r="A633" s="49"/>
      <c r="C633" s="49"/>
      <c r="D633" s="49"/>
      <c r="E633" s="86"/>
      <c r="F633" s="86"/>
      <c r="G633" s="86"/>
      <c r="I633" s="85"/>
      <c r="J633" s="86"/>
      <c r="K633" s="86"/>
    </row>
    <row r="634" spans="1:11" ht="15.75" customHeight="1">
      <c r="A634" s="49"/>
      <c r="C634" s="49"/>
      <c r="D634" s="49"/>
      <c r="E634" s="86"/>
      <c r="F634" s="86"/>
      <c r="G634" s="86"/>
      <c r="I634" s="85"/>
      <c r="J634" s="86"/>
      <c r="K634" s="86"/>
    </row>
    <row r="635" spans="1:11" ht="15.75" customHeight="1">
      <c r="A635" s="49"/>
      <c r="C635" s="49"/>
      <c r="D635" s="49"/>
      <c r="E635" s="86"/>
      <c r="F635" s="86"/>
      <c r="G635" s="86"/>
      <c r="I635" s="85"/>
      <c r="J635" s="86"/>
      <c r="K635" s="86"/>
    </row>
    <row r="636" spans="1:11" ht="15.75" customHeight="1">
      <c r="A636" s="49"/>
      <c r="C636" s="49"/>
      <c r="D636" s="49"/>
      <c r="E636" s="86"/>
      <c r="F636" s="86"/>
      <c r="G636" s="86"/>
      <c r="I636" s="85"/>
      <c r="J636" s="86"/>
      <c r="K636" s="86"/>
    </row>
    <row r="637" spans="1:11" ht="15.75" customHeight="1">
      <c r="A637" s="49"/>
      <c r="C637" s="49"/>
      <c r="D637" s="49"/>
      <c r="E637" s="86"/>
      <c r="F637" s="86"/>
      <c r="G637" s="86"/>
      <c r="I637" s="85"/>
      <c r="J637" s="86"/>
      <c r="K637" s="86"/>
    </row>
    <row r="638" spans="1:11" ht="15.75" customHeight="1">
      <c r="A638" s="49"/>
      <c r="C638" s="49"/>
      <c r="D638" s="49"/>
      <c r="E638" s="86"/>
      <c r="F638" s="86"/>
      <c r="G638" s="86"/>
      <c r="I638" s="85"/>
      <c r="J638" s="86"/>
      <c r="K638" s="86"/>
    </row>
    <row r="639" spans="1:11" ht="15.75" customHeight="1">
      <c r="A639" s="49"/>
      <c r="C639" s="49"/>
      <c r="D639" s="49"/>
      <c r="E639" s="86"/>
      <c r="F639" s="86"/>
      <c r="G639" s="86"/>
      <c r="I639" s="85"/>
      <c r="J639" s="86"/>
      <c r="K639" s="86"/>
    </row>
    <row r="640" spans="1:11" ht="15.75" customHeight="1">
      <c r="A640" s="49"/>
      <c r="C640" s="49"/>
      <c r="D640" s="49"/>
      <c r="E640" s="86"/>
      <c r="F640" s="86"/>
      <c r="G640" s="86"/>
      <c r="I640" s="85"/>
      <c r="J640" s="86"/>
      <c r="K640" s="86"/>
    </row>
    <row r="641" spans="1:11" ht="15.75" customHeight="1">
      <c r="A641" s="49"/>
      <c r="C641" s="49"/>
      <c r="D641" s="49"/>
      <c r="E641" s="86"/>
      <c r="F641" s="86"/>
      <c r="G641" s="86"/>
      <c r="I641" s="85"/>
      <c r="J641" s="86"/>
      <c r="K641" s="86"/>
    </row>
    <row r="642" spans="1:11" ht="15.75" customHeight="1">
      <c r="A642" s="49"/>
      <c r="C642" s="49"/>
      <c r="D642" s="49"/>
      <c r="E642" s="86"/>
      <c r="F642" s="86"/>
      <c r="G642" s="86"/>
      <c r="I642" s="85"/>
      <c r="J642" s="86"/>
      <c r="K642" s="86"/>
    </row>
    <row r="643" spans="1:11" ht="15.75" customHeight="1">
      <c r="A643" s="49"/>
      <c r="C643" s="49"/>
      <c r="D643" s="49"/>
      <c r="E643" s="86"/>
      <c r="F643" s="86"/>
      <c r="G643" s="86"/>
      <c r="I643" s="85"/>
      <c r="J643" s="86"/>
      <c r="K643" s="86"/>
    </row>
    <row r="644" spans="1:11" ht="15.75" customHeight="1">
      <c r="A644" s="49"/>
      <c r="C644" s="49"/>
      <c r="D644" s="49"/>
      <c r="E644" s="86"/>
      <c r="F644" s="86"/>
      <c r="G644" s="86"/>
      <c r="I644" s="85"/>
      <c r="J644" s="86"/>
      <c r="K644" s="86"/>
    </row>
    <row r="645" spans="1:11" ht="15.75" customHeight="1">
      <c r="A645" s="49"/>
      <c r="C645" s="49"/>
      <c r="D645" s="49"/>
      <c r="E645" s="86"/>
      <c r="F645" s="86"/>
      <c r="G645" s="86"/>
      <c r="I645" s="85"/>
      <c r="J645" s="86"/>
      <c r="K645" s="86"/>
    </row>
    <row r="646" spans="1:11" ht="15.75" customHeight="1">
      <c r="A646" s="49"/>
      <c r="C646" s="49"/>
      <c r="D646" s="49"/>
      <c r="E646" s="86"/>
      <c r="F646" s="86"/>
      <c r="G646" s="86"/>
      <c r="I646" s="85"/>
      <c r="J646" s="86"/>
      <c r="K646" s="86"/>
    </row>
    <row r="647" spans="1:11" ht="15.75" customHeight="1">
      <c r="A647" s="49"/>
      <c r="C647" s="49"/>
      <c r="D647" s="49"/>
      <c r="E647" s="86"/>
      <c r="F647" s="86"/>
      <c r="G647" s="86"/>
      <c r="I647" s="85"/>
      <c r="J647" s="86"/>
      <c r="K647" s="86"/>
    </row>
    <row r="648" spans="1:11" ht="15.75" customHeight="1">
      <c r="A648" s="49"/>
      <c r="C648" s="49"/>
      <c r="D648" s="49"/>
      <c r="E648" s="86"/>
      <c r="F648" s="86"/>
      <c r="G648" s="86"/>
      <c r="I648" s="85"/>
      <c r="J648" s="86"/>
      <c r="K648" s="86"/>
    </row>
    <row r="649" spans="1:11" ht="15.75" customHeight="1">
      <c r="A649" s="49"/>
      <c r="C649" s="49"/>
      <c r="D649" s="49"/>
      <c r="E649" s="86"/>
      <c r="F649" s="86"/>
      <c r="G649" s="86"/>
      <c r="I649" s="85"/>
      <c r="J649" s="86"/>
      <c r="K649" s="86"/>
    </row>
    <row r="650" spans="1:11" ht="15.75" customHeight="1">
      <c r="A650" s="49"/>
      <c r="C650" s="49"/>
      <c r="D650" s="49"/>
      <c r="E650" s="86"/>
      <c r="F650" s="86"/>
      <c r="G650" s="86"/>
      <c r="I650" s="85"/>
      <c r="J650" s="86"/>
      <c r="K650" s="86"/>
    </row>
    <row r="651" spans="1:11" ht="15.75" customHeight="1">
      <c r="A651" s="49"/>
      <c r="C651" s="49"/>
      <c r="D651" s="49"/>
      <c r="E651" s="86"/>
      <c r="F651" s="86"/>
      <c r="G651" s="86"/>
      <c r="I651" s="85"/>
      <c r="J651" s="86"/>
      <c r="K651" s="86"/>
    </row>
    <row r="652" spans="1:11" ht="15.75" customHeight="1">
      <c r="A652" s="49"/>
      <c r="C652" s="49"/>
      <c r="D652" s="49"/>
      <c r="E652" s="86"/>
      <c r="F652" s="86"/>
      <c r="G652" s="86"/>
      <c r="I652" s="85"/>
      <c r="J652" s="86"/>
      <c r="K652" s="86"/>
    </row>
    <row r="653" spans="1:11" ht="15.75" customHeight="1">
      <c r="A653" s="49"/>
      <c r="C653" s="49"/>
      <c r="D653" s="49"/>
      <c r="E653" s="86"/>
      <c r="F653" s="86"/>
      <c r="G653" s="86"/>
      <c r="I653" s="85"/>
      <c r="J653" s="86"/>
      <c r="K653" s="86"/>
    </row>
    <row r="654" spans="1:11" ht="15.75" customHeight="1">
      <c r="A654" s="49"/>
      <c r="C654" s="49"/>
      <c r="D654" s="49"/>
      <c r="E654" s="86"/>
      <c r="F654" s="86"/>
      <c r="G654" s="86"/>
      <c r="I654" s="85"/>
      <c r="J654" s="86"/>
      <c r="K654" s="86"/>
    </row>
    <row r="655" spans="1:11" ht="15.75" customHeight="1">
      <c r="A655" s="49"/>
      <c r="C655" s="49"/>
      <c r="D655" s="49"/>
      <c r="E655" s="86"/>
      <c r="F655" s="86"/>
      <c r="G655" s="86"/>
      <c r="I655" s="85"/>
      <c r="J655" s="86"/>
      <c r="K655" s="86"/>
    </row>
    <row r="656" spans="1:11" ht="15.75" customHeight="1">
      <c r="A656" s="49"/>
      <c r="C656" s="49"/>
      <c r="D656" s="49"/>
      <c r="E656" s="86"/>
      <c r="F656" s="86"/>
      <c r="G656" s="86"/>
      <c r="I656" s="85"/>
      <c r="J656" s="86"/>
      <c r="K656" s="86"/>
    </row>
    <row r="657" spans="1:11" ht="15.75" customHeight="1">
      <c r="A657" s="49"/>
      <c r="C657" s="49"/>
      <c r="D657" s="49"/>
      <c r="E657" s="86"/>
      <c r="F657" s="86"/>
      <c r="G657" s="86"/>
      <c r="I657" s="85"/>
      <c r="J657" s="86"/>
      <c r="K657" s="86"/>
    </row>
    <row r="658" spans="1:11" ht="15.75" customHeight="1">
      <c r="A658" s="49"/>
      <c r="C658" s="49"/>
      <c r="D658" s="49"/>
      <c r="E658" s="86"/>
      <c r="F658" s="86"/>
      <c r="G658" s="86"/>
      <c r="I658" s="85"/>
      <c r="J658" s="86"/>
      <c r="K658" s="86"/>
    </row>
    <row r="659" spans="1:11" ht="15.75" customHeight="1">
      <c r="A659" s="49"/>
      <c r="C659" s="49"/>
      <c r="D659" s="49"/>
      <c r="E659" s="86"/>
      <c r="F659" s="86"/>
      <c r="G659" s="86"/>
      <c r="I659" s="85"/>
      <c r="J659" s="86"/>
      <c r="K659" s="86"/>
    </row>
    <row r="660" spans="1:11" ht="15.75" customHeight="1">
      <c r="A660" s="49"/>
      <c r="C660" s="49"/>
      <c r="D660" s="49"/>
      <c r="E660" s="86"/>
      <c r="F660" s="86"/>
      <c r="G660" s="86"/>
      <c r="I660" s="85"/>
      <c r="J660" s="86"/>
      <c r="K660" s="86"/>
    </row>
    <row r="661" spans="1:11" ht="15.75" customHeight="1">
      <c r="A661" s="49"/>
      <c r="C661" s="49"/>
      <c r="D661" s="49"/>
      <c r="E661" s="86"/>
      <c r="F661" s="86"/>
      <c r="G661" s="86"/>
      <c r="I661" s="85"/>
      <c r="J661" s="86"/>
      <c r="K661" s="86"/>
    </row>
    <row r="662" spans="1:11" ht="15.75" customHeight="1">
      <c r="A662" s="49"/>
      <c r="C662" s="49"/>
      <c r="D662" s="49"/>
      <c r="E662" s="86"/>
      <c r="F662" s="86"/>
      <c r="G662" s="86"/>
      <c r="I662" s="85"/>
      <c r="J662" s="86"/>
      <c r="K662" s="86"/>
    </row>
    <row r="663" spans="1:11" ht="15.75" customHeight="1">
      <c r="A663" s="49"/>
      <c r="C663" s="49"/>
      <c r="D663" s="49"/>
      <c r="E663" s="86"/>
      <c r="F663" s="86"/>
      <c r="G663" s="86"/>
      <c r="I663" s="85"/>
      <c r="J663" s="86"/>
      <c r="K663" s="86"/>
    </row>
    <row r="664" spans="1:11" ht="15.75" customHeight="1">
      <c r="A664" s="49"/>
      <c r="C664" s="49"/>
      <c r="D664" s="49"/>
      <c r="E664" s="86"/>
      <c r="F664" s="86"/>
      <c r="G664" s="86"/>
      <c r="I664" s="85"/>
      <c r="J664" s="86"/>
      <c r="K664" s="86"/>
    </row>
    <row r="665" spans="1:11" ht="15.75" customHeight="1">
      <c r="A665" s="49"/>
      <c r="C665" s="49"/>
      <c r="D665" s="49"/>
      <c r="E665" s="86"/>
      <c r="F665" s="86"/>
      <c r="G665" s="86"/>
      <c r="I665" s="85"/>
      <c r="J665" s="86"/>
      <c r="K665" s="86"/>
    </row>
    <row r="666" spans="1:11" ht="15.75" customHeight="1">
      <c r="A666" s="49"/>
      <c r="C666" s="49"/>
      <c r="D666" s="49"/>
      <c r="E666" s="86"/>
      <c r="F666" s="86"/>
      <c r="G666" s="86"/>
      <c r="I666" s="85"/>
      <c r="J666" s="86"/>
      <c r="K666" s="86"/>
    </row>
    <row r="667" spans="1:11" ht="15.75" customHeight="1">
      <c r="A667" s="49"/>
      <c r="C667" s="49"/>
      <c r="D667" s="49"/>
      <c r="E667" s="86"/>
      <c r="F667" s="86"/>
      <c r="G667" s="86"/>
      <c r="I667" s="85"/>
      <c r="J667" s="86"/>
      <c r="K667" s="86"/>
    </row>
    <row r="668" spans="1:11" ht="15.75" customHeight="1">
      <c r="A668" s="49"/>
      <c r="C668" s="49"/>
      <c r="D668" s="49"/>
      <c r="E668" s="86"/>
      <c r="F668" s="86"/>
      <c r="G668" s="86"/>
      <c r="I668" s="85"/>
      <c r="J668" s="86"/>
      <c r="K668" s="86"/>
    </row>
    <row r="669" spans="1:11" ht="15.75" customHeight="1">
      <c r="A669" s="49"/>
      <c r="C669" s="49"/>
      <c r="D669" s="49"/>
      <c r="E669" s="86"/>
      <c r="F669" s="86"/>
      <c r="G669" s="86"/>
      <c r="I669" s="85"/>
      <c r="J669" s="86"/>
      <c r="K669" s="86"/>
    </row>
    <row r="670" spans="1:11" ht="15.75" customHeight="1">
      <c r="A670" s="49"/>
      <c r="C670" s="49"/>
      <c r="D670" s="49"/>
      <c r="E670" s="86"/>
      <c r="F670" s="86"/>
      <c r="G670" s="86"/>
      <c r="I670" s="85"/>
      <c r="J670" s="86"/>
      <c r="K670" s="86"/>
    </row>
    <row r="671" spans="1:11" ht="15.75" customHeight="1">
      <c r="A671" s="49"/>
      <c r="C671" s="49"/>
      <c r="D671" s="49"/>
      <c r="E671" s="86"/>
      <c r="F671" s="86"/>
      <c r="G671" s="86"/>
      <c r="I671" s="85"/>
      <c r="J671" s="86"/>
      <c r="K671" s="86"/>
    </row>
    <row r="672" spans="1:11" ht="15.75" customHeight="1">
      <c r="A672" s="49"/>
      <c r="C672" s="49"/>
      <c r="D672" s="49"/>
      <c r="E672" s="86"/>
      <c r="F672" s="86"/>
      <c r="G672" s="86"/>
      <c r="I672" s="85"/>
      <c r="J672" s="86"/>
      <c r="K672" s="86"/>
    </row>
    <row r="673" spans="1:11" ht="15.75" customHeight="1">
      <c r="A673" s="49"/>
      <c r="C673" s="49"/>
      <c r="D673" s="49"/>
      <c r="E673" s="86"/>
      <c r="F673" s="86"/>
      <c r="G673" s="86"/>
      <c r="I673" s="85"/>
      <c r="J673" s="86"/>
      <c r="K673" s="86"/>
    </row>
    <row r="674" spans="1:11" ht="15.75" customHeight="1">
      <c r="A674" s="49"/>
      <c r="C674" s="49"/>
      <c r="D674" s="49"/>
      <c r="E674" s="86"/>
      <c r="F674" s="86"/>
      <c r="G674" s="86"/>
      <c r="I674" s="85"/>
      <c r="J674" s="86"/>
      <c r="K674" s="86"/>
    </row>
    <row r="675" spans="1:11" ht="15.75" customHeight="1">
      <c r="A675" s="49"/>
      <c r="C675" s="49"/>
      <c r="D675" s="49"/>
      <c r="E675" s="86"/>
      <c r="F675" s="86"/>
      <c r="G675" s="86"/>
      <c r="I675" s="85"/>
      <c r="J675" s="86"/>
      <c r="K675" s="86"/>
    </row>
    <row r="676" spans="1:11" ht="15.75" customHeight="1">
      <c r="A676" s="49"/>
      <c r="C676" s="49"/>
      <c r="D676" s="49"/>
      <c r="E676" s="86"/>
      <c r="F676" s="86"/>
      <c r="G676" s="86"/>
      <c r="I676" s="85"/>
      <c r="J676" s="86"/>
      <c r="K676" s="86"/>
    </row>
    <row r="677" spans="1:11" ht="15.75" customHeight="1">
      <c r="A677" s="49"/>
      <c r="C677" s="49"/>
      <c r="D677" s="49"/>
      <c r="E677" s="86"/>
      <c r="F677" s="86"/>
      <c r="G677" s="86"/>
      <c r="I677" s="85"/>
      <c r="J677" s="86"/>
      <c r="K677" s="86"/>
    </row>
    <row r="678" spans="1:11" ht="15.75" customHeight="1">
      <c r="A678" s="49"/>
      <c r="C678" s="49"/>
      <c r="D678" s="49"/>
      <c r="E678" s="86"/>
      <c r="F678" s="86"/>
      <c r="G678" s="86"/>
      <c r="I678" s="85"/>
      <c r="J678" s="86"/>
      <c r="K678" s="86"/>
    </row>
    <row r="679" spans="1:11" ht="15.75" customHeight="1">
      <c r="A679" s="49"/>
      <c r="C679" s="49"/>
      <c r="D679" s="49"/>
      <c r="E679" s="86"/>
      <c r="F679" s="86"/>
      <c r="G679" s="86"/>
      <c r="I679" s="85"/>
      <c r="J679" s="86"/>
      <c r="K679" s="86"/>
    </row>
    <row r="680" spans="1:11" ht="15.75" customHeight="1">
      <c r="A680" s="49"/>
      <c r="C680" s="49"/>
      <c r="D680" s="49"/>
      <c r="E680" s="86"/>
      <c r="F680" s="86"/>
      <c r="G680" s="86"/>
      <c r="I680" s="85"/>
      <c r="J680" s="86"/>
      <c r="K680" s="86"/>
    </row>
    <row r="681" spans="1:11" ht="15.75" customHeight="1">
      <c r="A681" s="49"/>
      <c r="C681" s="49"/>
      <c r="D681" s="49"/>
      <c r="E681" s="86"/>
      <c r="F681" s="86"/>
      <c r="G681" s="86"/>
      <c r="I681" s="85"/>
      <c r="J681" s="86"/>
      <c r="K681" s="86"/>
    </row>
    <row r="682" spans="1:11" ht="15.75" customHeight="1">
      <c r="A682" s="49"/>
      <c r="C682" s="49"/>
      <c r="D682" s="49"/>
      <c r="E682" s="86"/>
      <c r="F682" s="86"/>
      <c r="G682" s="86"/>
      <c r="I682" s="85"/>
      <c r="J682" s="86"/>
      <c r="K682" s="86"/>
    </row>
    <row r="683" spans="1:11" ht="15.75" customHeight="1">
      <c r="A683" s="49"/>
      <c r="C683" s="49"/>
      <c r="D683" s="49"/>
      <c r="E683" s="86"/>
      <c r="F683" s="86"/>
      <c r="G683" s="86"/>
      <c r="I683" s="85"/>
      <c r="J683" s="86"/>
      <c r="K683" s="86"/>
    </row>
    <row r="684" spans="1:11" ht="15.75" customHeight="1">
      <c r="A684" s="49"/>
      <c r="C684" s="49"/>
      <c r="D684" s="49"/>
      <c r="E684" s="86"/>
      <c r="F684" s="86"/>
      <c r="G684" s="86"/>
      <c r="I684" s="85"/>
      <c r="J684" s="86"/>
      <c r="K684" s="86"/>
    </row>
    <row r="685" spans="1:11" ht="15.75" customHeight="1">
      <c r="A685" s="49"/>
      <c r="C685" s="49"/>
      <c r="D685" s="49"/>
      <c r="E685" s="86"/>
      <c r="F685" s="86"/>
      <c r="G685" s="86"/>
      <c r="I685" s="85"/>
      <c r="J685" s="86"/>
      <c r="K685" s="86"/>
    </row>
    <row r="686" spans="1:11" ht="15.75" customHeight="1">
      <c r="A686" s="49"/>
      <c r="C686" s="49"/>
      <c r="D686" s="49"/>
      <c r="E686" s="86"/>
      <c r="F686" s="86"/>
      <c r="G686" s="86"/>
      <c r="I686" s="85"/>
      <c r="J686" s="86"/>
      <c r="K686" s="86"/>
    </row>
    <row r="687" spans="1:11" ht="15.75" customHeight="1">
      <c r="A687" s="49"/>
      <c r="C687" s="49"/>
      <c r="D687" s="49"/>
      <c r="E687" s="86"/>
      <c r="F687" s="86"/>
      <c r="G687" s="86"/>
      <c r="I687" s="85"/>
      <c r="J687" s="86"/>
      <c r="K687" s="86"/>
    </row>
    <row r="688" spans="1:11" ht="15.75" customHeight="1">
      <c r="A688" s="49"/>
      <c r="C688" s="49"/>
      <c r="D688" s="49"/>
      <c r="E688" s="86"/>
      <c r="F688" s="86"/>
      <c r="G688" s="86"/>
      <c r="I688" s="85"/>
      <c r="J688" s="86"/>
      <c r="K688" s="86"/>
    </row>
    <row r="689" spans="1:11" ht="15.75" customHeight="1">
      <c r="A689" s="49"/>
      <c r="C689" s="49"/>
      <c r="D689" s="49"/>
      <c r="E689" s="86"/>
      <c r="F689" s="86"/>
      <c r="G689" s="86"/>
      <c r="I689" s="85"/>
      <c r="J689" s="86"/>
      <c r="K689" s="86"/>
    </row>
    <row r="690" spans="1:11" ht="15.75" customHeight="1">
      <c r="A690" s="49"/>
      <c r="C690" s="49"/>
      <c r="D690" s="49"/>
      <c r="E690" s="86"/>
      <c r="F690" s="86"/>
      <c r="G690" s="86"/>
      <c r="I690" s="85"/>
      <c r="J690" s="86"/>
      <c r="K690" s="86"/>
    </row>
    <row r="691" spans="1:11" ht="15.75" customHeight="1">
      <c r="A691" s="49"/>
      <c r="C691" s="49"/>
      <c r="D691" s="49"/>
      <c r="E691" s="86"/>
      <c r="F691" s="86"/>
      <c r="G691" s="86"/>
      <c r="I691" s="85"/>
      <c r="J691" s="86"/>
      <c r="K691" s="86"/>
    </row>
    <row r="692" spans="1:11" ht="15.75" customHeight="1">
      <c r="A692" s="49"/>
      <c r="C692" s="49"/>
      <c r="D692" s="49"/>
      <c r="E692" s="86"/>
      <c r="F692" s="86"/>
      <c r="G692" s="86"/>
      <c r="I692" s="85"/>
      <c r="J692" s="86"/>
      <c r="K692" s="86"/>
    </row>
    <row r="693" spans="1:11" ht="15.75" customHeight="1">
      <c r="A693" s="49"/>
      <c r="C693" s="49"/>
      <c r="D693" s="49"/>
      <c r="E693" s="86"/>
      <c r="F693" s="86"/>
      <c r="G693" s="86"/>
      <c r="I693" s="85"/>
      <c r="J693" s="86"/>
      <c r="K693" s="86"/>
    </row>
    <row r="694" spans="1:11" ht="15.75" customHeight="1">
      <c r="A694" s="49"/>
      <c r="C694" s="49"/>
      <c r="D694" s="49"/>
      <c r="E694" s="86"/>
      <c r="F694" s="86"/>
      <c r="G694" s="86"/>
      <c r="I694" s="85"/>
      <c r="J694" s="86"/>
      <c r="K694" s="86"/>
    </row>
    <row r="695" spans="1:11" ht="15.75" customHeight="1">
      <c r="A695" s="49"/>
      <c r="C695" s="49"/>
      <c r="D695" s="49"/>
      <c r="E695" s="86"/>
      <c r="F695" s="86"/>
      <c r="G695" s="86"/>
      <c r="I695" s="85"/>
      <c r="J695" s="86"/>
      <c r="K695" s="86"/>
    </row>
    <row r="696" spans="1:11" ht="15.75" customHeight="1">
      <c r="A696" s="49"/>
      <c r="C696" s="49"/>
      <c r="D696" s="49"/>
      <c r="E696" s="86"/>
      <c r="F696" s="86"/>
      <c r="G696" s="86"/>
      <c r="I696" s="85"/>
      <c r="J696" s="86"/>
      <c r="K696" s="86"/>
    </row>
    <row r="697" spans="1:11" ht="15.75" customHeight="1">
      <c r="A697" s="49"/>
      <c r="C697" s="49"/>
      <c r="D697" s="49"/>
      <c r="E697" s="86"/>
      <c r="F697" s="86"/>
      <c r="G697" s="86"/>
      <c r="I697" s="85"/>
      <c r="J697" s="86"/>
      <c r="K697" s="86"/>
    </row>
    <row r="698" spans="1:11" ht="15.75" customHeight="1">
      <c r="A698" s="49"/>
      <c r="C698" s="49"/>
      <c r="D698" s="49"/>
      <c r="E698" s="86"/>
      <c r="F698" s="86"/>
      <c r="G698" s="86"/>
      <c r="I698" s="85"/>
      <c r="J698" s="86"/>
      <c r="K698" s="86"/>
    </row>
    <row r="699" spans="1:11" ht="15.75" customHeight="1">
      <c r="A699" s="49"/>
      <c r="C699" s="49"/>
      <c r="D699" s="49"/>
      <c r="E699" s="86"/>
      <c r="F699" s="86"/>
      <c r="G699" s="86"/>
      <c r="I699" s="85"/>
      <c r="J699" s="86"/>
      <c r="K699" s="86"/>
    </row>
    <row r="700" spans="1:11" ht="15.75" customHeight="1">
      <c r="A700" s="49"/>
      <c r="C700" s="49"/>
      <c r="D700" s="49"/>
      <c r="E700" s="86"/>
      <c r="F700" s="86"/>
      <c r="G700" s="86"/>
      <c r="I700" s="85"/>
      <c r="J700" s="86"/>
      <c r="K700" s="86"/>
    </row>
    <row r="701" spans="1:11" ht="15.75" customHeight="1">
      <c r="A701" s="49"/>
      <c r="C701" s="49"/>
      <c r="D701" s="49"/>
      <c r="E701" s="86"/>
      <c r="F701" s="86"/>
      <c r="G701" s="86"/>
      <c r="I701" s="85"/>
      <c r="J701" s="86"/>
      <c r="K701" s="86"/>
    </row>
    <row r="702" spans="1:11" ht="15.75" customHeight="1">
      <c r="A702" s="49"/>
      <c r="C702" s="49"/>
      <c r="D702" s="49"/>
      <c r="E702" s="86"/>
      <c r="F702" s="86"/>
      <c r="G702" s="86"/>
      <c r="I702" s="85"/>
      <c r="J702" s="86"/>
      <c r="K702" s="86"/>
    </row>
    <row r="703" spans="1:11" ht="15.75" customHeight="1">
      <c r="A703" s="49"/>
      <c r="C703" s="49"/>
      <c r="D703" s="49"/>
      <c r="E703" s="86"/>
      <c r="F703" s="86"/>
      <c r="G703" s="86"/>
      <c r="I703" s="85"/>
      <c r="J703" s="86"/>
      <c r="K703" s="86"/>
    </row>
    <row r="704" spans="1:11" ht="15.75" customHeight="1">
      <c r="A704" s="49"/>
      <c r="C704" s="49"/>
      <c r="D704" s="49"/>
      <c r="E704" s="86"/>
      <c r="F704" s="86"/>
      <c r="G704" s="86"/>
      <c r="I704" s="85"/>
      <c r="J704" s="86"/>
      <c r="K704" s="86"/>
    </row>
    <row r="705" spans="1:11" ht="15.75" customHeight="1">
      <c r="A705" s="49"/>
      <c r="C705" s="49"/>
      <c r="D705" s="49"/>
      <c r="E705" s="86"/>
      <c r="F705" s="86"/>
      <c r="G705" s="86"/>
      <c r="I705" s="85"/>
      <c r="J705" s="86"/>
      <c r="K705" s="86"/>
    </row>
    <row r="706" spans="1:11" ht="15.75" customHeight="1">
      <c r="A706" s="49"/>
      <c r="C706" s="49"/>
      <c r="D706" s="49"/>
      <c r="E706" s="86"/>
      <c r="F706" s="86"/>
      <c r="G706" s="86"/>
      <c r="I706" s="85"/>
      <c r="J706" s="86"/>
      <c r="K706" s="86"/>
    </row>
    <row r="707" spans="1:11" ht="15.75" customHeight="1">
      <c r="A707" s="49"/>
      <c r="C707" s="49"/>
      <c r="D707" s="49"/>
      <c r="E707" s="86"/>
      <c r="F707" s="86"/>
      <c r="G707" s="86"/>
      <c r="I707" s="85"/>
      <c r="J707" s="86"/>
      <c r="K707" s="86"/>
    </row>
    <row r="708" spans="1:11" ht="15.75" customHeight="1">
      <c r="A708" s="49"/>
      <c r="C708" s="49"/>
      <c r="D708" s="49"/>
      <c r="E708" s="86"/>
      <c r="F708" s="86"/>
      <c r="G708" s="86"/>
      <c r="I708" s="85"/>
      <c r="J708" s="86"/>
      <c r="K708" s="86"/>
    </row>
    <row r="709" spans="1:11" ht="15.75" customHeight="1">
      <c r="A709" s="49"/>
      <c r="C709" s="49"/>
      <c r="D709" s="49"/>
      <c r="E709" s="86"/>
      <c r="F709" s="86"/>
      <c r="G709" s="86"/>
      <c r="I709" s="85"/>
      <c r="J709" s="86"/>
      <c r="K709" s="86"/>
    </row>
    <row r="710" spans="1:11" ht="15.75" customHeight="1">
      <c r="A710" s="49"/>
      <c r="C710" s="49"/>
      <c r="D710" s="49"/>
      <c r="E710" s="86"/>
      <c r="F710" s="86"/>
      <c r="G710" s="86"/>
      <c r="I710" s="85"/>
      <c r="J710" s="86"/>
      <c r="K710" s="86"/>
    </row>
    <row r="711" spans="1:11" ht="15.75" customHeight="1">
      <c r="A711" s="49"/>
      <c r="C711" s="49"/>
      <c r="D711" s="49"/>
      <c r="E711" s="86"/>
      <c r="F711" s="86"/>
      <c r="G711" s="86"/>
      <c r="I711" s="85"/>
      <c r="J711" s="86"/>
      <c r="K711" s="86"/>
    </row>
    <row r="712" spans="1:11" ht="15.75" customHeight="1">
      <c r="A712" s="49"/>
      <c r="C712" s="49"/>
      <c r="D712" s="49"/>
      <c r="E712" s="86"/>
      <c r="F712" s="86"/>
      <c r="G712" s="86"/>
      <c r="I712" s="85"/>
      <c r="J712" s="86"/>
      <c r="K712" s="86"/>
    </row>
    <row r="713" spans="1:11" ht="15.75" customHeight="1">
      <c r="A713" s="49"/>
      <c r="C713" s="49"/>
      <c r="D713" s="49"/>
      <c r="E713" s="86"/>
      <c r="F713" s="86"/>
      <c r="G713" s="86"/>
      <c r="I713" s="85"/>
      <c r="J713" s="86"/>
      <c r="K713" s="86"/>
    </row>
    <row r="714" spans="1:11" ht="15.75" customHeight="1">
      <c r="A714" s="49"/>
      <c r="C714" s="49"/>
      <c r="D714" s="49"/>
      <c r="E714" s="86"/>
      <c r="F714" s="86"/>
      <c r="G714" s="86"/>
      <c r="I714" s="85"/>
      <c r="J714" s="86"/>
      <c r="K714" s="86"/>
    </row>
    <row r="715" spans="1:11" ht="15.75" customHeight="1">
      <c r="A715" s="49"/>
      <c r="C715" s="49"/>
      <c r="D715" s="49"/>
      <c r="E715" s="86"/>
      <c r="F715" s="86"/>
      <c r="G715" s="86"/>
      <c r="I715" s="85"/>
      <c r="J715" s="86"/>
      <c r="K715" s="86"/>
    </row>
    <row r="716" spans="1:11" ht="15.75" customHeight="1">
      <c r="A716" s="49"/>
      <c r="C716" s="49"/>
      <c r="D716" s="49"/>
      <c r="E716" s="86"/>
      <c r="F716" s="86"/>
      <c r="G716" s="86"/>
      <c r="I716" s="85"/>
      <c r="J716" s="86"/>
      <c r="K716" s="86"/>
    </row>
    <row r="717" spans="1:11" ht="15.75" customHeight="1">
      <c r="A717" s="49"/>
      <c r="C717" s="49"/>
      <c r="D717" s="49"/>
      <c r="E717" s="86"/>
      <c r="F717" s="86"/>
      <c r="G717" s="86"/>
      <c r="I717" s="85"/>
      <c r="J717" s="86"/>
      <c r="K717" s="86"/>
    </row>
    <row r="718" spans="1:11" ht="15.75" customHeight="1">
      <c r="A718" s="49"/>
      <c r="C718" s="49"/>
      <c r="D718" s="49"/>
      <c r="E718" s="86"/>
      <c r="F718" s="86"/>
      <c r="G718" s="86"/>
      <c r="I718" s="85"/>
      <c r="J718" s="86"/>
      <c r="K718" s="86"/>
    </row>
    <row r="719" spans="1:11" ht="15.75" customHeight="1">
      <c r="A719" s="49"/>
      <c r="C719" s="49"/>
      <c r="D719" s="49"/>
      <c r="E719" s="86"/>
      <c r="F719" s="86"/>
      <c r="G719" s="86"/>
      <c r="I719" s="85"/>
      <c r="J719" s="86"/>
      <c r="K719" s="86"/>
    </row>
    <row r="720" spans="1:11" ht="15.75" customHeight="1">
      <c r="A720" s="49"/>
      <c r="C720" s="49"/>
      <c r="D720" s="49"/>
      <c r="E720" s="86"/>
      <c r="F720" s="86"/>
      <c r="G720" s="86"/>
      <c r="I720" s="85"/>
      <c r="J720" s="86"/>
      <c r="K720" s="86"/>
    </row>
    <row r="721" spans="1:11" ht="15.75" customHeight="1">
      <c r="A721" s="49"/>
      <c r="C721" s="49"/>
      <c r="D721" s="49"/>
      <c r="E721" s="86"/>
      <c r="F721" s="86"/>
      <c r="G721" s="86"/>
      <c r="I721" s="85"/>
      <c r="J721" s="86"/>
      <c r="K721" s="86"/>
    </row>
    <row r="722" spans="1:11" ht="15.75" customHeight="1">
      <c r="A722" s="49"/>
      <c r="C722" s="49"/>
      <c r="D722" s="49"/>
      <c r="E722" s="86"/>
      <c r="F722" s="86"/>
      <c r="G722" s="86"/>
      <c r="I722" s="85"/>
      <c r="J722" s="86"/>
      <c r="K722" s="86"/>
    </row>
    <row r="723" spans="1:11" ht="15.75" customHeight="1">
      <c r="A723" s="49"/>
      <c r="C723" s="49"/>
      <c r="D723" s="49"/>
      <c r="E723" s="86"/>
      <c r="F723" s="86"/>
      <c r="G723" s="86"/>
      <c r="I723" s="85"/>
      <c r="J723" s="86"/>
      <c r="K723" s="86"/>
    </row>
    <row r="724" spans="1:11" ht="15.75" customHeight="1">
      <c r="A724" s="49"/>
      <c r="C724" s="49"/>
      <c r="D724" s="49"/>
      <c r="E724" s="86"/>
      <c r="F724" s="86"/>
      <c r="G724" s="86"/>
      <c r="I724" s="85"/>
      <c r="J724" s="86"/>
      <c r="K724" s="86"/>
    </row>
    <row r="725" spans="1:11" ht="15.75" customHeight="1">
      <c r="A725" s="49"/>
      <c r="C725" s="49"/>
      <c r="D725" s="49"/>
      <c r="E725" s="86"/>
      <c r="F725" s="86"/>
      <c r="G725" s="86"/>
      <c r="I725" s="85"/>
      <c r="J725" s="86"/>
      <c r="K725" s="86"/>
    </row>
    <row r="726" spans="1:11" ht="15.75" customHeight="1">
      <c r="A726" s="49"/>
      <c r="C726" s="49"/>
      <c r="D726" s="49"/>
      <c r="E726" s="86"/>
      <c r="F726" s="86"/>
      <c r="G726" s="86"/>
      <c r="I726" s="85"/>
      <c r="J726" s="86"/>
      <c r="K726" s="86"/>
    </row>
    <row r="727" spans="1:11" ht="15.75" customHeight="1">
      <c r="A727" s="49"/>
      <c r="C727" s="49"/>
      <c r="D727" s="49"/>
      <c r="E727" s="86"/>
      <c r="F727" s="86"/>
      <c r="G727" s="86"/>
      <c r="I727" s="85"/>
      <c r="J727" s="86"/>
      <c r="K727" s="86"/>
    </row>
    <row r="728" spans="1:11" ht="15.75" customHeight="1">
      <c r="A728" s="49"/>
      <c r="C728" s="49"/>
      <c r="D728" s="49"/>
      <c r="E728" s="86"/>
      <c r="F728" s="86"/>
      <c r="G728" s="86"/>
      <c r="I728" s="85"/>
      <c r="J728" s="86"/>
      <c r="K728" s="86"/>
    </row>
    <row r="729" spans="1:11" ht="15.75" customHeight="1">
      <c r="A729" s="49"/>
      <c r="C729" s="49"/>
      <c r="D729" s="49"/>
      <c r="E729" s="86"/>
      <c r="F729" s="86"/>
      <c r="G729" s="86"/>
      <c r="I729" s="85"/>
      <c r="J729" s="86"/>
      <c r="K729" s="86"/>
    </row>
    <row r="730" spans="1:11" ht="15.75" customHeight="1">
      <c r="A730" s="49"/>
      <c r="C730" s="49"/>
      <c r="D730" s="49"/>
      <c r="E730" s="86"/>
      <c r="F730" s="86"/>
      <c r="G730" s="86"/>
      <c r="I730" s="85"/>
      <c r="J730" s="86"/>
      <c r="K730" s="86"/>
    </row>
    <row r="731" spans="1:11" ht="15.75" customHeight="1">
      <c r="A731" s="49"/>
      <c r="C731" s="49"/>
      <c r="D731" s="49"/>
      <c r="E731" s="86"/>
      <c r="F731" s="86"/>
      <c r="G731" s="86"/>
      <c r="I731" s="85"/>
      <c r="J731" s="86"/>
      <c r="K731" s="86"/>
    </row>
    <row r="732" spans="1:11" ht="15.75" customHeight="1">
      <c r="A732" s="49"/>
      <c r="C732" s="49"/>
      <c r="D732" s="49"/>
      <c r="E732" s="86"/>
      <c r="F732" s="86"/>
      <c r="G732" s="86"/>
      <c r="I732" s="85"/>
      <c r="J732" s="86"/>
      <c r="K732" s="86"/>
    </row>
    <row r="733" spans="1:11" ht="15.75" customHeight="1">
      <c r="A733" s="49"/>
      <c r="C733" s="49"/>
      <c r="D733" s="49"/>
      <c r="E733" s="86"/>
      <c r="F733" s="86"/>
      <c r="G733" s="86"/>
      <c r="I733" s="85"/>
      <c r="J733" s="86"/>
      <c r="K733" s="86"/>
    </row>
    <row r="734" spans="1:11" ht="15.75" customHeight="1">
      <c r="A734" s="49"/>
      <c r="C734" s="49"/>
      <c r="D734" s="49"/>
      <c r="E734" s="86"/>
      <c r="F734" s="86"/>
      <c r="G734" s="86"/>
      <c r="I734" s="85"/>
      <c r="J734" s="86"/>
      <c r="K734" s="86"/>
    </row>
    <row r="735" spans="1:11" ht="15.75" customHeight="1">
      <c r="A735" s="49"/>
      <c r="C735" s="49"/>
      <c r="D735" s="49"/>
      <c r="E735" s="86"/>
      <c r="F735" s="86"/>
      <c r="G735" s="86"/>
      <c r="I735" s="85"/>
      <c r="J735" s="86"/>
      <c r="K735" s="86"/>
    </row>
    <row r="736" spans="1:11" ht="15.75" customHeight="1">
      <c r="A736" s="49"/>
      <c r="C736" s="49"/>
      <c r="D736" s="49"/>
      <c r="E736" s="86"/>
      <c r="F736" s="86"/>
      <c r="G736" s="86"/>
      <c r="I736" s="85"/>
      <c r="J736" s="86"/>
      <c r="K736" s="86"/>
    </row>
    <row r="737" spans="1:11" ht="15.75" customHeight="1">
      <c r="A737" s="49"/>
      <c r="C737" s="49"/>
      <c r="D737" s="49"/>
      <c r="E737" s="86"/>
      <c r="F737" s="86"/>
      <c r="G737" s="86"/>
      <c r="I737" s="85"/>
      <c r="J737" s="86"/>
      <c r="K737" s="86"/>
    </row>
    <row r="738" spans="1:11" ht="15.75" customHeight="1">
      <c r="A738" s="49"/>
      <c r="C738" s="49"/>
      <c r="D738" s="49"/>
      <c r="E738" s="86"/>
      <c r="F738" s="86"/>
      <c r="G738" s="86"/>
      <c r="I738" s="85"/>
      <c r="J738" s="86"/>
      <c r="K738" s="86"/>
    </row>
    <row r="739" spans="1:11" ht="15.75" customHeight="1">
      <c r="A739" s="49"/>
      <c r="C739" s="49"/>
      <c r="D739" s="49"/>
      <c r="E739" s="86"/>
      <c r="F739" s="86"/>
      <c r="G739" s="86"/>
      <c r="I739" s="85"/>
      <c r="J739" s="86"/>
      <c r="K739" s="86"/>
    </row>
    <row r="740" spans="1:11" ht="15.75" customHeight="1">
      <c r="A740" s="49"/>
      <c r="C740" s="49"/>
      <c r="D740" s="49"/>
      <c r="E740" s="86"/>
      <c r="F740" s="86"/>
      <c r="G740" s="86"/>
      <c r="I740" s="85"/>
      <c r="J740" s="86"/>
      <c r="K740" s="86"/>
    </row>
    <row r="741" spans="1:11" ht="15.75" customHeight="1">
      <c r="A741" s="49"/>
      <c r="C741" s="49"/>
      <c r="D741" s="49"/>
      <c r="E741" s="86"/>
      <c r="F741" s="86"/>
      <c r="G741" s="86"/>
      <c r="I741" s="85"/>
      <c r="J741" s="86"/>
      <c r="K741" s="86"/>
    </row>
    <row r="742" spans="1:11" ht="15.75" customHeight="1">
      <c r="A742" s="49"/>
      <c r="C742" s="49"/>
      <c r="D742" s="49"/>
      <c r="E742" s="86"/>
      <c r="F742" s="86"/>
      <c r="G742" s="86"/>
      <c r="I742" s="85"/>
      <c r="J742" s="86"/>
      <c r="K742" s="86"/>
    </row>
    <row r="743" spans="1:11" ht="15.75" customHeight="1">
      <c r="A743" s="49"/>
      <c r="C743" s="49"/>
      <c r="D743" s="49"/>
      <c r="E743" s="86"/>
      <c r="F743" s="86"/>
      <c r="G743" s="86"/>
      <c r="I743" s="85"/>
      <c r="J743" s="86"/>
      <c r="K743" s="86"/>
    </row>
    <row r="744" spans="1:11" ht="15.75" customHeight="1">
      <c r="A744" s="49"/>
      <c r="C744" s="49"/>
      <c r="D744" s="49"/>
      <c r="E744" s="86"/>
      <c r="F744" s="86"/>
      <c r="G744" s="86"/>
      <c r="I744" s="85"/>
      <c r="J744" s="86"/>
      <c r="K744" s="86"/>
    </row>
    <row r="745" spans="1:11" ht="15.75" customHeight="1">
      <c r="A745" s="49"/>
      <c r="C745" s="49"/>
      <c r="D745" s="49"/>
      <c r="E745" s="86"/>
      <c r="F745" s="86"/>
      <c r="G745" s="86"/>
      <c r="I745" s="85"/>
      <c r="J745" s="86"/>
      <c r="K745" s="86"/>
    </row>
    <row r="746" spans="1:11" ht="15.75" customHeight="1">
      <c r="A746" s="49"/>
      <c r="C746" s="49"/>
      <c r="D746" s="49"/>
      <c r="E746" s="86"/>
      <c r="F746" s="86"/>
      <c r="G746" s="86"/>
      <c r="I746" s="85"/>
      <c r="J746" s="86"/>
      <c r="K746" s="86"/>
    </row>
    <row r="747" spans="1:11" ht="15.75" customHeight="1">
      <c r="A747" s="49"/>
      <c r="C747" s="49"/>
      <c r="D747" s="49"/>
      <c r="E747" s="86"/>
      <c r="F747" s="86"/>
      <c r="G747" s="86"/>
      <c r="I747" s="85"/>
      <c r="J747" s="86"/>
      <c r="K747" s="86"/>
    </row>
    <row r="748" spans="1:11" ht="15.75" customHeight="1">
      <c r="A748" s="49"/>
      <c r="C748" s="49"/>
      <c r="D748" s="49"/>
      <c r="E748" s="86"/>
      <c r="F748" s="86"/>
      <c r="G748" s="86"/>
      <c r="I748" s="85"/>
      <c r="J748" s="86"/>
      <c r="K748" s="86"/>
    </row>
    <row r="749" spans="1:11" ht="15.75" customHeight="1">
      <c r="A749" s="49"/>
      <c r="C749" s="49"/>
      <c r="D749" s="49"/>
      <c r="E749" s="86"/>
      <c r="F749" s="86"/>
      <c r="G749" s="86"/>
      <c r="I749" s="85"/>
      <c r="J749" s="86"/>
      <c r="K749" s="86"/>
    </row>
    <row r="750" spans="1:11" ht="15.75" customHeight="1">
      <c r="A750" s="49"/>
      <c r="C750" s="49"/>
      <c r="D750" s="49"/>
      <c r="E750" s="86"/>
      <c r="F750" s="86"/>
      <c r="G750" s="86"/>
      <c r="I750" s="85"/>
      <c r="J750" s="86"/>
      <c r="K750" s="86"/>
    </row>
    <row r="751" spans="1:11" ht="15.75" customHeight="1">
      <c r="A751" s="49"/>
      <c r="C751" s="49"/>
      <c r="D751" s="49"/>
      <c r="E751" s="86"/>
      <c r="F751" s="86"/>
      <c r="G751" s="86"/>
      <c r="I751" s="85"/>
      <c r="J751" s="86"/>
      <c r="K751" s="86"/>
    </row>
    <row r="752" spans="1:11" ht="15.75" customHeight="1">
      <c r="A752" s="49"/>
      <c r="C752" s="49"/>
      <c r="D752" s="49"/>
      <c r="E752" s="86"/>
      <c r="F752" s="86"/>
      <c r="G752" s="86"/>
      <c r="I752" s="85"/>
      <c r="J752" s="86"/>
      <c r="K752" s="86"/>
    </row>
    <row r="753" spans="1:11" ht="15.75" customHeight="1">
      <c r="A753" s="49"/>
      <c r="C753" s="49"/>
      <c r="D753" s="49"/>
      <c r="E753" s="86"/>
      <c r="F753" s="86"/>
      <c r="G753" s="86"/>
      <c r="I753" s="85"/>
      <c r="J753" s="86"/>
      <c r="K753" s="86"/>
    </row>
    <row r="754" spans="1:11" ht="15.75" customHeight="1">
      <c r="A754" s="49"/>
      <c r="C754" s="49"/>
      <c r="D754" s="49"/>
      <c r="E754" s="86"/>
      <c r="F754" s="86"/>
      <c r="G754" s="86"/>
      <c r="I754" s="85"/>
      <c r="J754" s="86"/>
      <c r="K754" s="86"/>
    </row>
    <row r="755" spans="1:11" ht="15.75" customHeight="1">
      <c r="A755" s="49"/>
      <c r="C755" s="49"/>
      <c r="D755" s="49"/>
      <c r="E755" s="86"/>
      <c r="F755" s="86"/>
      <c r="G755" s="86"/>
      <c r="I755" s="85"/>
      <c r="J755" s="86"/>
      <c r="K755" s="86"/>
    </row>
    <row r="756" spans="1:11" ht="15.75" customHeight="1">
      <c r="A756" s="49"/>
      <c r="C756" s="49"/>
      <c r="D756" s="49"/>
      <c r="E756" s="86"/>
      <c r="F756" s="86"/>
      <c r="G756" s="86"/>
      <c r="I756" s="85"/>
      <c r="J756" s="86"/>
      <c r="K756" s="86"/>
    </row>
    <row r="757" spans="1:11" ht="15.75" customHeight="1">
      <c r="A757" s="49"/>
      <c r="C757" s="49"/>
      <c r="D757" s="49"/>
      <c r="E757" s="86"/>
      <c r="F757" s="86"/>
      <c r="G757" s="86"/>
      <c r="I757" s="85"/>
      <c r="J757" s="86"/>
      <c r="K757" s="86"/>
    </row>
    <row r="758" spans="1:11" ht="15.75" customHeight="1">
      <c r="A758" s="49"/>
      <c r="C758" s="49"/>
      <c r="D758" s="49"/>
      <c r="E758" s="86"/>
      <c r="F758" s="86"/>
      <c r="G758" s="86"/>
      <c r="I758" s="85"/>
      <c r="J758" s="86"/>
      <c r="K758" s="86"/>
    </row>
    <row r="759" spans="1:11" ht="15.75" customHeight="1">
      <c r="A759" s="49"/>
      <c r="C759" s="49"/>
      <c r="D759" s="49"/>
      <c r="E759" s="86"/>
      <c r="F759" s="86"/>
      <c r="G759" s="86"/>
      <c r="I759" s="85"/>
      <c r="J759" s="86"/>
      <c r="K759" s="86"/>
    </row>
    <row r="760" spans="1:11" ht="15.75" customHeight="1">
      <c r="A760" s="49"/>
      <c r="C760" s="49"/>
      <c r="D760" s="49"/>
      <c r="E760" s="86"/>
      <c r="F760" s="86"/>
      <c r="G760" s="86"/>
      <c r="I760" s="85"/>
      <c r="J760" s="86"/>
      <c r="K760" s="86"/>
    </row>
    <row r="761" spans="1:11" ht="15.75" customHeight="1">
      <c r="A761" s="49"/>
      <c r="C761" s="49"/>
      <c r="D761" s="49"/>
      <c r="E761" s="86"/>
      <c r="F761" s="86"/>
      <c r="G761" s="86"/>
      <c r="I761" s="85"/>
      <c r="J761" s="86"/>
      <c r="K761" s="86"/>
    </row>
    <row r="762" spans="1:11" ht="15.75" customHeight="1">
      <c r="A762" s="49"/>
      <c r="C762" s="49"/>
      <c r="D762" s="49"/>
      <c r="E762" s="86"/>
      <c r="F762" s="86"/>
      <c r="G762" s="86"/>
      <c r="I762" s="85"/>
      <c r="J762" s="86"/>
      <c r="K762" s="86"/>
    </row>
    <row r="763" spans="1:11" ht="15.75" customHeight="1">
      <c r="A763" s="49"/>
      <c r="C763" s="49"/>
      <c r="D763" s="49"/>
      <c r="E763" s="86"/>
      <c r="F763" s="86"/>
      <c r="G763" s="86"/>
      <c r="I763" s="85"/>
      <c r="J763" s="86"/>
      <c r="K763" s="86"/>
    </row>
    <row r="764" spans="1:11" ht="15.75" customHeight="1">
      <c r="A764" s="49"/>
      <c r="C764" s="49"/>
      <c r="D764" s="49"/>
      <c r="E764" s="86"/>
      <c r="F764" s="86"/>
      <c r="G764" s="86"/>
      <c r="I764" s="85"/>
      <c r="J764" s="86"/>
      <c r="K764" s="86"/>
    </row>
    <row r="765" spans="1:11" ht="15.75" customHeight="1">
      <c r="A765" s="49"/>
      <c r="C765" s="49"/>
      <c r="D765" s="49"/>
      <c r="E765" s="86"/>
      <c r="F765" s="86"/>
      <c r="G765" s="86"/>
      <c r="I765" s="85"/>
      <c r="J765" s="86"/>
      <c r="K765" s="86"/>
    </row>
    <row r="766" spans="1:11" ht="15.75" customHeight="1">
      <c r="A766" s="49"/>
      <c r="C766" s="49"/>
      <c r="D766" s="49"/>
      <c r="E766" s="86"/>
      <c r="F766" s="86"/>
      <c r="G766" s="86"/>
      <c r="I766" s="85"/>
      <c r="J766" s="86"/>
      <c r="K766" s="86"/>
    </row>
    <row r="767" spans="1:11" ht="15.75" customHeight="1">
      <c r="A767" s="49"/>
      <c r="C767" s="49"/>
      <c r="D767" s="49"/>
      <c r="E767" s="86"/>
      <c r="F767" s="86"/>
      <c r="G767" s="86"/>
      <c r="I767" s="85"/>
      <c r="J767" s="86"/>
      <c r="K767" s="86"/>
    </row>
    <row r="768" spans="1:11" ht="15.75" customHeight="1">
      <c r="A768" s="49"/>
      <c r="C768" s="49"/>
      <c r="D768" s="49"/>
      <c r="E768" s="86"/>
      <c r="F768" s="86"/>
      <c r="G768" s="86"/>
      <c r="I768" s="85"/>
      <c r="J768" s="86"/>
      <c r="K768" s="86"/>
    </row>
    <row r="769" spans="1:11" ht="15.75" customHeight="1">
      <c r="A769" s="49"/>
      <c r="C769" s="49"/>
      <c r="D769" s="49"/>
      <c r="E769" s="86"/>
      <c r="F769" s="86"/>
      <c r="G769" s="86"/>
      <c r="I769" s="85"/>
      <c r="J769" s="86"/>
      <c r="K769" s="86"/>
    </row>
    <row r="770" spans="1:11" ht="15.75" customHeight="1">
      <c r="A770" s="49"/>
      <c r="C770" s="49"/>
      <c r="D770" s="49"/>
      <c r="E770" s="86"/>
      <c r="F770" s="86"/>
      <c r="G770" s="86"/>
      <c r="I770" s="85"/>
      <c r="J770" s="86"/>
      <c r="K770" s="86"/>
    </row>
    <row r="771" spans="1:11" ht="15.75" customHeight="1">
      <c r="A771" s="49"/>
      <c r="C771" s="49"/>
      <c r="D771" s="49"/>
      <c r="E771" s="86"/>
      <c r="F771" s="86"/>
      <c r="G771" s="86"/>
      <c r="I771" s="85"/>
      <c r="J771" s="86"/>
      <c r="K771" s="86"/>
    </row>
    <row r="772" spans="1:11" ht="15.75" customHeight="1">
      <c r="A772" s="49"/>
      <c r="C772" s="49"/>
      <c r="D772" s="49"/>
      <c r="E772" s="86"/>
      <c r="F772" s="86"/>
      <c r="G772" s="86"/>
      <c r="I772" s="85"/>
      <c r="J772" s="86"/>
      <c r="K772" s="86"/>
    </row>
    <row r="773" spans="1:11" ht="15.75" customHeight="1">
      <c r="A773" s="49"/>
      <c r="C773" s="49"/>
      <c r="D773" s="49"/>
      <c r="E773" s="86"/>
      <c r="F773" s="86"/>
      <c r="G773" s="86"/>
      <c r="I773" s="85"/>
      <c r="J773" s="86"/>
      <c r="K773" s="86"/>
    </row>
    <row r="774" spans="1:11" ht="15.75" customHeight="1">
      <c r="A774" s="49"/>
      <c r="C774" s="49"/>
      <c r="D774" s="49"/>
      <c r="E774" s="86"/>
      <c r="F774" s="86"/>
      <c r="G774" s="86"/>
      <c r="I774" s="85"/>
      <c r="J774" s="86"/>
      <c r="K774" s="86"/>
    </row>
    <row r="775" spans="1:11" ht="15.75" customHeight="1">
      <c r="A775" s="49"/>
      <c r="C775" s="49"/>
      <c r="D775" s="49"/>
      <c r="E775" s="86"/>
      <c r="F775" s="86"/>
      <c r="G775" s="86"/>
      <c r="I775" s="85"/>
      <c r="J775" s="86"/>
      <c r="K775" s="86"/>
    </row>
    <row r="776" spans="1:11" ht="15.75" customHeight="1">
      <c r="A776" s="49"/>
      <c r="C776" s="49"/>
      <c r="D776" s="49"/>
      <c r="E776" s="86"/>
      <c r="F776" s="86"/>
      <c r="G776" s="86"/>
      <c r="I776" s="85"/>
      <c r="J776" s="86"/>
      <c r="K776" s="86"/>
    </row>
    <row r="777" spans="1:11" ht="15.75" customHeight="1">
      <c r="A777" s="49"/>
      <c r="C777" s="49"/>
      <c r="D777" s="49"/>
      <c r="E777" s="86"/>
      <c r="F777" s="86"/>
      <c r="G777" s="86"/>
      <c r="I777" s="85"/>
      <c r="J777" s="86"/>
      <c r="K777" s="86"/>
    </row>
    <row r="778" spans="1:11" ht="15.75" customHeight="1">
      <c r="A778" s="49"/>
      <c r="C778" s="49"/>
      <c r="D778" s="49"/>
      <c r="E778" s="86"/>
      <c r="F778" s="86"/>
      <c r="G778" s="86"/>
      <c r="I778" s="85"/>
      <c r="J778" s="86"/>
      <c r="K778" s="86"/>
    </row>
    <row r="779" spans="1:11" ht="15.75" customHeight="1">
      <c r="A779" s="49"/>
      <c r="C779" s="49"/>
      <c r="D779" s="49"/>
      <c r="E779" s="86"/>
      <c r="F779" s="86"/>
      <c r="G779" s="86"/>
      <c r="I779" s="85"/>
      <c r="J779" s="86"/>
      <c r="K779" s="86"/>
    </row>
    <row r="780" spans="1:11" ht="15.75" customHeight="1">
      <c r="A780" s="49"/>
      <c r="C780" s="49"/>
      <c r="D780" s="49"/>
      <c r="E780" s="86"/>
      <c r="F780" s="86"/>
      <c r="G780" s="86"/>
      <c r="I780" s="85"/>
      <c r="J780" s="86"/>
      <c r="K780" s="86"/>
    </row>
    <row r="781" spans="1:11" ht="15.75" customHeight="1">
      <c r="A781" s="49"/>
      <c r="C781" s="49"/>
      <c r="D781" s="49"/>
      <c r="E781" s="86"/>
      <c r="F781" s="86"/>
      <c r="G781" s="86"/>
      <c r="I781" s="85"/>
      <c r="J781" s="86"/>
      <c r="K781" s="86"/>
    </row>
    <row r="782" spans="1:11" ht="15.75" customHeight="1">
      <c r="A782" s="49"/>
      <c r="C782" s="49"/>
      <c r="D782" s="49"/>
      <c r="E782" s="86"/>
      <c r="F782" s="86"/>
      <c r="G782" s="86"/>
      <c r="I782" s="85"/>
      <c r="J782" s="86"/>
      <c r="K782" s="86"/>
    </row>
    <row r="783" spans="1:11" ht="15.75" customHeight="1">
      <c r="A783" s="49"/>
      <c r="C783" s="49"/>
      <c r="D783" s="49"/>
      <c r="E783" s="86"/>
      <c r="F783" s="86"/>
      <c r="G783" s="86"/>
      <c r="I783" s="85"/>
      <c r="J783" s="86"/>
      <c r="K783" s="86"/>
    </row>
    <row r="784" spans="1:11" ht="15.75" customHeight="1">
      <c r="A784" s="49"/>
      <c r="C784" s="49"/>
      <c r="D784" s="49"/>
      <c r="E784" s="86"/>
      <c r="F784" s="86"/>
      <c r="G784" s="86"/>
      <c r="I784" s="85"/>
      <c r="J784" s="86"/>
      <c r="K784" s="86"/>
    </row>
    <row r="785" spans="1:11" ht="15.75" customHeight="1">
      <c r="A785" s="49"/>
      <c r="C785" s="49"/>
      <c r="D785" s="49"/>
      <c r="E785" s="86"/>
      <c r="F785" s="86"/>
      <c r="G785" s="86"/>
      <c r="I785" s="85"/>
      <c r="J785" s="86"/>
      <c r="K785" s="86"/>
    </row>
    <row r="786" spans="1:11" ht="15.75" customHeight="1">
      <c r="A786" s="49"/>
      <c r="C786" s="49"/>
      <c r="D786" s="49"/>
      <c r="E786" s="86"/>
      <c r="F786" s="86"/>
      <c r="G786" s="86"/>
      <c r="I786" s="85"/>
      <c r="J786" s="86"/>
      <c r="K786" s="86"/>
    </row>
    <row r="787" spans="1:11" ht="15.75" customHeight="1">
      <c r="A787" s="49"/>
      <c r="C787" s="49"/>
      <c r="D787" s="49"/>
      <c r="E787" s="86"/>
      <c r="F787" s="86"/>
      <c r="G787" s="86"/>
      <c r="I787" s="85"/>
      <c r="J787" s="86"/>
      <c r="K787" s="86"/>
    </row>
    <row r="788" spans="1:11" ht="15.75" customHeight="1">
      <c r="A788" s="49"/>
      <c r="C788" s="49"/>
      <c r="D788" s="49"/>
      <c r="E788" s="86"/>
      <c r="F788" s="86"/>
      <c r="G788" s="86"/>
      <c r="I788" s="85"/>
      <c r="J788" s="86"/>
      <c r="K788" s="86"/>
    </row>
    <row r="789" spans="1:11" ht="15.75" customHeight="1">
      <c r="A789" s="49"/>
      <c r="C789" s="49"/>
      <c r="D789" s="49"/>
      <c r="E789" s="86"/>
      <c r="F789" s="86"/>
      <c r="G789" s="86"/>
      <c r="I789" s="85"/>
      <c r="J789" s="86"/>
      <c r="K789" s="86"/>
    </row>
    <row r="790" spans="1:11" ht="15.75" customHeight="1">
      <c r="A790" s="49"/>
      <c r="C790" s="49"/>
      <c r="D790" s="49"/>
      <c r="E790" s="86"/>
      <c r="F790" s="86"/>
      <c r="G790" s="86"/>
      <c r="I790" s="85"/>
      <c r="J790" s="86"/>
      <c r="K790" s="86"/>
    </row>
    <row r="791" spans="1:11" ht="15.75" customHeight="1">
      <c r="A791" s="49"/>
      <c r="C791" s="49"/>
      <c r="D791" s="49"/>
      <c r="E791" s="86"/>
      <c r="F791" s="86"/>
      <c r="G791" s="86"/>
      <c r="I791" s="85"/>
      <c r="J791" s="86"/>
      <c r="K791" s="86"/>
    </row>
    <row r="792" spans="1:11" ht="15.75" customHeight="1">
      <c r="A792" s="49"/>
      <c r="C792" s="49"/>
      <c r="D792" s="49"/>
      <c r="E792" s="86"/>
      <c r="F792" s="86"/>
      <c r="G792" s="86"/>
      <c r="I792" s="85"/>
      <c r="J792" s="86"/>
      <c r="K792" s="86"/>
    </row>
    <row r="793" spans="1:11" ht="15.75" customHeight="1">
      <c r="A793" s="49"/>
      <c r="C793" s="49"/>
      <c r="D793" s="49"/>
      <c r="E793" s="86"/>
      <c r="F793" s="86"/>
      <c r="G793" s="86"/>
      <c r="I793" s="85"/>
      <c r="J793" s="86"/>
      <c r="K793" s="86"/>
    </row>
    <row r="794" spans="1:11" ht="15.75" customHeight="1">
      <c r="A794" s="49"/>
      <c r="C794" s="49"/>
      <c r="D794" s="49"/>
      <c r="E794" s="86"/>
      <c r="F794" s="86"/>
      <c r="G794" s="86"/>
      <c r="I794" s="85"/>
      <c r="J794" s="86"/>
      <c r="K794" s="86"/>
    </row>
    <row r="795" spans="1:11" ht="15.75" customHeight="1">
      <c r="A795" s="49"/>
      <c r="C795" s="49"/>
      <c r="D795" s="49"/>
      <c r="E795" s="86"/>
      <c r="F795" s="86"/>
      <c r="G795" s="86"/>
      <c r="I795" s="85"/>
      <c r="J795" s="86"/>
      <c r="K795" s="86"/>
    </row>
    <row r="796" spans="1:11" ht="15.75" customHeight="1">
      <c r="A796" s="49"/>
      <c r="C796" s="49"/>
      <c r="D796" s="49"/>
      <c r="E796" s="86"/>
      <c r="F796" s="86"/>
      <c r="G796" s="86"/>
      <c r="I796" s="85"/>
      <c r="J796" s="86"/>
      <c r="K796" s="86"/>
    </row>
    <row r="797" spans="1:11" ht="15.75" customHeight="1">
      <c r="A797" s="49"/>
      <c r="C797" s="49"/>
      <c r="D797" s="49"/>
      <c r="E797" s="86"/>
      <c r="F797" s="86"/>
      <c r="G797" s="86"/>
      <c r="I797" s="85"/>
      <c r="J797" s="86"/>
      <c r="K797" s="86"/>
    </row>
    <row r="798" spans="1:11" ht="15.75" customHeight="1">
      <c r="A798" s="49"/>
      <c r="C798" s="49"/>
      <c r="D798" s="49"/>
      <c r="E798" s="86"/>
      <c r="F798" s="86"/>
      <c r="G798" s="86"/>
      <c r="I798" s="85"/>
      <c r="J798" s="86"/>
      <c r="K798" s="86"/>
    </row>
    <row r="799" spans="1:11" ht="15.75" customHeight="1">
      <c r="A799" s="49"/>
      <c r="C799" s="49"/>
      <c r="D799" s="49"/>
      <c r="E799" s="86"/>
      <c r="F799" s="86"/>
      <c r="G799" s="86"/>
      <c r="I799" s="85"/>
      <c r="J799" s="86"/>
      <c r="K799" s="86"/>
    </row>
    <row r="800" spans="1:11" ht="15.75" customHeight="1">
      <c r="A800" s="49"/>
      <c r="C800" s="49"/>
      <c r="D800" s="49"/>
      <c r="E800" s="86"/>
      <c r="F800" s="86"/>
      <c r="G800" s="86"/>
      <c r="I800" s="85"/>
      <c r="J800" s="86"/>
      <c r="K800" s="86"/>
    </row>
    <row r="801" spans="1:11" ht="15.75" customHeight="1">
      <c r="A801" s="49"/>
      <c r="C801" s="49"/>
      <c r="D801" s="49"/>
      <c r="E801" s="86"/>
      <c r="F801" s="86"/>
      <c r="G801" s="86"/>
      <c r="I801" s="85"/>
      <c r="J801" s="86"/>
      <c r="K801" s="86"/>
    </row>
    <row r="802" spans="1:11" ht="15.75" customHeight="1">
      <c r="A802" s="49"/>
      <c r="C802" s="49"/>
      <c r="D802" s="49"/>
      <c r="E802" s="86"/>
      <c r="F802" s="86"/>
      <c r="G802" s="86"/>
      <c r="I802" s="85"/>
      <c r="J802" s="86"/>
      <c r="K802" s="86"/>
    </row>
    <row r="803" spans="1:11" ht="15.75" customHeight="1">
      <c r="A803" s="49"/>
      <c r="C803" s="49"/>
      <c r="D803" s="49"/>
      <c r="E803" s="86"/>
      <c r="F803" s="86"/>
      <c r="G803" s="86"/>
      <c r="I803" s="85"/>
      <c r="J803" s="86"/>
      <c r="K803" s="86"/>
    </row>
    <row r="804" spans="1:11" ht="15.75" customHeight="1">
      <c r="A804" s="49"/>
      <c r="C804" s="49"/>
      <c r="D804" s="49"/>
      <c r="E804" s="86"/>
      <c r="F804" s="86"/>
      <c r="G804" s="86"/>
      <c r="I804" s="85"/>
      <c r="J804" s="86"/>
      <c r="K804" s="86"/>
    </row>
    <row r="805" spans="1:11" ht="15.75" customHeight="1">
      <c r="A805" s="49"/>
      <c r="C805" s="49"/>
      <c r="D805" s="49"/>
      <c r="E805" s="86"/>
      <c r="F805" s="86"/>
      <c r="G805" s="86"/>
      <c r="I805" s="85"/>
      <c r="J805" s="86"/>
      <c r="K805" s="86"/>
    </row>
    <row r="806" spans="1:11" ht="15.75" customHeight="1">
      <c r="A806" s="49"/>
      <c r="C806" s="49"/>
      <c r="D806" s="49"/>
      <c r="E806" s="86"/>
      <c r="F806" s="86"/>
      <c r="G806" s="86"/>
      <c r="I806" s="85"/>
      <c r="J806" s="86"/>
      <c r="K806" s="86"/>
    </row>
    <row r="807" spans="1:11" ht="15.75" customHeight="1">
      <c r="A807" s="49"/>
      <c r="C807" s="49"/>
      <c r="D807" s="49"/>
      <c r="E807" s="86"/>
      <c r="F807" s="86"/>
      <c r="G807" s="86"/>
      <c r="I807" s="85"/>
      <c r="J807" s="86"/>
      <c r="K807" s="86"/>
    </row>
    <row r="808" spans="1:11" ht="15.75" customHeight="1">
      <c r="A808" s="49"/>
      <c r="C808" s="49"/>
      <c r="D808" s="49"/>
      <c r="E808" s="86"/>
      <c r="F808" s="86"/>
      <c r="G808" s="86"/>
      <c r="I808" s="85"/>
      <c r="J808" s="86"/>
      <c r="K808" s="86"/>
    </row>
    <row r="809" spans="1:11" ht="15.75" customHeight="1">
      <c r="A809" s="49"/>
      <c r="C809" s="49"/>
      <c r="D809" s="49"/>
      <c r="E809" s="86"/>
      <c r="F809" s="86"/>
      <c r="G809" s="86"/>
      <c r="I809" s="85"/>
      <c r="J809" s="86"/>
      <c r="K809" s="86"/>
    </row>
    <row r="810" spans="1:11" ht="15.75" customHeight="1">
      <c r="A810" s="49"/>
      <c r="C810" s="49"/>
      <c r="D810" s="49"/>
      <c r="E810" s="86"/>
      <c r="F810" s="86"/>
      <c r="G810" s="86"/>
      <c r="I810" s="85"/>
      <c r="J810" s="86"/>
      <c r="K810" s="86"/>
    </row>
    <row r="811" spans="1:11" ht="15.75" customHeight="1">
      <c r="A811" s="49"/>
      <c r="C811" s="49"/>
      <c r="D811" s="49"/>
      <c r="E811" s="86"/>
      <c r="F811" s="86"/>
      <c r="G811" s="86"/>
      <c r="I811" s="85"/>
      <c r="J811" s="86"/>
      <c r="K811" s="86"/>
    </row>
    <row r="812" spans="1:11" ht="15.75" customHeight="1">
      <c r="A812" s="49"/>
      <c r="C812" s="49"/>
      <c r="D812" s="49"/>
      <c r="E812" s="86"/>
      <c r="F812" s="86"/>
      <c r="G812" s="86"/>
      <c r="I812" s="85"/>
      <c r="J812" s="86"/>
      <c r="K812" s="86"/>
    </row>
    <row r="813" spans="1:11" ht="15.75" customHeight="1">
      <c r="A813" s="49"/>
      <c r="C813" s="49"/>
      <c r="D813" s="49"/>
      <c r="E813" s="86"/>
      <c r="F813" s="86"/>
      <c r="G813" s="86"/>
      <c r="I813" s="85"/>
      <c r="J813" s="86"/>
      <c r="K813" s="86"/>
    </row>
    <row r="814" spans="1:11" ht="15.75" customHeight="1">
      <c r="A814" s="49"/>
      <c r="C814" s="49"/>
      <c r="D814" s="49"/>
      <c r="E814" s="86"/>
      <c r="F814" s="86"/>
      <c r="G814" s="86"/>
      <c r="I814" s="85"/>
      <c r="J814" s="86"/>
      <c r="K814" s="86"/>
    </row>
    <row r="815" spans="1:11" ht="15.75" customHeight="1">
      <c r="A815" s="49"/>
      <c r="C815" s="49"/>
      <c r="D815" s="49"/>
      <c r="E815" s="86"/>
      <c r="F815" s="86"/>
      <c r="G815" s="86"/>
      <c r="I815" s="85"/>
      <c r="J815" s="86"/>
      <c r="K815" s="86"/>
    </row>
    <row r="816" spans="1:11" ht="15.75" customHeight="1">
      <c r="A816" s="49"/>
      <c r="C816" s="49"/>
      <c r="D816" s="49"/>
      <c r="E816" s="86"/>
      <c r="F816" s="86"/>
      <c r="G816" s="86"/>
      <c r="I816" s="85"/>
      <c r="J816" s="86"/>
      <c r="K816" s="86"/>
    </row>
    <row r="817" spans="1:11" ht="15.75" customHeight="1">
      <c r="A817" s="49"/>
      <c r="C817" s="49"/>
      <c r="D817" s="49"/>
      <c r="E817" s="86"/>
      <c r="F817" s="86"/>
      <c r="G817" s="86"/>
      <c r="I817" s="85"/>
      <c r="J817" s="86"/>
      <c r="K817" s="86"/>
    </row>
    <row r="818" spans="1:11" ht="15.75" customHeight="1">
      <c r="A818" s="49"/>
      <c r="C818" s="49"/>
      <c r="D818" s="49"/>
      <c r="E818" s="86"/>
      <c r="F818" s="86"/>
      <c r="G818" s="86"/>
      <c r="I818" s="85"/>
      <c r="J818" s="86"/>
      <c r="K818" s="86"/>
    </row>
    <row r="819" spans="1:11" ht="15.75" customHeight="1">
      <c r="A819" s="49"/>
      <c r="C819" s="49"/>
      <c r="D819" s="49"/>
      <c r="E819" s="86"/>
      <c r="F819" s="86"/>
      <c r="G819" s="86"/>
      <c r="I819" s="85"/>
      <c r="J819" s="86"/>
      <c r="K819" s="86"/>
    </row>
    <row r="820" spans="1:11" ht="15.75" customHeight="1">
      <c r="A820" s="49"/>
      <c r="C820" s="49"/>
      <c r="D820" s="49"/>
      <c r="E820" s="86"/>
      <c r="F820" s="86"/>
      <c r="G820" s="86"/>
      <c r="I820" s="85"/>
      <c r="J820" s="86"/>
      <c r="K820" s="86"/>
    </row>
    <row r="821" spans="1:11" ht="15.75" customHeight="1">
      <c r="A821" s="49"/>
      <c r="C821" s="49"/>
      <c r="D821" s="49"/>
      <c r="E821" s="86"/>
      <c r="F821" s="86"/>
      <c r="G821" s="86"/>
      <c r="I821" s="85"/>
      <c r="J821" s="86"/>
      <c r="K821" s="86"/>
    </row>
    <row r="822" spans="1:11" ht="15.75" customHeight="1">
      <c r="A822" s="49"/>
      <c r="C822" s="49"/>
      <c r="D822" s="49"/>
      <c r="E822" s="86"/>
      <c r="F822" s="86"/>
      <c r="G822" s="86"/>
      <c r="I822" s="85"/>
      <c r="J822" s="86"/>
      <c r="K822" s="86"/>
    </row>
    <row r="823" spans="1:11" ht="15.75" customHeight="1">
      <c r="A823" s="49"/>
      <c r="C823" s="49"/>
      <c r="D823" s="49"/>
      <c r="E823" s="86"/>
      <c r="F823" s="86"/>
      <c r="G823" s="86"/>
      <c r="I823" s="85"/>
      <c r="J823" s="86"/>
      <c r="K823" s="86"/>
    </row>
    <row r="824" spans="1:11" ht="15.75" customHeight="1">
      <c r="A824" s="49"/>
      <c r="C824" s="49"/>
      <c r="D824" s="49"/>
      <c r="E824" s="86"/>
      <c r="F824" s="86"/>
      <c r="G824" s="86"/>
      <c r="I824" s="85"/>
      <c r="J824" s="86"/>
      <c r="K824" s="86"/>
    </row>
    <row r="825" spans="1:11" ht="15.75" customHeight="1">
      <c r="A825" s="49"/>
      <c r="C825" s="49"/>
      <c r="D825" s="49"/>
      <c r="E825" s="86"/>
      <c r="F825" s="86"/>
      <c r="G825" s="86"/>
      <c r="I825" s="85"/>
      <c r="J825" s="86"/>
      <c r="K825" s="86"/>
    </row>
    <row r="826" spans="1:11" ht="15.75" customHeight="1">
      <c r="A826" s="49"/>
      <c r="C826" s="49"/>
      <c r="D826" s="49"/>
      <c r="E826" s="86"/>
      <c r="F826" s="86"/>
      <c r="G826" s="86"/>
      <c r="I826" s="85"/>
      <c r="J826" s="86"/>
      <c r="K826" s="86"/>
    </row>
    <row r="827" spans="1:11" ht="15.75" customHeight="1">
      <c r="A827" s="49"/>
      <c r="C827" s="49"/>
      <c r="D827" s="49"/>
      <c r="E827" s="86"/>
      <c r="F827" s="86"/>
      <c r="G827" s="86"/>
      <c r="I827" s="85"/>
      <c r="J827" s="86"/>
      <c r="K827" s="86"/>
    </row>
    <row r="828" spans="1:11" ht="15.75" customHeight="1">
      <c r="A828" s="49"/>
      <c r="C828" s="49"/>
      <c r="D828" s="49"/>
      <c r="E828" s="86"/>
      <c r="F828" s="86"/>
      <c r="G828" s="86"/>
      <c r="I828" s="85"/>
      <c r="J828" s="86"/>
      <c r="K828" s="86"/>
    </row>
    <row r="829" spans="1:11" ht="15.75" customHeight="1">
      <c r="A829" s="49"/>
      <c r="C829" s="49"/>
      <c r="D829" s="49"/>
      <c r="E829" s="86"/>
      <c r="F829" s="86"/>
      <c r="G829" s="86"/>
      <c r="I829" s="85"/>
      <c r="J829" s="86"/>
      <c r="K829" s="86"/>
    </row>
    <row r="830" spans="1:11" ht="15.75" customHeight="1">
      <c r="A830" s="49"/>
      <c r="C830" s="49"/>
      <c r="D830" s="49"/>
      <c r="E830" s="86"/>
      <c r="F830" s="86"/>
      <c r="G830" s="86"/>
      <c r="I830" s="85"/>
      <c r="J830" s="86"/>
      <c r="K830" s="86"/>
    </row>
    <row r="831" spans="1:11" ht="15.75" customHeight="1">
      <c r="A831" s="49"/>
      <c r="C831" s="49"/>
      <c r="D831" s="49"/>
      <c r="E831" s="86"/>
      <c r="F831" s="86"/>
      <c r="G831" s="86"/>
      <c r="I831" s="85"/>
      <c r="J831" s="86"/>
      <c r="K831" s="86"/>
    </row>
    <row r="832" spans="1:11" ht="15.75" customHeight="1">
      <c r="A832" s="49"/>
      <c r="C832" s="49"/>
      <c r="D832" s="49"/>
      <c r="E832" s="86"/>
      <c r="F832" s="86"/>
      <c r="G832" s="86"/>
      <c r="I832" s="85"/>
      <c r="J832" s="86"/>
      <c r="K832" s="86"/>
    </row>
    <row r="833" spans="1:11" ht="15.75" customHeight="1">
      <c r="A833" s="49"/>
      <c r="C833" s="49"/>
      <c r="D833" s="49"/>
      <c r="E833" s="86"/>
      <c r="F833" s="86"/>
      <c r="G833" s="86"/>
      <c r="I833" s="85"/>
      <c r="J833" s="86"/>
      <c r="K833" s="86"/>
    </row>
    <row r="834" spans="1:11" ht="15.75" customHeight="1">
      <c r="A834" s="49"/>
      <c r="C834" s="49"/>
      <c r="D834" s="49"/>
      <c r="E834" s="86"/>
      <c r="F834" s="86"/>
      <c r="G834" s="86"/>
      <c r="I834" s="85"/>
      <c r="J834" s="86"/>
      <c r="K834" s="86"/>
    </row>
    <row r="835" spans="1:11" ht="15.75" customHeight="1">
      <c r="A835" s="49"/>
      <c r="C835" s="49"/>
      <c r="D835" s="49"/>
      <c r="E835" s="86"/>
      <c r="F835" s="86"/>
      <c r="G835" s="86"/>
      <c r="I835" s="85"/>
      <c r="J835" s="86"/>
      <c r="K835" s="86"/>
    </row>
    <row r="836" spans="1:11" ht="15.75" customHeight="1">
      <c r="A836" s="49"/>
      <c r="C836" s="49"/>
      <c r="D836" s="49"/>
      <c r="E836" s="86"/>
      <c r="F836" s="86"/>
      <c r="G836" s="86"/>
      <c r="I836" s="85"/>
      <c r="J836" s="86"/>
      <c r="K836" s="86"/>
    </row>
    <row r="837" spans="1:11" ht="15.75" customHeight="1">
      <c r="A837" s="49"/>
      <c r="C837" s="49"/>
      <c r="D837" s="49"/>
      <c r="E837" s="86"/>
      <c r="F837" s="86"/>
      <c r="G837" s="86"/>
      <c r="I837" s="85"/>
      <c r="J837" s="86"/>
      <c r="K837" s="86"/>
    </row>
    <row r="838" spans="1:11" ht="15.75" customHeight="1">
      <c r="A838" s="49"/>
      <c r="C838" s="49"/>
      <c r="D838" s="49"/>
      <c r="E838" s="86"/>
      <c r="F838" s="86"/>
      <c r="G838" s="86"/>
      <c r="I838" s="85"/>
      <c r="J838" s="86"/>
      <c r="K838" s="86"/>
    </row>
    <row r="839" spans="1:11" ht="15.75" customHeight="1">
      <c r="A839" s="49"/>
      <c r="C839" s="49"/>
      <c r="D839" s="49"/>
      <c r="E839" s="86"/>
      <c r="F839" s="86"/>
      <c r="G839" s="86"/>
      <c r="I839" s="85"/>
      <c r="J839" s="86"/>
      <c r="K839" s="86"/>
    </row>
    <row r="840" spans="1:11" ht="15.75" customHeight="1">
      <c r="A840" s="49"/>
      <c r="C840" s="49"/>
      <c r="D840" s="49"/>
      <c r="E840" s="86"/>
      <c r="F840" s="86"/>
      <c r="G840" s="86"/>
      <c r="I840" s="85"/>
      <c r="J840" s="86"/>
      <c r="K840" s="86"/>
    </row>
    <row r="841" spans="1:11" ht="15.75" customHeight="1">
      <c r="A841" s="49"/>
      <c r="C841" s="49"/>
      <c r="D841" s="49"/>
      <c r="E841" s="86"/>
      <c r="F841" s="86"/>
      <c r="G841" s="86"/>
      <c r="I841" s="85"/>
      <c r="J841" s="86"/>
      <c r="K841" s="86"/>
    </row>
    <row r="842" spans="1:11" ht="15.75" customHeight="1">
      <c r="A842" s="49"/>
      <c r="C842" s="49"/>
      <c r="D842" s="49"/>
      <c r="E842" s="86"/>
      <c r="F842" s="86"/>
      <c r="G842" s="86"/>
      <c r="I842" s="85"/>
      <c r="J842" s="86"/>
      <c r="K842" s="86"/>
    </row>
    <row r="843" spans="1:11" ht="15.75" customHeight="1">
      <c r="A843" s="49"/>
      <c r="C843" s="49"/>
      <c r="D843" s="49"/>
      <c r="E843" s="86"/>
      <c r="F843" s="86"/>
      <c r="G843" s="86"/>
      <c r="I843" s="85"/>
      <c r="J843" s="86"/>
      <c r="K843" s="86"/>
    </row>
    <row r="844" spans="1:11" ht="15.75" customHeight="1">
      <c r="A844" s="49"/>
      <c r="C844" s="49"/>
      <c r="D844" s="49"/>
      <c r="E844" s="86"/>
      <c r="F844" s="86"/>
      <c r="G844" s="86"/>
      <c r="I844" s="85"/>
      <c r="J844" s="86"/>
      <c r="K844" s="86"/>
    </row>
    <row r="845" spans="1:11" ht="15.75" customHeight="1">
      <c r="A845" s="49"/>
      <c r="C845" s="49"/>
      <c r="D845" s="49"/>
      <c r="E845" s="86"/>
      <c r="F845" s="86"/>
      <c r="G845" s="86"/>
      <c r="I845" s="85"/>
      <c r="J845" s="86"/>
      <c r="K845" s="86"/>
    </row>
    <row r="846" spans="1:11" ht="15.75" customHeight="1">
      <c r="A846" s="49"/>
      <c r="C846" s="49"/>
      <c r="D846" s="49"/>
      <c r="E846" s="86"/>
      <c r="F846" s="86"/>
      <c r="G846" s="86"/>
      <c r="I846" s="85"/>
      <c r="J846" s="86"/>
      <c r="K846" s="86"/>
    </row>
    <row r="847" spans="1:11" ht="15.75" customHeight="1">
      <c r="A847" s="49"/>
      <c r="C847" s="49"/>
      <c r="D847" s="49"/>
      <c r="E847" s="86"/>
      <c r="F847" s="86"/>
      <c r="G847" s="86"/>
      <c r="I847" s="85"/>
      <c r="J847" s="86"/>
      <c r="K847" s="86"/>
    </row>
    <row r="848" spans="1:11" ht="15.75" customHeight="1">
      <c r="A848" s="49"/>
      <c r="C848" s="49"/>
      <c r="D848" s="49"/>
      <c r="E848" s="86"/>
      <c r="F848" s="86"/>
      <c r="G848" s="86"/>
      <c r="I848" s="85"/>
      <c r="J848" s="86"/>
      <c r="K848" s="86"/>
    </row>
    <row r="849" spans="1:11" ht="15.75" customHeight="1">
      <c r="A849" s="49"/>
      <c r="C849" s="49"/>
      <c r="D849" s="49"/>
      <c r="E849" s="86"/>
      <c r="F849" s="86"/>
      <c r="G849" s="86"/>
      <c r="I849" s="85"/>
      <c r="J849" s="86"/>
      <c r="K849" s="86"/>
    </row>
    <row r="850" spans="1:11" ht="15.75" customHeight="1">
      <c r="A850" s="49"/>
      <c r="C850" s="49"/>
      <c r="D850" s="49"/>
      <c r="E850" s="86"/>
      <c r="F850" s="86"/>
      <c r="G850" s="86"/>
      <c r="I850" s="85"/>
      <c r="J850" s="86"/>
      <c r="K850" s="86"/>
    </row>
    <row r="851" spans="1:11" ht="15.75" customHeight="1">
      <c r="A851" s="49"/>
      <c r="C851" s="49"/>
      <c r="D851" s="49"/>
      <c r="E851" s="86"/>
      <c r="F851" s="86"/>
      <c r="G851" s="86"/>
      <c r="I851" s="85"/>
      <c r="J851" s="86"/>
      <c r="K851" s="86"/>
    </row>
    <row r="852" spans="1:11" ht="15.75" customHeight="1">
      <c r="A852" s="49"/>
      <c r="C852" s="49"/>
      <c r="D852" s="49"/>
      <c r="E852" s="86"/>
      <c r="F852" s="86"/>
      <c r="G852" s="86"/>
      <c r="I852" s="85"/>
      <c r="J852" s="86"/>
      <c r="K852" s="86"/>
    </row>
    <row r="853" spans="1:11" ht="15.75" customHeight="1">
      <c r="A853" s="49"/>
      <c r="C853" s="49"/>
      <c r="D853" s="49"/>
      <c r="E853" s="86"/>
      <c r="F853" s="86"/>
      <c r="G853" s="86"/>
      <c r="I853" s="85"/>
      <c r="J853" s="86"/>
      <c r="K853" s="86"/>
    </row>
    <row r="854" spans="1:11" ht="15.75" customHeight="1">
      <c r="A854" s="49"/>
      <c r="C854" s="49"/>
      <c r="D854" s="49"/>
      <c r="E854" s="86"/>
      <c r="F854" s="86"/>
      <c r="G854" s="86"/>
      <c r="I854" s="85"/>
      <c r="J854" s="86"/>
      <c r="K854" s="86"/>
    </row>
    <row r="855" spans="1:11" ht="15.75" customHeight="1">
      <c r="A855" s="49"/>
      <c r="C855" s="49"/>
      <c r="D855" s="49"/>
      <c r="E855" s="86"/>
      <c r="F855" s="86"/>
      <c r="G855" s="86"/>
      <c r="I855" s="85"/>
      <c r="J855" s="86"/>
      <c r="K855" s="86"/>
    </row>
    <row r="856" spans="1:11" ht="15.75" customHeight="1">
      <c r="A856" s="49"/>
      <c r="C856" s="49"/>
      <c r="D856" s="49"/>
      <c r="E856" s="86"/>
      <c r="F856" s="86"/>
      <c r="G856" s="86"/>
      <c r="I856" s="85"/>
      <c r="J856" s="86"/>
      <c r="K856" s="86"/>
    </row>
    <row r="857" spans="1:11" ht="15.75" customHeight="1">
      <c r="A857" s="49"/>
      <c r="C857" s="49"/>
      <c r="D857" s="49"/>
      <c r="E857" s="86"/>
      <c r="F857" s="86"/>
      <c r="G857" s="86"/>
      <c r="I857" s="85"/>
      <c r="J857" s="86"/>
      <c r="K857" s="86"/>
    </row>
    <row r="858" spans="1:11" ht="15.75" customHeight="1">
      <c r="A858" s="49"/>
      <c r="C858" s="49"/>
      <c r="D858" s="49"/>
      <c r="E858" s="86"/>
      <c r="F858" s="86"/>
      <c r="G858" s="86"/>
      <c r="I858" s="85"/>
      <c r="J858" s="86"/>
      <c r="K858" s="86"/>
    </row>
    <row r="859" spans="1:11" ht="15.75" customHeight="1">
      <c r="A859" s="49"/>
      <c r="C859" s="49"/>
      <c r="D859" s="49"/>
      <c r="E859" s="86"/>
      <c r="F859" s="86"/>
      <c r="G859" s="86"/>
      <c r="I859" s="85"/>
      <c r="J859" s="86"/>
      <c r="K859" s="86"/>
    </row>
    <row r="860" spans="1:11" ht="15.75" customHeight="1">
      <c r="A860" s="49"/>
      <c r="C860" s="49"/>
      <c r="D860" s="49"/>
      <c r="E860" s="86"/>
      <c r="F860" s="86"/>
      <c r="G860" s="86"/>
      <c r="I860" s="85"/>
      <c r="J860" s="86"/>
      <c r="K860" s="86"/>
    </row>
    <row r="861" spans="1:11" ht="15.75" customHeight="1">
      <c r="A861" s="49"/>
      <c r="C861" s="49"/>
      <c r="D861" s="49"/>
      <c r="E861" s="86"/>
      <c r="F861" s="86"/>
      <c r="G861" s="86"/>
      <c r="I861" s="85"/>
      <c r="J861" s="86"/>
      <c r="K861" s="86"/>
    </row>
    <row r="862" spans="1:11" ht="15.75" customHeight="1">
      <c r="A862" s="49"/>
      <c r="C862" s="49"/>
      <c r="D862" s="49"/>
      <c r="E862" s="86"/>
      <c r="F862" s="86"/>
      <c r="G862" s="86"/>
      <c r="I862" s="85"/>
      <c r="J862" s="86"/>
      <c r="K862" s="86"/>
    </row>
    <row r="863" spans="1:11" ht="15.75" customHeight="1">
      <c r="A863" s="49"/>
      <c r="C863" s="49"/>
      <c r="D863" s="49"/>
      <c r="E863" s="86"/>
      <c r="F863" s="86"/>
      <c r="G863" s="86"/>
      <c r="I863" s="85"/>
      <c r="J863" s="86"/>
      <c r="K863" s="86"/>
    </row>
    <row r="864" spans="1:11" ht="15.75" customHeight="1">
      <c r="A864" s="49"/>
      <c r="C864" s="49"/>
      <c r="D864" s="49"/>
      <c r="E864" s="86"/>
      <c r="F864" s="86"/>
      <c r="G864" s="86"/>
      <c r="I864" s="85"/>
      <c r="J864" s="86"/>
      <c r="K864" s="86"/>
    </row>
    <row r="865" spans="1:11" ht="15.75" customHeight="1">
      <c r="A865" s="49"/>
      <c r="C865" s="49"/>
      <c r="D865" s="49"/>
      <c r="E865" s="86"/>
      <c r="F865" s="86"/>
      <c r="G865" s="86"/>
      <c r="I865" s="85"/>
      <c r="J865" s="86"/>
      <c r="K865" s="86"/>
    </row>
    <row r="866" spans="1:11" ht="15.75" customHeight="1">
      <c r="A866" s="49"/>
      <c r="C866" s="49"/>
      <c r="D866" s="49"/>
      <c r="E866" s="86"/>
      <c r="F866" s="86"/>
      <c r="G866" s="86"/>
      <c r="I866" s="85"/>
      <c r="J866" s="86"/>
      <c r="K866" s="86"/>
    </row>
    <row r="867" spans="1:11" ht="15.75" customHeight="1">
      <c r="A867" s="49"/>
      <c r="C867" s="49"/>
      <c r="D867" s="49"/>
      <c r="E867" s="86"/>
      <c r="F867" s="86"/>
      <c r="G867" s="86"/>
      <c r="I867" s="85"/>
      <c r="J867" s="86"/>
      <c r="K867" s="86"/>
    </row>
    <row r="868" spans="1:11" ht="15.75" customHeight="1">
      <c r="A868" s="49"/>
      <c r="C868" s="49"/>
      <c r="D868" s="49"/>
      <c r="E868" s="86"/>
      <c r="F868" s="86"/>
      <c r="G868" s="86"/>
      <c r="I868" s="85"/>
      <c r="J868" s="86"/>
      <c r="K868" s="86"/>
    </row>
    <row r="869" spans="1:11" ht="15.75" customHeight="1">
      <c r="A869" s="49"/>
      <c r="C869" s="49"/>
      <c r="D869" s="49"/>
      <c r="E869" s="86"/>
      <c r="F869" s="86"/>
      <c r="G869" s="86"/>
      <c r="I869" s="85"/>
      <c r="J869" s="86"/>
      <c r="K869" s="86"/>
    </row>
    <row r="870" spans="1:11" ht="15.75" customHeight="1">
      <c r="A870" s="49"/>
      <c r="C870" s="49"/>
      <c r="D870" s="49"/>
      <c r="E870" s="86"/>
      <c r="F870" s="86"/>
      <c r="G870" s="86"/>
      <c r="I870" s="85"/>
      <c r="J870" s="86"/>
      <c r="K870" s="86"/>
    </row>
    <row r="871" spans="1:11" ht="15.75" customHeight="1">
      <c r="A871" s="49"/>
      <c r="C871" s="49"/>
      <c r="D871" s="49"/>
      <c r="E871" s="86"/>
      <c r="F871" s="86"/>
      <c r="G871" s="86"/>
      <c r="I871" s="85"/>
      <c r="J871" s="86"/>
      <c r="K871" s="86"/>
    </row>
    <row r="872" spans="1:11" ht="15.75" customHeight="1">
      <c r="A872" s="49"/>
      <c r="C872" s="49"/>
      <c r="D872" s="49"/>
      <c r="E872" s="86"/>
      <c r="F872" s="86"/>
      <c r="G872" s="86"/>
      <c r="I872" s="85"/>
      <c r="J872" s="86"/>
      <c r="K872" s="86"/>
    </row>
    <row r="873" spans="1:11" ht="15.75" customHeight="1">
      <c r="A873" s="49"/>
      <c r="C873" s="49"/>
      <c r="D873" s="49"/>
      <c r="E873" s="86"/>
      <c r="F873" s="86"/>
      <c r="G873" s="86"/>
      <c r="I873" s="85"/>
      <c r="J873" s="86"/>
      <c r="K873" s="86"/>
    </row>
    <row r="874" spans="1:11" ht="15.75" customHeight="1">
      <c r="A874" s="49"/>
      <c r="C874" s="49"/>
      <c r="D874" s="49"/>
      <c r="E874" s="86"/>
      <c r="F874" s="86"/>
      <c r="G874" s="86"/>
      <c r="I874" s="85"/>
      <c r="J874" s="86"/>
      <c r="K874" s="86"/>
    </row>
    <row r="875" spans="1:11" ht="15.75" customHeight="1">
      <c r="A875" s="49"/>
      <c r="C875" s="49"/>
      <c r="D875" s="49"/>
      <c r="E875" s="86"/>
      <c r="F875" s="86"/>
      <c r="G875" s="86"/>
      <c r="I875" s="85"/>
      <c r="J875" s="86"/>
      <c r="K875" s="86"/>
    </row>
    <row r="876" spans="1:11" ht="15.75" customHeight="1">
      <c r="A876" s="49"/>
      <c r="C876" s="49"/>
      <c r="D876" s="49"/>
      <c r="E876" s="86"/>
      <c r="F876" s="86"/>
      <c r="G876" s="86"/>
      <c r="I876" s="85"/>
      <c r="J876" s="86"/>
      <c r="K876" s="86"/>
    </row>
    <row r="877" spans="1:11" ht="15.75" customHeight="1">
      <c r="A877" s="49"/>
      <c r="C877" s="49"/>
      <c r="D877" s="49"/>
      <c r="E877" s="86"/>
      <c r="F877" s="86"/>
      <c r="G877" s="86"/>
      <c r="I877" s="85"/>
      <c r="J877" s="86"/>
      <c r="K877" s="86"/>
    </row>
    <row r="878" spans="1:11" ht="15.75" customHeight="1">
      <c r="A878" s="49"/>
      <c r="C878" s="49"/>
      <c r="D878" s="49"/>
      <c r="E878" s="86"/>
      <c r="F878" s="86"/>
      <c r="G878" s="86"/>
      <c r="I878" s="85"/>
      <c r="J878" s="86"/>
      <c r="K878" s="86"/>
    </row>
    <row r="879" spans="1:11" ht="15.75" customHeight="1">
      <c r="A879" s="49"/>
      <c r="C879" s="49"/>
      <c r="D879" s="49"/>
      <c r="E879" s="86"/>
      <c r="F879" s="86"/>
      <c r="G879" s="86"/>
      <c r="I879" s="85"/>
      <c r="J879" s="86"/>
      <c r="K879" s="86"/>
    </row>
    <row r="880" spans="1:11" ht="15.75" customHeight="1">
      <c r="A880" s="49"/>
      <c r="C880" s="49"/>
      <c r="D880" s="49"/>
      <c r="E880" s="86"/>
      <c r="F880" s="86"/>
      <c r="G880" s="86"/>
      <c r="I880" s="85"/>
      <c r="J880" s="86"/>
      <c r="K880" s="86"/>
    </row>
    <row r="881" spans="1:11" ht="15.75" customHeight="1">
      <c r="A881" s="49"/>
      <c r="C881" s="49"/>
      <c r="D881" s="49"/>
      <c r="E881" s="86"/>
      <c r="F881" s="86"/>
      <c r="G881" s="86"/>
      <c r="I881" s="85"/>
      <c r="J881" s="86"/>
      <c r="K881" s="86"/>
    </row>
    <row r="882" spans="1:11" ht="15.75" customHeight="1">
      <c r="A882" s="49"/>
      <c r="C882" s="49"/>
      <c r="D882" s="49"/>
      <c r="E882" s="86"/>
      <c r="F882" s="86"/>
      <c r="G882" s="86"/>
      <c r="I882" s="85"/>
      <c r="J882" s="86"/>
      <c r="K882" s="86"/>
    </row>
    <row r="883" spans="1:11" ht="15.75" customHeight="1">
      <c r="A883" s="49"/>
      <c r="C883" s="49"/>
      <c r="D883" s="49"/>
      <c r="E883" s="86"/>
      <c r="F883" s="86"/>
      <c r="G883" s="86"/>
      <c r="I883" s="85"/>
      <c r="J883" s="86"/>
      <c r="K883" s="86"/>
    </row>
    <row r="884" spans="1:11" ht="15.75" customHeight="1">
      <c r="A884" s="49"/>
      <c r="C884" s="49"/>
      <c r="D884" s="49"/>
      <c r="E884" s="86"/>
      <c r="F884" s="86"/>
      <c r="G884" s="86"/>
      <c r="I884" s="85"/>
      <c r="J884" s="86"/>
      <c r="K884" s="86"/>
    </row>
    <row r="885" spans="1:11" ht="15.75" customHeight="1">
      <c r="A885" s="49"/>
      <c r="C885" s="49"/>
      <c r="D885" s="49"/>
      <c r="E885" s="86"/>
      <c r="F885" s="86"/>
      <c r="G885" s="86"/>
      <c r="I885" s="85"/>
      <c r="J885" s="86"/>
      <c r="K885" s="86"/>
    </row>
    <row r="886" spans="1:11" ht="15.75" customHeight="1">
      <c r="A886" s="49"/>
      <c r="C886" s="49"/>
      <c r="D886" s="49"/>
      <c r="E886" s="86"/>
      <c r="F886" s="86"/>
      <c r="G886" s="86"/>
      <c r="I886" s="85"/>
      <c r="J886" s="86"/>
      <c r="K886" s="86"/>
    </row>
    <row r="887" spans="1:11" ht="15.75" customHeight="1">
      <c r="A887" s="49"/>
      <c r="C887" s="49"/>
      <c r="D887" s="49"/>
      <c r="E887" s="86"/>
      <c r="F887" s="86"/>
      <c r="G887" s="86"/>
      <c r="I887" s="85"/>
      <c r="J887" s="86"/>
      <c r="K887" s="86"/>
    </row>
    <row r="888" spans="1:11" ht="15.75" customHeight="1">
      <c r="A888" s="49"/>
      <c r="C888" s="49"/>
      <c r="D888" s="49"/>
      <c r="E888" s="86"/>
      <c r="F888" s="86"/>
      <c r="G888" s="86"/>
      <c r="I888" s="85"/>
      <c r="J888" s="86"/>
      <c r="K888" s="86"/>
    </row>
    <row r="889" spans="1:11" ht="15.75" customHeight="1">
      <c r="A889" s="49"/>
      <c r="C889" s="49"/>
      <c r="D889" s="49"/>
      <c r="E889" s="86"/>
      <c r="F889" s="86"/>
      <c r="G889" s="86"/>
      <c r="I889" s="85"/>
      <c r="J889" s="86"/>
      <c r="K889" s="86"/>
    </row>
    <row r="890" spans="1:11" ht="15.75" customHeight="1">
      <c r="A890" s="49"/>
      <c r="C890" s="49"/>
      <c r="D890" s="49"/>
      <c r="E890" s="86"/>
      <c r="F890" s="86"/>
      <c r="G890" s="86"/>
      <c r="I890" s="85"/>
      <c r="J890" s="86"/>
      <c r="K890" s="86"/>
    </row>
    <row r="891" spans="1:11" ht="15.75" customHeight="1">
      <c r="A891" s="49"/>
      <c r="C891" s="49"/>
      <c r="D891" s="49"/>
      <c r="E891" s="86"/>
      <c r="F891" s="86"/>
      <c r="G891" s="86"/>
      <c r="I891" s="85"/>
      <c r="J891" s="86"/>
      <c r="K891" s="86"/>
    </row>
    <row r="892" spans="1:11" ht="15.75" customHeight="1">
      <c r="A892" s="49"/>
      <c r="C892" s="49"/>
      <c r="D892" s="49"/>
      <c r="E892" s="86"/>
      <c r="F892" s="86"/>
      <c r="G892" s="86"/>
      <c r="I892" s="85"/>
      <c r="J892" s="86"/>
      <c r="K892" s="86"/>
    </row>
    <row r="893" spans="1:11" ht="15.75" customHeight="1">
      <c r="A893" s="49"/>
      <c r="C893" s="49"/>
      <c r="D893" s="49"/>
      <c r="E893" s="86"/>
      <c r="F893" s="86"/>
      <c r="G893" s="86"/>
      <c r="I893" s="85"/>
      <c r="J893" s="86"/>
      <c r="K893" s="86"/>
    </row>
    <row r="894" spans="1:11" ht="15.75" customHeight="1">
      <c r="A894" s="49"/>
      <c r="C894" s="49"/>
      <c r="D894" s="49"/>
      <c r="E894" s="86"/>
      <c r="F894" s="86"/>
      <c r="G894" s="86"/>
      <c r="I894" s="85"/>
      <c r="J894" s="86"/>
      <c r="K894" s="86"/>
    </row>
    <row r="895" spans="1:11" ht="15.75" customHeight="1">
      <c r="A895" s="49"/>
      <c r="C895" s="49"/>
      <c r="D895" s="49"/>
      <c r="E895" s="86"/>
      <c r="F895" s="86"/>
      <c r="G895" s="86"/>
      <c r="I895" s="85"/>
      <c r="J895" s="86"/>
      <c r="K895" s="86"/>
    </row>
    <row r="896" spans="1:11" ht="15.75" customHeight="1">
      <c r="A896" s="49"/>
      <c r="C896" s="49"/>
      <c r="D896" s="49"/>
      <c r="E896" s="86"/>
      <c r="F896" s="86"/>
      <c r="G896" s="86"/>
      <c r="I896" s="85"/>
      <c r="J896" s="86"/>
      <c r="K896" s="86"/>
    </row>
    <row r="897" spans="1:11" ht="15.75" customHeight="1">
      <c r="A897" s="49"/>
      <c r="C897" s="49"/>
      <c r="D897" s="49"/>
      <c r="E897" s="86"/>
      <c r="F897" s="86"/>
      <c r="G897" s="86"/>
      <c r="I897" s="85"/>
      <c r="J897" s="86"/>
      <c r="K897" s="86"/>
    </row>
    <row r="898" spans="1:11" ht="15.75" customHeight="1">
      <c r="A898" s="49"/>
      <c r="C898" s="49"/>
      <c r="D898" s="49"/>
      <c r="E898" s="86"/>
      <c r="F898" s="86"/>
      <c r="G898" s="86"/>
      <c r="I898" s="85"/>
      <c r="J898" s="86"/>
      <c r="K898" s="86"/>
    </row>
    <row r="899" spans="1:11" ht="15.75" customHeight="1">
      <c r="A899" s="49"/>
      <c r="C899" s="49"/>
      <c r="D899" s="49"/>
      <c r="E899" s="86"/>
      <c r="F899" s="86"/>
      <c r="G899" s="86"/>
      <c r="I899" s="85"/>
      <c r="J899" s="86"/>
      <c r="K899" s="86"/>
    </row>
    <row r="900" spans="1:11" ht="15.75" customHeight="1">
      <c r="A900" s="49"/>
      <c r="C900" s="49"/>
      <c r="D900" s="49"/>
      <c r="E900" s="86"/>
      <c r="F900" s="86"/>
      <c r="G900" s="86"/>
      <c r="I900" s="85"/>
      <c r="J900" s="86"/>
      <c r="K900" s="86"/>
    </row>
    <row r="901" spans="1:11" ht="15.75" customHeight="1">
      <c r="A901" s="49"/>
      <c r="C901" s="49"/>
      <c r="D901" s="49"/>
      <c r="E901" s="86"/>
      <c r="F901" s="86"/>
      <c r="G901" s="86"/>
      <c r="I901" s="85"/>
      <c r="J901" s="86"/>
      <c r="K901" s="86"/>
    </row>
    <row r="902" spans="1:11" ht="15.75" customHeight="1">
      <c r="A902" s="49"/>
      <c r="C902" s="49"/>
      <c r="D902" s="49"/>
      <c r="E902" s="86"/>
      <c r="F902" s="86"/>
      <c r="G902" s="86"/>
      <c r="I902" s="85"/>
      <c r="J902" s="86"/>
      <c r="K902" s="86"/>
    </row>
    <row r="903" spans="1:11" ht="15.75" customHeight="1">
      <c r="A903" s="49"/>
      <c r="C903" s="49"/>
      <c r="D903" s="49"/>
      <c r="E903" s="86"/>
      <c r="F903" s="86"/>
      <c r="G903" s="86"/>
      <c r="I903" s="85"/>
      <c r="J903" s="86"/>
      <c r="K903" s="86"/>
    </row>
    <row r="904" spans="1:11" ht="15.75" customHeight="1">
      <c r="A904" s="49"/>
      <c r="C904" s="49"/>
      <c r="D904" s="49"/>
      <c r="E904" s="86"/>
      <c r="F904" s="86"/>
      <c r="G904" s="86"/>
      <c r="I904" s="85"/>
      <c r="J904" s="86"/>
      <c r="K904" s="86"/>
    </row>
    <row r="905" spans="1:11" ht="15.75" customHeight="1">
      <c r="A905" s="49"/>
      <c r="C905" s="49"/>
      <c r="D905" s="49"/>
      <c r="E905" s="86"/>
      <c r="F905" s="86"/>
      <c r="G905" s="86"/>
      <c r="I905" s="85"/>
      <c r="J905" s="86"/>
      <c r="K905" s="86"/>
    </row>
    <row r="906" spans="1:11" ht="15.75" customHeight="1">
      <c r="A906" s="49"/>
      <c r="C906" s="49"/>
      <c r="D906" s="49"/>
      <c r="E906" s="86"/>
      <c r="F906" s="86"/>
      <c r="G906" s="86"/>
      <c r="I906" s="85"/>
      <c r="J906" s="86"/>
      <c r="K906" s="86"/>
    </row>
    <row r="907" spans="1:11" ht="15.75" customHeight="1">
      <c r="A907" s="49"/>
      <c r="C907" s="49"/>
      <c r="D907" s="49"/>
      <c r="E907" s="86"/>
      <c r="F907" s="86"/>
      <c r="G907" s="86"/>
      <c r="I907" s="85"/>
      <c r="J907" s="86"/>
      <c r="K907" s="86"/>
    </row>
    <row r="908" spans="1:11" ht="15.75" customHeight="1">
      <c r="A908" s="49"/>
      <c r="C908" s="49"/>
      <c r="D908" s="49"/>
      <c r="E908" s="86"/>
      <c r="F908" s="86"/>
      <c r="G908" s="86"/>
      <c r="I908" s="85"/>
      <c r="J908" s="86"/>
      <c r="K908" s="86"/>
    </row>
    <row r="909" spans="1:11" ht="15.75" customHeight="1">
      <c r="A909" s="49"/>
      <c r="C909" s="49"/>
      <c r="D909" s="49"/>
      <c r="E909" s="86"/>
      <c r="F909" s="86"/>
      <c r="G909" s="86"/>
      <c r="I909" s="85"/>
      <c r="J909" s="86"/>
      <c r="K909" s="86"/>
    </row>
    <row r="910" spans="1:11" ht="15.75" customHeight="1">
      <c r="A910" s="49"/>
      <c r="C910" s="49"/>
      <c r="D910" s="49"/>
      <c r="E910" s="86"/>
      <c r="F910" s="86"/>
      <c r="G910" s="86"/>
      <c r="I910" s="85"/>
      <c r="J910" s="86"/>
      <c r="K910" s="86"/>
    </row>
    <row r="911" spans="1:11" ht="15.75" customHeight="1">
      <c r="A911" s="49"/>
      <c r="C911" s="49"/>
      <c r="D911" s="49"/>
      <c r="E911" s="86"/>
      <c r="F911" s="86"/>
      <c r="G911" s="86"/>
      <c r="I911" s="85"/>
      <c r="J911" s="86"/>
      <c r="K911" s="86"/>
    </row>
    <row r="912" spans="1:11" ht="15.75" customHeight="1">
      <c r="A912" s="49"/>
      <c r="C912" s="49"/>
      <c r="D912" s="49"/>
      <c r="E912" s="86"/>
      <c r="F912" s="86"/>
      <c r="G912" s="86"/>
      <c r="I912" s="85"/>
      <c r="J912" s="86"/>
      <c r="K912" s="86"/>
    </row>
    <row r="913" spans="1:11" ht="15.75" customHeight="1">
      <c r="A913" s="49"/>
      <c r="C913" s="49"/>
      <c r="D913" s="49"/>
      <c r="E913" s="86"/>
      <c r="F913" s="86"/>
      <c r="G913" s="86"/>
      <c r="I913" s="85"/>
      <c r="J913" s="86"/>
      <c r="K913" s="86"/>
    </row>
    <row r="914" spans="1:11" ht="15.75" customHeight="1">
      <c r="A914" s="49"/>
      <c r="C914" s="49"/>
      <c r="D914" s="49"/>
      <c r="E914" s="86"/>
      <c r="F914" s="86"/>
      <c r="G914" s="86"/>
      <c r="I914" s="85"/>
      <c r="J914" s="86"/>
      <c r="K914" s="86"/>
    </row>
    <row r="915" spans="1:11" ht="15.75" customHeight="1">
      <c r="A915" s="49"/>
      <c r="C915" s="49"/>
      <c r="D915" s="49"/>
      <c r="E915" s="86"/>
      <c r="F915" s="86"/>
      <c r="G915" s="86"/>
      <c r="I915" s="85"/>
      <c r="J915" s="86"/>
      <c r="K915" s="86"/>
    </row>
    <row r="916" spans="1:11" ht="15.75" customHeight="1">
      <c r="A916" s="49"/>
      <c r="C916" s="49"/>
      <c r="D916" s="49"/>
      <c r="E916" s="86"/>
      <c r="F916" s="86"/>
      <c r="G916" s="86"/>
      <c r="I916" s="85"/>
      <c r="J916" s="86"/>
      <c r="K916" s="86"/>
    </row>
    <row r="917" spans="1:11" ht="15.75" customHeight="1">
      <c r="A917" s="49"/>
      <c r="C917" s="49"/>
      <c r="D917" s="49"/>
      <c r="E917" s="86"/>
      <c r="F917" s="86"/>
      <c r="G917" s="86"/>
      <c r="I917" s="85"/>
      <c r="J917" s="86"/>
      <c r="K917" s="86"/>
    </row>
    <row r="918" spans="1:11" ht="15.75" customHeight="1">
      <c r="A918" s="49"/>
      <c r="C918" s="49"/>
      <c r="D918" s="49"/>
      <c r="E918" s="86"/>
      <c r="F918" s="86"/>
      <c r="G918" s="86"/>
      <c r="I918" s="85"/>
      <c r="J918" s="86"/>
      <c r="K918" s="86"/>
    </row>
  </sheetData>
  <autoFilter ref="A1:K516" xr:uid="{00000000-0009-0000-0000-000002000000}"/>
  <customSheetViews>
    <customSheetView guid="{EFB6D5DC-B5CD-4D35-B56B-1850FBDDD077}" filter="1" showAutoFilter="1">
      <pageMargins left="0" right="0" top="0" bottom="0" header="0" footer="0"/>
      <autoFilter ref="A1:A1000" xr:uid="{58682BB4-61D9-4C71-848A-12BF25618745}"/>
    </customSheetView>
  </customSheetViews>
  <pageMargins left="0.51181102362204722" right="0.51181102362204722" top="0.78740157480314965" bottom="0.78740157480314965" header="0" footer="0"/>
  <pageSetup paperSize="9" fitToHeight="0" orientation="landscape" r:id="rId1"/>
  <colBreaks count="1" manualBreakCount="1">
    <brk id="2" max="1048575" man="1"/>
  </colBreaks>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dados!$I$2:$I$13</xm:f>
          </x14:formula1>
          <xm:sqref>H502 H2:H499 H507:H511</xm:sqref>
        </x14:dataValidation>
        <x14:dataValidation type="list" allowBlank="1" showErrorMessage="1" xr:uid="{00000000-0002-0000-0200-000001000000}">
          <x14:formula1>
            <xm:f>dados!$K$2:$K$10</xm:f>
          </x14:formula1>
          <xm:sqref>I501:I507 I515:I516 I2:I499</xm:sqref>
        </x14:dataValidation>
        <x14:dataValidation type="list" allowBlank="1" showErrorMessage="1" xr:uid="{00000000-0002-0000-0200-000002000000}">
          <x14:formula1>
            <xm:f>dados!$A$2:$A$24</xm:f>
          </x14:formula1>
          <xm:sqref>A507 A2:A500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12" ma:contentTypeDescription="Crie um novo documento." ma:contentTypeScope="" ma:versionID="9f8336b8c38f48c2392225ef5f63e2da">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baa4dffebea32f0a1831318f1888afbf"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Sabrina Bunn Schwalb</DisplayName>
        <AccountId>58</AccountId>
        <AccountType/>
      </UserInfo>
      <UserInfo>
        <DisplayName>Isabel Lehmkuhl de Campos Siebert</DisplayName>
        <AccountId>12</AccountId>
        <AccountType/>
      </UserInfo>
    </SharedWithUsers>
    <lcf76f155ced4ddcb4097134ff3c332f xmlns="13de46c0-310e-4984-aade-57b737bc1e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923450-7BDD-40FA-ACF1-DDD8C07F5169}"/>
</file>

<file path=customXml/itemProps2.xml><?xml version="1.0" encoding="utf-8"?>
<ds:datastoreItem xmlns:ds="http://schemas.openxmlformats.org/officeDocument/2006/customXml" ds:itemID="{F799BCAA-40F8-4F72-8D15-DF42D1FE4A16}"/>
</file>

<file path=customXml/itemProps3.xml><?xml version="1.0" encoding="utf-8"?>
<ds:datastoreItem xmlns:ds="http://schemas.openxmlformats.org/officeDocument/2006/customXml" ds:itemID="{F5CE2F4F-C0FB-4F24-A51B-EA008E5CD68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Daniele Maes</cp:lastModifiedBy>
  <cp:revision/>
  <dcterms:created xsi:type="dcterms:W3CDTF">2021-07-05T19:53:40Z</dcterms:created>
  <dcterms:modified xsi:type="dcterms:W3CDTF">2025-08-13T14:36:14Z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ies>
</file>