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alara\Desktop\"/>
    </mc:Choice>
  </mc:AlternateContent>
  <xr:revisionPtr revIDLastSave="0" documentId="13_ncr:1_{A14FE8F1-E5E1-4A74-97B0-FA2370FBFA5F}" xr6:coauthVersionLast="47" xr6:coauthVersionMax="47" xr10:uidLastSave="{00000000-0000-0000-0000-000000000000}"/>
  <bookViews>
    <workbookView xWindow="-120" yWindow="-120" windowWidth="29040" windowHeight="15720" xr2:uid="{F30FD67E-ACD0-4D0C-AD74-693C0B0AF93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N34" i="1"/>
  <c r="D16" i="1"/>
  <c r="F16" i="1"/>
  <c r="E16" i="1"/>
  <c r="G16" i="1"/>
  <c r="H16" i="1"/>
  <c r="I16" i="1"/>
  <c r="J16" i="1"/>
  <c r="K16" i="1"/>
  <c r="L16" i="1"/>
  <c r="M16" i="1"/>
  <c r="C16" i="1"/>
  <c r="N37" i="1" l="1"/>
  <c r="N33" i="1"/>
  <c r="N31" i="1"/>
  <c r="N29" i="1"/>
  <c r="N28" i="1"/>
  <c r="N27" i="1"/>
  <c r="N26" i="1"/>
  <c r="C25" i="1"/>
  <c r="B25" i="1"/>
  <c r="N22" i="1"/>
  <c r="N21" i="1"/>
  <c r="B16" i="1"/>
  <c r="N17" i="1"/>
  <c r="N35" i="1" l="1"/>
  <c r="L25" i="1"/>
  <c r="D25" i="1"/>
  <c r="D38" i="1" s="1"/>
  <c r="N20" i="1"/>
  <c r="M25" i="1"/>
  <c r="M38" i="1" s="1"/>
  <c r="N18" i="1"/>
  <c r="N23" i="1"/>
  <c r="K25" i="1"/>
  <c r="F25" i="1"/>
  <c r="G25" i="1"/>
  <c r="N30" i="1"/>
  <c r="J25" i="1"/>
  <c r="E25" i="1"/>
  <c r="I25" i="1"/>
  <c r="L38" i="1"/>
  <c r="J38" i="1"/>
  <c r="C38" i="1"/>
  <c r="N36" i="1"/>
  <c r="B38" i="1"/>
  <c r="H25" i="1"/>
  <c r="N32" i="1"/>
  <c r="B40" i="1" l="1"/>
  <c r="H38" i="1"/>
  <c r="E38" i="1"/>
  <c r="I38" i="1"/>
  <c r="K38" i="1"/>
  <c r="F38" i="1"/>
  <c r="G38" i="1"/>
  <c r="N25" i="1"/>
  <c r="N16" i="1"/>
  <c r="N38" i="1" l="1"/>
  <c r="C14" i="1"/>
  <c r="C40" i="1" s="1"/>
  <c r="D14" i="1" l="1"/>
  <c r="D40" i="1" s="1"/>
  <c r="E14" i="1" l="1"/>
  <c r="E40" i="1" s="1"/>
  <c r="F14" i="1" l="1"/>
  <c r="F40" i="1" s="1"/>
  <c r="G14" i="1" l="1"/>
  <c r="G40" i="1" s="1"/>
  <c r="H14" i="1" l="1"/>
  <c r="H40" i="1" s="1"/>
  <c r="I14" i="1" l="1"/>
  <c r="I40" i="1" s="1"/>
  <c r="J14" i="1" l="1"/>
  <c r="J40" i="1" s="1"/>
  <c r="K14" i="1" l="1"/>
  <c r="K40" i="1" s="1"/>
  <c r="L14" i="1" l="1"/>
  <c r="L40" i="1" s="1"/>
  <c r="M14" i="1" l="1"/>
  <c r="M40" i="1" s="1"/>
  <c r="N40" i="1" s="1"/>
  <c r="N14" i="1" l="1"/>
</calcChain>
</file>

<file path=xl/sharedStrings.xml><?xml version="1.0" encoding="utf-8"?>
<sst xmlns="http://schemas.openxmlformats.org/spreadsheetml/2006/main" count="46" uniqueCount="46">
  <si>
    <t>DEMONSTRATIVO DO FLUXO DE CAIXA</t>
  </si>
  <si>
    <t>FLUXO DE CAIXA</t>
  </si>
  <si>
    <t>RECURSOS DESTINADOS AOS ATOS E SERVIÇOS NOTARIAIS</t>
  </si>
  <si>
    <t>EXERCÍCIO 2026</t>
  </si>
  <si>
    <t>Descrição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</si>
  <si>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</si>
  <si>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</si>
  <si>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</si>
  <si>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</si>
  <si>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</si>
  <si>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</si>
  <si>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</si>
  <si>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</si>
  <si>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</si>
  <si>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</si>
  <si>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</si>
  <si>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</si>
  <si>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</si>
  <si>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1  Saldo Inicial</t>
  </si>
  <si>
    <t>2  Ingressos</t>
  </si>
  <si>
    <t>2.1  Receita de serviços extrajudiciais</t>
  </si>
  <si>
    <t xml:space="preserve">2.3 Recuperação de IRRF s/despesas </t>
  </si>
  <si>
    <t>2.4  Devolução de adiantamentos</t>
  </si>
  <si>
    <t>3  Desembolsos</t>
  </si>
  <si>
    <t>3.1  Devolução de valores</t>
  </si>
  <si>
    <t>3.2  Aquisição de bens</t>
  </si>
  <si>
    <t>3.3  Pagamento às serventias de atos gratuitos</t>
  </si>
  <si>
    <t xml:space="preserve">3.4  (-) Devolução de atos gratuitos </t>
  </si>
  <si>
    <t>3.5  Pagamento às serventias de renda mínima</t>
  </si>
  <si>
    <t>3.6  (-) Devolução de renda mínima</t>
  </si>
  <si>
    <t>3.7  Vencimentos, gratificações e benefícios - Pessoal Civil</t>
  </si>
  <si>
    <t>3.8  Pasep</t>
  </si>
  <si>
    <t>4  Saldo do Período</t>
  </si>
  <si>
    <t>5  Saldo Final</t>
  </si>
  <si>
    <t>5.1 Depósitos Conta 36000-7</t>
  </si>
  <si>
    <t>(*) LC 175/1998, LC 365/2006 e LC 408/2008.</t>
  </si>
  <si>
    <t>Mara Beatriz Guarda Lara</t>
  </si>
  <si>
    <t xml:space="preserve">Ariane Debastiani </t>
  </si>
  <si>
    <t>Chefe da Seção de Contabilidade</t>
  </si>
  <si>
    <t>Chefe da Divisão de Informação Contábil e Fiscal</t>
  </si>
  <si>
    <t>Divisão de Informação Contábil e Fiscal</t>
  </si>
  <si>
    <t>2.2 (-) Dedução de receita de serviços extrajudiciais</t>
  </si>
  <si>
    <t>2.3  Recuperação de despesa de exercícios anteriores</t>
  </si>
  <si>
    <t>2.4  IRRF/INSSRF a recolher</t>
  </si>
  <si>
    <t>3.8 (-) Devoluçaõ de diária</t>
  </si>
  <si>
    <t>3.10  Pagamento de IRRF/INSSRF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</si>
</sst>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/yyyy"/>
    <numFmt numFmtId="165" formatCode="_(* #,##0.00_);_(* \(#,##0.00\);_(* &quot;-&quot;??_);_(@_)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 tint="0.34998626667073579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Cambria"/>
      <family val="1"/>
    </font>
    <font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165" fontId="3" fillId="0" borderId="0" applyFon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</cellStyleXfs>
  <cellXfs count="139">
    <xf numFmtId="0" fontId="0" fillId="0" borderId="0" xfId="0"/>
    <xf numFmtId="0" fontId="4" fillId="0" borderId="0" xfId="2" applyFont="1" applyAlignment="1">
      <alignment horizontal="center"/>
    </xf>
    <xf numFmtId="0" fontId="1" fillId="0" borderId="0" xfId="0" applyFont="1"/>
    <xf numFmtId="0" fontId="5" fillId="0" borderId="0" xfId="2" applyFont="1" applyAlignment="1">
      <alignment horizontal="center"/>
    </xf>
    <xf numFmtId="43" fontId="5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0" applyNumberFormat="1" applyFont="1" applyAlignment="1">
      <alignment horizontal="center"/>
    </xf>
    <xf numFmtId="4" fontId="9" fillId="0" borderId="0" xfId="3" applyNumberFormat="1" applyFont="1">
      <alignment vertical="top"/>
    </xf>
    <xf numFmtId="4" fontId="1" fillId="0" borderId="0" xfId="0" applyNumberFormat="1" applyFont="1"/>
    <xf numFmtId="43" fontId="1" fillId="0" borderId="0" xfId="0" applyNumberFormat="1" applyFont="1"/>
    <xf numFmtId="43" fontId="11" fillId="2" borderId="12" xfId="1" applyFont="1" applyFill="1" applyBorder="1" applyAlignment="1">
      <alignment horizontal="right"/>
    </xf>
    <xf numFmtId="0" fontId="11" fillId="0" borderId="10" xfId="0" applyFont="1" applyBorder="1"/>
    <xf numFmtId="43" fontId="11" fillId="0" borderId="9" xfId="4" applyNumberFormat="1" applyFont="1" applyFill="1" applyBorder="1" applyAlignment="1">
      <alignment horizontal="right"/>
    </xf>
    <xf numFmtId="43" fontId="11" fillId="0" borderId="11" xfId="4" applyNumberFormat="1" applyFont="1" applyFill="1" applyBorder="1" applyAlignment="1">
      <alignment horizontal="right"/>
    </xf>
    <xf numFmtId="43" fontId="11" fillId="0" borderId="11" xfId="4" applyNumberFormat="1" applyFont="1" applyBorder="1" applyAlignment="1">
      <alignment horizontal="right"/>
    </xf>
    <xf numFmtId="43" fontId="1" fillId="3" borderId="11" xfId="0" applyNumberFormat="1" applyFont="1" applyFill="1" applyBorder="1" applyAlignment="1">
      <alignment horizontal="right"/>
    </xf>
    <xf numFmtId="43" fontId="1" fillId="0" borderId="11" xfId="0" applyNumberFormat="1" applyFont="1" applyBorder="1" applyAlignment="1">
      <alignment horizontal="right"/>
    </xf>
    <xf numFmtId="43" fontId="11" fillId="0" borderId="11" xfId="1" applyFont="1" applyBorder="1" applyAlignment="1">
      <alignment horizontal="right"/>
    </xf>
    <xf numFmtId="43" fontId="11" fillId="0" borderId="9" xfId="4" applyNumberFormat="1" applyFont="1" applyBorder="1" applyAlignment="1">
      <alignment horizontal="right"/>
    </xf>
    <xf numFmtId="43" fontId="11" fillId="0" borderId="9" xfId="1" applyFont="1" applyBorder="1" applyAlignment="1">
      <alignment horizontal="right"/>
    </xf>
    <xf numFmtId="43" fontId="11" fillId="3" borderId="9" xfId="1" applyFont="1" applyFill="1" applyBorder="1" applyAlignment="1">
      <alignment horizontal="right"/>
    </xf>
    <xf numFmtId="43" fontId="11" fillId="0" borderId="10" xfId="1" applyFont="1" applyBorder="1" applyAlignment="1">
      <alignment horizontal="right"/>
    </xf>
    <xf numFmtId="43" fontId="10" fillId="0" borderId="12" xfId="4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43" fontId="11" fillId="0" borderId="0" xfId="0" applyNumberFormat="1" applyFont="1" applyAlignment="1">
      <alignment horizontal="center"/>
    </xf>
    <xf numFmtId="165" fontId="1" fillId="0" borderId="0" xfId="0" applyNumberFormat="1" applyFont="1"/>
    <xf numFmtId="43" fontId="1" fillId="0" borderId="11" xfId="4" applyNumberFormat="1" applyFont="1" applyFill="1" applyBorder="1" applyAlignment="1">
      <alignment horizontal="right"/>
    </xf>
    <xf numFmtId="43" fontId="1" fillId="0" borderId="11" xfId="4" applyNumberFormat="1" applyFont="1" applyBorder="1" applyAlignment="1">
      <alignment horizontal="right"/>
    </xf>
    <xf numFmtId="43" fontId="11" fillId="0" borderId="11" xfId="1" applyFont="1" applyFill="1" applyBorder="1" applyAlignment="1">
      <alignment horizontal="right"/>
    </xf>
    <xf numFmtId="43" fontId="11" fillId="0" borderId="10" xfId="4" applyNumberFormat="1" applyFont="1" applyFill="1" applyBorder="1" applyAlignment="1">
      <alignment horizontal="right"/>
    </xf>
    <xf numFmtId="4" fontId="12" fillId="0" borderId="0" xfId="5" applyNumberFormat="1">
      <alignment vertical="top"/>
    </xf>
    <xf numFmtId="43" fontId="1" fillId="0" borderId="0" xfId="0" applyNumberFormat="1" applyFont="1" applyAlignment="1">
      <alignment horizontal="left"/>
    </xf>
    <xf numFmtId="43" fontId="1" fillId="3" borderId="11" xfId="4" applyNumberFormat="1" applyFont="1" applyFill="1" applyBorder="1" applyAlignment="1">
      <alignment horizontal="right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3" fontId="11" fillId="0" borderId="10" xfId="4" applyNumberFormat="1" applyFont="1" applyBorder="1" applyAlignment="1">
      <alignment horizontal="right"/>
    </xf>
    <xf numFmtId="43" fontId="0" fillId="0" borderId="0" xfId="0" applyNumberFormat="1"/>
    <xf numFmtId="4" fontId="13" fillId="0" borderId="0" xfId="0" applyNumberFormat="1" applyFont="1" applyAlignment="1">
      <alignment horizontal="right" vertical="top"/>
    </xf>
    <xf numFmtId="43" fontId="1" fillId="0" borderId="0" xfId="1" applyFont="1" applyFill="1"/>
    <xf numFmtId="43" fontId="1" fillId="0" borderId="0" xfId="0" applyNumberFormat="1" applyFont="1" applyAlignment="1">
      <alignment vertical="top"/>
    </xf>
    <xf numFmtId="39" fontId="1" fillId="0" borderId="11" xfId="0" applyNumberFormat="1" applyFont="1" applyBorder="1" applyAlignment="1">
      <alignment horizontal="right"/>
    </xf>
    <xf numFmtId="43" fontId="11" fillId="0" borderId="9" xfId="1" applyFont="1" applyFill="1" applyBorder="1" applyAlignment="1">
      <alignment horizontal="right"/>
    </xf>
    <xf numFmtId="43" fontId="11" fillId="0" borderId="10" xfId="1" applyFont="1" applyFill="1" applyBorder="1" applyAlignment="1">
      <alignment horizontal="right"/>
    </xf>
    <xf numFmtId="0" fontId="5" fillId="0" borderId="9" xfId="0" applyFont="1" applyBorder="1"/>
    <xf numFmtId="43" fontId="16" fillId="0" borderId="16" xfId="4" applyNumberFormat="1" applyFont="1" applyFill="1" applyBorder="1"/>
    <xf numFmtId="165" fontId="16" fillId="0" borderId="1" xfId="4" applyFont="1" applyFill="1" applyBorder="1"/>
    <xf numFmtId="165" fontId="16" fillId="0" borderId="17" xfId="4" applyFont="1" applyFill="1" applyBorder="1"/>
    <xf numFmtId="165" fontId="16" fillId="0" borderId="15" xfId="4" applyFont="1" applyFill="1" applyBorder="1"/>
    <xf numFmtId="43" fontId="17" fillId="0" borderId="1" xfId="1" applyFont="1" applyFill="1" applyBorder="1"/>
    <xf numFmtId="43" fontId="17" fillId="0" borderId="15" xfId="1" applyFont="1" applyFill="1" applyBorder="1"/>
    <xf numFmtId="43" fontId="17" fillId="4" borderId="0" xfId="1" applyFont="1" applyFill="1" applyBorder="1"/>
    <xf numFmtId="0" fontId="5" fillId="0" borderId="0" xfId="0" applyFont="1"/>
    <xf numFmtId="43" fontId="19" fillId="0" borderId="0" xfId="0" applyNumberFormat="1" applyFont="1"/>
    <xf numFmtId="43" fontId="20" fillId="0" borderId="0" xfId="1" applyFont="1" applyFill="1" applyAlignment="1">
      <alignment wrapText="1"/>
    </xf>
    <xf numFmtId="4" fontId="19" fillId="0" borderId="0" xfId="0" applyNumberFormat="1" applyFont="1" applyAlignment="1">
      <alignment wrapText="1"/>
    </xf>
    <xf numFmtId="4" fontId="19" fillId="0" borderId="0" xfId="0" applyNumberFormat="1" applyFont="1"/>
    <xf numFmtId="43" fontId="19" fillId="0" borderId="0" xfId="1" applyFont="1" applyFill="1"/>
    <xf numFmtId="43" fontId="18" fillId="0" borderId="0" xfId="0" applyNumberFormat="1" applyFont="1"/>
    <xf numFmtId="165" fontId="19" fillId="0" borderId="0" xfId="0" applyNumberFormat="1" applyFont="1"/>
    <xf numFmtId="3" fontId="1" fillId="0" borderId="0" xfId="0" applyNumberFormat="1" applyFont="1"/>
    <xf numFmtId="43" fontId="5" fillId="0" borderId="0" xfId="0" applyNumberFormat="1" applyFont="1"/>
    <xf numFmtId="43" fontId="2" fillId="0" borderId="0" xfId="0" applyNumberFormat="1" applyFont="1"/>
    <xf numFmtId="43" fontId="5" fillId="0" borderId="0" xfId="1" applyFont="1" applyFill="1"/>
    <xf numFmtId="0" fontId="12" fillId="0" borderId="0" xfId="6">
      <alignment vertical="top"/>
    </xf>
    <xf numFmtId="0" fontId="1" fillId="0" borderId="0" xfId="0" applyFont="1" applyAlignment="1">
      <alignment horizontal="right"/>
    </xf>
    <xf numFmtId="4" fontId="0" fillId="0" borderId="0" xfId="0" applyNumberFormat="1"/>
    <xf numFmtId="4" fontId="12" fillId="0" borderId="0" xfId="6" applyNumberFormat="1">
      <alignment vertical="top"/>
    </xf>
    <xf numFmtId="43" fontId="1" fillId="0" borderId="0" xfId="0" applyNumberFormat="1" applyFont="1" applyAlignment="1">
      <alignment horizontal="center"/>
    </xf>
    <xf numFmtId="43" fontId="2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6" applyAlignment="1">
      <alignment horizontal="center" vertical="top"/>
    </xf>
    <xf numFmtId="4" fontId="12" fillId="0" borderId="0" xfId="6" applyNumberFormat="1" applyAlignment="1">
      <alignment horizontal="center" vertical="top"/>
    </xf>
    <xf numFmtId="4" fontId="2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43" fontId="15" fillId="0" borderId="0" xfId="0" applyNumberFormat="1" applyFont="1"/>
    <xf numFmtId="4" fontId="22" fillId="0" borderId="0" xfId="3" applyNumberFormat="1" applyFont="1" applyAlignment="1">
      <alignment horizontal="right" vertical="top"/>
    </xf>
    <xf numFmtId="0" fontId="11" fillId="2" borderId="10" xfId="0" applyFont="1" applyFill="1" applyBorder="1"/>
    <xf numFmtId="43" fontId="11" fillId="2" borderId="5" xfId="4" applyNumberFormat="1" applyFont="1" applyFill="1" applyBorder="1" applyAlignment="1">
      <alignment horizontal="right"/>
    </xf>
    <xf numFmtId="43" fontId="15" fillId="2" borderId="13" xfId="4" applyNumberFormat="1" applyFont="1" applyFill="1" applyBorder="1" applyAlignment="1">
      <alignment horizontal="right"/>
    </xf>
    <xf numFmtId="43" fontId="15" fillId="2" borderId="13" xfId="0" applyNumberFormat="1" applyFont="1" applyFill="1" applyBorder="1" applyAlignment="1">
      <alignment horizontal="right"/>
    </xf>
    <xf numFmtId="43" fontId="1" fillId="2" borderId="13" xfId="0" applyNumberFormat="1" applyFont="1" applyFill="1" applyBorder="1" applyAlignment="1">
      <alignment horizontal="right"/>
    </xf>
    <xf numFmtId="43" fontId="11" fillId="2" borderId="13" xfId="1" applyFont="1" applyFill="1" applyBorder="1" applyAlignment="1">
      <alignment horizontal="right"/>
    </xf>
    <xf numFmtId="43" fontId="11" fillId="2" borderId="5" xfId="1" applyFont="1" applyFill="1" applyBorder="1" applyAlignment="1">
      <alignment horizontal="right"/>
    </xf>
    <xf numFmtId="43" fontId="11" fillId="2" borderId="9" xfId="1" applyFont="1" applyFill="1" applyBorder="1" applyAlignment="1">
      <alignment horizontal="right"/>
    </xf>
    <xf numFmtId="43" fontId="11" fillId="2" borderId="10" xfId="1" applyFont="1" applyFill="1" applyBorder="1" applyAlignment="1">
      <alignment horizontal="right"/>
    </xf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horizontal="center"/>
    </xf>
    <xf numFmtId="43" fontId="23" fillId="0" borderId="0" xfId="0" applyNumberFormat="1" applyFont="1"/>
    <xf numFmtId="4" fontId="23" fillId="0" borderId="0" xfId="0" applyNumberFormat="1" applyFont="1"/>
    <xf numFmtId="0" fontId="11" fillId="4" borderId="3" xfId="0" applyFont="1" applyFill="1" applyBorder="1"/>
    <xf numFmtId="43" fontId="11" fillId="4" borderId="2" xfId="0" applyNumberFormat="1" applyFont="1" applyFill="1" applyBorder="1"/>
    <xf numFmtId="0" fontId="11" fillId="4" borderId="8" xfId="0" applyFont="1" applyFill="1" applyBorder="1"/>
    <xf numFmtId="0" fontId="1" fillId="4" borderId="8" xfId="0" applyFont="1" applyFill="1" applyBorder="1"/>
    <xf numFmtId="43" fontId="11" fillId="4" borderId="8" xfId="1" applyFont="1" applyFill="1" applyBorder="1"/>
    <xf numFmtId="0" fontId="11" fillId="4" borderId="2" xfId="0" applyFont="1" applyFill="1" applyBorder="1"/>
    <xf numFmtId="43" fontId="11" fillId="4" borderId="2" xfId="1" applyFont="1" applyFill="1" applyBorder="1"/>
    <xf numFmtId="43" fontId="11" fillId="4" borderId="9" xfId="1" applyFont="1" applyFill="1" applyBorder="1"/>
    <xf numFmtId="43" fontId="11" fillId="4" borderId="0" xfId="1" applyFont="1" applyFill="1" applyBorder="1"/>
    <xf numFmtId="0" fontId="10" fillId="4" borderId="10" xfId="0" applyFont="1" applyFill="1" applyBorder="1"/>
    <xf numFmtId="43" fontId="10" fillId="4" borderId="9" xfId="4" applyNumberFormat="1" applyFont="1" applyFill="1" applyBorder="1" applyAlignment="1">
      <alignment horizontal="right"/>
    </xf>
    <xf numFmtId="43" fontId="10" fillId="4" borderId="11" xfId="4" applyNumberFormat="1" applyFont="1" applyFill="1" applyBorder="1" applyAlignment="1">
      <alignment horizontal="right"/>
    </xf>
    <xf numFmtId="43" fontId="10" fillId="4" borderId="0" xfId="4" applyNumberFormat="1" applyFont="1" applyFill="1" applyBorder="1" applyAlignment="1">
      <alignment horizontal="right"/>
    </xf>
    <xf numFmtId="43" fontId="10" fillId="4" borderId="4" xfId="4" applyNumberFormat="1" applyFont="1" applyFill="1" applyBorder="1" applyAlignment="1">
      <alignment horizontal="right"/>
    </xf>
    <xf numFmtId="0" fontId="11" fillId="4" borderId="10" xfId="0" applyFont="1" applyFill="1" applyBorder="1"/>
    <xf numFmtId="43" fontId="11" fillId="4" borderId="9" xfId="4" applyNumberFormat="1" applyFont="1" applyFill="1" applyBorder="1" applyAlignment="1">
      <alignment horizontal="right"/>
    </xf>
    <xf numFmtId="43" fontId="11" fillId="4" borderId="11" xfId="4" applyNumberFormat="1" applyFont="1" applyFill="1" applyBorder="1" applyAlignment="1">
      <alignment horizontal="right"/>
    </xf>
    <xf numFmtId="43" fontId="1" fillId="4" borderId="11" xfId="0" applyNumberFormat="1" applyFont="1" applyFill="1" applyBorder="1" applyAlignment="1">
      <alignment horizontal="right"/>
    </xf>
    <xf numFmtId="43" fontId="11" fillId="4" borderId="11" xfId="1" applyFont="1" applyFill="1" applyBorder="1" applyAlignment="1">
      <alignment horizontal="right"/>
    </xf>
    <xf numFmtId="43" fontId="11" fillId="4" borderId="9" xfId="1" applyFont="1" applyFill="1" applyBorder="1" applyAlignment="1">
      <alignment horizontal="right"/>
    </xf>
    <xf numFmtId="43" fontId="11" fillId="4" borderId="10" xfId="1" applyFont="1" applyFill="1" applyBorder="1" applyAlignment="1">
      <alignment horizontal="right"/>
    </xf>
    <xf numFmtId="43" fontId="11" fillId="4" borderId="12" xfId="1" applyFont="1" applyFill="1" applyBorder="1" applyAlignment="1">
      <alignment horizontal="right"/>
    </xf>
    <xf numFmtId="43" fontId="10" fillId="4" borderId="12" xfId="4" applyNumberFormat="1" applyFont="1" applyFill="1" applyBorder="1" applyAlignment="1">
      <alignment horizontal="right"/>
    </xf>
    <xf numFmtId="43" fontId="14" fillId="4" borderId="9" xfId="4" applyNumberFormat="1" applyFont="1" applyFill="1" applyBorder="1" applyAlignment="1">
      <alignment horizontal="right"/>
    </xf>
    <xf numFmtId="43" fontId="10" fillId="4" borderId="10" xfId="4" applyNumberFormat="1" applyFont="1" applyFill="1" applyBorder="1" applyAlignment="1">
      <alignment horizontal="right"/>
    </xf>
    <xf numFmtId="0" fontId="10" fillId="4" borderId="14" xfId="0" applyFont="1" applyFill="1" applyBorder="1"/>
    <xf numFmtId="43" fontId="10" fillId="4" borderId="15" xfId="4" applyNumberFormat="1" applyFont="1" applyFill="1" applyBorder="1" applyAlignment="1">
      <alignment horizontal="right"/>
    </xf>
    <xf numFmtId="43" fontId="14" fillId="4" borderId="1" xfId="4" applyNumberFormat="1" applyFont="1" applyFill="1" applyBorder="1" applyAlignment="1">
      <alignment horizontal="right"/>
    </xf>
    <xf numFmtId="43" fontId="10" fillId="4" borderId="1" xfId="4" applyNumberFormat="1" applyFont="1" applyFill="1" applyBorder="1" applyAlignment="1">
      <alignment horizontal="right"/>
    </xf>
    <xf numFmtId="43" fontId="10" fillId="4" borderId="1" xfId="1" applyFont="1" applyFill="1" applyBorder="1" applyAlignment="1">
      <alignment horizontal="right"/>
    </xf>
    <xf numFmtId="43" fontId="10" fillId="4" borderId="16" xfId="1" applyFont="1" applyFill="1" applyBorder="1" applyAlignment="1">
      <alignment horizontal="right"/>
    </xf>
    <xf numFmtId="43" fontId="10" fillId="4" borderId="14" xfId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43" fontId="10" fillId="4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20" fillId="0" borderId="0" xfId="0" applyNumberFormat="1" applyFont="1" applyAlignment="1">
      <alignment horizontal="center"/>
    </xf>
    <xf numFmtId="164" fontId="10" fillId="4" borderId="2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7">
    <cellStyle name="Normal" xfId="0" builtinId="0"/>
    <cellStyle name="Normal 2" xfId="5" xr:uid="{83226E4D-6F63-48AD-B951-D297FA2E7BDB}"/>
    <cellStyle name="Normal 3" xfId="2" xr:uid="{A70A4CB1-85F1-4B26-B2FB-A4B6CBB471CC}"/>
    <cellStyle name="Normal 4 2" xfId="6" xr:uid="{3C382492-AF81-4677-9202-F68DFDE8EC7B}"/>
    <cellStyle name="Normal 9" xfId="3" xr:uid="{7EFBECB7-820E-4A30-8AAC-6E7EE6325204}"/>
    <cellStyle name="Vírgula" xfId="1" builtinId="3"/>
    <cellStyle name="Vírgula 2" xfId="4" xr:uid="{7EA49BE7-9D03-425E-AC4F-DBEE2D221B46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0</xdr:row>
      <xdr:rowOff>0</xdr:rowOff>
    </xdr:from>
    <xdr:to>
      <xdr:col>2</xdr:col>
      <xdr:colOff>1028700</xdr:colOff>
      <xdr:row>3</xdr:row>
      <xdr:rowOff>318700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88E481B9-DDE4-68DC-73B8-DB660E676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0"/>
          <a:ext cx="1704975" cy="133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DED1-8D32-4667-9D52-F9FEC91AB385}">
  <sheetPr>
    <pageSetUpPr fitToPage="1"/>
  </sheetPr>
  <dimension ref="A1:AH59"/>
  <sheetViews>
    <sheetView showGridLines="0" tabSelected="1" topLeftCell="A4" workbookViewId="0">
      <selection activeCell="D48" sqref="D48"/>
    </sheetView>
  </sheetViews>
  <sheetFormatPr defaultRowHeight="15" x14ac:dyDescent="0.25"/>
  <cols>
    <col min="1" max="1" width="58.140625" style="2" customWidth="1"/>
    <col min="2" max="2" width="17.28515625" style="10" customWidth="1"/>
    <col min="3" max="3" width="17.28515625" style="2" customWidth="1"/>
    <col min="4" max="4" width="15.5703125" style="2" customWidth="1"/>
    <col min="5" max="6" width="15.28515625" style="2" customWidth="1"/>
    <col min="7" max="7" width="15.28515625" style="2" hidden="1" customWidth="1"/>
    <col min="8" max="8" width="15.85546875" style="2" hidden="1" customWidth="1"/>
    <col min="9" max="9" width="17.28515625" style="2" hidden="1" customWidth="1"/>
    <col min="10" max="10" width="16.140625" style="2" hidden="1" customWidth="1"/>
    <col min="11" max="11" width="17.28515625" style="2" hidden="1" customWidth="1"/>
    <col min="12" max="12" width="16" style="2" hidden="1" customWidth="1"/>
    <col min="13" max="13" width="15.7109375" style="2" hidden="1" customWidth="1"/>
    <col min="14" max="14" width="17.28515625" style="2" customWidth="1"/>
    <col min="15" max="15" width="15.7109375" style="2" customWidth="1"/>
    <col min="16" max="16" width="22" style="2" customWidth="1"/>
    <col min="17" max="17" width="14.5703125" style="2" customWidth="1"/>
    <col min="18" max="18" width="14.28515625" style="2" customWidth="1"/>
    <col min="19" max="19" width="11.7109375" style="2" customWidth="1"/>
    <col min="20" max="20" width="21.42578125" style="2" customWidth="1"/>
    <col min="21" max="21" width="11.7109375" style="2" bestFit="1" customWidth="1"/>
    <col min="22" max="22" width="13.28515625" style="2" bestFit="1" customWidth="1"/>
    <col min="23" max="23" width="11.7109375" style="2" bestFit="1" customWidth="1"/>
    <col min="24" max="16384" width="9.140625" style="2"/>
  </cols>
  <sheetData>
    <row r="1" spans="1:23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"/>
    </row>
    <row r="2" spans="1:23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"/>
    </row>
    <row r="3" spans="1:23" ht="50.2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3" ht="29.25" customHeight="1" x14ac:dyDescent="0.25">
      <c r="A4" s="3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3" ht="12" customHeight="1" x14ac:dyDescent="0.25">
      <c r="A5" s="126" t="s">
        <v>40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23" ht="12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3" x14ac:dyDescent="0.25">
      <c r="A7" s="124" t="s">
        <v>0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23" hidden="1" x14ac:dyDescent="0.25">
      <c r="A8" s="124" t="s">
        <v>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6"/>
      <c r="R8"/>
    </row>
    <row r="9" spans="1:23" ht="15.75" x14ac:dyDescent="0.25">
      <c r="A9" s="124" t="s">
        <v>2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7"/>
      <c r="P9" s="8"/>
      <c r="Q9" s="6"/>
    </row>
    <row r="10" spans="1:23" x14ac:dyDescent="0.25">
      <c r="A10" s="124" t="s">
        <v>3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9"/>
      <c r="T10" s="10"/>
      <c r="V10" s="10"/>
    </row>
    <row r="11" spans="1:23" ht="16.5" customHeight="1" x14ac:dyDescent="0.25">
      <c r="A11" s="127" t="s">
        <v>4</v>
      </c>
      <c r="B11" s="128" t="s">
        <v>5</v>
      </c>
      <c r="C11" s="129" t="s">
        <v>6</v>
      </c>
      <c r="D11" s="129" t="s">
        <v>7</v>
      </c>
      <c r="E11" s="129" t="s">
        <v>8</v>
      </c>
      <c r="F11" s="129" t="s">
        <v>9</v>
      </c>
      <c r="G11" s="129" t="s">
        <v>10</v>
      </c>
      <c r="H11" s="129" t="s">
        <v>11</v>
      </c>
      <c r="I11" s="136" t="s">
        <v>12</v>
      </c>
      <c r="J11" s="136" t="s">
        <v>13</v>
      </c>
      <c r="K11" s="136" t="s">
        <v>14</v>
      </c>
      <c r="L11" s="136" t="s">
        <v>15</v>
      </c>
      <c r="M11" s="130" t="s">
        <v>16</v>
      </c>
      <c r="N11" s="132" t="s">
        <v>17</v>
      </c>
      <c r="O11" s="10"/>
      <c r="P11" s="10"/>
      <c r="R11" s="87"/>
    </row>
    <row r="12" spans="1:23" ht="16.5" customHeight="1" x14ac:dyDescent="0.25">
      <c r="A12" s="127"/>
      <c r="B12" s="128"/>
      <c r="C12" s="129"/>
      <c r="D12" s="129"/>
      <c r="E12" s="129"/>
      <c r="F12" s="129"/>
      <c r="G12" s="129"/>
      <c r="H12" s="129"/>
      <c r="I12" s="137"/>
      <c r="J12" s="137"/>
      <c r="K12" s="137"/>
      <c r="L12" s="137"/>
      <c r="M12" s="131"/>
      <c r="N12" s="133"/>
      <c r="P12" s="9"/>
      <c r="R12" s="88"/>
    </row>
    <row r="13" spans="1:23" ht="16.5" hidden="1" customHeight="1" x14ac:dyDescent="0.25">
      <c r="A13" s="92"/>
      <c r="B13" s="93"/>
      <c r="C13" s="94"/>
      <c r="D13" s="94"/>
      <c r="E13" s="94"/>
      <c r="F13" s="95"/>
      <c r="G13" s="96"/>
      <c r="H13" s="97"/>
      <c r="I13" s="97"/>
      <c r="J13" s="98"/>
      <c r="K13" s="98"/>
      <c r="L13" s="98"/>
      <c r="M13" s="99"/>
      <c r="N13" s="100"/>
    </row>
    <row r="14" spans="1:23" ht="16.5" customHeight="1" x14ac:dyDescent="0.25">
      <c r="A14" s="101" t="s">
        <v>18</v>
      </c>
      <c r="B14" s="102">
        <v>24272657.579999998</v>
      </c>
      <c r="C14" s="102">
        <f t="shared" ref="C14:H14" si="0">B40</f>
        <v>28064100.100000001</v>
      </c>
      <c r="D14" s="102">
        <f t="shared" si="0"/>
        <v>28562364.830000002</v>
      </c>
      <c r="E14" s="102">
        <f t="shared" si="0"/>
        <v>28533704.340000004</v>
      </c>
      <c r="F14" s="102">
        <f t="shared" si="0"/>
        <v>29050807.190000005</v>
      </c>
      <c r="G14" s="102">
        <f t="shared" si="0"/>
        <v>29172863.000000007</v>
      </c>
      <c r="H14" s="102">
        <f t="shared" si="0"/>
        <v>29172863.000000007</v>
      </c>
      <c r="I14" s="103">
        <f>H40</f>
        <v>29172863.000000007</v>
      </c>
      <c r="J14" s="103">
        <f>I40</f>
        <v>29172863.000000007</v>
      </c>
      <c r="K14" s="103">
        <f>J40</f>
        <v>29172863.000000007</v>
      </c>
      <c r="L14" s="103">
        <f>K40</f>
        <v>29172863.000000007</v>
      </c>
      <c r="M14" s="104">
        <f>L40</f>
        <v>29172863.000000007</v>
      </c>
      <c r="N14" s="105">
        <f>M14</f>
        <v>29172863.000000007</v>
      </c>
      <c r="O14" s="10"/>
      <c r="P14" s="10"/>
      <c r="R14" s="89"/>
    </row>
    <row r="15" spans="1:23" ht="16.5" hidden="1" customHeight="1" x14ac:dyDescent="0.25">
      <c r="A15" s="106"/>
      <c r="B15" s="107"/>
      <c r="C15" s="108"/>
      <c r="D15" s="108"/>
      <c r="E15" s="109"/>
      <c r="F15" s="109"/>
      <c r="G15" s="110"/>
      <c r="H15" s="107"/>
      <c r="I15" s="107"/>
      <c r="J15" s="111"/>
      <c r="K15" s="111"/>
      <c r="L15" s="111"/>
      <c r="M15" s="112"/>
      <c r="N15" s="113"/>
      <c r="R15" s="37"/>
    </row>
    <row r="16" spans="1:23" ht="16.5" customHeight="1" x14ac:dyDescent="0.25">
      <c r="A16" s="101" t="s">
        <v>19</v>
      </c>
      <c r="B16" s="102">
        <f>B18+B20+B21+B23+B22</f>
        <v>10700074.210000001</v>
      </c>
      <c r="C16" s="102">
        <f>C18+C20+C21+C23+C22+C19</f>
        <v>8455693.2300000004</v>
      </c>
      <c r="D16" s="102">
        <f t="shared" ref="D16:M16" si="1">D18+D20+D21+D23+D22+D19</f>
        <v>7867785.8399999999</v>
      </c>
      <c r="E16" s="102">
        <f t="shared" si="1"/>
        <v>9614870.4999999981</v>
      </c>
      <c r="F16" s="102">
        <f t="shared" si="1"/>
        <v>9061925.6700000018</v>
      </c>
      <c r="G16" s="102">
        <f t="shared" si="1"/>
        <v>0</v>
      </c>
      <c r="H16" s="102">
        <f t="shared" si="1"/>
        <v>0</v>
      </c>
      <c r="I16" s="102">
        <f t="shared" si="1"/>
        <v>0</v>
      </c>
      <c r="J16" s="102">
        <f t="shared" si="1"/>
        <v>0</v>
      </c>
      <c r="K16" s="102">
        <f t="shared" si="1"/>
        <v>0</v>
      </c>
      <c r="L16" s="102">
        <f t="shared" si="1"/>
        <v>0</v>
      </c>
      <c r="M16" s="102">
        <f t="shared" si="1"/>
        <v>0</v>
      </c>
      <c r="N16" s="114">
        <f>SUM(B16:M16)</f>
        <v>45700349.450000003</v>
      </c>
      <c r="P16" s="10"/>
      <c r="T16" s="9"/>
      <c r="W16" s="9"/>
    </row>
    <row r="17" spans="1:34" ht="16.5" hidden="1" customHeight="1" x14ac:dyDescent="0.25">
      <c r="A17" s="12"/>
      <c r="B17" s="13"/>
      <c r="C17" s="14"/>
      <c r="D17" s="15"/>
      <c r="E17" s="16"/>
      <c r="F17" s="17"/>
      <c r="G17" s="18"/>
      <c r="H17" s="19"/>
      <c r="I17" s="19"/>
      <c r="J17" s="20"/>
      <c r="K17" s="20"/>
      <c r="L17" s="21"/>
      <c r="M17" s="22"/>
      <c r="N17" s="23">
        <f t="shared" ref="N17:N37" si="2">SUM(B17:M17)</f>
        <v>0</v>
      </c>
    </row>
    <row r="18" spans="1:34" ht="16.5" customHeight="1" x14ac:dyDescent="0.25">
      <c r="A18" s="12" t="s">
        <v>20</v>
      </c>
      <c r="B18" s="13">
        <v>10677282.74</v>
      </c>
      <c r="C18" s="13">
        <v>8436653.7200000007</v>
      </c>
      <c r="D18" s="13">
        <v>7789207.4199999999</v>
      </c>
      <c r="E18" s="13">
        <v>9533029.6199999992</v>
      </c>
      <c r="F18" s="13">
        <v>9027305.8800000008</v>
      </c>
      <c r="G18" s="13"/>
      <c r="H18" s="13"/>
      <c r="I18" s="13"/>
      <c r="J18" s="13"/>
      <c r="K18" s="13"/>
      <c r="L18" s="13"/>
      <c r="M18" s="13"/>
      <c r="N18" s="23">
        <f t="shared" si="2"/>
        <v>45463479.380000003</v>
      </c>
      <c r="O18" s="24"/>
      <c r="P18" s="25"/>
      <c r="R18" s="90"/>
      <c r="S18" s="87"/>
    </row>
    <row r="19" spans="1:34" ht="16.5" customHeight="1" x14ac:dyDescent="0.25">
      <c r="A19" s="12" t="s">
        <v>41</v>
      </c>
      <c r="B19" s="13">
        <v>0</v>
      </c>
      <c r="C19" s="13">
        <v>-39554.83</v>
      </c>
      <c r="D19" s="13">
        <v>0</v>
      </c>
      <c r="E19" s="13">
        <v>0</v>
      </c>
      <c r="F19" s="13">
        <v>-1187.79</v>
      </c>
      <c r="G19" s="13"/>
      <c r="H19" s="13"/>
      <c r="I19" s="13"/>
      <c r="J19" s="13"/>
      <c r="K19" s="13"/>
      <c r="L19" s="13"/>
      <c r="M19" s="13"/>
      <c r="N19" s="23">
        <f t="shared" si="2"/>
        <v>-40742.620000000003</v>
      </c>
      <c r="O19" s="24"/>
      <c r="P19" s="25"/>
      <c r="R19" s="90"/>
      <c r="S19" s="87"/>
    </row>
    <row r="20" spans="1:34" x14ac:dyDescent="0.25">
      <c r="A20" s="12" t="s">
        <v>42</v>
      </c>
      <c r="B20" s="13">
        <v>22791.47</v>
      </c>
      <c r="C20" s="13">
        <v>58594.34</v>
      </c>
      <c r="D20" s="13">
        <v>74052.55</v>
      </c>
      <c r="E20" s="13">
        <v>50394.6</v>
      </c>
      <c r="F20" s="13">
        <v>32468.959999999999</v>
      </c>
      <c r="G20" s="13"/>
      <c r="H20" s="13"/>
      <c r="I20" s="13"/>
      <c r="J20" s="13"/>
      <c r="K20" s="13"/>
      <c r="L20" s="13"/>
      <c r="M20" s="13"/>
      <c r="N20" s="23">
        <f t="shared" si="2"/>
        <v>238301.91999999998</v>
      </c>
      <c r="O20" s="26"/>
      <c r="P20" s="26"/>
      <c r="Q20" s="26"/>
      <c r="U20" s="10"/>
      <c r="W20" s="9"/>
    </row>
    <row r="21" spans="1:34" ht="16.5" hidden="1" customHeight="1" x14ac:dyDescent="0.25">
      <c r="A21" s="12" t="s">
        <v>21</v>
      </c>
      <c r="B21" s="13">
        <v>0</v>
      </c>
      <c r="C21" s="13">
        <v>0</v>
      </c>
      <c r="D21" s="14">
        <v>0</v>
      </c>
      <c r="E21" s="27">
        <v>0</v>
      </c>
      <c r="F21" s="28">
        <v>0</v>
      </c>
      <c r="G21" s="29"/>
      <c r="H21" s="13"/>
      <c r="I21" s="13"/>
      <c r="J21" s="13"/>
      <c r="K21" s="13"/>
      <c r="L21" s="13"/>
      <c r="M21" s="30"/>
      <c r="N21" s="23">
        <f t="shared" si="2"/>
        <v>0</v>
      </c>
      <c r="R21" s="9"/>
    </row>
    <row r="22" spans="1:34" ht="16.5" hidden="1" customHeight="1" x14ac:dyDescent="0.25">
      <c r="A22" s="12" t="s">
        <v>22</v>
      </c>
      <c r="B22" s="13">
        <v>0</v>
      </c>
      <c r="C22" s="14">
        <v>0</v>
      </c>
      <c r="D22" s="14"/>
      <c r="E22" s="27"/>
      <c r="F22" s="27"/>
      <c r="G22" s="29"/>
      <c r="H22" s="13"/>
      <c r="I22" s="13"/>
      <c r="J22" s="13"/>
      <c r="K22" s="13"/>
      <c r="L22" s="13"/>
      <c r="M22" s="30"/>
      <c r="N22" s="23">
        <f t="shared" si="2"/>
        <v>0</v>
      </c>
      <c r="W22" s="9"/>
      <c r="Y22" s="9"/>
    </row>
    <row r="23" spans="1:34" x14ac:dyDescent="0.25">
      <c r="A23" s="12" t="s">
        <v>43</v>
      </c>
      <c r="B23" s="13">
        <v>0</v>
      </c>
      <c r="C23" s="13">
        <v>0</v>
      </c>
      <c r="D23" s="13">
        <v>4525.87</v>
      </c>
      <c r="E23" s="13">
        <v>31446.28</v>
      </c>
      <c r="F23" s="13">
        <v>3338.62</v>
      </c>
      <c r="G23" s="13"/>
      <c r="H23" s="13"/>
      <c r="I23" s="13"/>
      <c r="J23" s="13"/>
      <c r="K23" s="13"/>
      <c r="L23" s="13"/>
      <c r="M23" s="13"/>
      <c r="N23" s="23">
        <f t="shared" si="2"/>
        <v>39310.770000000004</v>
      </c>
      <c r="O23" s="10"/>
      <c r="P23" s="31"/>
      <c r="Q23" s="10"/>
      <c r="R23" s="91"/>
      <c r="S23" s="87"/>
      <c r="T23" s="91"/>
      <c r="W23" s="9"/>
    </row>
    <row r="24" spans="1:34" hidden="1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23"/>
      <c r="O24" s="10"/>
      <c r="P24" s="31"/>
      <c r="R24" s="9"/>
      <c r="T24" s="9"/>
      <c r="W24" s="9"/>
    </row>
    <row r="25" spans="1:34" ht="16.5" customHeight="1" x14ac:dyDescent="0.25">
      <c r="A25" s="101" t="s">
        <v>23</v>
      </c>
      <c r="B25" s="102">
        <f>SUM(B29:B36)</f>
        <v>6908631.6899999995</v>
      </c>
      <c r="C25" s="102">
        <f t="shared" ref="C25:M25" si="3">SUM(C29:C36)</f>
        <v>7957428.4999999991</v>
      </c>
      <c r="D25" s="102">
        <f t="shared" si="3"/>
        <v>7896446.3299999991</v>
      </c>
      <c r="E25" s="102">
        <f t="shared" si="3"/>
        <v>9097767.6499999985</v>
      </c>
      <c r="F25" s="102">
        <f t="shared" si="3"/>
        <v>8939869.8600000013</v>
      </c>
      <c r="G25" s="102">
        <f t="shared" si="3"/>
        <v>0</v>
      </c>
      <c r="H25" s="102">
        <f t="shared" si="3"/>
        <v>0</v>
      </c>
      <c r="I25" s="102">
        <f>SUM(I29:I36)</f>
        <v>0</v>
      </c>
      <c r="J25" s="102">
        <f t="shared" si="3"/>
        <v>0</v>
      </c>
      <c r="K25" s="102">
        <f t="shared" si="3"/>
        <v>0</v>
      </c>
      <c r="L25" s="102">
        <f t="shared" si="3"/>
        <v>0</v>
      </c>
      <c r="M25" s="102">
        <f t="shared" si="3"/>
        <v>0</v>
      </c>
      <c r="N25" s="114">
        <f t="shared" si="2"/>
        <v>40800144.029999994</v>
      </c>
      <c r="O25" s="32"/>
      <c r="P25" s="32"/>
      <c r="Q25" s="10"/>
      <c r="R25"/>
      <c r="W25" s="9"/>
    </row>
    <row r="26" spans="1:34" ht="16.5" hidden="1" customHeight="1" x14ac:dyDescent="0.25">
      <c r="A26" s="12"/>
      <c r="B26" s="13"/>
      <c r="C26" s="14"/>
      <c r="D26" s="14"/>
      <c r="E26" s="17"/>
      <c r="F26" s="17"/>
      <c r="G26" s="29"/>
      <c r="H26" s="13"/>
      <c r="I26" s="19"/>
      <c r="J26" s="20"/>
      <c r="K26" s="20"/>
      <c r="L26" s="20"/>
      <c r="M26" s="22"/>
      <c r="N26" s="23">
        <f t="shared" si="2"/>
        <v>0</v>
      </c>
    </row>
    <row r="27" spans="1:34" ht="16.5" hidden="1" customHeight="1" x14ac:dyDescent="0.25">
      <c r="A27" s="12" t="s">
        <v>24</v>
      </c>
      <c r="B27" s="13">
        <v>0</v>
      </c>
      <c r="C27" s="13">
        <v>0</v>
      </c>
      <c r="D27" s="14"/>
      <c r="E27" s="27"/>
      <c r="F27" s="33"/>
      <c r="G27" s="29"/>
      <c r="H27" s="13"/>
      <c r="I27" s="13"/>
      <c r="J27" s="13"/>
      <c r="K27" s="13"/>
      <c r="L27" s="13"/>
      <c r="M27" s="30"/>
      <c r="N27" s="23">
        <f t="shared" si="2"/>
        <v>0</v>
      </c>
      <c r="Q27" s="9"/>
      <c r="V27" s="34"/>
      <c r="W27" s="35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</row>
    <row r="28" spans="1:34" ht="16.5" hidden="1" customHeight="1" x14ac:dyDescent="0.25">
      <c r="A28" s="12" t="s">
        <v>25</v>
      </c>
      <c r="B28" s="13"/>
      <c r="C28" s="13"/>
      <c r="D28" s="14"/>
      <c r="E28" s="27"/>
      <c r="F28" s="28"/>
      <c r="G28" s="18"/>
      <c r="H28" s="13"/>
      <c r="I28" s="19"/>
      <c r="J28" s="19"/>
      <c r="K28" s="19"/>
      <c r="L28" s="19"/>
      <c r="M28" s="36"/>
      <c r="N28" s="23">
        <f t="shared" si="2"/>
        <v>0</v>
      </c>
      <c r="T28" s="9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</row>
    <row r="29" spans="1:34" ht="16.5" customHeight="1" x14ac:dyDescent="0.25">
      <c r="A29" s="12" t="s">
        <v>26</v>
      </c>
      <c r="B29" s="13">
        <v>4742451.0199999996</v>
      </c>
      <c r="C29" s="14">
        <v>5183152.93</v>
      </c>
      <c r="D29" s="14">
        <v>4962087.87</v>
      </c>
      <c r="E29" s="27">
        <v>6153643.5599999996</v>
      </c>
      <c r="F29" s="27">
        <v>6408874.5199999996</v>
      </c>
      <c r="G29" s="18"/>
      <c r="H29" s="13"/>
      <c r="I29" s="13"/>
      <c r="J29" s="19"/>
      <c r="K29" s="19"/>
      <c r="L29" s="13"/>
      <c r="M29" s="36"/>
      <c r="N29" s="23">
        <f t="shared" si="2"/>
        <v>27450209.899999999</v>
      </c>
      <c r="O29"/>
      <c r="P29" s="37"/>
      <c r="R29" s="9"/>
      <c r="T29" s="9"/>
    </row>
    <row r="30" spans="1:34" ht="16.5" customHeight="1" x14ac:dyDescent="0.25">
      <c r="A30" s="12" t="s">
        <v>27</v>
      </c>
      <c r="B30" s="13">
        <v>0</v>
      </c>
      <c r="C30" s="13">
        <v>-1398.97</v>
      </c>
      <c r="D30" s="13">
        <v>-69063.740000000005</v>
      </c>
      <c r="E30" s="13">
        <v>-26051.57</v>
      </c>
      <c r="F30" s="13">
        <v>-4509.66</v>
      </c>
      <c r="G30" s="13"/>
      <c r="H30" s="13"/>
      <c r="I30" s="13"/>
      <c r="J30" s="13"/>
      <c r="K30" s="13"/>
      <c r="L30" s="13"/>
      <c r="M30" s="13"/>
      <c r="N30" s="23">
        <f t="shared" si="2"/>
        <v>-101023.94</v>
      </c>
      <c r="O30"/>
      <c r="P30"/>
      <c r="T30" s="9"/>
    </row>
    <row r="31" spans="1:34" ht="16.5" customHeight="1" x14ac:dyDescent="0.25">
      <c r="A31" s="12" t="s">
        <v>28</v>
      </c>
      <c r="B31" s="13">
        <v>1219802.25</v>
      </c>
      <c r="C31" s="14">
        <v>1661918.9</v>
      </c>
      <c r="D31" s="14">
        <v>1691853.81</v>
      </c>
      <c r="E31" s="27">
        <v>1384004.56</v>
      </c>
      <c r="F31" s="33">
        <v>1363138.9</v>
      </c>
      <c r="G31" s="18"/>
      <c r="H31" s="13"/>
      <c r="I31" s="13"/>
      <c r="J31" s="19"/>
      <c r="K31" s="19"/>
      <c r="L31" s="13"/>
      <c r="M31" s="36"/>
      <c r="N31" s="23">
        <f t="shared" si="2"/>
        <v>7320718.4199999999</v>
      </c>
      <c r="P31" s="10"/>
      <c r="R31" s="10"/>
      <c r="S31" s="9"/>
      <c r="T31" s="38"/>
      <c r="U31" s="34"/>
      <c r="V31" s="35"/>
      <c r="W31" s="34"/>
      <c r="X31" s="34"/>
      <c r="Y31" s="34"/>
      <c r="Z31" s="34"/>
      <c r="AA31" s="34"/>
    </row>
    <row r="32" spans="1:34" ht="16.5" customHeight="1" x14ac:dyDescent="0.25">
      <c r="A32" s="12" t="s">
        <v>29</v>
      </c>
      <c r="B32" s="13">
        <v>0</v>
      </c>
      <c r="C32" s="13">
        <v>0</v>
      </c>
      <c r="D32" s="13">
        <v>0</v>
      </c>
      <c r="E32" s="13">
        <v>-15581.57</v>
      </c>
      <c r="F32" s="13">
        <v>-58750.21</v>
      </c>
      <c r="G32" s="13"/>
      <c r="H32" s="13"/>
      <c r="I32" s="13"/>
      <c r="J32" s="13"/>
      <c r="K32" s="13"/>
      <c r="L32" s="13"/>
      <c r="M32" s="13"/>
      <c r="N32" s="23">
        <f t="shared" si="2"/>
        <v>-74331.78</v>
      </c>
      <c r="R32" s="10"/>
      <c r="S32" s="9"/>
      <c r="T32" s="38"/>
      <c r="U32" s="34"/>
      <c r="V32" s="35"/>
      <c r="W32" s="34"/>
      <c r="X32" s="34"/>
      <c r="Y32" s="34"/>
      <c r="Z32" s="34"/>
      <c r="AA32" s="34"/>
    </row>
    <row r="33" spans="1:27" ht="16.5" customHeight="1" x14ac:dyDescent="0.25">
      <c r="A33" s="12" t="s">
        <v>30</v>
      </c>
      <c r="B33" s="13">
        <v>849400.24</v>
      </c>
      <c r="C33" s="14">
        <v>997862.27</v>
      </c>
      <c r="D33" s="14">
        <v>1218866.58</v>
      </c>
      <c r="E33" s="27">
        <v>1507725.43</v>
      </c>
      <c r="F33" s="27">
        <v>1093023.8699999999</v>
      </c>
      <c r="G33" s="18"/>
      <c r="H33" s="13"/>
      <c r="I33" s="13"/>
      <c r="J33" s="19"/>
      <c r="K33" s="19"/>
      <c r="L33" s="19"/>
      <c r="M33" s="30"/>
      <c r="N33" s="23">
        <f t="shared" si="2"/>
        <v>5666878.3899999997</v>
      </c>
      <c r="O33" s="39"/>
      <c r="P33" s="39"/>
      <c r="Q33" s="39"/>
      <c r="R33" s="10"/>
      <c r="S33" s="9"/>
      <c r="T33" s="38"/>
      <c r="U33" s="34"/>
      <c r="V33" s="40"/>
      <c r="W33" s="34"/>
      <c r="X33" s="34"/>
      <c r="Y33" s="34"/>
      <c r="Z33" s="34"/>
      <c r="AA33" s="34"/>
    </row>
    <row r="34" spans="1:27" ht="16.5" customHeight="1" x14ac:dyDescent="0.25">
      <c r="A34" s="12" t="s">
        <v>44</v>
      </c>
      <c r="B34" s="13">
        <v>0</v>
      </c>
      <c r="C34" s="14">
        <v>0</v>
      </c>
      <c r="D34" s="14">
        <v>-747.75</v>
      </c>
      <c r="E34" s="27">
        <v>0</v>
      </c>
      <c r="F34" s="27">
        <v>-56.86</v>
      </c>
      <c r="G34" s="18"/>
      <c r="H34" s="13"/>
      <c r="I34" s="13"/>
      <c r="J34" s="19"/>
      <c r="K34" s="19"/>
      <c r="L34" s="19"/>
      <c r="M34" s="30"/>
      <c r="N34" s="23">
        <f t="shared" si="2"/>
        <v>-804.61</v>
      </c>
      <c r="O34" s="39"/>
      <c r="P34" s="39"/>
      <c r="Q34" s="39"/>
      <c r="R34" s="10"/>
      <c r="S34" s="9"/>
      <c r="T34" s="38"/>
      <c r="U34" s="34"/>
      <c r="V34" s="40"/>
      <c r="W34" s="34"/>
      <c r="X34" s="34"/>
      <c r="Y34" s="34"/>
      <c r="Z34" s="34"/>
      <c r="AA34" s="34"/>
    </row>
    <row r="35" spans="1:27" ht="16.5" customHeight="1" x14ac:dyDescent="0.25">
      <c r="A35" s="12" t="s">
        <v>31</v>
      </c>
      <c r="B35" s="13">
        <v>88413.6</v>
      </c>
      <c r="C35" s="14">
        <v>107000.74</v>
      </c>
      <c r="D35" s="14">
        <v>84556.93</v>
      </c>
      <c r="E35" s="14">
        <v>78632.600000000006</v>
      </c>
      <c r="F35" s="14">
        <v>95834.25</v>
      </c>
      <c r="G35" s="14"/>
      <c r="H35" s="13"/>
      <c r="I35" s="13"/>
      <c r="J35" s="13"/>
      <c r="K35" s="13"/>
      <c r="L35" s="13"/>
      <c r="M35" s="13"/>
      <c r="N35" s="23">
        <f t="shared" si="2"/>
        <v>454438.12</v>
      </c>
      <c r="P35" s="10"/>
      <c r="R35" s="10"/>
      <c r="S35" s="9"/>
      <c r="T35" s="9"/>
      <c r="V35" s="9"/>
    </row>
    <row r="36" spans="1:27" x14ac:dyDescent="0.25">
      <c r="A36" s="12" t="s">
        <v>45</v>
      </c>
      <c r="B36" s="13">
        <v>8564.58</v>
      </c>
      <c r="C36" s="14">
        <v>8892.6299999999992</v>
      </c>
      <c r="D36" s="14">
        <v>8892.6299999999992</v>
      </c>
      <c r="E36" s="14">
        <v>15394.64</v>
      </c>
      <c r="F36" s="14">
        <v>42315.05</v>
      </c>
      <c r="G36" s="14"/>
      <c r="H36" s="14"/>
      <c r="I36" s="14"/>
      <c r="J36" s="14"/>
      <c r="K36" s="14"/>
      <c r="L36" s="14"/>
      <c r="M36" s="14"/>
      <c r="N36" s="23">
        <f t="shared" si="2"/>
        <v>84059.53</v>
      </c>
      <c r="O36" s="37"/>
      <c r="P36"/>
      <c r="R36" s="10"/>
      <c r="T36" s="10"/>
      <c r="U36" s="9"/>
      <c r="V36" s="26"/>
      <c r="W36" s="10"/>
    </row>
    <row r="37" spans="1:27" hidden="1" x14ac:dyDescent="0.25">
      <c r="A37" s="12"/>
      <c r="B37" s="13"/>
      <c r="C37" s="14"/>
      <c r="D37" s="14"/>
      <c r="E37" s="17"/>
      <c r="F37" s="41"/>
      <c r="G37" s="29"/>
      <c r="H37" s="13"/>
      <c r="I37" s="13"/>
      <c r="J37" s="42"/>
      <c r="K37" s="42"/>
      <c r="L37" s="42"/>
      <c r="M37" s="43"/>
      <c r="N37" s="23">
        <f t="shared" si="2"/>
        <v>0</v>
      </c>
      <c r="O37"/>
      <c r="P37"/>
      <c r="S37" s="9"/>
      <c r="V37" s="10"/>
    </row>
    <row r="38" spans="1:27" ht="16.5" customHeight="1" x14ac:dyDescent="0.25">
      <c r="A38" s="101" t="s">
        <v>32</v>
      </c>
      <c r="B38" s="102">
        <f t="shared" ref="B38:M38" si="4">B16-B25</f>
        <v>3791442.5200000014</v>
      </c>
      <c r="C38" s="115">
        <f t="shared" si="4"/>
        <v>498264.73000000138</v>
      </c>
      <c r="D38" s="115">
        <f t="shared" si="4"/>
        <v>-28660.489999999292</v>
      </c>
      <c r="E38" s="115">
        <f t="shared" si="4"/>
        <v>517102.84999999963</v>
      </c>
      <c r="F38" s="102">
        <f t="shared" si="4"/>
        <v>122055.81000000052</v>
      </c>
      <c r="G38" s="102">
        <f t="shared" si="4"/>
        <v>0</v>
      </c>
      <c r="H38" s="102">
        <f t="shared" si="4"/>
        <v>0</v>
      </c>
      <c r="I38" s="102">
        <f t="shared" si="4"/>
        <v>0</v>
      </c>
      <c r="J38" s="102">
        <f t="shared" si="4"/>
        <v>0</v>
      </c>
      <c r="K38" s="102">
        <f t="shared" si="4"/>
        <v>0</v>
      </c>
      <c r="L38" s="102">
        <f t="shared" si="4"/>
        <v>0</v>
      </c>
      <c r="M38" s="116">
        <f t="shared" si="4"/>
        <v>0</v>
      </c>
      <c r="N38" s="114">
        <f>SUM(B38:M38)</f>
        <v>4900205.4200000037</v>
      </c>
      <c r="O38" s="10"/>
      <c r="T38" s="10"/>
      <c r="W38" s="9"/>
    </row>
    <row r="39" spans="1:27" ht="16.5" hidden="1" customHeight="1" x14ac:dyDescent="0.25">
      <c r="A39" s="78"/>
      <c r="B39" s="79"/>
      <c r="C39" s="80"/>
      <c r="D39" s="80"/>
      <c r="E39" s="81"/>
      <c r="F39" s="82"/>
      <c r="G39" s="83"/>
      <c r="H39" s="79"/>
      <c r="I39" s="79"/>
      <c r="J39" s="84"/>
      <c r="K39" s="85"/>
      <c r="L39" s="85"/>
      <c r="M39" s="86"/>
      <c r="N39" s="11"/>
    </row>
    <row r="40" spans="1:27" ht="16.5" customHeight="1" x14ac:dyDescent="0.25">
      <c r="A40" s="117" t="s">
        <v>33</v>
      </c>
      <c r="B40" s="118">
        <f t="shared" ref="B40:M40" si="5">B14+B38</f>
        <v>28064100.100000001</v>
      </c>
      <c r="C40" s="118">
        <f t="shared" si="5"/>
        <v>28562364.830000002</v>
      </c>
      <c r="D40" s="119">
        <f t="shared" si="5"/>
        <v>28533704.340000004</v>
      </c>
      <c r="E40" s="119">
        <f t="shared" si="5"/>
        <v>29050807.190000005</v>
      </c>
      <c r="F40" s="120">
        <f t="shared" si="5"/>
        <v>29172863.000000007</v>
      </c>
      <c r="G40" s="121">
        <f t="shared" si="5"/>
        <v>29172863.000000007</v>
      </c>
      <c r="H40" s="120">
        <f t="shared" si="5"/>
        <v>29172863.000000007</v>
      </c>
      <c r="I40" s="120">
        <f t="shared" si="5"/>
        <v>29172863.000000007</v>
      </c>
      <c r="J40" s="121">
        <f t="shared" si="5"/>
        <v>29172863.000000007</v>
      </c>
      <c r="K40" s="121">
        <f t="shared" si="5"/>
        <v>29172863.000000007</v>
      </c>
      <c r="L40" s="121">
        <f t="shared" si="5"/>
        <v>29172863.000000007</v>
      </c>
      <c r="M40" s="122">
        <f t="shared" si="5"/>
        <v>29172863.000000007</v>
      </c>
      <c r="N40" s="123">
        <f>M40</f>
        <v>29172863.000000007</v>
      </c>
      <c r="O40" s="9"/>
      <c r="P40" s="9"/>
      <c r="Q40" s="9"/>
      <c r="R40" s="37"/>
      <c r="S40" s="9"/>
      <c r="U40" s="9"/>
    </row>
    <row r="41" spans="1:27" ht="16.5" hidden="1" x14ac:dyDescent="0.3">
      <c r="A41" s="44" t="s">
        <v>34</v>
      </c>
      <c r="B41" s="45"/>
      <c r="C41" s="46"/>
      <c r="D41" s="47"/>
      <c r="E41" s="47"/>
      <c r="F41" s="48"/>
      <c r="G41" s="48"/>
      <c r="H41" s="48"/>
      <c r="I41" s="46"/>
      <c r="J41" s="49"/>
      <c r="K41" s="49"/>
      <c r="L41" s="49"/>
      <c r="M41" s="50"/>
      <c r="N41" s="51"/>
    </row>
    <row r="42" spans="1:27" ht="16.5" x14ac:dyDescent="0.3">
      <c r="A42" s="52" t="s">
        <v>35</v>
      </c>
      <c r="B42" s="53"/>
      <c r="C42" s="54"/>
      <c r="D42" s="55"/>
      <c r="E42" s="56"/>
      <c r="F42" s="57"/>
      <c r="G42" s="57"/>
      <c r="H42" s="53"/>
      <c r="I42" s="53"/>
      <c r="J42" s="58"/>
      <c r="K42" s="57"/>
      <c r="L42" s="59"/>
      <c r="M42" s="57"/>
      <c r="N42" s="57"/>
      <c r="O42" s="57"/>
      <c r="P42" s="57"/>
      <c r="Q42" s="10"/>
      <c r="R42" s="10"/>
      <c r="S42" s="9"/>
      <c r="T42" s="10"/>
    </row>
    <row r="43" spans="1:27" ht="16.5" x14ac:dyDescent="0.3">
      <c r="A43" s="52"/>
      <c r="B43" s="53"/>
      <c r="C43" s="54"/>
      <c r="D43" s="55"/>
      <c r="E43" s="56"/>
      <c r="F43" s="57"/>
      <c r="G43" s="57"/>
      <c r="H43" s="53"/>
      <c r="I43" s="53"/>
      <c r="J43" s="58"/>
      <c r="K43" s="57"/>
      <c r="L43" s="59"/>
      <c r="M43" s="57"/>
      <c r="N43" s="57"/>
      <c r="O43" s="57"/>
      <c r="P43" s="57"/>
      <c r="Q43" s="10"/>
      <c r="R43" s="10"/>
      <c r="S43" s="9"/>
      <c r="T43" s="10"/>
    </row>
    <row r="44" spans="1:27" ht="16.5" x14ac:dyDescent="0.3">
      <c r="A44" s="52"/>
      <c r="B44" s="53"/>
      <c r="C44" s="54"/>
      <c r="D44" s="55"/>
      <c r="E44" s="56"/>
      <c r="F44" s="57"/>
      <c r="G44" s="57"/>
      <c r="H44" s="53"/>
      <c r="I44" s="53"/>
      <c r="J44" s="58"/>
      <c r="K44" s="57"/>
      <c r="L44" s="59"/>
      <c r="M44" s="57"/>
      <c r="N44" s="57"/>
      <c r="O44" s="57"/>
      <c r="P44" s="57"/>
      <c r="Q44" s="10"/>
      <c r="R44" s="10"/>
      <c r="S44" s="9"/>
      <c r="T44" s="10"/>
    </row>
    <row r="45" spans="1:27" x14ac:dyDescent="0.25">
      <c r="A45" s="135" t="s">
        <v>36</v>
      </c>
      <c r="B45" s="135"/>
      <c r="C45" s="135" t="s">
        <v>37</v>
      </c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0"/>
      <c r="P45" s="10"/>
    </row>
    <row r="46" spans="1:27" x14ac:dyDescent="0.25">
      <c r="A46" s="138" t="s">
        <v>38</v>
      </c>
      <c r="B46" s="138"/>
      <c r="C46" s="138" t="s">
        <v>39</v>
      </c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0"/>
      <c r="P46" s="10"/>
      <c r="R46" s="9"/>
      <c r="S46" s="9"/>
      <c r="T46" s="60"/>
      <c r="U46" s="9"/>
      <c r="W46" s="9"/>
    </row>
    <row r="47" spans="1:27" s="10" customFormat="1" x14ac:dyDescent="0.25">
      <c r="D47" s="53"/>
      <c r="E47" s="53"/>
      <c r="F47" s="53"/>
      <c r="G47" s="53"/>
      <c r="H47" s="53"/>
      <c r="I47" s="53"/>
      <c r="J47" s="61"/>
      <c r="K47" s="53"/>
      <c r="L47" s="53"/>
      <c r="M47" s="61"/>
      <c r="N47" s="61"/>
      <c r="O47" s="62"/>
      <c r="P47" s="62"/>
      <c r="Q47" s="62"/>
      <c r="R47" s="63"/>
      <c r="S47" s="62"/>
      <c r="T47" s="62"/>
      <c r="U47" s="62"/>
      <c r="V47" s="62"/>
    </row>
    <row r="48" spans="1:27" x14ac:dyDescent="0.25">
      <c r="C48" s="68"/>
      <c r="D48" s="69"/>
      <c r="E48" s="70"/>
      <c r="F48" s="71"/>
      <c r="G48" s="72"/>
      <c r="H48" s="70"/>
      <c r="I48" s="72"/>
      <c r="J48" s="70"/>
      <c r="K48" s="72"/>
      <c r="L48" s="70"/>
      <c r="M48" s="72"/>
      <c r="N48" s="72"/>
      <c r="O48" s="68"/>
      <c r="P48" s="70"/>
      <c r="Q48" s="26"/>
      <c r="R48" s="9"/>
      <c r="S48" s="9"/>
      <c r="T48" s="66"/>
    </row>
    <row r="49" spans="3:20" x14ac:dyDescent="0.25">
      <c r="C49" s="68"/>
      <c r="D49" s="73"/>
      <c r="E49" s="74"/>
      <c r="F49" s="71"/>
      <c r="G49" s="72"/>
      <c r="H49" s="74"/>
      <c r="I49" s="74"/>
      <c r="J49" s="70"/>
      <c r="K49" s="74"/>
      <c r="L49" s="74"/>
      <c r="M49" s="74"/>
      <c r="N49" s="74"/>
      <c r="O49" s="10"/>
      <c r="P49" s="10"/>
      <c r="R49" s="9"/>
      <c r="T49" s="9"/>
    </row>
    <row r="50" spans="3:20" x14ac:dyDescent="0.25">
      <c r="C50" s="74"/>
      <c r="D50" s="73"/>
      <c r="E50" s="70"/>
      <c r="F50" s="71"/>
      <c r="G50" s="72"/>
      <c r="H50" s="70"/>
      <c r="I50" s="70"/>
      <c r="J50" s="70"/>
      <c r="K50" s="70"/>
      <c r="L50" s="70"/>
      <c r="M50" s="70"/>
      <c r="N50" s="75"/>
      <c r="O50" s="10"/>
      <c r="P50" s="10"/>
      <c r="Q50" s="10"/>
    </row>
    <row r="51" spans="3:20" x14ac:dyDescent="0.25">
      <c r="D51" s="76"/>
      <c r="E51" s="9"/>
      <c r="F51" s="64"/>
      <c r="G51" s="67"/>
      <c r="H51" s="10"/>
      <c r="I51" s="9"/>
      <c r="L51" s="9"/>
      <c r="M51" s="65"/>
      <c r="N51" s="134"/>
      <c r="O51" s="134"/>
      <c r="P51" s="10"/>
      <c r="S51" s="9"/>
    </row>
    <row r="52" spans="3:20" x14ac:dyDescent="0.25">
      <c r="D52" s="10"/>
      <c r="O52" s="10"/>
      <c r="P52" s="10"/>
      <c r="R52" s="26"/>
    </row>
    <row r="53" spans="3:20" x14ac:dyDescent="0.25">
      <c r="G53" s="10"/>
      <c r="H53" s="9"/>
      <c r="I53" s="9"/>
      <c r="O53" s="10"/>
      <c r="P53" s="10"/>
      <c r="R53"/>
    </row>
    <row r="54" spans="3:20" x14ac:dyDescent="0.25">
      <c r="D54" s="77"/>
      <c r="G54" s="10"/>
      <c r="H54" s="9"/>
      <c r="O54" s="10"/>
      <c r="P54" s="10"/>
      <c r="R54"/>
    </row>
    <row r="55" spans="3:20" x14ac:dyDescent="0.25">
      <c r="D55" s="77"/>
      <c r="H55" s="9"/>
    </row>
    <row r="56" spans="3:20" x14ac:dyDescent="0.25">
      <c r="C56" s="10"/>
      <c r="D56" s="10"/>
      <c r="I56" s="10"/>
      <c r="N56" s="10"/>
      <c r="Q56" s="6"/>
      <c r="R56" s="6"/>
    </row>
    <row r="57" spans="3:20" x14ac:dyDescent="0.25">
      <c r="D57" s="9"/>
      <c r="G57" s="26"/>
      <c r="R57" s="37"/>
      <c r="T57" s="10"/>
    </row>
    <row r="58" spans="3:20" x14ac:dyDescent="0.25">
      <c r="D58" s="77"/>
      <c r="R58"/>
    </row>
    <row r="59" spans="3:20" x14ac:dyDescent="0.25">
      <c r="D59" s="10"/>
    </row>
  </sheetData>
  <mergeCells count="25">
    <mergeCell ref="M11:M12"/>
    <mergeCell ref="N11:N12"/>
    <mergeCell ref="N51:O51"/>
    <mergeCell ref="G11:G12"/>
    <mergeCell ref="H11:H12"/>
    <mergeCell ref="I11:I12"/>
    <mergeCell ref="J11:J12"/>
    <mergeCell ref="K11:K12"/>
    <mergeCell ref="L11:L12"/>
    <mergeCell ref="F11:F12"/>
    <mergeCell ref="C46:N46"/>
    <mergeCell ref="A46:B46"/>
    <mergeCell ref="C45:N45"/>
    <mergeCell ref="A45:B45"/>
    <mergeCell ref="A11:A12"/>
    <mergeCell ref="B11:B12"/>
    <mergeCell ref="C11:C12"/>
    <mergeCell ref="D11:D12"/>
    <mergeCell ref="E11:E12"/>
    <mergeCell ref="A10:N10"/>
    <mergeCell ref="A1:M2"/>
    <mergeCell ref="A5:N5"/>
    <mergeCell ref="A7:N7"/>
    <mergeCell ref="A8:M8"/>
    <mergeCell ref="A9:N9"/>
  </mergeCells>
  <pageMargins left="0.511811024" right="0.511811024" top="0.78740157499999996" bottom="0.78740157499999996" header="0.31496062000000002" footer="0.31496062000000002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Beatriz Guarda Lara</dc:creator>
  <cp:lastModifiedBy>Mara Beatriz Guarda Lara</cp:lastModifiedBy>
  <cp:lastPrinted>2026-06-19T18:08:32Z</cp:lastPrinted>
  <dcterms:created xsi:type="dcterms:W3CDTF">2026-02-09T16:15:20Z</dcterms:created>
  <dcterms:modified xsi:type="dcterms:W3CDTF">2026-06-19T18:48:02Z</dcterms:modified>
</cp:coreProperties>
</file>